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hidePivotFieldList="1" autoCompressPictures="0"/>
  <mc:AlternateContent xmlns:mc="http://schemas.openxmlformats.org/markup-compatibility/2006">
    <mc:Choice Requires="x15">
      <x15ac:absPath xmlns:x15ac="http://schemas.microsoft.com/office/spreadsheetml/2010/11/ac" url="D:\2024\Carpeta 2024 actualizada\2024\DNBC\Informes\2024\I Trimestre\Febrero\VF\"/>
    </mc:Choice>
  </mc:AlternateContent>
  <bookViews>
    <workbookView xWindow="0" yWindow="0" windowWidth="21570" windowHeight="7995" tabRatio="500" firstSheet="2" activeTab="3"/>
  </bookViews>
  <sheets>
    <sheet name="ORFEO FEBRERO" sheetId="1" r:id="rId1"/>
    <sheet name="Hoja3" sheetId="10" r:id="rId2"/>
    <sheet name="Registro Público PQRSD Febrero" sheetId="2" r:id="rId3"/>
    <sheet name="Dinámicas" sheetId="7" r:id="rId4"/>
  </sheets>
  <definedNames>
    <definedName name="_xlnm._FilterDatabase" localSheetId="0" hidden="1">'ORFEO FEBRERO'!$A$2:$K$580</definedName>
    <definedName name="_xlnm._FilterDatabase" localSheetId="2" hidden="1">'Registro Público PQRSD Febrero'!$A$1:$BL$335</definedName>
  </definedNames>
  <calcPr calcId="162913"/>
  <pivotCaches>
    <pivotCache cacheId="30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6" i="7" l="1"/>
  <c r="C50" i="7"/>
  <c r="C49" i="7"/>
  <c r="C48" i="7"/>
  <c r="C47" i="7"/>
  <c r="C45" i="7"/>
  <c r="C87" i="7" l="1"/>
  <c r="C147" i="7"/>
  <c r="C146" i="7"/>
  <c r="C36" i="7" l="1"/>
  <c r="C35" i="7"/>
  <c r="C34" i="7"/>
  <c r="C37" i="7" s="1"/>
  <c r="C2" i="7" l="1"/>
  <c r="C116" i="7"/>
  <c r="C115" i="7"/>
  <c r="C117" i="7" s="1"/>
  <c r="C66" i="7"/>
  <c r="C65" i="7"/>
  <c r="C64" i="7"/>
  <c r="C63" i="7"/>
  <c r="C62" i="7"/>
  <c r="C61" i="7"/>
  <c r="C67" i="7" s="1"/>
  <c r="C52" i="7"/>
  <c r="C22" i="7"/>
  <c r="C21" i="7"/>
  <c r="C20" i="7"/>
  <c r="C19" i="7"/>
  <c r="C18" i="7"/>
  <c r="C10" i="7"/>
  <c r="C9" i="7"/>
  <c r="C8" i="7"/>
  <c r="C11" i="7" s="1"/>
  <c r="Q2" i="2"/>
  <c r="R2" i="2" s="1"/>
  <c r="Q46" i="2" l="1"/>
  <c r="R46" i="2" s="1"/>
  <c r="Q48" i="2"/>
  <c r="R48" i="2" s="1"/>
  <c r="Q91" i="2"/>
  <c r="R91" i="2" s="1"/>
  <c r="Q7" i="2"/>
  <c r="R7" i="2" s="1"/>
  <c r="Q199" i="2"/>
  <c r="R199" i="2" s="1"/>
  <c r="Q200" i="2"/>
  <c r="R200" i="2" s="1"/>
  <c r="Q201" i="2"/>
  <c r="R201" i="2" s="1"/>
  <c r="Q223" i="2"/>
  <c r="R223" i="2" s="1"/>
  <c r="Q224" i="2"/>
  <c r="R224" i="2" s="1"/>
  <c r="Q243" i="2"/>
  <c r="R243" i="2" s="1"/>
  <c r="Q4" i="2"/>
  <c r="R4" i="2" s="1"/>
  <c r="Q5" i="2"/>
  <c r="R5" i="2" s="1"/>
  <c r="Q16" i="2"/>
  <c r="R16" i="2" s="1"/>
  <c r="Q6" i="2"/>
  <c r="R6" i="2" s="1"/>
  <c r="Q8" i="2"/>
  <c r="R8" i="2" s="1"/>
  <c r="Q9" i="2"/>
  <c r="R9" i="2" s="1"/>
  <c r="Q10" i="2"/>
  <c r="R10" i="2" s="1"/>
  <c r="Q21" i="2"/>
  <c r="R21" i="2" s="1"/>
  <c r="Q11" i="2"/>
  <c r="R11" i="2" s="1"/>
  <c r="Q12" i="2"/>
  <c r="R12" i="2" s="1"/>
  <c r="Q24" i="2"/>
  <c r="R24" i="2" s="1"/>
  <c r="Q13" i="2"/>
  <c r="R13" i="2" s="1"/>
  <c r="Q14" i="2"/>
  <c r="R14" i="2" s="1"/>
  <c r="Q15" i="2"/>
  <c r="R15" i="2" s="1"/>
  <c r="Q28" i="2"/>
  <c r="R28" i="2" s="1"/>
  <c r="Q17" i="2"/>
  <c r="R17" i="2" s="1"/>
  <c r="Q18" i="2"/>
  <c r="R18" i="2" s="1"/>
  <c r="Q19" i="2"/>
  <c r="R19" i="2" s="1"/>
  <c r="Q32" i="2"/>
  <c r="R32" i="2" s="1"/>
  <c r="Q20" i="2"/>
  <c r="R20" i="2" s="1"/>
  <c r="Q22" i="2"/>
  <c r="R22" i="2" s="1"/>
  <c r="Q23" i="2"/>
  <c r="R23" i="2" s="1"/>
  <c r="Q25" i="2"/>
  <c r="R25" i="2" s="1"/>
  <c r="Q26" i="2"/>
  <c r="R26" i="2" s="1"/>
  <c r="Q27" i="2"/>
  <c r="R27" i="2" s="1"/>
  <c r="Q29" i="2"/>
  <c r="R29" i="2" s="1"/>
  <c r="Q30" i="2"/>
  <c r="R30" i="2" s="1"/>
  <c r="Q31" i="2"/>
  <c r="R31" i="2" s="1"/>
  <c r="Q42" i="2"/>
  <c r="R42" i="2" s="1"/>
  <c r="Q33" i="2"/>
  <c r="R33" i="2" s="1"/>
  <c r="Q34" i="2"/>
  <c r="R34" i="2" s="1"/>
  <c r="Q35" i="2"/>
  <c r="R35" i="2" s="1"/>
  <c r="Q36" i="2"/>
  <c r="R36" i="2" s="1"/>
  <c r="Q47" i="2"/>
  <c r="R47" i="2" s="1"/>
  <c r="Q37" i="2"/>
  <c r="R37" i="2" s="1"/>
  <c r="Q38" i="2"/>
  <c r="R38" i="2" s="1"/>
  <c r="Q39" i="2"/>
  <c r="R39" i="2" s="1"/>
  <c r="Q40" i="2"/>
  <c r="R40" i="2" s="1"/>
  <c r="Q52" i="2"/>
  <c r="R52" i="2" s="1"/>
  <c r="Q41" i="2"/>
  <c r="R41" i="2" s="1"/>
  <c r="Q43" i="2"/>
  <c r="R43" i="2" s="1"/>
  <c r="Q55" i="2"/>
  <c r="R55" i="2" s="1"/>
  <c r="Q44" i="2"/>
  <c r="R44" i="2" s="1"/>
  <c r="Q45" i="2"/>
  <c r="R45" i="2" s="1"/>
  <c r="Q49" i="2"/>
  <c r="R49" i="2" s="1"/>
  <c r="Q50" i="2"/>
  <c r="R50" i="2" s="1"/>
  <c r="Q51" i="2"/>
  <c r="R51" i="2" s="1"/>
  <c r="Q53" i="2"/>
  <c r="R53" i="2" s="1"/>
  <c r="Q54" i="2"/>
  <c r="R54" i="2" s="1"/>
  <c r="Q63" i="2"/>
  <c r="R63" i="2" s="1"/>
  <c r="Q56" i="2"/>
  <c r="R56" i="2" s="1"/>
  <c r="Q57" i="2"/>
  <c r="R57" i="2" s="1"/>
  <c r="Q58" i="2"/>
  <c r="R58" i="2" s="1"/>
  <c r="Q59" i="2"/>
  <c r="R59" i="2" s="1"/>
  <c r="Q60" i="2"/>
  <c r="R60" i="2" s="1"/>
  <c r="Q61" i="2"/>
  <c r="R61" i="2" s="1"/>
  <c r="Q62" i="2"/>
  <c r="R62" i="2" s="1"/>
  <c r="Q65" i="2"/>
  <c r="R65" i="2" s="1"/>
  <c r="Q66" i="2"/>
  <c r="R66" i="2" s="1"/>
  <c r="Q67" i="2"/>
  <c r="R67" i="2" s="1"/>
  <c r="Q68" i="2"/>
  <c r="R68" i="2" s="1"/>
  <c r="Q69" i="2"/>
  <c r="R69" i="2" s="1"/>
  <c r="Q70" i="2"/>
  <c r="R70" i="2" s="1"/>
  <c r="Q71" i="2"/>
  <c r="R71" i="2" s="1"/>
  <c r="Q79" i="2"/>
  <c r="R79" i="2" s="1"/>
  <c r="Q72" i="2"/>
  <c r="R72" i="2" s="1"/>
  <c r="Q81" i="2"/>
  <c r="R81" i="2" s="1"/>
  <c r="Q82" i="2"/>
  <c r="R82" i="2" s="1"/>
  <c r="Q73" i="2"/>
  <c r="R73" i="2" s="1"/>
  <c r="Q84" i="2"/>
  <c r="R84" i="2" s="1"/>
  <c r="Q85" i="2"/>
  <c r="R85" i="2" s="1"/>
  <c r="Q74" i="2"/>
  <c r="R74" i="2" s="1"/>
  <c r="Q75" i="2"/>
  <c r="R75" i="2" s="1"/>
  <c r="Q88" i="2"/>
  <c r="R88" i="2" s="1"/>
  <c r="Q76" i="2"/>
  <c r="R76" i="2" s="1"/>
  <c r="Q77" i="2"/>
  <c r="R77" i="2" s="1"/>
  <c r="Q78" i="2"/>
  <c r="R78" i="2" s="1"/>
  <c r="Q80" i="2"/>
  <c r="R80" i="2" s="1"/>
  <c r="Q83" i="2"/>
  <c r="R83" i="2" s="1"/>
  <c r="Q86" i="2"/>
  <c r="R86" i="2" s="1"/>
  <c r="Q87" i="2"/>
  <c r="R87" i="2" s="1"/>
  <c r="Q89" i="2"/>
  <c r="R89" i="2" s="1"/>
  <c r="Q90" i="2"/>
  <c r="R90" i="2" s="1"/>
  <c r="Q92" i="2"/>
  <c r="R92" i="2" s="1"/>
  <c r="Q93" i="2"/>
  <c r="R93" i="2" s="1"/>
  <c r="Q94" i="2"/>
  <c r="R94" i="2" s="1"/>
  <c r="Q95" i="2"/>
  <c r="R95" i="2" s="1"/>
  <c r="Q96" i="2"/>
  <c r="R96" i="2" s="1"/>
  <c r="Q97" i="2"/>
  <c r="R97" i="2" s="1"/>
  <c r="Q98" i="2"/>
  <c r="R98" i="2" s="1"/>
  <c r="Q99" i="2"/>
  <c r="R99" i="2" s="1"/>
  <c r="Q100" i="2"/>
  <c r="R100" i="2" s="1"/>
  <c r="Q101" i="2"/>
  <c r="R101" i="2" s="1"/>
  <c r="Q102" i="2"/>
  <c r="R102" i="2" s="1"/>
  <c r="Q103" i="2"/>
  <c r="R103" i="2" s="1"/>
  <c r="Q104" i="2"/>
  <c r="R104" i="2" s="1"/>
  <c r="Q105" i="2"/>
  <c r="R105" i="2" s="1"/>
  <c r="Q106" i="2"/>
  <c r="R106" i="2" s="1"/>
  <c r="Q107" i="2"/>
  <c r="R107" i="2" s="1"/>
  <c r="Q108" i="2"/>
  <c r="R108" i="2" s="1"/>
  <c r="Q109" i="2"/>
  <c r="R109" i="2" s="1"/>
  <c r="Q110" i="2"/>
  <c r="R110" i="2" s="1"/>
  <c r="Q117" i="2"/>
  <c r="R117" i="2" s="1"/>
  <c r="Q111" i="2"/>
  <c r="R111" i="2" s="1"/>
  <c r="Q112" i="2"/>
  <c r="R112" i="2" s="1"/>
  <c r="Q113" i="2"/>
  <c r="R113" i="2" s="1"/>
  <c r="Q114" i="2"/>
  <c r="R114" i="2" s="1"/>
  <c r="Q115" i="2"/>
  <c r="R115" i="2" s="1"/>
  <c r="Q116" i="2"/>
  <c r="R116" i="2" s="1"/>
  <c r="Q118" i="2"/>
  <c r="R118" i="2" s="1"/>
  <c r="Q119" i="2"/>
  <c r="R119" i="2" s="1"/>
  <c r="Q120" i="2"/>
  <c r="R120" i="2" s="1"/>
  <c r="Q127" i="2"/>
  <c r="R127" i="2" s="1"/>
  <c r="Q121" i="2"/>
  <c r="R121" i="2" s="1"/>
  <c r="Q122" i="2"/>
  <c r="R122" i="2" s="1"/>
  <c r="Q123" i="2"/>
  <c r="R123" i="2" s="1"/>
  <c r="Q124" i="2"/>
  <c r="R124" i="2" s="1"/>
  <c r="Q125" i="2"/>
  <c r="R125" i="2" s="1"/>
  <c r="Q133" i="2"/>
  <c r="R133" i="2" s="1"/>
  <c r="Q126" i="2"/>
  <c r="R126" i="2" s="1"/>
  <c r="Q135" i="2"/>
  <c r="R135" i="2" s="1"/>
  <c r="Q128" i="2"/>
  <c r="R128" i="2" s="1"/>
  <c r="Q129" i="2"/>
  <c r="R129" i="2" s="1"/>
  <c r="Q130" i="2"/>
  <c r="R130" i="2" s="1"/>
  <c r="Q131" i="2"/>
  <c r="R131" i="2" s="1"/>
  <c r="Q132" i="2"/>
  <c r="R132" i="2" s="1"/>
  <c r="Q141" i="2"/>
  <c r="R141" i="2" s="1"/>
  <c r="Q134" i="2"/>
  <c r="R134" i="2" s="1"/>
  <c r="Q143" i="2"/>
  <c r="R143" i="2" s="1"/>
  <c r="Q136" i="2"/>
  <c r="R136" i="2" s="1"/>
  <c r="Q137" i="2"/>
  <c r="R137" i="2" s="1"/>
  <c r="Q138" i="2"/>
  <c r="R138" i="2" s="1"/>
  <c r="Q139" i="2"/>
  <c r="R139" i="2" s="1"/>
  <c r="Q140" i="2"/>
  <c r="R140" i="2" s="1"/>
  <c r="Q142" i="2"/>
  <c r="R142" i="2" s="1"/>
  <c r="Q144" i="2"/>
  <c r="R144" i="2" s="1"/>
  <c r="Q145" i="2"/>
  <c r="R145" i="2" s="1"/>
  <c r="Q146" i="2"/>
  <c r="R146" i="2" s="1"/>
  <c r="Q153" i="2"/>
  <c r="R153" i="2" s="1"/>
  <c r="Q154" i="2"/>
  <c r="R154" i="2" s="1"/>
  <c r="Q147" i="2"/>
  <c r="R147" i="2" s="1"/>
  <c r="Q148" i="2"/>
  <c r="R148" i="2" s="1"/>
  <c r="Q149" i="2"/>
  <c r="R149" i="2" s="1"/>
  <c r="Q150" i="2"/>
  <c r="R150" i="2" s="1"/>
  <c r="Q151" i="2"/>
  <c r="R151" i="2" s="1"/>
  <c r="Q152" i="2"/>
  <c r="R152" i="2" s="1"/>
  <c r="Q155" i="2"/>
  <c r="R155" i="2" s="1"/>
  <c r="Q156" i="2"/>
  <c r="R156" i="2" s="1"/>
  <c r="Q157" i="2"/>
  <c r="R157" i="2" s="1"/>
  <c r="Q158" i="2"/>
  <c r="R158" i="2" s="1"/>
  <c r="Q159" i="2"/>
  <c r="R159" i="2" s="1"/>
  <c r="Q160" i="2"/>
  <c r="R160" i="2" s="1"/>
  <c r="Q167" i="2"/>
  <c r="R167" i="2" s="1"/>
  <c r="Q161" i="2"/>
  <c r="R161" i="2" s="1"/>
  <c r="Q162" i="2"/>
  <c r="R162" i="2" s="1"/>
  <c r="Q163" i="2"/>
  <c r="R163" i="2" s="1"/>
  <c r="Q164" i="2"/>
  <c r="R164" i="2" s="1"/>
  <c r="Q165" i="2"/>
  <c r="R165" i="2" s="1"/>
  <c r="Q173" i="2"/>
  <c r="R173" i="2" s="1"/>
  <c r="Q166" i="2"/>
  <c r="R166" i="2" s="1"/>
  <c r="Q168" i="2"/>
  <c r="R168" i="2" s="1"/>
  <c r="Q169" i="2"/>
  <c r="R169" i="2" s="1"/>
  <c r="Q170" i="2"/>
  <c r="R170" i="2" s="1"/>
  <c r="Q171" i="2"/>
  <c r="R171" i="2" s="1"/>
  <c r="Q172" i="2"/>
  <c r="R172" i="2" s="1"/>
  <c r="Q174" i="2"/>
  <c r="R174" i="2" s="1"/>
  <c r="Q175" i="2"/>
  <c r="R175" i="2" s="1"/>
  <c r="Q176" i="2"/>
  <c r="R176" i="2" s="1"/>
  <c r="Q177" i="2"/>
  <c r="R177" i="2" s="1"/>
  <c r="Q178" i="2"/>
  <c r="R178" i="2" s="1"/>
  <c r="Q179" i="2"/>
  <c r="R179" i="2" s="1"/>
  <c r="Q186" i="2"/>
  <c r="R186" i="2" s="1"/>
  <c r="Q180" i="2"/>
  <c r="R180" i="2" s="1"/>
  <c r="Q181" i="2"/>
  <c r="R181" i="2" s="1"/>
  <c r="Q182" i="2"/>
  <c r="R182" i="2" s="1"/>
  <c r="Q183" i="2"/>
  <c r="R183" i="2" s="1"/>
  <c r="Q184" i="2"/>
  <c r="R184" i="2" s="1"/>
  <c r="Q185" i="2"/>
  <c r="R185" i="2" s="1"/>
  <c r="Q193" i="2"/>
  <c r="R193" i="2" s="1"/>
  <c r="Q187" i="2"/>
  <c r="R187" i="2" s="1"/>
  <c r="Q188" i="2"/>
  <c r="R188" i="2" s="1"/>
  <c r="Q189" i="2"/>
  <c r="R189" i="2" s="1"/>
  <c r="Q190" i="2"/>
  <c r="R190" i="2" s="1"/>
  <c r="Q191" i="2"/>
  <c r="R191" i="2" s="1"/>
  <c r="Q192" i="2"/>
  <c r="R192" i="2" s="1"/>
  <c r="Q194" i="2"/>
  <c r="R194" i="2" s="1"/>
  <c r="Q195" i="2"/>
  <c r="R195" i="2" s="1"/>
  <c r="Q196" i="2"/>
  <c r="R196" i="2" s="1"/>
  <c r="Q197" i="2"/>
  <c r="R197" i="2" s="1"/>
  <c r="Q198" i="2"/>
  <c r="R198" i="2" s="1"/>
  <c r="Q202" i="2"/>
  <c r="R202" i="2" s="1"/>
  <c r="Q203" i="2"/>
  <c r="R203" i="2" s="1"/>
  <c r="Q204" i="2"/>
  <c r="R204" i="2" s="1"/>
  <c r="Q205" i="2"/>
  <c r="R205" i="2" s="1"/>
  <c r="Q206" i="2"/>
  <c r="R206" i="2" s="1"/>
  <c r="Q207" i="2"/>
  <c r="R207" i="2" s="1"/>
  <c r="Q208" i="2"/>
  <c r="R208" i="2" s="1"/>
  <c r="Q209" i="2"/>
  <c r="R209" i="2" s="1"/>
  <c r="Q210" i="2"/>
  <c r="R210" i="2" s="1"/>
  <c r="Q214" i="2"/>
  <c r="R214" i="2" s="1"/>
  <c r="Q211" i="2"/>
  <c r="R211" i="2" s="1"/>
  <c r="Q216" i="2"/>
  <c r="R216" i="2" s="1"/>
  <c r="Q212" i="2"/>
  <c r="R212" i="2" s="1"/>
  <c r="Q213" i="2"/>
  <c r="R213" i="2" s="1"/>
  <c r="Q215" i="2"/>
  <c r="R215" i="2" s="1"/>
  <c r="Q217" i="2"/>
  <c r="R217" i="2" s="1"/>
  <c r="Q218" i="2"/>
  <c r="R218" i="2" s="1"/>
  <c r="Q219" i="2"/>
  <c r="R219" i="2" s="1"/>
  <c r="Q220" i="2"/>
  <c r="R220" i="2" s="1"/>
  <c r="Q221" i="2"/>
  <c r="R221" i="2" s="1"/>
  <c r="Q222" i="2"/>
  <c r="R222" i="2" s="1"/>
  <c r="Q225" i="2"/>
  <c r="R225" i="2" s="1"/>
  <c r="Q226" i="2"/>
  <c r="R226" i="2" s="1"/>
  <c r="Q228" i="2"/>
  <c r="R228" i="2" s="1"/>
  <c r="Q227" i="2"/>
  <c r="R227" i="2" s="1"/>
  <c r="Q229" i="2"/>
  <c r="R229" i="2" s="1"/>
  <c r="Q230" i="2"/>
  <c r="R230" i="2" s="1"/>
  <c r="Q231" i="2"/>
  <c r="R231" i="2" s="1"/>
  <c r="Q232" i="2"/>
  <c r="R232" i="2" s="1"/>
  <c r="Q233" i="2"/>
  <c r="R233" i="2" s="1"/>
  <c r="Q234" i="2"/>
  <c r="R234" i="2" s="1"/>
  <c r="Q236" i="2"/>
  <c r="R236" i="2" s="1"/>
  <c r="Q235" i="2"/>
  <c r="R235" i="2" s="1"/>
  <c r="Q237" i="2"/>
  <c r="R237" i="2" s="1"/>
  <c r="Q238" i="2"/>
  <c r="R238" i="2" s="1"/>
  <c r="Q239" i="2"/>
  <c r="R239" i="2" s="1"/>
  <c r="Q240" i="2"/>
  <c r="R240" i="2" s="1"/>
  <c r="Q241" i="2"/>
  <c r="R241" i="2" s="1"/>
  <c r="Q242" i="2"/>
  <c r="R242" i="2" s="1"/>
  <c r="Q244" i="2"/>
  <c r="R244" i="2" s="1"/>
  <c r="Q245" i="2"/>
  <c r="R245" i="2" s="1"/>
  <c r="Q246" i="2"/>
  <c r="R246" i="2" s="1"/>
  <c r="Q247" i="2"/>
  <c r="R247" i="2" s="1"/>
  <c r="Q248" i="2"/>
  <c r="R248" i="2" s="1"/>
  <c r="Q249" i="2"/>
  <c r="R249" i="2" s="1"/>
  <c r="Q250" i="2"/>
  <c r="R250" i="2" s="1"/>
  <c r="Q251" i="2"/>
  <c r="R251" i="2" s="1"/>
  <c r="Q252" i="2"/>
  <c r="R252" i="2" s="1"/>
  <c r="Q253" i="2"/>
  <c r="R253" i="2" s="1"/>
  <c r="Q254" i="2"/>
  <c r="R254" i="2" s="1"/>
  <c r="Q255" i="2"/>
  <c r="R255" i="2" s="1"/>
  <c r="Q256" i="2"/>
  <c r="R256" i="2" s="1"/>
  <c r="Q257" i="2"/>
  <c r="R257" i="2" s="1"/>
  <c r="Q258" i="2"/>
  <c r="R258" i="2" s="1"/>
  <c r="Q259" i="2"/>
  <c r="R259" i="2" s="1"/>
  <c r="Q260" i="2"/>
  <c r="R260" i="2" s="1"/>
  <c r="Q261" i="2"/>
  <c r="R261" i="2" s="1"/>
  <c r="Q262" i="2"/>
  <c r="R262" i="2" s="1"/>
  <c r="Q263" i="2"/>
  <c r="R263" i="2" s="1"/>
  <c r="Q264" i="2"/>
  <c r="R264" i="2" s="1"/>
  <c r="Q265" i="2"/>
  <c r="R265" i="2" s="1"/>
  <c r="Q266" i="2"/>
  <c r="R266" i="2" s="1"/>
  <c r="Q267" i="2"/>
  <c r="R267" i="2" s="1"/>
  <c r="Q268" i="2"/>
  <c r="R268" i="2" s="1"/>
  <c r="Q269" i="2"/>
  <c r="R269" i="2" s="1"/>
  <c r="Q270" i="2"/>
  <c r="R270" i="2" s="1"/>
  <c r="Q271" i="2"/>
  <c r="R271" i="2" s="1"/>
  <c r="Q272" i="2"/>
  <c r="R272" i="2" s="1"/>
  <c r="Q273" i="2"/>
  <c r="R273" i="2" s="1"/>
  <c r="Q274" i="2"/>
  <c r="R274" i="2" s="1"/>
  <c r="Q275" i="2"/>
  <c r="R275" i="2" s="1"/>
  <c r="Q276" i="2"/>
  <c r="R276" i="2" s="1"/>
  <c r="Q277" i="2"/>
  <c r="R277" i="2" s="1"/>
  <c r="Q278" i="2"/>
  <c r="R278" i="2" s="1"/>
  <c r="Q279" i="2"/>
  <c r="R279" i="2" s="1"/>
  <c r="Q280" i="2"/>
  <c r="R280" i="2" s="1"/>
  <c r="Q281" i="2"/>
  <c r="R281" i="2" s="1"/>
  <c r="Q282" i="2"/>
  <c r="R282" i="2" s="1"/>
  <c r="Q283" i="2"/>
  <c r="R283" i="2" s="1"/>
  <c r="Q284" i="2"/>
  <c r="R284" i="2" s="1"/>
  <c r="Q285" i="2"/>
  <c r="R285" i="2" s="1"/>
  <c r="Q286" i="2"/>
  <c r="R286" i="2" s="1"/>
  <c r="Q287" i="2"/>
  <c r="R287" i="2" s="1"/>
  <c r="Q288" i="2"/>
  <c r="R288" i="2" s="1"/>
  <c r="Q289" i="2"/>
  <c r="R289" i="2" s="1"/>
  <c r="Q290" i="2"/>
  <c r="R290" i="2" s="1"/>
  <c r="Q291" i="2"/>
  <c r="R291" i="2" s="1"/>
  <c r="Q292" i="2"/>
  <c r="R292" i="2" s="1"/>
  <c r="Q293" i="2"/>
  <c r="R293" i="2" s="1"/>
  <c r="Q294" i="2"/>
  <c r="R294" i="2" s="1"/>
  <c r="Q295" i="2"/>
  <c r="R295" i="2" s="1"/>
  <c r="Q296" i="2"/>
  <c r="R296" i="2" s="1"/>
  <c r="Q297" i="2"/>
  <c r="R297" i="2" s="1"/>
  <c r="Q298" i="2"/>
  <c r="R298" i="2" s="1"/>
  <c r="Q299" i="2"/>
  <c r="R299" i="2" s="1"/>
  <c r="Q300" i="2"/>
  <c r="R300" i="2" s="1"/>
  <c r="Q301" i="2"/>
  <c r="R301" i="2" s="1"/>
  <c r="Q302" i="2"/>
  <c r="R302" i="2" s="1"/>
  <c r="Q303" i="2"/>
  <c r="R303" i="2" s="1"/>
  <c r="Q304" i="2"/>
  <c r="R304" i="2" s="1"/>
  <c r="Q305" i="2"/>
  <c r="R305" i="2" s="1"/>
  <c r="Q306" i="2"/>
  <c r="R306" i="2" s="1"/>
  <c r="Q307" i="2"/>
  <c r="R307" i="2" s="1"/>
  <c r="Q308" i="2"/>
  <c r="R308" i="2" s="1"/>
  <c r="Q309" i="2"/>
  <c r="R309" i="2" s="1"/>
  <c r="Q310" i="2"/>
  <c r="R310" i="2" s="1"/>
  <c r="Q311" i="2"/>
  <c r="R311" i="2" s="1"/>
  <c r="Q312" i="2"/>
  <c r="R312" i="2" s="1"/>
  <c r="Q313" i="2"/>
  <c r="R313" i="2" s="1"/>
  <c r="Q314" i="2"/>
  <c r="R314" i="2" s="1"/>
  <c r="Q315" i="2"/>
  <c r="R315" i="2" s="1"/>
  <c r="Q316" i="2"/>
  <c r="R316" i="2" s="1"/>
  <c r="Q317" i="2"/>
  <c r="R317" i="2" s="1"/>
  <c r="Q318" i="2"/>
  <c r="R318" i="2" s="1"/>
  <c r="Q319" i="2"/>
  <c r="R319" i="2" s="1"/>
  <c r="Q320" i="2"/>
  <c r="R320" i="2" s="1"/>
  <c r="Q321" i="2"/>
  <c r="R321" i="2" s="1"/>
  <c r="Q322" i="2"/>
  <c r="R322" i="2" s="1"/>
  <c r="Q323" i="2"/>
  <c r="R323" i="2" s="1"/>
  <c r="Q324" i="2"/>
  <c r="R324" i="2" s="1"/>
  <c r="Q325" i="2"/>
  <c r="R325" i="2" s="1"/>
  <c r="Q326" i="2"/>
  <c r="R326" i="2" s="1"/>
  <c r="Q327" i="2"/>
  <c r="R327" i="2" s="1"/>
  <c r="Q328" i="2"/>
  <c r="R328" i="2" s="1"/>
  <c r="Q329" i="2"/>
  <c r="R329" i="2" s="1"/>
  <c r="Q330" i="2"/>
  <c r="R330" i="2" s="1"/>
  <c r="Q331" i="2"/>
  <c r="R331" i="2" s="1"/>
  <c r="Q332" i="2"/>
  <c r="R332" i="2" s="1"/>
  <c r="Q333" i="2"/>
  <c r="R333" i="2" s="1"/>
  <c r="Q334" i="2"/>
  <c r="R334" i="2" s="1"/>
  <c r="Q335" i="2"/>
  <c r="R335" i="2" s="1"/>
  <c r="Q3" i="2"/>
  <c r="R3" i="2" s="1"/>
  <c r="W224" i="2" l="1"/>
</calcChain>
</file>

<file path=xl/sharedStrings.xml><?xml version="1.0" encoding="utf-8"?>
<sst xmlns="http://schemas.openxmlformats.org/spreadsheetml/2006/main" count="10211" uniqueCount="2632">
  <si>
    <t>Listado de radicados</t>
  </si>
  <si>
    <t>#</t>
  </si>
  <si>
    <t>Tipo radicado</t>
  </si>
  <si>
    <t>Número de radicado</t>
  </si>
  <si>
    <t>Fecha creación</t>
  </si>
  <si>
    <t>Cliente</t>
  </si>
  <si>
    <t>Asunto</t>
  </si>
  <si>
    <t>Tipo documental</t>
  </si>
  <si>
    <t>Fecha vencimiento</t>
  </si>
  <si>
    <t>Prioridad</t>
  </si>
  <si>
    <t>Documento</t>
  </si>
  <si>
    <t>Estado</t>
  </si>
  <si>
    <t>PQRS</t>
  </si>
  <si>
    <t>2024-114-000696-5</t>
  </si>
  <si>
    <t>2024-02-29 15:29:02</t>
  </si>
  <si>
    <t>MANUEL ANTONIO OCHOA SILVA</t>
  </si>
  <si>
    <t>Solicitud retiro rue</t>
  </si>
  <si>
    <t>peticion de interes particular</t>
  </si>
  <si>
    <t>Alta</t>
  </si>
  <si>
    <t>star_rate</t>
  </si>
  <si>
    <t>Finalizado - Finalizado</t>
  </si>
  <si>
    <t>2024-114-000693-5</t>
  </si>
  <si>
    <t>2024-02-29 14:56:33</t>
  </si>
  <si>
    <t>MARTHA  RAYO</t>
  </si>
  <si>
    <t>Fwd: Solicitud de información</t>
  </si>
  <si>
    <t>SALIDA</t>
  </si>
  <si>
    <t>2024-215-000064-1</t>
  </si>
  <si>
    <t>2024-02-29 10:02:48</t>
  </si>
  <si>
    <t>CUERPO DE BOMBEROS VOLUNTARIOS DE VILLANUEVA  - CASANARE  -----</t>
  </si>
  <si>
    <t>Respuesta solicitud aplazamiento entrega evidencias de IVC – marzo 2024</t>
  </si>
  <si>
    <t>comunicación oficial</t>
  </si>
  <si>
    <t>Proceso firma física - Activo</t>
  </si>
  <si>
    <t>COMUNICACIONES INTERNAS</t>
  </si>
  <si>
    <t>2024-115-000005-3</t>
  </si>
  <si>
    <t>2024-02-28 10:15:11</t>
  </si>
  <si>
    <t>Director General</t>
  </si>
  <si>
    <t>Informe Evaluación Control Interno Contable a 31 de diciembre de 2023</t>
  </si>
  <si>
    <t>informe detallado</t>
  </si>
  <si>
    <t>Firmado - Activo</t>
  </si>
  <si>
    <t>2024-317-000004-3</t>
  </si>
  <si>
    <t>2024-02-28 09:56:53</t>
  </si>
  <si>
    <t>Informe de Gestión Sistema de Información RUE y de demás servicios de tecnologías de la información</t>
  </si>
  <si>
    <t>informe</t>
  </si>
  <si>
    <t>2024-317-000003-3</t>
  </si>
  <si>
    <t>2024-02-28 09:29:34</t>
  </si>
  <si>
    <t>2024-213-000063-1</t>
  </si>
  <si>
    <t>2024-02-27 15:29:42</t>
  </si>
  <si>
    <t>FUNCIONARIOS DE LA  DIRECCIÓN NACIONAL DE BOMBEROS  -- --</t>
  </si>
  <si>
    <t>TURNOS DE DESCANSO COMPENSADO – SEMANA SANTA 2024</t>
  </si>
  <si>
    <t>proyectos</t>
  </si>
  <si>
    <t>2024-317-000060-1</t>
  </si>
  <si>
    <t>2024-02-27 09:52:02</t>
  </si>
  <si>
    <t>EDGARDO -- MANDON ARENAS</t>
  </si>
  <si>
    <t>PRUEBA 4</t>
  </si>
  <si>
    <t>2024-317-000059-1</t>
  </si>
  <si>
    <t>2024-02-27 09:47:20</t>
  </si>
  <si>
    <t>Prueba 3 fecha</t>
  </si>
  <si>
    <t>2024-317-000002-3</t>
  </si>
  <si>
    <t>2024-02-27 09:40:27</t>
  </si>
  <si>
    <t>Edgardo Mandon Arenas</t>
  </si>
  <si>
    <t>PRUEBA FECHA 2</t>
  </si>
  <si>
    <t>2024-317-000058-1</t>
  </si>
  <si>
    <t>2024-02-27 09:33:26</t>
  </si>
  <si>
    <t>PRUEBA FECHA</t>
  </si>
  <si>
    <t>2024-211-000057-1</t>
  </si>
  <si>
    <t>2024-02-26 14:46:15</t>
  </si>
  <si>
    <t>ALCALDIA ZAPAYAN  --</t>
  </si>
  <si>
    <t>Requerimiento - Creación de Cuerpo de Bomberos - Contratación para la prestación del servicio público esencial.</t>
  </si>
  <si>
    <t>2024-215-000053-1</t>
  </si>
  <si>
    <t>2024-02-26 09:36:46</t>
  </si>
  <si>
    <t>PABLO ANTONIO  DIAZ</t>
  </si>
  <si>
    <t>Traslado por competencia - Derecho de Petición ciudadanos y Consejo municipal – Aquitania Boyacá</t>
  </si>
  <si>
    <t>2024-114-000604-5</t>
  </si>
  <si>
    <t>2024-02-23 16:54:52</t>
  </si>
  <si>
    <t>JUAN PABLO JIMENEZ GOMEZ</t>
  </si>
  <si>
    <t>DERECHO DE PETICION - NICOLAS HUBERTO SERNA MEDINA</t>
  </si>
  <si>
    <t>Reasignado - Activo</t>
  </si>
  <si>
    <t>2024-214-000051-1</t>
  </si>
  <si>
    <t>2024-02-23 15:00:11</t>
  </si>
  <si>
    <t>CUERPO DE BOMBEROS VOLUNTARIOS DE GUAMO  sin información</t>
  </si>
  <si>
    <t>RV: SOLICITUD ESTUDIO HOJA DE VIDA PARA AVALES DE INSTRUCTOR</t>
  </si>
  <si>
    <t>solicitud de información pública</t>
  </si>
  <si>
    <t>2024-114-000602-5</t>
  </si>
  <si>
    <t>2024-02-23 14:40:26</t>
  </si>
  <si>
    <t>CESAR ANDRES MARTINEZ</t>
  </si>
  <si>
    <t>Traslado Demanda y Anexos.</t>
  </si>
  <si>
    <t>2024-114-000598-5</t>
  </si>
  <si>
    <t>2024-02-23 12:03:20</t>
  </si>
  <si>
    <t>Procuraduria Delegada Disciplinaria de Instruccion 6: Primera para la Contrataci  --</t>
  </si>
  <si>
    <t>RV: Reiteración  requerimiento oficio P1DCE No. 0204</t>
  </si>
  <si>
    <t>2024-114-000543-5</t>
  </si>
  <si>
    <t>2024-02-21 08:29:35</t>
  </si>
  <si>
    <t>JUZGADO SEGUNDO ADMINISTRATIVO DE PEREIRA  --</t>
  </si>
  <si>
    <t>Comunicación  Estado Electrónico del 21/02/2024 - SECUENCIA No. 011</t>
  </si>
  <si>
    <t>2024-114-000536-5</t>
  </si>
  <si>
    <t>2024-02-20 15:37:34</t>
  </si>
  <si>
    <t>ARBEY HERNAN  TRUJILLO</t>
  </si>
  <si>
    <t>INFORME DE GESTION CT. ARBEY HERNAN TRUJILLO MENDEZ</t>
  </si>
  <si>
    <t>2024-114-000535-5</t>
  </si>
  <si>
    <t>2024-02-20 14:45:51</t>
  </si>
  <si>
    <t>VEEDURIA BOMBERIL  --</t>
  </si>
  <si>
    <t>DERECHO DE PETICIÓN</t>
  </si>
  <si>
    <t>2024-114-000531-5</t>
  </si>
  <si>
    <t>2024-02-20 14:28:39</t>
  </si>
  <si>
    <t>FISCALIA GENERAL DE LA NACION  fabio.guerrero@fiscalia.gov.co</t>
  </si>
  <si>
    <t>Solicitud información</t>
  </si>
  <si>
    <t>2024-317-000034-1</t>
  </si>
  <si>
    <t>2024-02-20 14:30:24</t>
  </si>
  <si>
    <t>Prueba de plantilla</t>
  </si>
  <si>
    <t>licencias</t>
  </si>
  <si>
    <t>2024-214-000028-1</t>
  </si>
  <si>
    <t>2024-02-19 10:31:21</t>
  </si>
  <si>
    <t>CUERPO DE BOMBEROS VOLUNTARIOS DE VILLAVICENCIO  Alvarez</t>
  </si>
  <si>
    <t>AJUSTE DE CRONOGRAMA CURSO ESCUELA VILLAVICENCIO</t>
  </si>
  <si>
    <t>2024-215-000024-1</t>
  </si>
  <si>
    <t>2024-02-15 09:20:10</t>
  </si>
  <si>
    <t>CUERPO DE BOMBEROS VOLUNTARIOS DE LA VIRGINIA - RISARALDA  ---</t>
  </si>
  <si>
    <t>Solicitud de Cumplimiento Visita de Inspección Vigilancia y Control</t>
  </si>
  <si>
    <t>2024-114-000367-5</t>
  </si>
  <si>
    <t>2024-02-12 09:16:59</t>
  </si>
  <si>
    <t>SANDRA JAIMES  --SENADORA DE LA REPÚBLICA</t>
  </si>
  <si>
    <t>Respetuosa solicitud de información</t>
  </si>
  <si>
    <t>peticion de interes general</t>
  </si>
  <si>
    <t>Copiado a informado - Activo</t>
  </si>
  <si>
    <t>2024-311-000021-1</t>
  </si>
  <si>
    <t>2024-02-12 09:03:00</t>
  </si>
  <si>
    <t>MINISTERIO DE HACIENDA  sin información</t>
  </si>
  <si>
    <t>Reiteración Solicitud de Adición de Recursos Gastos de Funcionamiento</t>
  </si>
  <si>
    <t>2024-213-000020-1</t>
  </si>
  <si>
    <t>2024-02-09 16:14:17</t>
  </si>
  <si>
    <t>EMPRESA INMOBILIARIA Y DE SERVICIOS LOGìSTICOS DE CUNDINAMARCA  -- --</t>
  </si>
  <si>
    <t>Informe de suspensión contrato 178 - 2021 - solicitud de suspensión contratos derivados.</t>
  </si>
  <si>
    <t>2024-215-000018-1</t>
  </si>
  <si>
    <t>2024-02-09 08:53:02</t>
  </si>
  <si>
    <t>PRUEBA TI</t>
  </si>
  <si>
    <t>2024-114-000328-5</t>
  </si>
  <si>
    <t>2024-02-08 16:24:49</t>
  </si>
  <si>
    <t>CUERPO DE BOMBEROS VOLUNTARIO DE PACXHO  PACHO</t>
  </si>
  <si>
    <t>Envío derecho de petición</t>
  </si>
  <si>
    <t>2024-215-000017-1</t>
  </si>
  <si>
    <t>2024-02-08 15:56:05</t>
  </si>
  <si>
    <t>BRIGIDO  MENDOZA SANTIAGO</t>
  </si>
  <si>
    <t>Constitución de Renuencia</t>
  </si>
  <si>
    <t>2024-114-000322-5</t>
  </si>
  <si>
    <t>2024-02-08 14:59:23</t>
  </si>
  <si>
    <t>OMAR ALBERTO ALARCON AVILA</t>
  </si>
  <si>
    <t>Derecho de Petición</t>
  </si>
  <si>
    <t>Creado - Activo</t>
  </si>
  <si>
    <t>2024-317-000001-3</t>
  </si>
  <si>
    <t>2024-02-06 08:22:01</t>
  </si>
  <si>
    <t>USUARIO PRUEBAS</t>
  </si>
  <si>
    <t>2024-211-000008-1</t>
  </si>
  <si>
    <t>2024-02-05 15:44:40</t>
  </si>
  <si>
    <t>GIOMAR -- VARGAS</t>
  </si>
  <si>
    <t>CIRCULAR Planes de Desarrollo Municipales y Departamentales</t>
  </si>
  <si>
    <t>formato de control de actividades fano</t>
  </si>
  <si>
    <t>2024-214-000006-1</t>
  </si>
  <si>
    <t>2024-02-02 15:56:33</t>
  </si>
  <si>
    <t>CUERPO DE BOMBEROS VOLUNTARIOS DE LA UNION  VALLE  HERRERA HERRERA</t>
  </si>
  <si>
    <t>Solicitud registro/Escuela de Formación Bomberil IETDH La Union, Valle</t>
  </si>
  <si>
    <t>2024-114-000234-5</t>
  </si>
  <si>
    <t>2024-02-02 15:04:35</t>
  </si>
  <si>
    <t>FIREGUARDNE   --</t>
  </si>
  <si>
    <t>DERECHO DE PETICIÓN -PRODUCTO PARA APAGAR INCENDIOS FORESTALES DESARROLLADO POR COLOMBIANOS</t>
  </si>
  <si>
    <t>2024-114-000233-5</t>
  </si>
  <si>
    <t>2024-02-02 14:23:33</t>
  </si>
  <si>
    <t>HERNAN -- CADAVID --</t>
  </si>
  <si>
    <t>DP SOLICITUD INFORMACIÓN MEDIOS DE COMUNICACIÓN</t>
  </si>
  <si>
    <t>2024-114-000203-5</t>
  </si>
  <si>
    <t>2024-02-01 09:16:07</t>
  </si>
  <si>
    <t>OSCAR LEON SANCHEZ</t>
  </si>
  <si>
    <t>DERECHO DE PETICION</t>
  </si>
  <si>
    <t>Incluido a expediente - Activo</t>
  </si>
  <si>
    <t>2024-114-000202-5</t>
  </si>
  <si>
    <t>2024-02-01 09:09:10</t>
  </si>
  <si>
    <t>COMISION NACIONAL DEL SERVICIO CIVIL  --</t>
  </si>
  <si>
    <t>Invitación a la jornada de Capacitación - Proceso de Selección Entidades del Orden Nacional 2020-2</t>
  </si>
  <si>
    <t>2024-114-000201-5</t>
  </si>
  <si>
    <t>2024-02-01 08:40:11</t>
  </si>
  <si>
    <t>JUAN CARLOS  RAMIREZ MARIN</t>
  </si>
  <si>
    <t>RENUNCIA AL CARGO DE CONDUCTOR MECANICO</t>
  </si>
  <si>
    <t>Cargar imagen principal - Activo</t>
  </si>
  <si>
    <t>2024-114-000705-5</t>
  </si>
  <si>
    <t>2024-02-29 16:58:50</t>
  </si>
  <si>
    <t>EDUARDO   DOMINGUEZ PRETEL</t>
  </si>
  <si>
    <t>REMISION PROPUESTA ECONOMICA</t>
  </si>
  <si>
    <t>Baja</t>
  </si>
  <si>
    <t>2024-114-000704-5</t>
  </si>
  <si>
    <t>2024-02-29 16:54:31</t>
  </si>
  <si>
    <t>CUERPO DE BOMBEROS VOLUNTARIOS DE VILLAVICENCIO  WILLIAM ALVAREZ</t>
  </si>
  <si>
    <t>FACTURA DE VENTA FEA3140</t>
  </si>
  <si>
    <t>2024-114-000703-5</t>
  </si>
  <si>
    <t>2024-02-29 16:51:37</t>
  </si>
  <si>
    <t>CUERPO DE BOMBEROS VOLUNTARIOS DE SABANETA  sin información</t>
  </si>
  <si>
    <t>FACTURA DE VENTA SAB 22432</t>
  </si>
  <si>
    <t>2024-114-000702-5</t>
  </si>
  <si>
    <t>2024-02-29 16:47:41</t>
  </si>
  <si>
    <t>CUERPO DE BOMBEROS VOLUNTARIOS DE CHINCHINA  nathaly  sanchez</t>
  </si>
  <si>
    <t>FACTURA ELECTRONICA No BOM5988 ULTIMO PAGO CONVENIO</t>
  </si>
  <si>
    <t>2024-114-000701-5</t>
  </si>
  <si>
    <t>2024-02-29 16:38:13</t>
  </si>
  <si>
    <t>HEIMCORE  --</t>
  </si>
  <si>
    <t>Solicitud certificado de experiencia Contrato 197 DE 2021</t>
  </si>
  <si>
    <t>2024-114-000700-5</t>
  </si>
  <si>
    <t>2024-02-29 16:23:27</t>
  </si>
  <si>
    <t>UNIDAD PARA LA GESTION  DEL RIESGO</t>
  </si>
  <si>
    <t>Oficio 2024EE03192 - Traslado por competencia.</t>
  </si>
  <si>
    <t>2024-114-000699-5</t>
  </si>
  <si>
    <t>2024-02-29 16:13:50</t>
  </si>
  <si>
    <t>RAFAEL  -- --</t>
  </si>
  <si>
    <t>SOLICITUD HOMOLOGACIÓN CURSOS</t>
  </si>
  <si>
    <t>2024-114-000698-5</t>
  </si>
  <si>
    <t>2024-02-29 15:50:25</t>
  </si>
  <si>
    <t>ROSSANA -- VERGARA --</t>
  </si>
  <si>
    <t>Solicitud Certificado Laboral</t>
  </si>
  <si>
    <t>2024-114-000697-5</t>
  </si>
  <si>
    <t>2024-02-29 15:31:02</t>
  </si>
  <si>
    <t>ALCALDÍA BARRANCA DE UPÍA  -- --</t>
  </si>
  <si>
    <t>solicitud designación interventor contrato obra 110-2022 municipio Barranca de upia-meta</t>
  </si>
  <si>
    <t>2024-114-000695-5</t>
  </si>
  <si>
    <t>2024-02-29 15:25:51</t>
  </si>
  <si>
    <t>JUZGADO OCTAVO PENAL MUNICIPAL ON FUNCIONES DE CONTROL DE GARANTIAS PALMIRA  --</t>
  </si>
  <si>
    <t>NOTIFICACION AUTO ADMITE ACCION DE TUTELA RAD. 2024-00037 FRANKLIN ROLANDO CANO VALCARCEL</t>
  </si>
  <si>
    <t>2024-114-000694-5</t>
  </si>
  <si>
    <t>2024-02-29 15:17:39</t>
  </si>
  <si>
    <t>JORGE  NUÑEZ SARMIENTO</t>
  </si>
  <si>
    <t>Denuncia Pública por posibles Actos de Presunta Corrupción y posible Conflictos de Intereses - Próspero Antonio Carbonell Tangarife, quien se encuentr...</t>
  </si>
  <si>
    <t>denuncia</t>
  </si>
  <si>
    <t>2024-114-000692-5</t>
  </si>
  <si>
    <t>2024-02-29 12:01:35</t>
  </si>
  <si>
    <t>FONDO DE EMPLEADOS DEL MINISTERIO DEL INTERIOR Y DE JUSTICIA  sin información FONDEMINTJUS</t>
  </si>
  <si>
    <t>CITACIÓN ASAMBLEA GENERAL ORDINARIA FUNCIONARIOS AFILIADOS AL FONDO DE EMPLEADOS</t>
  </si>
  <si>
    <t>2024-114-000691-5</t>
  </si>
  <si>
    <t>2024-02-29 11:38:07</t>
  </si>
  <si>
    <t>MINISTERIO DE INTERIOR PQRSD  -- --</t>
  </si>
  <si>
    <t>ControlDoc-Correspondencia: Se le ha asignado un(a) nuevo(a) Documento: 290018 (2024-2-003112-007052)</t>
  </si>
  <si>
    <t>No Requiere Respuesta - Finalizado</t>
  </si>
  <si>
    <t>2024-114-000690-5</t>
  </si>
  <si>
    <t>2024-02-29 11:25:04</t>
  </si>
  <si>
    <t>CUERPO DE BOMBEROS VOLUNTARIOS MONTENEGRO  sin información bomberosvoluntariosmontenegro@gmail.com</t>
  </si>
  <si>
    <t>SOLICITUD CARNET</t>
  </si>
  <si>
    <t>2024-114-000689-5</t>
  </si>
  <si>
    <t>2024-02-29 09:43:15</t>
  </si>
  <si>
    <t>anónimo anónimo</t>
  </si>
  <si>
    <t>Aclarar y tomar acciones por las iconsistencias dadas por parte del comandante de bomberos de sanantonio del tequendama</t>
  </si>
  <si>
    <t>2024-114-000688-5</t>
  </si>
  <si>
    <t>2024-02-29 09:16:00</t>
  </si>
  <si>
    <t>JHON JAMES -- --</t>
  </si>
  <si>
    <t>Fwd: Reenvío de denuncias. Para Ruben Dario Rincon</t>
  </si>
  <si>
    <t>2024-114-000687-5</t>
  </si>
  <si>
    <t>2024-02-29 09:14:02</t>
  </si>
  <si>
    <t>Fwd: Respuesta 20232150094421 - 20231140243332 para Ruben Dario Rincon</t>
  </si>
  <si>
    <t>2024-114-000686-5</t>
  </si>
  <si>
    <t>2024-02-29 09:11:41</t>
  </si>
  <si>
    <t>HARBEY -- RAMIREZ --</t>
  </si>
  <si>
    <t>Petición concepto técnico</t>
  </si>
  <si>
    <t>2024-114-000685-5</t>
  </si>
  <si>
    <t>2024-02-29 09:02:31</t>
  </si>
  <si>
    <t>JULIAN  PARRA</t>
  </si>
  <si>
    <t>Queja y aclaracion de las unidades mencionadas</t>
  </si>
  <si>
    <t>2024-114-000684-5</t>
  </si>
  <si>
    <t>2024-02-29 08:47:34</t>
  </si>
  <si>
    <t>ALCALDIA  SORACA</t>
  </si>
  <si>
    <t>APOYO Y ACOMPAÑAMIENTO, EN EL PROCESO DE SUSCRIPCIÓN, EN EL PROCESO DE CONVENIO DE COOPERACIÓN CON BOMBEROS DEL MUNICIPIO DE SORACA</t>
  </si>
  <si>
    <t>2024-114-000683-5</t>
  </si>
  <si>
    <t>2024-02-29 08:44:02</t>
  </si>
  <si>
    <t>CUERPO DE BOMBEROS OFICIALES DE DOSQUEBRADAS  sin información</t>
  </si>
  <si>
    <t>SOLICTUD REUNION PRIORITARIA PARA REUNION JUNTA DEPARTAMENTAL DE BOMBEROS</t>
  </si>
  <si>
    <t>2024-114-000682-5</t>
  </si>
  <si>
    <t>2024-02-29 08:41:09</t>
  </si>
  <si>
    <t>CUERPO DE BOMBEROS VOLUNTARIOS DE BARCELONA  MILTON BUITRAGO</t>
  </si>
  <si>
    <t>Oficio necesidades atencion de incendios forestales Cuerpo de Bomberos Barcelona Quindio</t>
  </si>
  <si>
    <t>2024-114-000681-5</t>
  </si>
  <si>
    <t>2024-02-28 16:31:39</t>
  </si>
  <si>
    <t>CUERPO DE BOMBEROS VOLUNTARIOS DE FLORENCIA  William Álvarez Lozada</t>
  </si>
  <si>
    <t>SOLICITUD DE INSTRUCTORES PARA CURSO</t>
  </si>
  <si>
    <t>2024-114-000680-5</t>
  </si>
  <si>
    <t>2024-02-28 16:28:15</t>
  </si>
  <si>
    <t>DELEGACION DEPARTAMENTAL DE BOMBEROS CUNDINAMARCA  sin información</t>
  </si>
  <si>
    <t>RADICACION DERECHO PETICION-MATERIAL SOPORTE</t>
  </si>
  <si>
    <t>2024-114-000679-5</t>
  </si>
  <si>
    <t>2024-02-28 16:01:20</t>
  </si>
  <si>
    <t>CUERPO DE BOMBEROS VOLUNTARIOS DE CALIMA EL DARIEN  RODRIGO HERNANDEZ</t>
  </si>
  <si>
    <t>FIRMA CERTIFICADOS POR PARTE DE LA DIRECCION NACIONAL DE BOMBEROS</t>
  </si>
  <si>
    <t>2024-114-000678-5</t>
  </si>
  <si>
    <t>2024-02-28 15:56:59</t>
  </si>
  <si>
    <t>ESCUELA SURCOLOMBIANA DE BOMBEROS - PITALITO  sin información</t>
  </si>
  <si>
    <t>Solicitud Aval y nuevo registro</t>
  </si>
  <si>
    <t>2024-114-000677-5</t>
  </si>
  <si>
    <t>2024-02-28 15:07:14</t>
  </si>
  <si>
    <t>CUERPO DE BOMBEROS VOLUNTARIOS DE VALLEDUPAR  ALEXEI PETIT</t>
  </si>
  <si>
    <t>Tramite para seguro de vida y accidentes personales</t>
  </si>
  <si>
    <t>2024-114-000676-5</t>
  </si>
  <si>
    <t>2024-02-28 15:06:04</t>
  </si>
  <si>
    <t>JUZGADO 01 PROMISCUO MUNICIPAL - VALLE DEL CAUCA - ANSERMANUEVO  -- --</t>
  </si>
  <si>
    <t>SENTENCIA 05 TUTELA JHON JAIRO CALDERON GOMEZ 2024-00010</t>
  </si>
  <si>
    <t>2024-114-000675-5</t>
  </si>
  <si>
    <t>2024-02-28 14:57:42</t>
  </si>
  <si>
    <t>UNIDAD ADMINISTRATIVA ESPECIAL CUERPO OFICIAL DE BOMBEROS DE BOGOTA UAECOB  sin información mmperez@bomberosbogota.gov.co</t>
  </si>
  <si>
    <t>COMUNICACION E-01052-2024001142-UAECOB Id: 187543</t>
  </si>
  <si>
    <t>2024-114-000674-5</t>
  </si>
  <si>
    <t>2024-02-28 14:55:57</t>
  </si>
  <si>
    <t>2024-114-000673-5</t>
  </si>
  <si>
    <t>2024-02-28 14:53:51</t>
  </si>
  <si>
    <t>VICTOR ANTONIO -- --</t>
  </si>
  <si>
    <t>Solicitud transferencia de bienes: vehiculo placa IXX300</t>
  </si>
  <si>
    <t>2024-114-000672-5</t>
  </si>
  <si>
    <t>2024-02-28 14:46:45</t>
  </si>
  <si>
    <t>CIRO PUPO FONSECA MARTINEZ</t>
  </si>
  <si>
    <t>Respuestas al sr Delegado Departamental del Atlàntico.</t>
  </si>
  <si>
    <t>2024-114-000671-5</t>
  </si>
  <si>
    <t>2024-02-28 12:14:17</t>
  </si>
  <si>
    <t>AERONAUTICA CIVIL FRANKLIN --</t>
  </si>
  <si>
    <t>Derecho de Petición Interés General Solicitud Información Cursos Emergencias Aéreas , Incendios, u otras Conexas a Aeronaves .</t>
  </si>
  <si>
    <t>2024-114-000670-5</t>
  </si>
  <si>
    <t>2024-02-28 12:01:56</t>
  </si>
  <si>
    <t>CUERPO DE BOMBEROS VOLUNTARIOS DE LA DORADA , SAN MIGUEL - PUTUMAYO  sin información</t>
  </si>
  <si>
    <t>Solicitud firma de certificados CFB_Basico Registro No. 521-2023</t>
  </si>
  <si>
    <t>2024-114-000669-5</t>
  </si>
  <si>
    <t>2024-02-28 10:48:21</t>
  </si>
  <si>
    <t>CUERPO DE BOMBEROS VOLUNTARIOS DE PUERTO RICO - META  CONDE</t>
  </si>
  <si>
    <t>SOLICITUD REGISTRO</t>
  </si>
  <si>
    <t>2024-114-000668-5</t>
  </si>
  <si>
    <t>2024-02-28 10:33:14</t>
  </si>
  <si>
    <t>FRANCISCO JOSE ARBOLEDA HARTMANN</t>
  </si>
  <si>
    <t>2024-114-000667-5</t>
  </si>
  <si>
    <t>2024-02-28 10:20:37</t>
  </si>
  <si>
    <t>concepto de requisitos para ascensos</t>
  </si>
  <si>
    <t>2024-114-000666-5</t>
  </si>
  <si>
    <t>2024-02-28 10:18:17</t>
  </si>
  <si>
    <t>CUERPO DE BOMBEROS VOLUNTARIOS FLORIDABLANCA  FORMACIóN INTERNA</t>
  </si>
  <si>
    <t>solicitud de usuarios de CSCI virtual</t>
  </si>
  <si>
    <t>2024-114-000665-5</t>
  </si>
  <si>
    <t>2024-02-28 09:20:34</t>
  </si>
  <si>
    <t>ALCALDIA MUNICIPAL DE SANTA MARIA  --</t>
  </si>
  <si>
    <t>Radicado DNBC No. 20242110102391</t>
  </si>
  <si>
    <t>2024-114-000664-5</t>
  </si>
  <si>
    <t>2024-02-28 08:42:48</t>
  </si>
  <si>
    <t>INFORME REVISION HOJAS DE VIDA PARA ELECCION COMANDANTE BOMBEROS LA VIRGINIA RDA</t>
  </si>
  <si>
    <t>2024-114-000663-5</t>
  </si>
  <si>
    <t>2024-02-28 08:40:06</t>
  </si>
  <si>
    <t>UNGRD  -- --</t>
  </si>
  <si>
    <t>Remisión Solicitud - Ticket N° GSC-2024-115981 - ATENCION AL CIUDADANO UNGRD</t>
  </si>
  <si>
    <t>2024-114-000662-5</t>
  </si>
  <si>
    <t>2024-02-28 08:33:34</t>
  </si>
  <si>
    <t>CUERPO  Gallejas</t>
  </si>
  <si>
    <t>Documentos requeridos para firma de certificados curso de formación para bombero</t>
  </si>
  <si>
    <t>2024-114-000661-5</t>
  </si>
  <si>
    <t>2024-02-28 08:32:00</t>
  </si>
  <si>
    <t>CUERPO DE BOMBEROS VOLUNTARIOS DE ARBELAEZ - CUNDINAMARCA  sin información</t>
  </si>
  <si>
    <t>solicitud de registro</t>
  </si>
  <si>
    <t>2024-114-000660-5</t>
  </si>
  <si>
    <t>2024-02-27 16:53:24</t>
  </si>
  <si>
    <t>CUMPLIMIENTO RESPONSABILIDADES LEY 1575 DE 2012 – FORTALECIMIENTO Y CONTRATACION CON LOS CUERPOS DE BOMBEROS PARA LA GARANTÍA DE LA PRESTACIÓN DEL SER...</t>
  </si>
  <si>
    <t>2024-114-000659-5</t>
  </si>
  <si>
    <t>2024-02-27 16:51:29</t>
  </si>
  <si>
    <t>CUERPO DE BOMBEROS VOLUNTARIOS FLORIDABLANCA  sin información</t>
  </si>
  <si>
    <t>Solicitud de aval del curso de Formación</t>
  </si>
  <si>
    <t>2024-114-000658-5</t>
  </si>
  <si>
    <t>2024-02-27 16:01:25</t>
  </si>
  <si>
    <t>PROCURADURÍA 20 JUDICIAL II PARA ASUNTOS ADMINISTRATIVOS  --</t>
  </si>
  <si>
    <t>NOTIFICACION AUTO 49 DE 19 DE FEBRERO DE 2024</t>
  </si>
  <si>
    <t>2024-114-000657-5</t>
  </si>
  <si>
    <t>2024-02-27 15:57:57</t>
  </si>
  <si>
    <t>FUNDACION MUJERES INNOVA  --</t>
  </si>
  <si>
    <t>Invitacion Mujeres Innova</t>
  </si>
  <si>
    <t>2024-114-000656-5</t>
  </si>
  <si>
    <t>2024-02-27 15:33:02</t>
  </si>
  <si>
    <t>CUERPO DE BOMBEROS VOLUNTARIOS DE VILLAMARIA  CALDAS</t>
  </si>
  <si>
    <t>Solicitud Cambio de Fecha de Curso de Navegación con Brújula y posicionamiento global 24 y 25 de Febrero a cambio de 23 y 24 de marzo</t>
  </si>
  <si>
    <t>2024-114-000655-5</t>
  </si>
  <si>
    <t>2024-02-27 14:30:45</t>
  </si>
  <si>
    <t>SECRETARIA DE GOBIERNO DE RIONEGRO  --</t>
  </si>
  <si>
    <t>Remisión presuntas irregularidades cuerpo de bomberos voluntarios del Municipio de Rionegro, Antioquia.</t>
  </si>
  <si>
    <t>2024-114-000654-5</t>
  </si>
  <si>
    <t>2024-02-27 14:25:44</t>
  </si>
  <si>
    <t>CUERPO DE BOMBEROS VOLUNTARIOS DE LA MESA  ----</t>
  </si>
  <si>
    <t>documentos faltantes nueva programación</t>
  </si>
  <si>
    <t>2024-114-000653-5</t>
  </si>
  <si>
    <t>2024-02-27 14:22:31</t>
  </si>
  <si>
    <t>ASOCIACION DE BOMBEROS DEL NORTE DE ANTIOQUIA  --</t>
  </si>
  <si>
    <t>INVITACION DIRECTORA NACIONAL</t>
  </si>
  <si>
    <t>2024-114-000652-5</t>
  </si>
  <si>
    <t>2024-02-27 14:19:01</t>
  </si>
  <si>
    <t>MINISTERIO DEL INTERIOR  OFICINA life.delgado@mininterior.gov.co</t>
  </si>
  <si>
    <t>RV: Traslado petición de DORIS YAMILE HOYOS GOMEZ - contratos para bomberos y otros aspectos</t>
  </si>
  <si>
    <t>2024-114-000651-5</t>
  </si>
  <si>
    <t>2024-02-27 14:16:16</t>
  </si>
  <si>
    <t>ALCALDIA DE VALLEDUPAR  ERNESTO OROZCO</t>
  </si>
  <si>
    <t>SOLICITUD APOYO KITS</t>
  </si>
  <si>
    <t>2024-114-000650-5</t>
  </si>
  <si>
    <t>2024-02-27 12:14:08</t>
  </si>
  <si>
    <t>CUERPO DE BOMBEROS AGUADAS CALDAS  sin información</t>
  </si>
  <si>
    <t>Fwd: SOLICITU DE REVISION PLATAFORMA RUE</t>
  </si>
  <si>
    <t>2024-114-000649-5</t>
  </si>
  <si>
    <t>2024-02-27 12:02:36</t>
  </si>
  <si>
    <t>UNIDAD NACIONAL PARA LA GESTION DEL RIESGO  sin información obdin.choles@gestiondelriesgo.gov.co</t>
  </si>
  <si>
    <t>Solicita apoyo con la información referente a obras de infraestructura de seguridad y defensa</t>
  </si>
  <si>
    <t>2024-211-000062-1</t>
  </si>
  <si>
    <t>2024-02-27 11:14:32</t>
  </si>
  <si>
    <t>Juzgado Primero Promiscuo Municipal Cimitarra  --</t>
  </si>
  <si>
    <t>URGENTE TUTELA - NOTIFICA ACTUACION PROCESAL RAD 2024-00136-00</t>
  </si>
  <si>
    <t>2024-114-000648-5</t>
  </si>
  <si>
    <t>2024-02-27 10:24:51</t>
  </si>
  <si>
    <t>MAGDA VIVIANA GALVIS</t>
  </si>
  <si>
    <t>Solicitud</t>
  </si>
  <si>
    <t>2024-114-000647-5</t>
  </si>
  <si>
    <t>2024-02-27 10:12:51</t>
  </si>
  <si>
    <t>CUERPO DE BOMBEROS VOLUNTARIOS DE CIRCASIA  --</t>
  </si>
  <si>
    <t>DOCUMENTOS SOPORTE - BOMBEROS CIRCASIA</t>
  </si>
  <si>
    <t>2024-114-000646-5</t>
  </si>
  <si>
    <t>2024-02-27 10:10:51</t>
  </si>
  <si>
    <t>CUERPO DE BOMBEROS VOLUNTARIOS DE VILLA RICA - CAUCA  sin información</t>
  </si>
  <si>
    <t>solicitud cambio de usuario plataforma RUE</t>
  </si>
  <si>
    <t>2024-100-000061-1</t>
  </si>
  <si>
    <t>2024-02-27 10:10:06</t>
  </si>
  <si>
    <t>ASOCIACION COLOMBIANA DE  PROFESIONALES    --</t>
  </si>
  <si>
    <t>solicitud - derecho de petición</t>
  </si>
  <si>
    <t>2024-114-000645-5</t>
  </si>
  <si>
    <t>2024-02-27 09:54:38</t>
  </si>
  <si>
    <t>Oficio 2024EE03170 - Traslado requerimiento solicitud de fortalecimiento de capacidades de los organismos de socorro presente en el municipio de Cumar...</t>
  </si>
  <si>
    <t>2024-114-000644-5</t>
  </si>
  <si>
    <t>2024-02-27 09:51:48</t>
  </si>
  <si>
    <t>CUERPO DE BOMBEROS VOLUNTARIOS DE SANTA MARTA  Fabian Andrés Ramírez Ferrer capacitacionesbomberos2016@gmail.com</t>
  </si>
  <si>
    <t>SOLICITUD APERTURA DE PLATAFORMA</t>
  </si>
  <si>
    <t>2024-114-000643-5</t>
  </si>
  <si>
    <t>2024-02-27 09:49:11</t>
  </si>
  <si>
    <t>veeduría AMA  --</t>
  </si>
  <si>
    <t>Comparto 'Comparto 'ministerio del interior para solicitarles la oportunidad de qué en Valledupar a los bomberos les den dotación para incendios estru...</t>
  </si>
  <si>
    <t>2024-114-000642-5</t>
  </si>
  <si>
    <t>2024-02-27 09:46:11</t>
  </si>
  <si>
    <t>ALCALDIA DE TAMALAMEQUE  --</t>
  </si>
  <si>
    <t>solicitud de creación del cuerpo de bomberos voluntarios del municipio de Tamalameque - Cesar</t>
  </si>
  <si>
    <t>2024-114-000641-5</t>
  </si>
  <si>
    <t>2024-02-27 09:44:46</t>
  </si>
  <si>
    <t>CUERPO DE BOMBEROS VOLUNTARIOS DE DIBULLA  sin información</t>
  </si>
  <si>
    <t>CERTIFICADO COMANDANTE SARAY y otros 5 documentos.pdf</t>
  </si>
  <si>
    <t>2024-114-000640-5</t>
  </si>
  <si>
    <t>2024-02-27 09:43:08</t>
  </si>
  <si>
    <t>CUERPO OFICIAL DE BOMBEROS DE IBAGUE - TOLIMA  sin información</t>
  </si>
  <si>
    <t>Solicitud de Curso Inspector de seguridad DCOBI</t>
  </si>
  <si>
    <t>2024-114-000639-5</t>
  </si>
  <si>
    <t>2024-02-27 09:39:44</t>
  </si>
  <si>
    <t>CUERPO DE BOMBEROS VOLUNTARIOS VOLUNTARIOS DE SABANALARGA  SABANALARGA ATLÁNTICO</t>
  </si>
  <si>
    <t>INFORME PERDIDA DE EQUIPO DNBC</t>
  </si>
  <si>
    <t>2024-114-000638-5</t>
  </si>
  <si>
    <t>2024-02-27 09:38:19</t>
  </si>
  <si>
    <t>CUERPO DE BOMBEROS VOLUNTARIOS DE VILLAGARZÓN  sin información</t>
  </si>
  <si>
    <t>2024-114-000637-5</t>
  </si>
  <si>
    <t>2024-02-27 09:32:30</t>
  </si>
  <si>
    <t>VEEDURIA NACIONAL  --</t>
  </si>
  <si>
    <t>Re: DERECHO DE PETICION</t>
  </si>
  <si>
    <t>2024-114-000636-5</t>
  </si>
  <si>
    <t>2024-02-26 16:50:25</t>
  </si>
  <si>
    <t>FIDUCIARIA LA PREVISORA  -- --</t>
  </si>
  <si>
    <t>FNGRD, REMISION OTROSI No. 6 AL CONVENIO INTERADMINISTRATITVO 884-2019 - DIRECCION NACIONAL DE BOMBEROS.</t>
  </si>
  <si>
    <t>2024-114-000635-5</t>
  </si>
  <si>
    <t>2024-02-26 16:45:05</t>
  </si>
  <si>
    <t>SOLICITUD DE REGISTRO ESCUELA VILLAVICENCIO</t>
  </si>
  <si>
    <t>2024-114-000634-5</t>
  </si>
  <si>
    <t>2024-02-26 16:41:30</t>
  </si>
  <si>
    <t>CUERPO DE BOMBEROS VOLUNTARIOS DE CALAMAR BOLIVAR  sin información</t>
  </si>
  <si>
    <t>DERECHO DE PETICION: AVALES</t>
  </si>
  <si>
    <t>2024-114-000633-5</t>
  </si>
  <si>
    <t>2024-02-26 16:39:48</t>
  </si>
  <si>
    <t>CUERPO DE BOMBEROS VOLUNTARIOS DE GÉNOVA  VIDALES</t>
  </si>
  <si>
    <t>documentacion para firmar certificados</t>
  </si>
  <si>
    <t>2024-114-000632-5</t>
  </si>
  <si>
    <t>2024-02-26 16:38:30</t>
  </si>
  <si>
    <t>JUZGADO CIVIL DEL CIRCUITO DE CIMITARRA - SANTANDER  --</t>
  </si>
  <si>
    <t>Auto y Escrito de Tutela Rad. 2024-0024-00</t>
  </si>
  <si>
    <t>2024-114-000631-5</t>
  </si>
  <si>
    <t>2024-02-26 16:01:23</t>
  </si>
  <si>
    <t>CUERPO DE BOMBEROS VOLUNTARIOS DE LA CUMBRE  VALLE CAUCA</t>
  </si>
  <si>
    <t>Contestacion referida al cumplimiento de responsabilidades ley 1575 de 2012</t>
  </si>
  <si>
    <t>2024-114-000630-5</t>
  </si>
  <si>
    <t>2024-02-26 15:58:10</t>
  </si>
  <si>
    <t>CUERPO DE BOMBEROS VOLUNTARIOS DE RICAURTE - CUNDINAMARCA  TAPIERO</t>
  </si>
  <si>
    <t>SOLICITUD OFICIO ACLARATORIO</t>
  </si>
  <si>
    <t>2024-114-000629-5</t>
  </si>
  <si>
    <t>2024-02-26 15:42:17</t>
  </si>
  <si>
    <t>CUERPO DE BOMBEROS VOLUNTARIOS DE CHARALA  -- --</t>
  </si>
  <si>
    <t>Apoyo Juridico</t>
  </si>
  <si>
    <t>2024-114-000628-5</t>
  </si>
  <si>
    <t>2024-02-26 15:31:39</t>
  </si>
  <si>
    <t>FRANKLIN  CANO VALCARCEL</t>
  </si>
  <si>
    <t>Derecho de petición Interés general Solicitud información resolución 02029 del 2023 “Guia Tecnica 001 Uniformes Bomberos aeronáuticos”</t>
  </si>
  <si>
    <t>2024-114-000627-5</t>
  </si>
  <si>
    <t>2024-02-26 15:21:31</t>
  </si>
  <si>
    <t>REITERACION DEL APOYO INSTITUCIONAL PARA LA DOTACION DE LA NUEVA SUBESTACION DE BOMBEROS FLORENCIA.</t>
  </si>
  <si>
    <t>2024-114-000626-5</t>
  </si>
  <si>
    <t>2024-02-26 15:15:17</t>
  </si>
  <si>
    <t>SERGIO  MARTINEZ</t>
  </si>
  <si>
    <t>Verificación de Documento</t>
  </si>
  <si>
    <t>2024-114-000625-5</t>
  </si>
  <si>
    <t>2024-02-26 15:09:11</t>
  </si>
  <si>
    <t>ALCALDIA MUNICIPAL DE PUEBLO BELLO  ---</t>
  </si>
  <si>
    <t>SOLICITUD DE CREACION DEL CUERPO DE BOMBEROS VOLUNTARIOS DEL MUNICIPIO DE PUEBLO BELLO, CESAR.</t>
  </si>
  <si>
    <t>2024-114-000624-5</t>
  </si>
  <si>
    <t>2024-02-26 15:02:50</t>
  </si>
  <si>
    <t>HERNANDO -- WALTEROS</t>
  </si>
  <si>
    <t>SOLICITUD APOYO</t>
  </si>
  <si>
    <t>2024-114-000623-5</t>
  </si>
  <si>
    <t>2024-02-26 14:56:12</t>
  </si>
  <si>
    <t>SOLICITUD SEGURO POR MUERTE</t>
  </si>
  <si>
    <t>2024-114-000622-5</t>
  </si>
  <si>
    <t>2024-02-26 14:51:58</t>
  </si>
  <si>
    <t>SECRETARIA GENERAL DEL CONSEJO DE ESTADO  -- --</t>
  </si>
  <si>
    <t>URGENTE TUTELA - Notificación auto admite tutela 681904089001-2024-00067-00</t>
  </si>
  <si>
    <t>2024-114-000621-5</t>
  </si>
  <si>
    <t>2024-02-26 14:44:30</t>
  </si>
  <si>
    <t>Firma física - Activo</t>
  </si>
  <si>
    <t>2024-211-000056-1</t>
  </si>
  <si>
    <t>2024-02-26 14:18:52</t>
  </si>
  <si>
    <t>CONSEJO DE ESTADO  sin información</t>
  </si>
  <si>
    <t>URGENTE TUTELA: NOTIFICA ACTUACION PROCESAL RAD 2024-00136-00</t>
  </si>
  <si>
    <t>TMP-2024-000000069</t>
  </si>
  <si>
    <t>2024-02-26 14:16:47</t>
  </si>
  <si>
    <t>2024-114-000620-5</t>
  </si>
  <si>
    <t>2024-02-26 12:26:28</t>
  </si>
  <si>
    <t>PROCURADURíA DELEGADA PARA LA GESTIóN Y LA GOBERNANZA TERRITORIAL  TATIANA MARGARITA</t>
  </si>
  <si>
    <t>Oficio PDGGT No 140 - DNBC Galeras -Sucre-</t>
  </si>
  <si>
    <t>2024-114-000619-5</t>
  </si>
  <si>
    <t>2024-02-26 12:20:12</t>
  </si>
  <si>
    <t>Copia Queja formal. Unidad Administrativa Especial Cuerpo Oficial de Bomberos Bogotá D.C.</t>
  </si>
  <si>
    <t>2024-214-000055-1</t>
  </si>
  <si>
    <t>2024-02-26 12:05:56</t>
  </si>
  <si>
    <t>CUERPO DE BOMBEROS VOLUNTARIOS DEL ESPINAL  CAPITáN. CARLOS ALEJANDRO YEPES T. COMANDANTE - R/LEGA</t>
  </si>
  <si>
    <t>SOLICITUD AVAL INSTRUCTOR CBV ESPINAL</t>
  </si>
  <si>
    <t>2024-114-000618-5</t>
  </si>
  <si>
    <t>2024-02-26 11:58:35</t>
  </si>
  <si>
    <t>2024-114-000617-5</t>
  </si>
  <si>
    <t>2024-02-26 11:20:19</t>
  </si>
  <si>
    <t>CUERPO DE BOMBEROS VOLUNTARIOS DE LA CEJA  sin información</t>
  </si>
  <si>
    <t>USUARIO NO VALIDO</t>
  </si>
  <si>
    <t>2024-114-000616-5</t>
  </si>
  <si>
    <t>2024-02-26 11:17:40</t>
  </si>
  <si>
    <t>SECRETARIA DE PLANECION   --</t>
  </si>
  <si>
    <t>Solicitud información construcción estación de bomberos</t>
  </si>
  <si>
    <t>2024-114-000615-5</t>
  </si>
  <si>
    <t>2024-02-26 11:13:14</t>
  </si>
  <si>
    <t>CUERPO DE BOMBEROS VOLUNTARIOS DE PRADERA  ---</t>
  </si>
  <si>
    <t>RE: SOLICITUD FORMAL ACTUALIZACION Y RECONOCIMIENTO INSTRUCTORES CBV PRADERA - SEGUNDO GRUPO 3 UNIDADES ( DAZA, DARWIN, LOPEZ)</t>
  </si>
  <si>
    <t>2024-114-000614-5</t>
  </si>
  <si>
    <t>2024-02-26 11:10:40</t>
  </si>
  <si>
    <t>LADY  BETANCOURT BELTRAN</t>
  </si>
  <si>
    <t>SOLICITUD DE INFORMACIÓN</t>
  </si>
  <si>
    <t>2024-114-000613-5</t>
  </si>
  <si>
    <t>2024-02-26 10:49:17</t>
  </si>
  <si>
    <t>CUERPO DE BOMBEROS VOLUNTARIOS DE YOPAL  sin información</t>
  </si>
  <si>
    <t>ACTA No 009 de 2023 CURSO DE FORMACION PARA BOMBEROS CON REGISTRO No 318-2023 Y 23 CERTIFICADOS</t>
  </si>
  <si>
    <t>2024-211-000054-1</t>
  </si>
  <si>
    <t>2024-02-26 10:47:18</t>
  </si>
  <si>
    <t>UNIDAD NACIONAL DE GESTION DEL RIESGO DE DESASTRES  --</t>
  </si>
  <si>
    <t>Re: TRASLADO POR COMPETENCIA - DERECHO DE PETICION - RADICADO SIGOB N° 2024ER02911 UNGRD</t>
  </si>
  <si>
    <t>2024-114-000612-5</t>
  </si>
  <si>
    <t>2024-02-26 10:14:39</t>
  </si>
  <si>
    <t>ALCALDIA MUNICIPAL DE ARJONA  --</t>
  </si>
  <si>
    <t>DERECHO DE PETICION PARA EL DIRECTOR</t>
  </si>
  <si>
    <t>2024-114-000611-5</t>
  </si>
  <si>
    <t>2024-02-26 10:05:52</t>
  </si>
  <si>
    <t>CUERPO DE BOMBEROS VOLUNTARIOS DE SIBATE  CONSEJO OFICIALES</t>
  </si>
  <si>
    <t>Fw: capitan german barrero torres cb sibate</t>
  </si>
  <si>
    <t>2024-114-000610-5</t>
  </si>
  <si>
    <t>2024-02-26 10:04:46</t>
  </si>
  <si>
    <t>SOLICITUD ALCALDIA DE TAMALAMEQUE</t>
  </si>
  <si>
    <t>2024-114-000609-5</t>
  </si>
  <si>
    <t>2024-02-26 09:57:10</t>
  </si>
  <si>
    <t>CUERPO DE BOMBEROS VOLUNTARIOS DE SAN VICENTE DEL CAGUAN - CAQUETA  -- --</t>
  </si>
  <si>
    <t>solicitud y cambio de carnet</t>
  </si>
  <si>
    <t>2024-114-000608-5</t>
  </si>
  <si>
    <t>2024-02-26 09:38:13</t>
  </si>
  <si>
    <t>TRIBUNAL ADMINISTRATIVO DEL MAGDALENA  sin información</t>
  </si>
  <si>
    <t>COMUNICA ACTUACION PROCESAL RAD 2018-00424-00</t>
  </si>
  <si>
    <t>2024-114-000607-5</t>
  </si>
  <si>
    <t>2024-02-26 09:23:23</t>
  </si>
  <si>
    <t>CUERPO DE BOMBEROS VOLUNTARIOS DE COGUA  --</t>
  </si>
  <si>
    <t>Constitución en renuencia Alcaldía Municipal de Cogua</t>
  </si>
  <si>
    <t>2024-114-000606-5</t>
  </si>
  <si>
    <t>2024-02-23 16:57:36</t>
  </si>
  <si>
    <t>solicitud formal registro curso formación para bomberos básico C.B.V. de Pradera, Valle.</t>
  </si>
  <si>
    <t>2024-114-000605-5</t>
  </si>
  <si>
    <t>2024-02-23 16:56:47</t>
  </si>
  <si>
    <t>CNSC - COMISION NACIONAL DEL SERVICIO CIVIL  sin información</t>
  </si>
  <si>
    <t>**2024RS027234** Remisión de Comunicación: 2024RS027234</t>
  </si>
  <si>
    <t>2024-114-000052-1</t>
  </si>
  <si>
    <t>2024-02-23 15:28:04</t>
  </si>
  <si>
    <t>Solicitud de visita a conjunto residencial ciudad tintal 2 etapa 2</t>
  </si>
  <si>
    <t>2024-114-000603-5</t>
  </si>
  <si>
    <t>2024-02-23 15:21:40</t>
  </si>
  <si>
    <t>REINEL  PUERTA CASTAÑO</t>
  </si>
  <si>
    <t>Demanda – Medio de Control- Nulidad y Restablecimiento del Derecho</t>
  </si>
  <si>
    <t>2024-114-000601-5</t>
  </si>
  <si>
    <t>2024-02-23 12:19:38</t>
  </si>
  <si>
    <t>RV: Reiteración requerimiento oficio P1DCE 3709.</t>
  </si>
  <si>
    <t>2024-114-000600-5</t>
  </si>
  <si>
    <t>2024-02-23 12:12:25</t>
  </si>
  <si>
    <t>CUERPO DE BOMBEROS VOLUNTARIOS DE ITAGUÍ  sin información</t>
  </si>
  <si>
    <t>Solicitud curso PON presencial Cuerpo de Bomberos Voluntarios de Itagüí</t>
  </si>
  <si>
    <t>2024-114-000599-5</t>
  </si>
  <si>
    <t>2024-02-23 12:05:10</t>
  </si>
  <si>
    <t>CATALINA  GONZALEZ</t>
  </si>
  <si>
    <t>Solicitud brigada</t>
  </si>
  <si>
    <t>2024-114-000597-5</t>
  </si>
  <si>
    <t>2024-02-23 11:57:09</t>
  </si>
  <si>
    <t>CUERPO DE BOMBEROS VOLUNTARIOS DE AQUITANIA - BOYACA  sin información</t>
  </si>
  <si>
    <t>solicitud autorizacion como instructor</t>
  </si>
  <si>
    <t>2024-214-000050-1</t>
  </si>
  <si>
    <t>2024-02-23 11:41:52</t>
  </si>
  <si>
    <t>CUERPO DE BOMBEROS VOLUNTARIOS DE SAN VICENTE DE CHUCURI</t>
  </si>
  <si>
    <t>CAC: Solicita el aval como instructores para Curso Bombero Básico 160 horas y Aval para Instructores Sistema Básico Comando de Incidentes ( SBCI).</t>
  </si>
  <si>
    <t>TMP-2024-000000062</t>
  </si>
  <si>
    <t>2024-02-23 11:34:40</t>
  </si>
  <si>
    <t>2024-114-000596-5</t>
  </si>
  <si>
    <t>2024-02-23 10:41:15</t>
  </si>
  <si>
    <t>CUERPO DE BOMBEROS DE MANTA  sin información</t>
  </si>
  <si>
    <t>SOLICITUD AVAL PARA INSTRUCTOR DE BOMBEROS</t>
  </si>
  <si>
    <t>2024-114-000595-5</t>
  </si>
  <si>
    <t>2024-02-23 10:34:38</t>
  </si>
  <si>
    <t>CUERPO DE BOMBEROS VOLUNTARIOS DE ALBANIA - CAQUETA  sin información</t>
  </si>
  <si>
    <t>Solicitud registro (Curso de Formación Básica de bomberos)</t>
  </si>
  <si>
    <t>2024-214-000048-1</t>
  </si>
  <si>
    <t>2024-02-23 10:09:12</t>
  </si>
  <si>
    <t>LUIS GONZALO -- RESTREPO</t>
  </si>
  <si>
    <t>SOPLICITUD REGISTRO CURSO</t>
  </si>
  <si>
    <t>2024-114-000594-5</t>
  </si>
  <si>
    <t>2024-02-23 09:45:30</t>
  </si>
  <si>
    <t>Oficio 2024EE02859 - Solicitud de inclusión Cuerpos de Bomberos beneficiados</t>
  </si>
  <si>
    <t>2024-114-000593-5</t>
  </si>
  <si>
    <t>2024-02-23 09:35:41</t>
  </si>
  <si>
    <t>CUERPO DE BOMBEROS VOLUNTARIOS DE NEIVA  ---</t>
  </si>
  <si>
    <t>Solicitud Kit Rescate Vehicular</t>
  </si>
  <si>
    <t>2024-114-000592-5</t>
  </si>
  <si>
    <t>2024-02-23 09:09:45</t>
  </si>
  <si>
    <t>CUERPO DE BOMBEROS VOLUNTARIOS DE ARMENIA QUINDIO  JORGE URREA</t>
  </si>
  <si>
    <t>Solicitud Aval Instructor</t>
  </si>
  <si>
    <t>2024-114-000591-5</t>
  </si>
  <si>
    <t>2024-02-23 09:01:01</t>
  </si>
  <si>
    <t>2024-114-000590-5</t>
  </si>
  <si>
    <t>2024-02-23 08:52:23</t>
  </si>
  <si>
    <t>NOTIFICACIONES JUDICIALES  sin información</t>
  </si>
  <si>
    <t>RV: Solicitud información</t>
  </si>
  <si>
    <t>2024-114-000589-5</t>
  </si>
  <si>
    <t>2024-02-23 08:52:20</t>
  </si>
  <si>
    <t>2024-114-000588-5</t>
  </si>
  <si>
    <t>2024-02-22 16:42:58</t>
  </si>
  <si>
    <t>FONDECUN -- -- --</t>
  </si>
  <si>
    <t>Derecho de Petición - liquidación contrato interadministrativo 185 de 2021</t>
  </si>
  <si>
    <t>2024-114-000587-5</t>
  </si>
  <si>
    <t>2024-02-22 16:37:04</t>
  </si>
  <si>
    <t>Banco Inmobiliario de Floridablanca  --</t>
  </si>
  <si>
    <t>OFICIO 0387 ESSA RTA SOLICITUD PODA CEIBA BARRIO ARRAYANES RI 0330</t>
  </si>
  <si>
    <t>2024-114-000586-5</t>
  </si>
  <si>
    <t>2024-02-22 16:32:27</t>
  </si>
  <si>
    <t>JUZGADO VEINTE ADMINISTRATIVO DE ORALIDAD DEL CIRCUITO DE BOGOTÁ – SECCIÓN SEGUN  --</t>
  </si>
  <si>
    <t>NOTIFICACIÓN FALLO DE TUTELA RAD. 2024-00044 LUIS FELIPE TRIANA CASALLAS VS CAPITÁN EN JEFE ARBEY HERNÁN TRUJILLO MÉNDEZ DIRECTOR NACIONAL DE BOMBEROS...</t>
  </si>
  <si>
    <t>2024-114-000585-5</t>
  </si>
  <si>
    <t>2024-02-22 16:30:13</t>
  </si>
  <si>
    <t>Oficio 2024EE02807 - Traslado por competencia</t>
  </si>
  <si>
    <t>2024-114-000584-5</t>
  </si>
  <si>
    <t>2024-02-22 16:28:52</t>
  </si>
  <si>
    <t>Documentos sindicales enviados</t>
  </si>
  <si>
    <t>2024-114-000583-5</t>
  </si>
  <si>
    <t>2024-02-22 16:24:31</t>
  </si>
  <si>
    <t>HUBERT DE JESUS TORRES BEDOYA</t>
  </si>
  <si>
    <t>Denuncia y Solicitud</t>
  </si>
  <si>
    <t>2024-114-000582-5</t>
  </si>
  <si>
    <t>2024-02-22 16:19:57</t>
  </si>
  <si>
    <t>2024-214-000047-1</t>
  </si>
  <si>
    <t>2024-02-22 15:41:33</t>
  </si>
  <si>
    <t>ESCUELA DE CAPACITCION CUERPO DE BOMBEROS VOLUNTARIOS DE CUCUTA  --</t>
  </si>
  <si>
    <t>SOLICITUD DE REGISTROS BOMBEROS CÚCUTA CFB</t>
  </si>
  <si>
    <t>2024-114-000581-5</t>
  </si>
  <si>
    <t>2024-02-22 15:36:39</t>
  </si>
  <si>
    <t>DELEGACIÓN DEPARTAMENTAL DE BOMBEROS DEL ATLANTICO  sin información</t>
  </si>
  <si>
    <t>COPIA OFICIO Invitación para hablar y programar la elección del Consejo de Dignatarios del CBV de Campo de la Cruz Atlántico</t>
  </si>
  <si>
    <t>2024-114-000580-5</t>
  </si>
  <si>
    <t>2024-02-22 15:31:58</t>
  </si>
  <si>
    <t>PERSONERIA DE ZIPACON  --</t>
  </si>
  <si>
    <t>SOLICITUD DE INFORMACIÓN E-2024-003196</t>
  </si>
  <si>
    <t>2024-114-000579-5</t>
  </si>
  <si>
    <t>2024-02-22 15:14:18</t>
  </si>
  <si>
    <t>SERVIASEO S.A -- --</t>
  </si>
  <si>
    <t>FACTURA DE VENTA No 145683 SERVICIO Y ASEO Y CAFETERIA</t>
  </si>
  <si>
    <t>2024-114-000578-5</t>
  </si>
  <si>
    <t>2024-02-22 15:08:50</t>
  </si>
  <si>
    <t>UNIDAD ADMINISTRATIVA ESPECIAL CUERPO OFICIAL DE BOMBEROS DE BOGOTA UAECOB  sin información phenao@bomberosbogota.gov.co</t>
  </si>
  <si>
    <t>Apoyo Incendio Forestal - Cucunubá, Cundinamarca</t>
  </si>
  <si>
    <t>2024-114-000577-5</t>
  </si>
  <si>
    <t>2024-02-22 15:07:14</t>
  </si>
  <si>
    <t>LUIS FERNANDO -- --</t>
  </si>
  <si>
    <t>Solicitud informacion y concepto.</t>
  </si>
  <si>
    <t>2024-114-000576-5</t>
  </si>
  <si>
    <t>2024-02-22 15:05:34</t>
  </si>
  <si>
    <t>CUERPO DE BOMBEROS VOLUNTARIOS MADRID  sin información</t>
  </si>
  <si>
    <t>Información vehículo en proceso de importación por la comunidad internacional.</t>
  </si>
  <si>
    <t>2024-211-000046-1</t>
  </si>
  <si>
    <t>2024-02-22 15:05:57</t>
  </si>
  <si>
    <t>JUZGADO SEGUNDO PENAL MUNICIPAL DE CONOCIMIENTO DE BUGA   --</t>
  </si>
  <si>
    <t>URGENTE - AUTO NO. 169 - ADMISIÓN A.T. ASCENETH VALERO SALAZAR VS EMSSANAR EPSS</t>
  </si>
  <si>
    <t>2024-114-000575-5</t>
  </si>
  <si>
    <t>2024-02-22 15:04:07</t>
  </si>
  <si>
    <t>CUERPO DE BOMBEROS OFICIALES DE NEIVA  -- --</t>
  </si>
  <si>
    <t>2024-114-000574-5</t>
  </si>
  <si>
    <t>2024-02-22 15:04:02</t>
  </si>
  <si>
    <t>2024-211-000045-1</t>
  </si>
  <si>
    <t>2024-02-22 12:50:19</t>
  </si>
  <si>
    <t>CUERPO DE BOMBEROS VOLUNTARIOS DE ANSERMA  sin información</t>
  </si>
  <si>
    <t>RV: SOLICITUD</t>
  </si>
  <si>
    <t>2024-114-000573-5</t>
  </si>
  <si>
    <t>2024-02-22 12:26:33</t>
  </si>
  <si>
    <t>ALCALDIA MUNICIPAL DE PINCHOTE SANTANDER  MIGUEL TRIANA</t>
  </si>
  <si>
    <t>DELEGACION GESTIONES BOMBERILES ANTE LA DNBC</t>
  </si>
  <si>
    <t>2024-214-000044-1</t>
  </si>
  <si>
    <t>2024-02-22 12:21:53</t>
  </si>
  <si>
    <t>UAE - CUERPO OFICIAL DE BOMBEROS DE BOGOTA  sin información</t>
  </si>
  <si>
    <t>RE: Solicitud registro / UAE Cuerpo Oficial Bomberos Bogotá</t>
  </si>
  <si>
    <t>2024-114-000572-5</t>
  </si>
  <si>
    <t>2024-02-22 12:02:17</t>
  </si>
  <si>
    <t>ACUEDUCTO Y ALCANTARILLADO DE BOGOTÁ  PEDROP</t>
  </si>
  <si>
    <t>FACTURAS Nos. 37941675912 y 37941676019</t>
  </si>
  <si>
    <t>2024-114-000571-5</t>
  </si>
  <si>
    <t>2024-02-22 11:58:04</t>
  </si>
  <si>
    <t>ALCALDÍA DE OCAMONTE  -- --</t>
  </si>
  <si>
    <t>DELEGACIÓN ASESOR PARA GESTIONES BOMBERILES</t>
  </si>
  <si>
    <t>2024-114-000570-5</t>
  </si>
  <si>
    <t>2024-02-22 10:14:29</t>
  </si>
  <si>
    <t>ISELE PAOLA TOSCANO RIVERO</t>
  </si>
  <si>
    <t>RV: Pregunta de permiso</t>
  </si>
  <si>
    <t>2024-114-000569-5</t>
  </si>
  <si>
    <t>2024-02-22 10:06:10</t>
  </si>
  <si>
    <t>Firetrucks Latin American Services  --</t>
  </si>
  <si>
    <t>Solicitud de requerimientos y estandares tecnicos</t>
  </si>
  <si>
    <t>2024-214-000043-1</t>
  </si>
  <si>
    <t>2024-02-22 09:47:56</t>
  </si>
  <si>
    <t>SOLICITUD REGISTRO CFB 2024-01 BOMBEROS ITAGUI</t>
  </si>
  <si>
    <t>2024-114-000568-5</t>
  </si>
  <si>
    <t>2024-02-22 09:39:35</t>
  </si>
  <si>
    <t>2024-114-000567-5</t>
  </si>
  <si>
    <t>2024-02-22 09:06:19</t>
  </si>
  <si>
    <t>CUERPO DE BOMBEROS VOLUNTARIOS DE EL TAMBO - NARIÑO  sin información</t>
  </si>
  <si>
    <t>Cambio de usuario y clave RUE</t>
  </si>
  <si>
    <t>2024-114-000049-1</t>
  </si>
  <si>
    <t>2024-02-23 11:01:31</t>
  </si>
  <si>
    <t>CUERPO OFICIAL DE BOMBEROS DE MEDELLIN  -- --</t>
  </si>
  <si>
    <t>TRASLADO POR COMPETENCIA</t>
  </si>
  <si>
    <t>petición interés particular</t>
  </si>
  <si>
    <t>2024-214-000042-1</t>
  </si>
  <si>
    <t>2024-02-21 16:17:35</t>
  </si>
  <si>
    <t>CUERPO DE BOMBEROS VOLUNTARIOS DE POPAYAN  FRANCISCO</t>
  </si>
  <si>
    <t>CAC: Solicita registro para curso de inspectores de seguridad básico en el Cuerpo de Bomberos Voluntarios de Popayán.</t>
  </si>
  <si>
    <t>2024-114-000566-5</t>
  </si>
  <si>
    <t>2024-02-21 16:11:00</t>
  </si>
  <si>
    <t>SOLICITUD CAMION DE BOMBEROS PARA EL MUNICIPIO DE SAN BENITO SANTANDER</t>
  </si>
  <si>
    <t>2024-114-000565-5</t>
  </si>
  <si>
    <t>2024-02-21 16:07:48</t>
  </si>
  <si>
    <t>ALVARO  CAICEDO  SALDARRIAGA</t>
  </si>
  <si>
    <t>SOLICITA SUPRIMIR EL PARAGRAFO 2 DEL ARTICULO 12 DE LA RESOLUCION No 1127</t>
  </si>
  <si>
    <t>2024-114-000564-5</t>
  </si>
  <si>
    <t>2024-02-21 16:01:15</t>
  </si>
  <si>
    <t>CUERPO DE BOMBEROS VOLUNTARIOS DE POLONUEVO - ATLANTICO  sin información</t>
  </si>
  <si>
    <t>Cordial saludo envío documento de cese de actividades del Cuerpo de Bomberos Voluntarios De Polonuevo Atlántico</t>
  </si>
  <si>
    <t>2024-114-000563-5</t>
  </si>
  <si>
    <t>2024-02-21 16:00:06</t>
  </si>
  <si>
    <t>ALCALDIA HATONUEVO LA GUAJIRA  sin información</t>
  </si>
  <si>
    <t>Solicitud Mesa Técnica</t>
  </si>
  <si>
    <t>2024-114-000562-5</t>
  </si>
  <si>
    <t>2024-02-21 15:57:32</t>
  </si>
  <si>
    <t>DIANA CAROLINA RAMIREZ LAVERDE  -- --</t>
  </si>
  <si>
    <t>Fwd: Solicitud Risaralda</t>
  </si>
  <si>
    <t>2024-114-000561-5</t>
  </si>
  <si>
    <t>2024-02-21 15:55:19</t>
  </si>
  <si>
    <t>CUERPO DE BOMBEROS VOLUNTARIOS DE AGUAZUL  --</t>
  </si>
  <si>
    <t>Solicitud registro curso de formación para bombero básico</t>
  </si>
  <si>
    <t>2024-114-000560-5</t>
  </si>
  <si>
    <t>2024-02-21 15:55:12</t>
  </si>
  <si>
    <t>CUERPO DE BOMBEROS VOLUNTARIOS DE AGUAZUL  sin información</t>
  </si>
  <si>
    <t>2024-214-000041-1</t>
  </si>
  <si>
    <t>2024-02-21 15:54:36</t>
  </si>
  <si>
    <t>ESCUELA NACIONAL DE BOMBEROS VALLEDUPAR  -- --</t>
  </si>
  <si>
    <t>CAC: Solicita aval para curso de formación para bomberos 2024.</t>
  </si>
  <si>
    <t>2024-114-000559-5</t>
  </si>
  <si>
    <t>2024-02-21 15:53:07</t>
  </si>
  <si>
    <t>CUERPO DE BOMBEROS VOLUNTARIOS DE ENTRERRIOS  sin información</t>
  </si>
  <si>
    <t>Informe de Actividades CBV de Entrerríos Enero 2024</t>
  </si>
  <si>
    <t>2024-114-000558-5</t>
  </si>
  <si>
    <t>2024-02-21 15:43:11</t>
  </si>
  <si>
    <t>CUERPO DE BOMBEROS VOLUNTARIOS DE PAIPA - BOYACA  sin información</t>
  </si>
  <si>
    <t>SOLICITID DE CARNET PARA EL CUERPO DE BOMBEROS VOLUNTARIOS DE PAIPA</t>
  </si>
  <si>
    <t>2024-211-000040-1</t>
  </si>
  <si>
    <t>2024-02-21 15:07:48</t>
  </si>
  <si>
    <t>CUERPO DE BOMBEROS VOLUNTARIOS DE SANTA ANA - MAGDALENA  sin información</t>
  </si>
  <si>
    <t>queja ante la direccion nacional</t>
  </si>
  <si>
    <t>queja</t>
  </si>
  <si>
    <t>2024-114-000557-5</t>
  </si>
  <si>
    <t>2024-02-21 15:06:47</t>
  </si>
  <si>
    <t>2024-211-000039-1</t>
  </si>
  <si>
    <t>2024-02-21 14:44:17</t>
  </si>
  <si>
    <t>ALCALDIA CALARCA  --</t>
  </si>
  <si>
    <t>Respuesta Solicitud Concepto jurídico de carácter urgente</t>
  </si>
  <si>
    <t>respuesta</t>
  </si>
  <si>
    <t>2024-114-000556-5</t>
  </si>
  <si>
    <t>2024-02-21 12:01:22</t>
  </si>
  <si>
    <t>ENEL COLOMBIA S.A. E.S.P.  sin información</t>
  </si>
  <si>
    <t>FACTURAS Nos. 129065742-9, 129177458-3 y 129177459-0</t>
  </si>
  <si>
    <t>2024-114-000555-5</t>
  </si>
  <si>
    <t>2024-02-21 11:46:43</t>
  </si>
  <si>
    <t>IVAN ALEXANDER -- --</t>
  </si>
  <si>
    <t>Documentos AUTORIZACION INSTRUCTORES.</t>
  </si>
  <si>
    <t>2024-114-000554-5</t>
  </si>
  <si>
    <t>2024-02-21 11:40:43</t>
  </si>
  <si>
    <t>CUERPO DE BOMBEROS VOLUNTARIOS DE AYAPEL  -- --</t>
  </si>
  <si>
    <t>SOLICITUD ACTUALIZACION CARNETS</t>
  </si>
  <si>
    <t>2024-114-000553-5</t>
  </si>
  <si>
    <t>2024-02-21 11:32:47</t>
  </si>
  <si>
    <t>SEGURIDAD NUEVA ERA LTDA  -- --</t>
  </si>
  <si>
    <t>FACTURA DE VENTA No SNE 3730 SERVICIO DE VIGILANCIA Y SEGURIDAD PRIVADA</t>
  </si>
  <si>
    <t>2024-214-000038-1</t>
  </si>
  <si>
    <t>2024-02-21 11:17:35</t>
  </si>
  <si>
    <t>COORDINACION EJECITUVA DE BOMBEROS BOYACA  sin información</t>
  </si>
  <si>
    <t>CAC: Remite solicitud de reconocimiento como instructor.</t>
  </si>
  <si>
    <t>2024-114-000552-5</t>
  </si>
  <si>
    <t>2024-02-21 11:04:52</t>
  </si>
  <si>
    <t>CUERPO DE BOMBEROS VOLUNTARIOS DE TUTA  sin información</t>
  </si>
  <si>
    <t>2024-114-000551-5</t>
  </si>
  <si>
    <t>2024-02-21 10:36:30</t>
  </si>
  <si>
    <t>2024-114-000550-5</t>
  </si>
  <si>
    <t>2024-02-21 10:31:44</t>
  </si>
  <si>
    <t>RE:URGENTE Información para vinculación – SARLAFT prerrequisito para contrato FNGRD</t>
  </si>
  <si>
    <t>2024-114-000549-5</t>
  </si>
  <si>
    <t>2024-02-21 09:10:36</t>
  </si>
  <si>
    <t>CONTRALORIA GENERAL DE LA REPUBLICA  mercy.martinez@contraloria.gov.co</t>
  </si>
  <si>
    <t>Of 2024EE0029716 Solicitud de información Denuncia 2023-289269-80134-D</t>
  </si>
  <si>
    <t>2024-114-000548-5</t>
  </si>
  <si>
    <t>2024-02-21 09:09:46</t>
  </si>
  <si>
    <t>CONTRALORIA MUNICIPAL DE YUMBO  --</t>
  </si>
  <si>
    <t>DENUNCIA DE IRREGULARIDADES Y ESTADO DE DEFICIT DEL CUERPO DE BOMBEROS DE YUMBO</t>
  </si>
  <si>
    <t>2024-114-000547-5</t>
  </si>
  <si>
    <t>2024-02-21 09:05:29</t>
  </si>
  <si>
    <t>DELEGACION DEPARTAMENTAL  DE BOMBEROS DE CALDAS  sin información</t>
  </si>
  <si>
    <t>Proyecto Delegación Departamental de Bomberos de Caldas</t>
  </si>
  <si>
    <t>2024-114-000546-5</t>
  </si>
  <si>
    <t>2024-02-21 09:01:30</t>
  </si>
  <si>
    <t>ALCALDIA MUNICIPAL DE MESETAS  --</t>
  </si>
  <si>
    <t>SOLICITUD DE APOYO INSTITUCIONAL</t>
  </si>
  <si>
    <t>2024-211-000037-1</t>
  </si>
  <si>
    <t>2024-02-21 09:01:34</t>
  </si>
  <si>
    <t>ALCALDIA PRADO TOLIMA  --</t>
  </si>
  <si>
    <t>Contratación con el Cuerpo de Bomberos Voluntarios de Prado, Tolima para la prestación del servicio público esencial.</t>
  </si>
  <si>
    <t>2024-114-000545-5</t>
  </si>
  <si>
    <t>2024-02-21 08:56:55</t>
  </si>
  <si>
    <t>ALCALDIA MUNICIPAL DE LA CUMBRE  VALLE CAUCA</t>
  </si>
  <si>
    <t>Respuesta a solicitud con radicado municipal N°. 202400300002962 de 01/12/2024.</t>
  </si>
  <si>
    <t>2024-114-000544-5</t>
  </si>
  <si>
    <t>2024-02-21 08:33:08</t>
  </si>
  <si>
    <t>CUERPO DE BOMBEROS DE SILVIA  -- --</t>
  </si>
  <si>
    <t>Duplicado de carnet bomberos colombia</t>
  </si>
  <si>
    <t>2024-214-000036-1</t>
  </si>
  <si>
    <t>2024-02-20 17:03:58</t>
  </si>
  <si>
    <t>Solicitud registros / Cuerpo de bomberos voluntarios de Madrid Cundinamarca.</t>
  </si>
  <si>
    <t>2024-114-000542-5</t>
  </si>
  <si>
    <t>2024-02-20 16:28:59</t>
  </si>
  <si>
    <t>ORLANDO  VARGAS</t>
  </si>
  <si>
    <t>2024-114-000541-5</t>
  </si>
  <si>
    <t>2024-02-20 16:16:14</t>
  </si>
  <si>
    <t>JULIO CESAR  RAMÍREZ</t>
  </si>
  <si>
    <t>Solicitud y petición de trámite sobre calidad bomberil</t>
  </si>
  <si>
    <t>2024-114-000540-5</t>
  </si>
  <si>
    <t>2024-02-20 16:07:40</t>
  </si>
  <si>
    <t>Oficio 2024EE02725 - Traslado solicitud con radicado UNGRD No. 2024ER02522.</t>
  </si>
  <si>
    <t>2024-114-000539-5</t>
  </si>
  <si>
    <t>2024-02-20 16:02:35</t>
  </si>
  <si>
    <t>EDINSON  ROMERO</t>
  </si>
  <si>
    <t>Inquietud mesa técnica</t>
  </si>
  <si>
    <t>2024-114-000538-5</t>
  </si>
  <si>
    <t>2024-02-20 15:58:04</t>
  </si>
  <si>
    <t>CUERPO DE BOMBEROS VOLUNTARIOS DE BUENAVENTURA  --</t>
  </si>
  <si>
    <t>SOLICITUD DIRECCIONAR CURSOS PRESENCIALES EN BUENAVENTURA</t>
  </si>
  <si>
    <t>2024-114-000537-5</t>
  </si>
  <si>
    <t>2024-02-20 15:56:55</t>
  </si>
  <si>
    <t>ALCALDIA MUNICIPAL LA VIRGINIA  GUSTAVO VELEZ MENA RISARALDA</t>
  </si>
  <si>
    <t>SOLICITUD DE INTERVENCION</t>
  </si>
  <si>
    <t>2024-114-000534-5</t>
  </si>
  <si>
    <t>2024-02-20 14:35:46</t>
  </si>
  <si>
    <t>Oficio 2024EE02730 - Traslado y respuesta solicitud con radicado UNGRD No. 2024ER02131.</t>
  </si>
  <si>
    <t>2024-214-000035-1</t>
  </si>
  <si>
    <t>2024-02-20 14:33:06</t>
  </si>
  <si>
    <t>CUERPO DE BOMBEROS VOLUNTARIOS DE MARINILLA  sin información</t>
  </si>
  <si>
    <t>CAC: Solicita el registro para el Curso de Formación para Bomberos.</t>
  </si>
  <si>
    <t>2024-114-000533-5</t>
  </si>
  <si>
    <t>2024-02-20 14:32:38</t>
  </si>
  <si>
    <t>GESTION DEL RIESGO CUNDINAMARCA  sin información</t>
  </si>
  <si>
    <t>Oficio 2024EE02727 - Traslado solicitud con radicado UNGRD No. 2024ER02480.</t>
  </si>
  <si>
    <t>2024-114-000532-5</t>
  </si>
  <si>
    <t>2024-02-20 14:32:34</t>
  </si>
  <si>
    <t>2024-114-000530-5</t>
  </si>
  <si>
    <t>2024-02-20 12:13:48</t>
  </si>
  <si>
    <t>CUERPO DE BOMBEROS VOLUNTARIOS DE ITUANGO  sin información</t>
  </si>
  <si>
    <t>Comunicado Incapacidad de respuesta Bomberos Ituango</t>
  </si>
  <si>
    <t>2024-114-000529-5</t>
  </si>
  <si>
    <t>2024-02-20 12:01:21</t>
  </si>
  <si>
    <t>CUERPO DE BOMBEROS DE SALAMINA  sin información bomberosalamina@hotmail.es</t>
  </si>
  <si>
    <t>Fwd: DOCUMENTACION PROYECTO VEHICULO CUERPO DE BOMBEROS DE SALAMINA</t>
  </si>
  <si>
    <t>2024-114-000528-5</t>
  </si>
  <si>
    <t>2024-02-20 12:00:19</t>
  </si>
  <si>
    <t>CUERPO DE BOMBEROS VOLUNTARIOS FLORIDABLANCA  -- --</t>
  </si>
  <si>
    <t>Falla en plataforma RUE</t>
  </si>
  <si>
    <t>2024-114-000527-5</t>
  </si>
  <si>
    <t>2024-02-20 11:48:35</t>
  </si>
  <si>
    <t>LUPSA INGENIERIA Y CONTRUCCIONES SAS  --</t>
  </si>
  <si>
    <t>SOLICITUD CONCEPTO TECNICO</t>
  </si>
  <si>
    <t>2024-114-000526-5</t>
  </si>
  <si>
    <t>2024-02-20 11:39:19</t>
  </si>
  <si>
    <t>CORPORACION DE ENTIDADES AMBIENTALES CORPENAM  --</t>
  </si>
  <si>
    <t>SOLICITUD ABASTECIMIENTO PARA LA SUBESTACION DE BOMBEROS EN LA PAILA VALLE DEL CAUCA</t>
  </si>
  <si>
    <t>2024-114-000525-5</t>
  </si>
  <si>
    <t>2024-02-20 11:25:12</t>
  </si>
  <si>
    <t>DEPARTAMENTO DE EDUCACIóN CBV TULUá  sin información</t>
  </si>
  <si>
    <t>Proceso de Educación de Bomberos: Solicitud Reconocimiento de Aval Instructor, curso 160 horas</t>
  </si>
  <si>
    <t>2024-114-000524-5</t>
  </si>
  <si>
    <t>2024-02-20 11:03:26</t>
  </si>
  <si>
    <t>DELEGACION DEPARTAMENTAL DE BOMBEROS DE SUCRE  sin información</t>
  </si>
  <si>
    <t>solicitud certificacion cursos de bomberos galeras sucre</t>
  </si>
  <si>
    <t>2024-214-000033-1</t>
  </si>
  <si>
    <t>2024-02-20 09:43:57</t>
  </si>
  <si>
    <t>Solicitud registro / UAE Cuerpo Oficial Bomberos Bogotá</t>
  </si>
  <si>
    <t>2024-114-000523-5</t>
  </si>
  <si>
    <t>2024-02-20 09:34:55</t>
  </si>
  <si>
    <t>CUERPO DE BOMBEROS VOLUNTARIOS DE MELGAR  sin información</t>
  </si>
  <si>
    <t>Saludo de bienvenida</t>
  </si>
  <si>
    <t>2024-114-000522-5</t>
  </si>
  <si>
    <t>2024-02-20 09:11:37</t>
  </si>
  <si>
    <t>CNSC - COMISION NACIONAL DEL SERVICIO CIVIL  sin información jcorrea@cnsc.gov.co</t>
  </si>
  <si>
    <t>**2024RS023761** Remisión de Comunicación: 2024RS023761</t>
  </si>
  <si>
    <t>2024-214-000032-1</t>
  </si>
  <si>
    <t>2024-02-20 08:50:37</t>
  </si>
  <si>
    <t>2024-114-000521-5</t>
  </si>
  <si>
    <t>2024-02-19 21:17:49</t>
  </si>
  <si>
    <t>jorge rafael  de avila  zerda</t>
  </si>
  <si>
    <t>actualización de aval de instructor</t>
  </si>
  <si>
    <t>2024-114-000520-5</t>
  </si>
  <si>
    <t>2024-02-19 17:07:12</t>
  </si>
  <si>
    <t>consulta para nombramiento de un comandante de bomberos voluntarios de la virginia</t>
  </si>
  <si>
    <t>2024-114-000519-5</t>
  </si>
  <si>
    <t>2024-02-19 16:56:50</t>
  </si>
  <si>
    <t>JANE MAYA GARCIA</t>
  </si>
  <si>
    <t>Consulta de Certificado Seguridad Humana</t>
  </si>
  <si>
    <t>2024-114-000518-5</t>
  </si>
  <si>
    <t>2024-02-19 16:36:57</t>
  </si>
  <si>
    <t>SG 0202 Traslado de petición del Cuerpo de Bomberos Voluntarios de Belalcazar - Caldas</t>
  </si>
  <si>
    <t>2024-114-000517-5</t>
  </si>
  <si>
    <t>2024-02-19 16:33:11</t>
  </si>
  <si>
    <t>DEPARTAMENTO NACIONAL DE PLANEACION  --</t>
  </si>
  <si>
    <t>Circular 0005-4 de 19 de febrero de 2024 - Programación del PGN para la vigencia 2025 y Seguimiento a la Ejecución Inversión 2024</t>
  </si>
  <si>
    <t>2024-114-000516-5</t>
  </si>
  <si>
    <t>2024-02-19 16:30:49</t>
  </si>
  <si>
    <t>DIEGO JIMENEZ OSORIO</t>
  </si>
  <si>
    <t>PETICION</t>
  </si>
  <si>
    <t>2024-114-000515-5</t>
  </si>
  <si>
    <t>2024-02-19 15:56:40</t>
  </si>
  <si>
    <t>CUERPO DE BOMBEROS VOLUNTARIOS DE CHOACHI - CUNDIMARCA  -- --</t>
  </si>
  <si>
    <t>PRESENTACION PROYECTO VEHICULO MAQUINA EXTINTORA PARA ELCUERPO DE BOMBEROS VOLUNTARIOS DE CHOACHI -CUNDINAMARCA</t>
  </si>
  <si>
    <t>2024-114-000514-5</t>
  </si>
  <si>
    <t>2024-02-19 15:42:42</t>
  </si>
  <si>
    <t>CUERPO DE BOMBEROS VOLUNTARIOS GARZON  EDINSON OBREGON</t>
  </si>
  <si>
    <t>FIRMA DEL ACTA No 001 Y CERTIFICADOS DEL CURSO DE FORMACIÓN PARA BOMBEROS CON REGISTRO No 024-2023</t>
  </si>
  <si>
    <t>2024-114-000513-5</t>
  </si>
  <si>
    <t>2024-02-19 15:38:08</t>
  </si>
  <si>
    <t>CUERPO DE BOMBEROS VOLUNTARIOS DE VENECIA  sin información</t>
  </si>
  <si>
    <t>FIRMA CERTIFICADOS</t>
  </si>
  <si>
    <t>2024-114-000512-5</t>
  </si>
  <si>
    <t>2024-02-19 15:33:02</t>
  </si>
  <si>
    <t>ETB  SAS ESP</t>
  </si>
  <si>
    <t>FACTURA ELECTRONICO No. EB 000322522283</t>
  </si>
  <si>
    <t>2024-114-000511-5</t>
  </si>
  <si>
    <t>2024-02-19 15:26:40</t>
  </si>
  <si>
    <t>SOLICITUD MEDIDAS DISCIPLINARIAS Y CORRECTIVAS HACIA FUNCIONARIO DE LA ENTIDAD, POR CONDUCTAS INAPROPIADAS DISCURSOS DE ODIO</t>
  </si>
  <si>
    <t>2024-114-000510-5</t>
  </si>
  <si>
    <t>2024-02-19 15:21:53</t>
  </si>
  <si>
    <t>CAMBIO DE DESTINACIÓN KIT FORESTAL DE BOMBEROS SAN BERNARDO PARA BOMBEROS CABRERA</t>
  </si>
  <si>
    <t>2024-114-000509-5</t>
  </si>
  <si>
    <t>2024-02-19 15:09:42</t>
  </si>
  <si>
    <t>ORGANIZACIÓN TERPEL S.A.  MARYLUZ VELOZA</t>
  </si>
  <si>
    <t>FACTURA ELECTRONICA DE VENTA No AR9019256790</t>
  </si>
  <si>
    <t>2024-114-000508-5</t>
  </si>
  <si>
    <t>2024-02-19 14:48:28</t>
  </si>
  <si>
    <t>Solicitud de resolución</t>
  </si>
  <si>
    <t>2024-114-000507-5</t>
  </si>
  <si>
    <t>2024-02-19 12:20:19</t>
  </si>
  <si>
    <t>SOLICITUD FORTALECIMIENTO AL CUERPO DE BOMBEROS VOLUNTARIOS DE AGUAZUL CASANARE</t>
  </si>
  <si>
    <t>2024-214-000031-1</t>
  </si>
  <si>
    <t>2024-02-19 12:20:00</t>
  </si>
  <si>
    <t>SOLICITUD REGISTRO CURSO DE FORMACION PARA BOMBEROS BASICO</t>
  </si>
  <si>
    <t>2024-114-000506-5</t>
  </si>
  <si>
    <t>2024-02-19 12:13:23</t>
  </si>
  <si>
    <t>MINISTERIO DEL INTERIOR  -- correspondencia@mininterior.gov.co</t>
  </si>
  <si>
    <t>¡URGENTE! Políticas Públicas, Programas, Proyectos de Inversión Priorizados Territorializados del Plan de Gobierno</t>
  </si>
  <si>
    <t>2024-212-000030-1</t>
  </si>
  <si>
    <t>2024-02-19 11:56:57</t>
  </si>
  <si>
    <t>LIGA DE GOBERNANTES ANTICORRUPCION  --</t>
  </si>
  <si>
    <t>Radicacion Derecho Peticion-Remitente Partido Politico LIGA-DIRECCION NACIONAL DE BOMBEROS</t>
  </si>
  <si>
    <t>2024-114-000505-5</t>
  </si>
  <si>
    <t>2024-02-19 11:46:15</t>
  </si>
  <si>
    <t>CUERPO DE BOMBEROS VOLUNTARIOS DE TITIRIB  -- --</t>
  </si>
  <si>
    <t>Fwd: proyecto camioneta VBV Titiribí Antioquia.</t>
  </si>
  <si>
    <t>2024-114-000504-5</t>
  </si>
  <si>
    <t>2024-02-19 11:44:27</t>
  </si>
  <si>
    <t>DONACION EQUIPOS USAID PARA DEPARTAMENTO DE SUCRE.</t>
  </si>
  <si>
    <t>2024-114-000503-5</t>
  </si>
  <si>
    <t>2024-02-19 11:43:02</t>
  </si>
  <si>
    <t>ARNOLDO ULISES TOSCANO SALAS</t>
  </si>
  <si>
    <t>Revisión de las acciones jurídicas y procedimientos, por parte de los funcionarios de la Secretaria del Interior que expidieron la Resolución No. 004 ...</t>
  </si>
  <si>
    <t>TMP-2024-000000041</t>
  </si>
  <si>
    <t>2024-02-19 11:16:03</t>
  </si>
  <si>
    <t>2024-114-000502-5</t>
  </si>
  <si>
    <t>2024-02-19 11:01:52</t>
  </si>
  <si>
    <t>Solicitud Aval y Nuevo Registro</t>
  </si>
  <si>
    <t>2024-214-000029-1</t>
  </si>
  <si>
    <t>2024-02-19 10:49:28</t>
  </si>
  <si>
    <t>SOLICITUD REGISTRO ESCUELA VILLAVICENCIO</t>
  </si>
  <si>
    <t>2024-114-000501-5</t>
  </si>
  <si>
    <t>2024-02-19 10:32:09</t>
  </si>
  <si>
    <t>OFICIO ENVIADO A LA SECRETARIA DEL INTERIOR Y JUZGADO PRIMERO CIVIL DEL CIRCUITO ARMENIA</t>
  </si>
  <si>
    <t>2024-114-000500-5</t>
  </si>
  <si>
    <t>2024-02-19 10:16:04</t>
  </si>
  <si>
    <t>ALCALDIA MUNICIPAL DE CUITIVA  --</t>
  </si>
  <si>
    <t>carta de intension construccion estacion de bomberos municipio de cuitiva</t>
  </si>
  <si>
    <t>2024-114-000499-5</t>
  </si>
  <si>
    <t>2024-02-19 10:11:51</t>
  </si>
  <si>
    <t>ALCALDIA MUNICIPAL DE ARAUCA  --</t>
  </si>
  <si>
    <t>Solicitud de apoyo cuerpo de Bomberos del municipio de Arauca</t>
  </si>
  <si>
    <t>2024-114-000498-5</t>
  </si>
  <si>
    <t>2024-02-19 10:08:53</t>
  </si>
  <si>
    <t>ALCALDIA DE SATIVANORTE  --</t>
  </si>
  <si>
    <t>Solicitud de interés de construcción de estación de bomberos en el municipio de Sativanorte Boyacá</t>
  </si>
  <si>
    <t>2024-114-000497-5</t>
  </si>
  <si>
    <t>2024-02-19 10:03:48</t>
  </si>
  <si>
    <t>CUERPO DE BOMBEROS VOLUNTARIOS DE EL CARMEN DEL VIBORAL  sin información</t>
  </si>
  <si>
    <t>solicitud de registro para curso de formación para bombero</t>
  </si>
  <si>
    <t>2024-114-000496-5</t>
  </si>
  <si>
    <t>2024-02-19 10:02:21</t>
  </si>
  <si>
    <t>JHONATAN VARGAS  --</t>
  </si>
  <si>
    <t>anexo documentos de jhonatan vargas despedido sin justa causa del cuerpo de bomberos de Rionegro y posible acoso laboral, documentos que debieron habe...</t>
  </si>
  <si>
    <t>Radicado devuelto - Activo</t>
  </si>
  <si>
    <t>2024-114-000495-5</t>
  </si>
  <si>
    <t>2024-02-19 09:59:28</t>
  </si>
  <si>
    <t>MAURICIO   ALARCON REPRESENTANTE LEGAL DEL GRAN SAN</t>
  </si>
  <si>
    <t>Comunicados bomberos colombia</t>
  </si>
  <si>
    <t>2024-114-000494-5</t>
  </si>
  <si>
    <t>2024-02-19 09:51:41</t>
  </si>
  <si>
    <t>Secretario de Vivienda, Saneamiento Básico y Obras Publicas  --</t>
  </si>
  <si>
    <t>Solicitud de información para la adjudicación de construcción de una estación de bomberos</t>
  </si>
  <si>
    <t>2024-114-000493-5</t>
  </si>
  <si>
    <t>2024-02-19 09:48:20</t>
  </si>
  <si>
    <t>oficio demora firma convenio cogua</t>
  </si>
  <si>
    <t>2024-114-000492-5</t>
  </si>
  <si>
    <t>2024-02-19 09:42:35</t>
  </si>
  <si>
    <t>2024-114-000491-5</t>
  </si>
  <si>
    <t>2024-02-19 09:24:48</t>
  </si>
  <si>
    <t>PABLO JOSE -- --</t>
  </si>
  <si>
    <t>Re: Solicitud de documentos para suscripción de convenio de cooperacion</t>
  </si>
  <si>
    <t>2024-114-000490-5</t>
  </si>
  <si>
    <t>2024-02-19 09:22:30</t>
  </si>
  <si>
    <t>2024-114-000489-5</t>
  </si>
  <si>
    <t>2024-02-19 09:18:48</t>
  </si>
  <si>
    <t>CBV DAGUA VALLE --</t>
  </si>
  <si>
    <t>Solicitud radicado 202402042</t>
  </si>
  <si>
    <t>2024-114-000488-5</t>
  </si>
  <si>
    <t>2024-02-19 09:16:35</t>
  </si>
  <si>
    <t>FRANCISCO JAVIER -- --</t>
  </si>
  <si>
    <t>Asesoría grupo FANO</t>
  </si>
  <si>
    <t>2024-211-000027-1</t>
  </si>
  <si>
    <t>2024-02-19 09:11:50</t>
  </si>
  <si>
    <t>JUZGADO PRIMERO PENAL DEL CIRCUITO  --</t>
  </si>
  <si>
    <t>URGENTE TUTELA - Notificación de auto que avoca conocimiento de  acción de tutela</t>
  </si>
  <si>
    <t>2024-114-000487-5</t>
  </si>
  <si>
    <t>2024-02-19 09:09:57</t>
  </si>
  <si>
    <t>Solicitud Revisión para Certificación</t>
  </si>
  <si>
    <t>2024-114-000486-5</t>
  </si>
  <si>
    <t>2024-02-19 09:07:49</t>
  </si>
  <si>
    <t>RE: ¡URGENTE! Solicitud información políticas públicas dirigidas al Grupo de Población Migrante y Refugiada - CONTRALORÍA GENERAL DE LA REPUBLICA ...</t>
  </si>
  <si>
    <t>TMP-2024-000000037</t>
  </si>
  <si>
    <t>2024-02-19 09:03:36</t>
  </si>
  <si>
    <t>TMP-2024-000000036</t>
  </si>
  <si>
    <t>2024-02-19 09:02:49</t>
  </si>
  <si>
    <t>TMP-2024-000000035</t>
  </si>
  <si>
    <t>2024-02-19 09:01:13</t>
  </si>
  <si>
    <t>TMP-2024-000000034</t>
  </si>
  <si>
    <t>2024-02-19 09:00:48</t>
  </si>
  <si>
    <t>2024-114-000485-5</t>
  </si>
  <si>
    <t>2024-02-18 00:33:26</t>
  </si>
  <si>
    <t>DANNA VALENTINA SÁNCHEZ PINILLA</t>
  </si>
  <si>
    <t>Solicitud de información de  de incendios estructurales entre 2010 y  2023</t>
  </si>
  <si>
    <t>Respondido - Activo</t>
  </si>
  <si>
    <t>2024-114-000484-5</t>
  </si>
  <si>
    <t>2024-02-16 16:55:47</t>
  </si>
  <si>
    <t>ALCALDIA  COMBITA</t>
  </si>
  <si>
    <t>2024-114-000483-5</t>
  </si>
  <si>
    <t>2024-02-16 16:32:14</t>
  </si>
  <si>
    <t>OSCAR JUNIOR ORTIZ LOPEZ</t>
  </si>
  <si>
    <t>SOLICITUD INFORMACIÓN</t>
  </si>
  <si>
    <t>2024-114-000482-5</t>
  </si>
  <si>
    <t>2024-02-16 16:27:36</t>
  </si>
  <si>
    <t>NATALY  QUEVEDO</t>
  </si>
  <si>
    <t>solicitud de confirmación de resolución y certificación centro de formación</t>
  </si>
  <si>
    <t>2024-114-000481-5</t>
  </si>
  <si>
    <t>2024-02-16 16:10:33</t>
  </si>
  <si>
    <t>BENEMERITO CUERPO DE BOMBEROS VOLUNTARIOS TULUA - VALLE  LOZANO</t>
  </si>
  <si>
    <t>SOLICITUD FIRMA POR CAMBIO DE CERTIFICADO</t>
  </si>
  <si>
    <t>2024-114-000480-5</t>
  </si>
  <si>
    <t>2024-02-16 16:01:17</t>
  </si>
  <si>
    <t>Documentación Certifiado de Cumplmiento</t>
  </si>
  <si>
    <t>2024-114-000479-5</t>
  </si>
  <si>
    <t>2024-02-16 16:00:06</t>
  </si>
  <si>
    <t>Documentación Certificado de cumplimiento</t>
  </si>
  <si>
    <t>2024-114-000478-5</t>
  </si>
  <si>
    <t>2024-02-16 15:56:22</t>
  </si>
  <si>
    <t>2024-114-000477-5</t>
  </si>
  <si>
    <t>2024-02-16 15:39:24</t>
  </si>
  <si>
    <t>LEONELA  CASTRILLON</t>
  </si>
  <si>
    <t>SOLICITUD INFORMACION</t>
  </si>
  <si>
    <t>2024-114-000476-5</t>
  </si>
  <si>
    <t>2024-02-16 14:39:03</t>
  </si>
  <si>
    <t>ALCALDIA DE PLANETA RICA  --</t>
  </si>
  <si>
    <t>SOLICITUD DE VEHÍCULO TRANSPORTADOR DE AGUA (CISTERNA) Y CAMIONETA DEINTERVENCIÓN RAPIDA PARA EL MUNICIPIO DE PLANETA RICA- DEPARTAMENTO DE CORDOBA</t>
  </si>
  <si>
    <t>2024-114-000475-5</t>
  </si>
  <si>
    <t>2024-02-16 14:26:22</t>
  </si>
  <si>
    <t>CUERPO DE BOMBEROS VOLUNTARIOS DE SANTIAGO DE TOLU  JOAQUIN MAURICIO TEJERA MARTINEZ</t>
  </si>
  <si>
    <t>SOLICITUD DE AUTORIZACIÓN DE ENTREGA DE MAQUINA TIPO CISTERNA (JVM648) A LOS 3 MIEMBROS DE JUNTA DEPARTAMENTAL DE BOMBEROS DEL DEPARTAMENTO DE SUCRE</t>
  </si>
  <si>
    <t>2024-114-000474-5</t>
  </si>
  <si>
    <t>2024-02-16 12:00:50</t>
  </si>
  <si>
    <t>CUERPO DE BOMBEROS VOLUNTARIOS DE CHINCHINA  sin información</t>
  </si>
  <si>
    <t>SOLICITUD REGISTRO CURSO FORMACION PARA BOMBERO</t>
  </si>
  <si>
    <t>2024-114-000473-5</t>
  </si>
  <si>
    <t>2024-02-16 11:53:40</t>
  </si>
  <si>
    <t>Derecho de peticion Interes  General Cambio de ARL DNBC cuerpos de Bomberos Colombia  16_02_2023</t>
  </si>
  <si>
    <t>2024-114-000472-5</t>
  </si>
  <si>
    <t>2024-02-16 10:55:49</t>
  </si>
  <si>
    <t>2024-114-000471-5</t>
  </si>
  <si>
    <t>2024-02-16 10:36:37</t>
  </si>
  <si>
    <t>SASC ACADEMY  --</t>
  </si>
  <si>
    <t>Solicitud listado Cuerpo de Bomberos Avalados bajo Resolución 0256</t>
  </si>
  <si>
    <t>2024-114-000470-5</t>
  </si>
  <si>
    <t>2024-02-16 10:31:54</t>
  </si>
  <si>
    <t>FUNDACION UNIVERSITARIA DE POPAYAN  --</t>
  </si>
  <si>
    <t>Fwd: invitacion a conferencias evento FUPCOM POPAYAN - NARRATIVAS PARA LA PAZ</t>
  </si>
  <si>
    <t>2024-114-000469-5</t>
  </si>
  <si>
    <t>2024-02-16 10:26:00</t>
  </si>
  <si>
    <t>CUERPO DE BOMBEROS VOLUNTARIOS DE SANTA ROSA DE CABAL  sin información</t>
  </si>
  <si>
    <t>faltante MCLEOD</t>
  </si>
  <si>
    <t>2024-114-000468-5</t>
  </si>
  <si>
    <t>2024-02-16 10:23:17</t>
  </si>
  <si>
    <t>CUERPO DE BOMBEROS VOLUNTARIOS DE LA HORMIGA  JORGE ELIECER OSORIO</t>
  </si>
  <si>
    <t>RUBEN DARIO- GESTOR VIGILANCIA Y CONTROL -LISTADO PARA CARNETIZACION</t>
  </si>
  <si>
    <t>2024-114-000467-5</t>
  </si>
  <si>
    <t>2024-02-16 10:19:10</t>
  </si>
  <si>
    <t>ALCALDIA MUNICIPAL DE MORELIA  --</t>
  </si>
  <si>
    <t>SOLICITUD DE INFORMACION</t>
  </si>
  <si>
    <t>2024-114-000466-5</t>
  </si>
  <si>
    <t>2024-02-16 10:16:18</t>
  </si>
  <si>
    <t>2024-114-000465-5</t>
  </si>
  <si>
    <t>2024-02-16 09:32:49</t>
  </si>
  <si>
    <t>MULTIPACK MS S.A.S --</t>
  </si>
  <si>
    <t>FACTURA DE VENTA ELECTRONICA No. MS 1788</t>
  </si>
  <si>
    <t>2024-114-000464-5</t>
  </si>
  <si>
    <t>2024-02-16 09:02:01</t>
  </si>
  <si>
    <t>RUTH -- GOMEZ --</t>
  </si>
  <si>
    <t>Fwd: DOCUMENTOS PROYECTO MAQUINA EXTINTORA BOMBEROS AGUAZUL</t>
  </si>
  <si>
    <t>2024-114-000463-5</t>
  </si>
  <si>
    <t>2024-02-16 08:53:54</t>
  </si>
  <si>
    <t>**2024RS021712** Remisión de Comunicación: 2024RS021712</t>
  </si>
  <si>
    <t>2024-114-000462-5</t>
  </si>
  <si>
    <t>2024-02-15 16:41:04</t>
  </si>
  <si>
    <t>Adjunto oficio 2024EE0011530. Comunicación apertura Proceso Responsabilidad Fiscal 85112-2022-41340 y solicitud información</t>
  </si>
  <si>
    <t>2024-114-000461-5</t>
  </si>
  <si>
    <t>2024-02-15 16:32:43</t>
  </si>
  <si>
    <t>RAQUEL  MARIA MUÑOZ</t>
  </si>
  <si>
    <t>Derecho de petición.</t>
  </si>
  <si>
    <t>2024-211-000026-1</t>
  </si>
  <si>
    <t>2024-02-15 16:07:35</t>
  </si>
  <si>
    <t>SECRETARIA GENERAL Y DE GOBIERNO DE YARUMAL - ANTIOQUIA  -- --</t>
  </si>
  <si>
    <t>Consulta sobre funciones y acompañamiento cuerpo de bomberos</t>
  </si>
  <si>
    <t>2024-114-000460-5</t>
  </si>
  <si>
    <t>2024-02-15 16:06:22</t>
  </si>
  <si>
    <t>TRASLADO POR COMEPTENCIA</t>
  </si>
  <si>
    <t>2024-114-000459-5</t>
  </si>
  <si>
    <t>2024-02-15 16:01:23</t>
  </si>
  <si>
    <t>aval instructores bomberos la cumbre</t>
  </si>
  <si>
    <t>2024-114-000458-5</t>
  </si>
  <si>
    <t>2024-02-15 15:58:56</t>
  </si>
  <si>
    <t>**2024RS021714** Remisión de Comunicación: 2024RS021714</t>
  </si>
  <si>
    <t>2024-114-000457-5</t>
  </si>
  <si>
    <t>2024-02-15 15:53:38</t>
  </si>
  <si>
    <t>CUERPO DE BOMBEROS QUIMBAYA  JORGE SALAZAR</t>
  </si>
  <si>
    <t>Solicitud de Apoyo</t>
  </si>
  <si>
    <t>2024-114-000456-5</t>
  </si>
  <si>
    <t>2024-02-15 15:41:05</t>
  </si>
  <si>
    <t>CUERPO DE BOMBEROS VOLUNTARIOS DE LETICIA  --</t>
  </si>
  <si>
    <t>Solicitud Aval para Instructores</t>
  </si>
  <si>
    <t>2024-114-000455-5</t>
  </si>
  <si>
    <t>2024-02-15 15:04:23</t>
  </si>
  <si>
    <t>CUERPO DE BOMBEROS VOLUNTARIOS DE PALMIRA  ---</t>
  </si>
  <si>
    <t>Solicitud información garantía equipo</t>
  </si>
  <si>
    <t>2024-114-000454-5</t>
  </si>
  <si>
    <t>2024-02-15 14:50:34</t>
  </si>
  <si>
    <t>ALCALDIA MUNICIPAL DE CUMARIBO  -- --</t>
  </si>
  <si>
    <t>Solicitud de fortalecimiento de capacidades del cuerpo de bomberos voluntarios presente en el municipio de Cumaribo, vichada.</t>
  </si>
  <si>
    <t>2024-114-000453-5</t>
  </si>
  <si>
    <t>2024-02-15 14:39:02</t>
  </si>
  <si>
    <t>Juzgado 01 Civil Circuito - Quindío - Armenia   --</t>
  </si>
  <si>
    <t>Envio Oficio 109 Rad. 2022.00259.00 Solicitud emitir concepto</t>
  </si>
  <si>
    <t>2024-114-000452-5</t>
  </si>
  <si>
    <t>2024-02-15 14:34:12</t>
  </si>
  <si>
    <t>SINTRAMINERALES  --</t>
  </si>
  <si>
    <t>Comunicado a la opinión publica sobre el estado de la sede del MINENERGIA</t>
  </si>
  <si>
    <t>2024-114-000451-5</t>
  </si>
  <si>
    <t>2024-02-15 14:24:52</t>
  </si>
  <si>
    <t>**2024RS021713** Remisión de Comunicación: 2024RS021713</t>
  </si>
  <si>
    <t>2024-114-000450-5</t>
  </si>
  <si>
    <t>2024-02-15 14:18:51</t>
  </si>
  <si>
    <t>CITEL -- -- --</t>
  </si>
  <si>
    <t>RV: Solicitud de información sobre vehículo cisterna – Bomberos Páramo Santander</t>
  </si>
  <si>
    <t>2024-114-000449-5</t>
  </si>
  <si>
    <t>2024-02-15 14:18:46</t>
  </si>
  <si>
    <t>CUERPO DE BOMBEROS VOLUNTARIOS DE PÁRAMO - SANTANDER  sin información</t>
  </si>
  <si>
    <t>2024-114-000448-5</t>
  </si>
  <si>
    <t>2024-02-15 12:27:31</t>
  </si>
  <si>
    <t>CUERPO DE BOMBEROS VOLUNTARIOS DE TADO CHOCO  sin información</t>
  </si>
  <si>
    <t>SOLICITUD DE APOYO- BOMBEROS VOLUNTARIOS DE TADO</t>
  </si>
  <si>
    <t>2024-114-000447-5</t>
  </si>
  <si>
    <t>2024-02-15 12:01:34</t>
  </si>
  <si>
    <t>CARLOS  -- --</t>
  </si>
  <si>
    <t>Solicitud de Carnetización CBV San Vicente de Chucuri</t>
  </si>
  <si>
    <t>2024-211-000025-1</t>
  </si>
  <si>
    <t>2024-02-15 11:09:38</t>
  </si>
  <si>
    <t>JHONATHAN VASQUEZ --</t>
  </si>
  <si>
    <t>Consulta de documentación venezolana</t>
  </si>
  <si>
    <t>2024-114-000446-5</t>
  </si>
  <si>
    <t>2024-02-15 10:23:56</t>
  </si>
  <si>
    <t>proyecto</t>
  </si>
  <si>
    <t>2024-114-000445-5</t>
  </si>
  <si>
    <t>2024-02-15 10:22:32</t>
  </si>
  <si>
    <t>CONSULTA DNBC CBVF-FL-2024-FORM-333-S</t>
  </si>
  <si>
    <t>2024-114-000444-5</t>
  </si>
  <si>
    <t>2024-02-15 09:54:33</t>
  </si>
  <si>
    <t>CUERPO DE BOMBEROS VOLUNTARIOS DE DON MATIAS  ---</t>
  </si>
  <si>
    <t>Solicitud Aval Instructor Bomberos Donmatias.</t>
  </si>
  <si>
    <t>Anexo cargado - Activo</t>
  </si>
  <si>
    <t>2024-114-000443-5</t>
  </si>
  <si>
    <t>2024-02-15 09:34:12</t>
  </si>
  <si>
    <t>CUERPO DE BOMBEROS VOLUNTARIOS DE PALESTINA - CALDAS  CORREGIMIENTO ARAUCA</t>
  </si>
  <si>
    <t>Solicitud de reconocimiento como instructor de formación para bombero básico</t>
  </si>
  <si>
    <t>2024-114-000442-5</t>
  </si>
  <si>
    <t>2024-02-15 08:45:48</t>
  </si>
  <si>
    <t>COORDINACION DEPARTAMENTAL DE BOMBEROS DEL ATLANTICO  -- --</t>
  </si>
  <si>
    <t>OFICIO 009 DE FEBRERO 09 DE 2024</t>
  </si>
  <si>
    <t>2024-114-000441-5</t>
  </si>
  <si>
    <t>2024-02-15 08:21:39</t>
  </si>
  <si>
    <t>2024-114-000440-5</t>
  </si>
  <si>
    <t>2024-02-15 08:15:59</t>
  </si>
  <si>
    <t>DOCUMENTOS VEHICULO ODU015 LA UNION ANTIOQUIA</t>
  </si>
  <si>
    <t>2024-114-000439-5</t>
  </si>
  <si>
    <t>2024-02-14 16:52:19</t>
  </si>
  <si>
    <t>CARLOS ANDRES -- --</t>
  </si>
  <si>
    <t>Respuesta derecho de petición calendado el 13 diciembre del 2023, Radicado DNBC20231000100501</t>
  </si>
  <si>
    <t>2024-114-000438-5</t>
  </si>
  <si>
    <t>2024-02-14 14:53:36</t>
  </si>
  <si>
    <t>CUERPO DE BOMBEROS VOLUNTARIOS DE BOSCONIA --- ---</t>
  </si>
  <si>
    <t>SOLICITUD DE CARNETS</t>
  </si>
  <si>
    <t>2024-114-000437-5</t>
  </si>
  <si>
    <t>2024-02-14 14:46:23</t>
  </si>
  <si>
    <t>Oficio 2024EE02219 - Traslado por competencia - Solicitud de apoyo para el fortalecimiento del Cuerpo de Bomberos del Municipio de Ábrego. Radicado UN...</t>
  </si>
  <si>
    <t>2024-114-000436-5</t>
  </si>
  <si>
    <t>2024-02-14 14:33:51</t>
  </si>
  <si>
    <t>Oficio 2024EE02218 - Respuesta al radicado 2023ER27636 remitido por el colectivo COACOL vía mail frente a los avances de los protocolos para la atenci...</t>
  </si>
  <si>
    <t>2024-114-000435-5</t>
  </si>
  <si>
    <t>2024-02-14 14:28:23</t>
  </si>
  <si>
    <t>Solicitud Fortalecimiento de proyecto de Maquina de extintora Municipio de CHOACHI CUNDINAMARCA</t>
  </si>
  <si>
    <t>2024-114-000434-5</t>
  </si>
  <si>
    <t>2024-02-14 13:02:39</t>
  </si>
  <si>
    <t>CUERPO DE BOMBEROS VOLUNTARIOS DE SINCELEJO  MONTALVO</t>
  </si>
  <si>
    <t>Creacion Comite de Ascenso</t>
  </si>
  <si>
    <t>2024-114-000433-5</t>
  </si>
  <si>
    <t>2024-02-14 12:59:40</t>
  </si>
  <si>
    <t>CUERPO DE BOMBEROS VOLUNTARIOS DE CALOTO - CAUCA  sin información bomberosvoluntarioscaloto@gmail.com</t>
  </si>
  <si>
    <t>SOLICITUD DE AVAL</t>
  </si>
  <si>
    <t>2024-114-000432-5</t>
  </si>
  <si>
    <t>2024-02-14 12:56:55</t>
  </si>
  <si>
    <t>2024-114-000431-5</t>
  </si>
  <si>
    <t>2024-02-14 12:34:59</t>
  </si>
  <si>
    <t>ALCALDIA DE LA CRUZ  --</t>
  </si>
  <si>
    <t>REVISIÓN DOCUMENTACION PARA LA VIABILIZACION DEL PROYECTO CONSTRUCCION DE LA NUEVA ESTACION DE BOMBEROS EN EL MUNICIPIO DE LA CRUZ DEPARTAMENTO DE NAR...</t>
  </si>
  <si>
    <t>2024-114-000430-5</t>
  </si>
  <si>
    <t>2024-02-14 12:06:13</t>
  </si>
  <si>
    <t>ControlDoc-Correspondencia: Se le ha asignado un(a) nuevo(a) Documento: 281073 (2024-2-004044-004796)</t>
  </si>
  <si>
    <t>2024-114-000429-5</t>
  </si>
  <si>
    <t>2024-02-14 12:03:06</t>
  </si>
  <si>
    <t>COMCE -- -- --</t>
  </si>
  <si>
    <t>2024-114-000428-5</t>
  </si>
  <si>
    <t>2024-02-14 11:45:06</t>
  </si>
  <si>
    <t>Nataly Salas Casallas</t>
  </si>
  <si>
    <t>Solicitud Certificación laboral</t>
  </si>
  <si>
    <t>Combinación de correspondencia - Activo</t>
  </si>
  <si>
    <t>2024-114-000427-5</t>
  </si>
  <si>
    <t>2024-02-14 11:38:19</t>
  </si>
  <si>
    <t>Traslado Directiva 002 de 18 de enero de 2022 y Circular No.016 de 13 de octubre de 2023 emitidas por la Procuraduría General de la Nación y Procuradu...</t>
  </si>
  <si>
    <t>2024-114-000426-5</t>
  </si>
  <si>
    <t>2024-02-14 11:35:30</t>
  </si>
  <si>
    <t>CONSEJO DE BOGOTA  --</t>
  </si>
  <si>
    <t>Envío cuestionario citado e invitado proposición No. 353 de 2024</t>
  </si>
  <si>
    <t>2024-114-000425-5</t>
  </si>
  <si>
    <t>2024-02-14 11:18:00</t>
  </si>
  <si>
    <t>samuel antonio lopez castaño</t>
  </si>
  <si>
    <t>DERECHO DE PETICION POR VISTA PREVIA</t>
  </si>
  <si>
    <t>2024-114-000424-5</t>
  </si>
  <si>
    <t>2024-02-14 10:30:53</t>
  </si>
  <si>
    <t>PROCURADURIA GENERAL DE LA NACION  sin información</t>
  </si>
  <si>
    <t>Visita especial expediente IUS-E-2023-511576 / IUS-D-2023-3124651 adelantada por la Dirección Nacional de Investigaciones Especiales de la Procuradurí...</t>
  </si>
  <si>
    <t>2024-114-000423-5</t>
  </si>
  <si>
    <t>2024-02-14 10:25:34</t>
  </si>
  <si>
    <t>PC SYSTEM S.A.S  --</t>
  </si>
  <si>
    <t>SOLICITUD DE ACTA DE EJECUCIÓN DE CONTRATO</t>
  </si>
  <si>
    <t>2024-114-000422-5</t>
  </si>
  <si>
    <t>2024-02-14 10:07:30</t>
  </si>
  <si>
    <t>PROYECTO ADQUISICÓN DE KIT DE EXTRICACIÓN VEHICULAR</t>
  </si>
  <si>
    <t>2024-114-000421-5</t>
  </si>
  <si>
    <t>2024-02-14 10:04:09</t>
  </si>
  <si>
    <t>PROYECTO ADQUISICIÓN MÁQUINA EXTINTORA</t>
  </si>
  <si>
    <t>2024-114-000420-5</t>
  </si>
  <si>
    <t>2024-02-14 10:01:00</t>
  </si>
  <si>
    <t>KEYLA YESENIA CORTES RODRIGUEZ</t>
  </si>
  <si>
    <t>CUENTA DE COBRO No. 01</t>
  </si>
  <si>
    <t>2024-114-000419-5</t>
  </si>
  <si>
    <t>2024-02-13 16:58:48</t>
  </si>
  <si>
    <t>RV: Envío petición señora Dionila Carabali Popo recibida durante viaje oficial.</t>
  </si>
  <si>
    <t>2024-114-000418-5</t>
  </si>
  <si>
    <t>2024-02-13 16:57:31</t>
  </si>
  <si>
    <t>RV: Envío petición señor José Ramiro Corté  durante viaje oficial.</t>
  </si>
  <si>
    <t>2024-114-000417-5</t>
  </si>
  <si>
    <t>2024-02-13 16:36:15</t>
  </si>
  <si>
    <t>DIANA MARCELA SUAREZ JIMENEZ  sin información</t>
  </si>
  <si>
    <t>2024-114-000416-5</t>
  </si>
  <si>
    <t>2024-02-13 16:07:24</t>
  </si>
  <si>
    <t>CUERPO DE BOMBEROS VOLUNTARIOS DE ISNOS  - HUILA  sin información</t>
  </si>
  <si>
    <t>Radicación proyecto Cuerpo de Bomberos Voluntarios de Isnos Huila</t>
  </si>
  <si>
    <t>2024-114-000415-5</t>
  </si>
  <si>
    <t>2024-02-13 14:56:36</t>
  </si>
  <si>
    <t>ControlDoc-Correspondencia: Se le ha asignado un(a) nuevo(a) Documento: 280174 (2024-2-004044-004600)</t>
  </si>
  <si>
    <t>2024-114-000414-5</t>
  </si>
  <si>
    <t>2024-02-13 14:54:20</t>
  </si>
  <si>
    <t>FEDERACIóN NACIONAL DE DEPARTAMENTOS  -- --</t>
  </si>
  <si>
    <t>Delegada ante la Junta Nacional de Bomberos de Colombia.</t>
  </si>
  <si>
    <t>2024-114-000413-5</t>
  </si>
  <si>
    <t>2024-02-13 14:43:47</t>
  </si>
  <si>
    <t>CUERPO DE BOMBEROS VOLUNTARIOS DE YOTOCO  sin información</t>
  </si>
  <si>
    <t>Certificado Instructor GACB</t>
  </si>
  <si>
    <t>2024-114-000412-5</t>
  </si>
  <si>
    <t>2024-02-13 14:42:07</t>
  </si>
  <si>
    <t>JOHN ALEXANDER -- --</t>
  </si>
  <si>
    <t>Re: SOLICITUD NUMERO DE REGISTRO DEL CURSO INSPECTOR DE SEGURIDAD NIVEL BASICO FUSAGASUGA</t>
  </si>
  <si>
    <t>2024-114-000411-5</t>
  </si>
  <si>
    <t>2024-02-13 14:21:08</t>
  </si>
  <si>
    <t>RV: SOLICITUD RESPUESTA id 269505</t>
  </si>
  <si>
    <t>2024-114-000410-5</t>
  </si>
  <si>
    <t>2024-02-13 14:18:58</t>
  </si>
  <si>
    <t>ControlDoc-Correspondencia: Se le ha asignado un(a) nuevo(a) Documento: 280663 (2024-2-004044-004691)</t>
  </si>
  <si>
    <t>2024-114-000409-5</t>
  </si>
  <si>
    <t>2024-02-13 14:14:26</t>
  </si>
  <si>
    <t>Airbox Colombia  --</t>
  </si>
  <si>
    <t>Solicitud de Visita o Reunión Virtual Presentación de Brochure Airbox Colombia SAS - Venta, Mantenimiento y Capacitación de Equipos SCBA y Compresores...</t>
  </si>
  <si>
    <t>2024-114-000408-5</t>
  </si>
  <si>
    <t>2024-02-13 14:05:48</t>
  </si>
  <si>
    <t>ARTURO ENRIQUE -- --</t>
  </si>
  <si>
    <t>Registro Curso Introductorio en Línea Sistema Comando de Incidentes</t>
  </si>
  <si>
    <t>2024-114-000407-5</t>
  </si>
  <si>
    <t>2024-02-13 14:04:15</t>
  </si>
  <si>
    <t>POLICÍA NACIONAL  sin información</t>
  </si>
  <si>
    <t>Modificación hora invitación lanzamiento del “Programa Extinción de Incendios Forestales y Protección del Medio Ambiente de la Policía Nacional” e ina...</t>
  </si>
  <si>
    <t>2024-114-000406-5</t>
  </si>
  <si>
    <t>2024-02-13 12:25:29</t>
  </si>
  <si>
    <t>YEISON  ANDRES PRECIADO PRECIADO</t>
  </si>
  <si>
    <t>solicitud de informacion sobre practica juridica laboral</t>
  </si>
  <si>
    <t>2024-114-000405-5</t>
  </si>
  <si>
    <t>2024-02-13 11:47:25</t>
  </si>
  <si>
    <t>Remisión Derecho de Petición- Ticket N°GSC-2024-115391 - ATENCION AL CIUDADANO UNGRD</t>
  </si>
  <si>
    <t>2024-114-000404-5</t>
  </si>
  <si>
    <t>2024-02-13 11:42:17</t>
  </si>
  <si>
    <t>2024-114-000403-5</t>
  </si>
  <si>
    <t>2024-02-13 11:39:12</t>
  </si>
  <si>
    <t>CUERPO DE BOMBEROS VOLUNTARIOS SAN JOSE - CAQUETA  RUEDA</t>
  </si>
  <si>
    <t>Re: ENVIO DOCUEMNTACION</t>
  </si>
  <si>
    <t>2024-114-000402-5</t>
  </si>
  <si>
    <t>2024-02-13 11:39:09</t>
  </si>
  <si>
    <t>2024-114-000401-5</t>
  </si>
  <si>
    <t>2024-02-13 11:35:09</t>
  </si>
  <si>
    <t>MINISTERIO DE INTERIOR oficinaasesorajuridica@mininterior.gov.co OFICINA JURíDICA</t>
  </si>
  <si>
    <t>Actas Junta Nacional de Bomberos</t>
  </si>
  <si>
    <t>2024-211-000023-1</t>
  </si>
  <si>
    <t>2024-02-13 10:35:28</t>
  </si>
  <si>
    <t>GESTION DEL RIESGO --</t>
  </si>
  <si>
    <t>Solicitud de concepto</t>
  </si>
  <si>
    <t>2024-114-000400-5</t>
  </si>
  <si>
    <t>2024-02-13 10:26:41</t>
  </si>
  <si>
    <t>CUERPO DE BOMBEROS VOLUNTARIOS DE PIVIJAY MAGDALENA  sin información</t>
  </si>
  <si>
    <t>Solicitud de usuario y contraseña de la plataforma RUE</t>
  </si>
  <si>
    <t>2024-114-000399-5</t>
  </si>
  <si>
    <t>2024-02-13 10:16:50</t>
  </si>
  <si>
    <t>ANA LUCIA ARIAS</t>
  </si>
  <si>
    <t>conciliación prejudicial</t>
  </si>
  <si>
    <t>2024-114-000398-5</t>
  </si>
  <si>
    <t>2024-02-13 10:03:29</t>
  </si>
  <si>
    <t>PLAYA CABRERO SAS  --</t>
  </si>
  <si>
    <t>RE FACTURACION 2023 - PLAYA CABRERO</t>
  </si>
  <si>
    <t>2024-114-000397-5</t>
  </si>
  <si>
    <t>2024-02-13 09:45:00</t>
  </si>
  <si>
    <t>CUERPO DE BOMBEROS VOLUNTARIOS DE SAHAGUN  sin información</t>
  </si>
  <si>
    <t>Solicitud Carnet y Cambio de Carnet por Ascensos</t>
  </si>
  <si>
    <t>2024-114-000396-5</t>
  </si>
  <si>
    <t>2024-02-13 09:27:51</t>
  </si>
  <si>
    <t>FUNDACION NATURA  --</t>
  </si>
  <si>
    <t>Información: Articulación con Cuerpos de Bomberos</t>
  </si>
  <si>
    <t>2024-114-000395-5</t>
  </si>
  <si>
    <t>2024-02-13 09:24:20</t>
  </si>
  <si>
    <t>Fwd: Aval CBF Santa Marta - 1 al 4 de marzo de 2024</t>
  </si>
  <si>
    <t>2024-211-000022-1</t>
  </si>
  <si>
    <t>2024-02-13 09:16:00</t>
  </si>
  <si>
    <t>AUTO 64 TUTELA JHON JAIRO CALDERON GOMEZ 2024-0010</t>
  </si>
  <si>
    <t>2024-114-000394-5</t>
  </si>
  <si>
    <t>2024-02-13 09:10:39</t>
  </si>
  <si>
    <t>ControlDoc-Correspondencia: Se le ha asignado un(a) nuevo(a) Documento: 280273 (2024-2-004044-004641)</t>
  </si>
  <si>
    <t>2024-114-000393-5</t>
  </si>
  <si>
    <t>2024-02-13 09:00:07</t>
  </si>
  <si>
    <t>2024-114-000392-5</t>
  </si>
  <si>
    <t>2024-02-13 08:39:48</t>
  </si>
  <si>
    <t>CUERPO DE BOMBEROS VOLUNTARIOS DE PIJAO  YONEY GUTIERREZ</t>
  </si>
  <si>
    <t>SOLICITUD ASIGNACIÓN PROYECTO KIT FORESTAL</t>
  </si>
  <si>
    <t>2024-114-000391-5</t>
  </si>
  <si>
    <t>2024-02-12 17:05:02</t>
  </si>
  <si>
    <t>DESPACHO DE LA CAPITAN EN JEFE LOURDES PEÑA DEL VALLE</t>
  </si>
  <si>
    <t>2024-114-000390-5</t>
  </si>
  <si>
    <t>2024-02-12 16:57:23</t>
  </si>
  <si>
    <t>JUSTIFICACION SOLICITUD ASIGNACIOPN TEMPORAL DE MAQUINA DE BOMBEROS</t>
  </si>
  <si>
    <t>2024-114-000389-5</t>
  </si>
  <si>
    <t>2024-02-12 16:26:57</t>
  </si>
  <si>
    <t>CUERPO DE BOMBEROS VOLUNTARIOS DE LA UNION  sin información BOMBEROS</t>
  </si>
  <si>
    <t>2024-114-000388-5</t>
  </si>
  <si>
    <t>2024-02-12 16:23:33</t>
  </si>
  <si>
    <t>COMUNICACIóN PRESIDENCIA DE LA REPúBLICA  -- --</t>
  </si>
  <si>
    <t>Traslado OFI24-00022663 / GFPU - .</t>
  </si>
  <si>
    <t>2024-114-000387-5</t>
  </si>
  <si>
    <t>2024-02-12 15:03:51</t>
  </si>
  <si>
    <t>CONFIRMACIÓN DE ASISTENCIA SESIÓN ORDINARIA JUNTA NAL BOMBEROS</t>
  </si>
  <si>
    <t>2024-114-000386-5</t>
  </si>
  <si>
    <t>2024-02-12 15:02:14</t>
  </si>
  <si>
    <t>SOLICITUD DE ACTUALIZACIÓN DE CARNETS</t>
  </si>
  <si>
    <t>2024-114-000385-5</t>
  </si>
  <si>
    <t>2024-02-12 14:39:10</t>
  </si>
  <si>
    <t>Curso Formación para Bomberos Básico -  Presencial desde 05/02/2024 hasta el 18/05/2024, solicitamos que el personal relacionado en el archivo adjunto...</t>
  </si>
  <si>
    <t>2024-114-000384-5</t>
  </si>
  <si>
    <t>2024-02-12 14:28:05</t>
  </si>
  <si>
    <t>2024-114-000383-5</t>
  </si>
  <si>
    <t>2024-02-12 14:23:15</t>
  </si>
  <si>
    <t>ALVEIRO  -- --</t>
  </si>
  <si>
    <t>2024-114-000382-5</t>
  </si>
  <si>
    <t>2024-02-12 14:19:24</t>
  </si>
  <si>
    <t>ControlDoc-Correspondencia: Se le ha asignado un(a) nuevo(a) Documento: 279784 (2024-2-004044-004509)</t>
  </si>
  <si>
    <t>2024-114-000381-5</t>
  </si>
  <si>
    <t>2024-02-12 12:21:24</t>
  </si>
  <si>
    <t>CUERPO DE BOMBEROS VOLUNTARIOS DE VIOTA  HEIDY MUÑOZ</t>
  </si>
  <si>
    <t>CERTIFICADOS CURSO DE FOMRACIÓN PARA BOMBEROS</t>
  </si>
  <si>
    <t>2024-114-000380-5</t>
  </si>
  <si>
    <t>2024-02-12 12:16:10</t>
  </si>
  <si>
    <t>ALCALDIA MUNICIPAL DE PUERTO ASÍS - PUTUMAYO  -- --</t>
  </si>
  <si>
    <t>Informe Solicitud Plan de Inversión Cuerpo de Bomberos Puerto Asís  </t>
  </si>
  <si>
    <t>2024-114-000379-5</t>
  </si>
  <si>
    <t>2024-02-12 12:11:54</t>
  </si>
  <si>
    <t>CUERPO DE BOMBEROS VOLUNTARIOS DE PUERTO RICO - CAQUETA  sin información</t>
  </si>
  <si>
    <t>RQUISITOS KIT RESCATE VEHICULAR</t>
  </si>
  <si>
    <t>2024-114-000378-5</t>
  </si>
  <si>
    <t>2024-02-12 11:54:47</t>
  </si>
  <si>
    <t>ASIGNACION Y REASIGNACION</t>
  </si>
  <si>
    <t>2024-114-000377-5</t>
  </si>
  <si>
    <t>2024-02-12 11:51:59</t>
  </si>
  <si>
    <t>ControlDoc-Correspondencia: Se le ha asignado un(a) nuevo(a) Documento: 279701 (2024-2-004044-004475)</t>
  </si>
  <si>
    <t>2024-114-000376-5</t>
  </si>
  <si>
    <t>2024-02-12 11:47:16</t>
  </si>
  <si>
    <t>Fwd: SOLICITUD RECONOCIMIENTO INSTRUCTORES R. 468 DE 2023</t>
  </si>
  <si>
    <t>2024-114-000375-5</t>
  </si>
  <si>
    <t>2024-02-12 11:14:44</t>
  </si>
  <si>
    <t>ALCALDIA MUNICIPAL DE VALPARAISO  ---</t>
  </si>
  <si>
    <t>Respuesta a solicitud de cumplimiento LEY 1575 DE 2012 - RAD. 20242110102391</t>
  </si>
  <si>
    <t>2024-114-000374-5</t>
  </si>
  <si>
    <t>2024-02-12 11:03:58</t>
  </si>
  <si>
    <t>REQUERIMIENTOS ASIGNACIÓN DE EQUIPOS</t>
  </si>
  <si>
    <t>2024-114-000373-5</t>
  </si>
  <si>
    <t>2024-02-12 11:02:41</t>
  </si>
  <si>
    <t>PROCURADURIA PROVINCIAL DE GIRARDOT  sin información</t>
  </si>
  <si>
    <t>Remisión de diligencias</t>
  </si>
  <si>
    <t>2024-114-000372-5</t>
  </si>
  <si>
    <t>2024-02-12 11:01:21</t>
  </si>
  <si>
    <t>RICARDO  RUIZ MONROY</t>
  </si>
  <si>
    <t>Solicitud de información</t>
  </si>
  <si>
    <t>2024-114-000371-5</t>
  </si>
  <si>
    <t>2024-02-12 10:59:10</t>
  </si>
  <si>
    <t>CUERPO DE BOMBEROS VOLUNTARIOS DE SABANAGRANDE  ---</t>
  </si>
  <si>
    <t>Remision de Documentos</t>
  </si>
  <si>
    <t>2024-114-000370-5</t>
  </si>
  <si>
    <t>2024-02-12 09:57:34</t>
  </si>
  <si>
    <t>CAROLINA FERRAZ IGNACIO</t>
  </si>
  <si>
    <t>Invitación: 22/feb, lanzamiento de la Escuela Construyendo Equidad</t>
  </si>
  <si>
    <t>2024-114-000369-5</t>
  </si>
  <si>
    <t>2024-02-12 09:43:54</t>
  </si>
  <si>
    <t>LA JAGUA DEL PILARJOSE AMIRO MORON NUñEZ  -- --</t>
  </si>
  <si>
    <t>SOLICITUD VEHICULO, EQUIPOS Y HERRAMIENTAS CUERPO DE BOMBEROS MUNICIPIO DE LA JAGUA DEL PILAR - LA GUAJIRA</t>
  </si>
  <si>
    <t>2024-114-000368-5</t>
  </si>
  <si>
    <t>2024-02-12 09:29:01</t>
  </si>
  <si>
    <t>BENEMERITO CUERPO DE BOMBEROS VOLUNTARIOS DE IBAGUE  MORA</t>
  </si>
  <si>
    <t>Solicitud apertura plataforma</t>
  </si>
  <si>
    <t>2024-114-000366-5</t>
  </si>
  <si>
    <t>2024-02-12 09:12:41</t>
  </si>
  <si>
    <t>DANIEL ALBERTO -- --</t>
  </si>
  <si>
    <t>Solicitud apoyo cofinanciación Proyecto Centro de Entrenamiento de Bomberos y de Investigación para la Gestión Integral del Riesgo contra incendios Do...</t>
  </si>
  <si>
    <t>2024-114-000365-5</t>
  </si>
  <si>
    <t>2024-02-12 09:07:10</t>
  </si>
  <si>
    <t>COORDINACION EJECUTIVA DEPARTAMENTAL BOMBEROS BOLIVAR  sin información</t>
  </si>
  <si>
    <t>Solicitud de informacion</t>
  </si>
  <si>
    <t>2024-114-000364-5</t>
  </si>
  <si>
    <t>2024-02-12 09:05:45</t>
  </si>
  <si>
    <t>: Solicitud de información</t>
  </si>
  <si>
    <t>2024-114-000363-5</t>
  </si>
  <si>
    <t>2024-02-12 09:03:52</t>
  </si>
  <si>
    <t>Solicitud de Reporte para Anuncios en el Encuentro "Acciones por la Paz y la Vida" en Santander</t>
  </si>
  <si>
    <t>2024-114-000362-5</t>
  </si>
  <si>
    <t>2024-02-12 08:58:02</t>
  </si>
  <si>
    <t>ALCALDIA  MUNICIPAL  LA CRUZ</t>
  </si>
  <si>
    <t>“CONSTRUCCIÓN DE LA NUEVA ESTACIÓN DE BOMBEROS EN EL MUNICIPIO DE LA CRUZ - DEPARTAMENTO DE NARIÑO”.</t>
  </si>
  <si>
    <t>2024-114-000361-5</t>
  </si>
  <si>
    <t>2024-02-12 08:56:00</t>
  </si>
  <si>
    <t>Derecho de petición</t>
  </si>
  <si>
    <t>2024-114-000360-5</t>
  </si>
  <si>
    <t>2024-02-12 08:44:21</t>
  </si>
  <si>
    <t>CBV LA DORADA CALDAS  sin información</t>
  </si>
  <si>
    <t>Documentos para Adquisicion de Vehiculo -</t>
  </si>
  <si>
    <t>2024-114-000359-5</t>
  </si>
  <si>
    <t>2024-02-12 08:40:18</t>
  </si>
  <si>
    <t>FREDY TAMAYO SÁNCHEZ  --Colectivo Legal</t>
  </si>
  <si>
    <t>derecho de peticion de documentos</t>
  </si>
  <si>
    <t>2024-114-000358-5</t>
  </si>
  <si>
    <t>2024-02-09 16:48:32</t>
  </si>
  <si>
    <t>CAROL JURIBI AGUILAR JAIMES</t>
  </si>
  <si>
    <t>Denuncia</t>
  </si>
  <si>
    <t>2024-114-000357-5</t>
  </si>
  <si>
    <t>2024-02-09 16:35:53</t>
  </si>
  <si>
    <t>CUERPO DE BOMBEROS VOLUNTARIOS DE VILLAPINZON  --</t>
  </si>
  <si>
    <t>2024-114-000356-5</t>
  </si>
  <si>
    <t>2024-02-09 16:30:30</t>
  </si>
  <si>
    <t>PERSONERIA MUNICIPAL DE  CHIA  -- --</t>
  </si>
  <si>
    <t>COMUNICA RADICADO 20240010000973</t>
  </si>
  <si>
    <t>2024-114-000355-5</t>
  </si>
  <si>
    <t>2024-02-09 16:12:25</t>
  </si>
  <si>
    <t>BENEMÉRITO CUERPO DE BOMBEROS VOLUNTARIOS DE CALI  sin información GUTIéRREZ</t>
  </si>
  <si>
    <t>ACTUALIZACION BASES DE DATOS</t>
  </si>
  <si>
    <t>2024-114-000354-5</t>
  </si>
  <si>
    <t>2024-02-09 16:04:36</t>
  </si>
  <si>
    <t>CUERPO DE BOMBEROS VOLUNTARIOS DE DONCELLO  ---</t>
  </si>
  <si>
    <t>Documentos para tema de fortalecimiento de los cuerpo de bomberos a travez de la DNBC vigencia 2023</t>
  </si>
  <si>
    <t>2024-114-000353-5</t>
  </si>
  <si>
    <t>2024-02-09 15:49:32</t>
  </si>
  <si>
    <t>CUERPO DE BOMBEROS VOLUNTARIO DE CIRCASIA  ---</t>
  </si>
  <si>
    <t>se le envía copia del documento enviado a la procuraduría departamental para la revisión del caso para la legalización y protocolización, de la justa ...</t>
  </si>
  <si>
    <t>2024-114-000352-5</t>
  </si>
  <si>
    <t>2024-02-09 15:48:20</t>
  </si>
  <si>
    <t>Carolina Almanza Mora</t>
  </si>
  <si>
    <t>Re: Solicitud certificación contrato</t>
  </si>
  <si>
    <t>2024-114-000351-5</t>
  </si>
  <si>
    <t>2024-02-09 15:44:21</t>
  </si>
  <si>
    <t>2024-114-000350-5</t>
  </si>
  <si>
    <t>2024-02-09 15:28:29</t>
  </si>
  <si>
    <t>SOLICITUD MATERIAL DE CURSO RESCATEN ESPACIOS CONFINADOS</t>
  </si>
  <si>
    <t>2024-114-000349-5</t>
  </si>
  <si>
    <t>2024-02-09 15:15:30</t>
  </si>
  <si>
    <t>Solicitud Registro para Cursos- Bomberos Montelíbano</t>
  </si>
  <si>
    <t>2024-114-000348-5</t>
  </si>
  <si>
    <t>2024-02-09 15:09:09</t>
  </si>
  <si>
    <t>Traslado petición desacuerdo en respuesta de la DNBC</t>
  </si>
  <si>
    <t>2024-114-000347-5</t>
  </si>
  <si>
    <t>2024-02-09 15:09:06</t>
  </si>
  <si>
    <t>2024-114-000346-5</t>
  </si>
  <si>
    <t>2024-02-09 15:07:35</t>
  </si>
  <si>
    <t>Respuesta a solicitud Desacuerdo de respuesta de la DNBC</t>
  </si>
  <si>
    <t>2024-114-000345-5</t>
  </si>
  <si>
    <t>2024-02-09 14:25:57</t>
  </si>
  <si>
    <t>CUERPO DE BOMBEROS VOLUNTARIOS DE SIBATE  sin información bomberossibate@yahoo.es</t>
  </si>
  <si>
    <t>SOLICITUD AUDIENCIA</t>
  </si>
  <si>
    <t>2024-114-000344-5</t>
  </si>
  <si>
    <t>2024-02-09 14:14:55</t>
  </si>
  <si>
    <t>GOBERNACION DE CUNDINAMARCA  --</t>
  </si>
  <si>
    <t>Respuesta DP y traslado a DNBC</t>
  </si>
  <si>
    <t>2024-214-000019-1</t>
  </si>
  <si>
    <t>2024-02-09 12:11:08</t>
  </si>
  <si>
    <t>CAC: Solicita registro curso de formación para bombero.</t>
  </si>
  <si>
    <t>2024-114-000343-5</t>
  </si>
  <si>
    <t>2024-02-09 11:44:50</t>
  </si>
  <si>
    <t>documentos faltantes del curso de formación</t>
  </si>
  <si>
    <t>2024-114-000342-5</t>
  </si>
  <si>
    <t>2024-02-09 11:32:21</t>
  </si>
  <si>
    <t>Oficio 2024EE02092 - Traslado por competencia. Radicado 2024ER02713. “Derecho de petición Dirección Nacional de Bomberos”</t>
  </si>
  <si>
    <t>2024-114-000341-5</t>
  </si>
  <si>
    <t>2024-02-09 11:26:41</t>
  </si>
  <si>
    <t>CUERPO DE BOMBEROS VOLUNTARIOS DE SAN MARCOS  -----</t>
  </si>
  <si>
    <t>CAMBIO ASIGNACION DE EQUIPO</t>
  </si>
  <si>
    <t>2024-114-000340-5</t>
  </si>
  <si>
    <t>2024-02-09 11:18:33</t>
  </si>
  <si>
    <t>CUERPO DE BOMBEROS VOLUNTARIOS DE EL PAUJIL - CAQUETA  -- --</t>
  </si>
  <si>
    <t>INFORMACIÓN CBV EL PAUJIL CAQUETÁ</t>
  </si>
  <si>
    <t>2024-114-000339-5</t>
  </si>
  <si>
    <t>2024-02-09 11:16:59</t>
  </si>
  <si>
    <t>2024-114-000338-5</t>
  </si>
  <si>
    <t>2024-02-09 11:02:42</t>
  </si>
  <si>
    <t>Carlos Armando López Barrera</t>
  </si>
  <si>
    <t>RENUNCIA CARGO ASESOR DEL DESPACHO</t>
  </si>
  <si>
    <t>2024-114-000337-5</t>
  </si>
  <si>
    <t>2024-02-09 10:09:32</t>
  </si>
  <si>
    <t>MANUEL ENRIQUE SALAZAR HERNANDEZ  sin información DELEGADO</t>
  </si>
  <si>
    <t>PLAN DE ACCIÓN DEPARTAMENTO DE SANTANDER 2024</t>
  </si>
  <si>
    <t>2024-114-000336-5</t>
  </si>
  <si>
    <t>2024-02-09 09:36:15</t>
  </si>
  <si>
    <t>CUERPO DE BOMBEROS VOLUNTARIOS DE BARICHARA  --</t>
  </si>
  <si>
    <t>plan de acción 2024 bomberos barichara, santander</t>
  </si>
  <si>
    <t>2024-114-000335-5</t>
  </si>
  <si>
    <t>2024-02-09 08:45:11</t>
  </si>
  <si>
    <t>JAIME ALBERTO MARTINEZ BOLAÑOS</t>
  </si>
  <si>
    <t>SOLICITUD DE APOYO CUERPO DE BOMBEROS VOLUNTARIOS DE PAISPAMBA, SOTARÁ, CAUCA</t>
  </si>
  <si>
    <t>2024-114-000334-5</t>
  </si>
  <si>
    <t>2024-02-08 20:54:03</t>
  </si>
  <si>
    <t>SOLICITUD DE APOYO CUERPO DE BOMBEROS VOLUNTARIOS DE PAISPAMBA, SOTARA, CAUCA</t>
  </si>
  <si>
    <t>2024-114-000333-5</t>
  </si>
  <si>
    <t>2024-02-08 16:44:35</t>
  </si>
  <si>
    <t>DIANA   PATRICIA PEDRAZA ARIAS</t>
  </si>
  <si>
    <t>CUENTA DE COBRO No 001</t>
  </si>
  <si>
    <t>2024-114-000332-5</t>
  </si>
  <si>
    <t>2024-02-08 16:40:00</t>
  </si>
  <si>
    <t>CUERPO DE BOMBEROS VOLUNTARIOS DE TRUJILLO - VALLE DEL CAUCA  -- --</t>
  </si>
  <si>
    <t>RESPUESTA A PETICION DE FIRMA DE CONVENIO O CONTRATO</t>
  </si>
  <si>
    <t>2024-114-000331-5</t>
  </si>
  <si>
    <t>2024-02-08 16:36:33</t>
  </si>
  <si>
    <t>2024-114-000330-5</t>
  </si>
  <si>
    <t>2024-02-08 16:29:06</t>
  </si>
  <si>
    <t>Oficio 2024EE02047 - Traslado solicitud de apoyo para el fortalecimiento de las capacidades del cuerpo oficial de Bomberos del Municipio de Arauca.</t>
  </si>
  <si>
    <t>2024-114-000329-5</t>
  </si>
  <si>
    <t>2024-02-08 16:27:00</t>
  </si>
  <si>
    <t>Solicitud de cambio de carnés por ascenso de cinco (5) unidades - Benemérito Cuerpo de Bomberos Voluntarios de Chinchiná</t>
  </si>
  <si>
    <t>2024-114-000327-5</t>
  </si>
  <si>
    <t>2024-02-08 16:03:45</t>
  </si>
  <si>
    <t>Tarjeta de invitación lanzamiento del “Programa Extinción de Incendios Forestales y Protección del Medio Ambiente de la Policía Nacional” e inauguraci...</t>
  </si>
  <si>
    <t>2024-114-000326-5</t>
  </si>
  <si>
    <t>2024-02-08 15:53:07</t>
  </si>
  <si>
    <t>Nicolas   Londoño  Patarroyo</t>
  </si>
  <si>
    <t>ESTATUS LEGAL ESTACION B-29 BOMBEROS VOLUNTARIOS GUASCA</t>
  </si>
  <si>
    <t>2024-114-000325-5</t>
  </si>
  <si>
    <t>2024-02-08 15:46:03</t>
  </si>
  <si>
    <t>SOLICITUD NUMERO DE REGISTRO DEL CURSO INSPECTOR DE SEGURIDAD NIVEL BASICO FUSAGASUGA</t>
  </si>
  <si>
    <t>2024-214-000016-1</t>
  </si>
  <si>
    <t>2024-02-08 15:40:22</t>
  </si>
  <si>
    <t>RESPUESTA TUTELA LUIS FELIPE TRIANA</t>
  </si>
  <si>
    <t>peticion entre autoridades</t>
  </si>
  <si>
    <t>2024-114-000324-5</t>
  </si>
  <si>
    <t>2024-02-08 15:20:58</t>
  </si>
  <si>
    <t>SOLICITUD USUARIO Y CLAVE PLATAFORMA RUE</t>
  </si>
  <si>
    <t>2024-214-000015-1</t>
  </si>
  <si>
    <t>2024-02-08 15:17:18</t>
  </si>
  <si>
    <t>Luis Felipe Triana</t>
  </si>
  <si>
    <t>RESPUESTA SOLICITUD</t>
  </si>
  <si>
    <t>2024-114-000323-5</t>
  </si>
  <si>
    <t>2024-02-08 15:01:43</t>
  </si>
  <si>
    <t>Derecho de peticion</t>
  </si>
  <si>
    <t>2024-114-000321-5</t>
  </si>
  <si>
    <t>2024-02-08 14:33:41</t>
  </si>
  <si>
    <t>YERSON GONZALO -- --</t>
  </si>
  <si>
    <t>SILENCIO ADMINISTRATIVO POSITIVO</t>
  </si>
  <si>
    <t>2024-114-000320-5</t>
  </si>
  <si>
    <t>2024-02-08 14:32:26</t>
  </si>
  <si>
    <t>DELEGACION DEPARTAMENTAL  DE BOMBEROS PUTUMAYO  JAVIER BENAVIDES</t>
  </si>
  <si>
    <t>solicitud cambio beneficiario de equipo</t>
  </si>
  <si>
    <t>2024-114-000319-5</t>
  </si>
  <si>
    <t>2024-02-08 14:29:43</t>
  </si>
  <si>
    <t>OFICIO 08 DE 2024 - RESPUESTA BOMBEROS VOLUNTARIOS DE CAMPO DE LA CRUZ</t>
  </si>
  <si>
    <t>2024-114-000318-5</t>
  </si>
  <si>
    <t>2024-02-08 12:26:31</t>
  </si>
  <si>
    <t>FIRMA DE CERTIFICADOS</t>
  </si>
  <si>
    <t>2024-114-000317-5</t>
  </si>
  <si>
    <t>2024-02-08 12:09:50</t>
  </si>
  <si>
    <t>CARLOS  FERNANDO -- CORREA</t>
  </si>
  <si>
    <t>FACTURA ELECTRONICA DE VENTA No FECO-127</t>
  </si>
  <si>
    <t>2024-114-000316-5</t>
  </si>
  <si>
    <t>2024-02-08 12:03:35</t>
  </si>
  <si>
    <t>certificado para firma</t>
  </si>
  <si>
    <t>2024-114-000315-5</t>
  </si>
  <si>
    <t>ESCUELA INTERNACIONAL DE BOMBEROS DEL ORIENTE COLOMBIANO  ESIBOC --</t>
  </si>
  <si>
    <t>2024-114-000314-5</t>
  </si>
  <si>
    <t>2024-02-08 11:58:10</t>
  </si>
  <si>
    <t>CUERPO DE BOMBEROS VOLUNTARIOS DE BAJO BAUDO (PIZARRO) - CHOCO  sin información</t>
  </si>
  <si>
    <t>SOLICITUD DE DONACION IMPLEMENTOS Y MATERIALES BOMBERILES</t>
  </si>
  <si>
    <t>2024-114-000313-5</t>
  </si>
  <si>
    <t>2024-02-08 11:45:12</t>
  </si>
  <si>
    <t>CUERPO DE BOMBEROS VOLUNTARIOS DE PITALITO  sin información</t>
  </si>
  <si>
    <t>Felicitaciones e invitación.</t>
  </si>
  <si>
    <t>2024-114-000312-5</t>
  </si>
  <si>
    <t>2024-02-08 11:43:01</t>
  </si>
  <si>
    <t>ALCALDIA MUNICIPAL DE ALCALA - VALLE DEL CAUCA  sin información</t>
  </si>
  <si>
    <t>RESPUESTA A SU SOLICITUD - MUNICIPIO DE ALCALA VALLE DEL CAUCA</t>
  </si>
  <si>
    <t>2024-114-000311-5</t>
  </si>
  <si>
    <t>2024-02-08 11:38:52</t>
  </si>
  <si>
    <t>CUERPO DE BOMBEROS VOLUNTARIO DE APIA  SIN INFORMACION</t>
  </si>
  <si>
    <t>SOLICITUD CAMBIO DE CARNET DIRECCION NACIONAL DE BOMBEROS</t>
  </si>
  <si>
    <t>2024-114-000310-5</t>
  </si>
  <si>
    <t>2024-02-08 11:15:45</t>
  </si>
  <si>
    <t>BENEMERITO CUERPO DE BOMBEROS VOLUNTARIOS DE JAMUNDI  SIERRA</t>
  </si>
  <si>
    <t>Seguimiento a Radicado No. 20232120090221</t>
  </si>
  <si>
    <t>2024-114-000309-5</t>
  </si>
  <si>
    <t>2024-02-08 11:01:33</t>
  </si>
  <si>
    <t>CUERPO DE BOMBEROS VOLUNTARIOS DE SAN ANTONIO DEL TEQUENDAMA  sin información</t>
  </si>
  <si>
    <t>COMUNICACIÓN 018-2024 SOLICITUD CARNET BRO NIXON GONZALEZ</t>
  </si>
  <si>
    <t>2024-114-000308-5</t>
  </si>
  <si>
    <t>2024-02-08 10:35:37</t>
  </si>
  <si>
    <t>Edna Rocio Mora Rojas</t>
  </si>
  <si>
    <t>CUENTA DE COBRO No 1 EDNA ROCIO MORA ROJAS</t>
  </si>
  <si>
    <t>2024-114-000307-5</t>
  </si>
  <si>
    <t>2024-02-08 10:26:54</t>
  </si>
  <si>
    <t>Claudia Quintero Franklin</t>
  </si>
  <si>
    <t>CUETNA DE COBRO No. 1 CLAUDIA QUINTERO FRANKLIN</t>
  </si>
  <si>
    <t>2024-114-000306-5</t>
  </si>
  <si>
    <t>2024-02-08 09:37:14</t>
  </si>
  <si>
    <t>RV: NOTIFICACION OFICIO DE TRASLADO ID 275290</t>
  </si>
  <si>
    <t>2024-114-000305-5</t>
  </si>
  <si>
    <t>2024-02-08 09:30:18</t>
  </si>
  <si>
    <t>MANUEL JOSE -- --</t>
  </si>
  <si>
    <t>RV: OFRECIENDO NUESTROS PRODUCTOS Y SERVICIOS</t>
  </si>
  <si>
    <t>2024-114-000304-5</t>
  </si>
  <si>
    <t>2024-02-08 09:28:35</t>
  </si>
  <si>
    <t>SOLICITUD ACLARACION</t>
  </si>
  <si>
    <t>2024-114-000303-5</t>
  </si>
  <si>
    <t>2024-02-08 09:26:11</t>
  </si>
  <si>
    <t>CUERPO DE BOMBEROS VOLUNTARIOS DE LA APARTADA  --</t>
  </si>
  <si>
    <t>RESOLUCIÓN DE DIGNATARIOS LA APARTADA CORDOBA</t>
  </si>
  <si>
    <t>2024-114-000302-5</t>
  </si>
  <si>
    <t>2024-02-08 09:22:57</t>
  </si>
  <si>
    <t>CUERPO DE BOMBEROS VOLUNTARIOS DE YACOPI  --</t>
  </si>
  <si>
    <t>DERECHO DE PETICIÓN ART 23 CPC EN RECHAZO ROTUNDO Y SOLICITUD DE MEDIDAS DISCIPLINARIAS HACIA UN FUNCIONARIO DE LA ENTIDAD POR CONDUCTAS INAPROPIADAS ...</t>
  </si>
  <si>
    <t>2024-114-000301-5</t>
  </si>
  <si>
    <t>2024-02-08 09:18:11</t>
  </si>
  <si>
    <t>RV: NOTIFICACIÓN ACCIÓN DE TUTELA RAD. 2024-00044 LUIS FELIPE TRIANA CASALLAS VS CAPITÁN EN JEFE ARBEY HERNÁN TRUJILLO MÉNDEZ DIRECTOR NACIONAL DE BOM...</t>
  </si>
  <si>
    <t>2024-114-000300-5</t>
  </si>
  <si>
    <t>2024-02-08 09:13:32</t>
  </si>
  <si>
    <t>CUERPO DE BOMBEROS VOLUNTARIOS DE SAN FRANCISCO  --</t>
  </si>
  <si>
    <t>Documentos Bomberos San Francisco Putumayo</t>
  </si>
  <si>
    <t>2024-114-000299-5</t>
  </si>
  <si>
    <t>2024-02-08 09:05:56</t>
  </si>
  <si>
    <t>CUERPO DE BOMBEROS VOLUNTARIOS DE GALERAS   --</t>
  </si>
  <si>
    <t>solicitud de acta.</t>
  </si>
  <si>
    <t>2024-114-000298-5</t>
  </si>
  <si>
    <t>2024-02-08 09:03:26</t>
  </si>
  <si>
    <t>ENVIO DE DOCUMENTOS</t>
  </si>
  <si>
    <t>2024-114-000297-5</t>
  </si>
  <si>
    <t>2024-02-08 08:47:00</t>
  </si>
  <si>
    <t>CUERPO DE BOMBEROS VOLUNTARIOS DE GUAYABETAL - CUNDINAMARCA  sin información</t>
  </si>
  <si>
    <t>2024-114-000296-5</t>
  </si>
  <si>
    <t>2024-02-07 16:54:47</t>
  </si>
  <si>
    <t>2024-114-000295-5</t>
  </si>
  <si>
    <t>2024-02-07 16:51:29</t>
  </si>
  <si>
    <t>2024-114-000294-5</t>
  </si>
  <si>
    <t>2024-02-07 16:50:29</t>
  </si>
  <si>
    <t>OFI24-00022495 / GFPU - 07 febrero 2024 Convocatoria Mesas de Trabajo VPIS Sentencia STC 3872 de 2020 RespuestaSinRadicado</t>
  </si>
  <si>
    <t>2024-100-000014-1</t>
  </si>
  <si>
    <t>2024-02-07 17:08:57</t>
  </si>
  <si>
    <t>MINISTERIO DEL INTERIOR  LUIS sergio.arciniegas@mininterior.gov.co</t>
  </si>
  <si>
    <t>Solicitud de Convocatoria a Junta Nacional de Bomberos</t>
  </si>
  <si>
    <t>2024-114-000293-5</t>
  </si>
  <si>
    <t>2024-02-07 15:46:16</t>
  </si>
  <si>
    <t>ALCALDIA PUEBLO NUEVO  --</t>
  </si>
  <si>
    <t>SOLCIITUD DEVOLUCION PROYECTO DE INFRAESTRUCTURA</t>
  </si>
  <si>
    <t>2024-212-000013-1</t>
  </si>
  <si>
    <t>2024-02-07 08:57:05</t>
  </si>
  <si>
    <t>OSCAR   SÁNCHEZ  LEÓN</t>
  </si>
  <si>
    <t>Petición de Información</t>
  </si>
  <si>
    <t>2024-114-000292-5</t>
  </si>
  <si>
    <t>2024-02-07 08:35:44</t>
  </si>
  <si>
    <t>CUERPO DE BOMBEROS VOLUNTARIOS DE SAN MARTIN DE LOS LLANOS  sin información</t>
  </si>
  <si>
    <t>Solicitud certificado existencia bomberos San Martin Meta</t>
  </si>
  <si>
    <t>2024-114-000291-5</t>
  </si>
  <si>
    <t>2024-02-07 08:34:34</t>
  </si>
  <si>
    <t>GESTION DEL RIESGO ARJONA - BOLÍVAR  sin información</t>
  </si>
  <si>
    <t>OFICIO SECRIESG 20 - Solicitud de actualizacion de plataforma y de habilitacion de plataforma RUE</t>
  </si>
  <si>
    <t>2024-114-000290-5</t>
  </si>
  <si>
    <t>2024-02-07 08:31:49</t>
  </si>
  <si>
    <t>DELEGACIÓN DEPARTAMENTAL DE BOMBEROS DE CORDOBA  sin información delegadocbcordoba@gmail.com</t>
  </si>
  <si>
    <t>Plan de acción 2024 cordoba</t>
  </si>
  <si>
    <t>2024-114-000289-5</t>
  </si>
  <si>
    <t>2024-02-07 08:07:40</t>
  </si>
  <si>
    <t>CUERPO DE BOMBEROS VOLUNTARIOS DE VILLANUEVA - BOLIVAR  sin información</t>
  </si>
  <si>
    <t>2024-114-000288-5</t>
  </si>
  <si>
    <t>2024-02-06 16:56:49</t>
  </si>
  <si>
    <t>FACTURA DE VENTA No AR 9019235440</t>
  </si>
  <si>
    <t>2024-114-000287-5</t>
  </si>
  <si>
    <t>2024-02-06 16:51:36</t>
  </si>
  <si>
    <t>EDGAR SANTIAGO  ALARCON --</t>
  </si>
  <si>
    <t>CUENTA DE COBRO No 01</t>
  </si>
  <si>
    <t>2024-114-000286-5</t>
  </si>
  <si>
    <t>2024-02-06 16:48:56</t>
  </si>
  <si>
    <t>BASA DISEÑO SAS  --</t>
  </si>
  <si>
    <t>FACTURA ELECTRONICA No BOG 3146</t>
  </si>
  <si>
    <t>2024-114-000285-5</t>
  </si>
  <si>
    <t>2024-02-06 16:44:12</t>
  </si>
  <si>
    <t>PAGO CUOTA DE AUDITAJE CONTRALORIA GENERAL DE LA REPUBLICA</t>
  </si>
  <si>
    <t>Incluido a expediente - Finalizado</t>
  </si>
  <si>
    <t>2024-114-000284-5</t>
  </si>
  <si>
    <t>2024-02-06 14:34:29</t>
  </si>
  <si>
    <t>MILTON GABRIEL VARGAS HERNANDEZ  -- --</t>
  </si>
  <si>
    <t>2024-114-000283-5</t>
  </si>
  <si>
    <t>2024-02-06 14:27:24</t>
  </si>
  <si>
    <t>JHON JAIRO SANCHEZ MAZABUEL  -- --</t>
  </si>
  <si>
    <t>2024-114-000282-5</t>
  </si>
  <si>
    <t>2024-02-06 10:58:38</t>
  </si>
  <si>
    <t>JVALE INGENIERIASAS  --</t>
  </si>
  <si>
    <t>FACTURA ELECTRONICA DE VENTA No FACE 330</t>
  </si>
  <si>
    <t>2024-211-000012-1</t>
  </si>
  <si>
    <t>2024-02-06 10:42:50</t>
  </si>
  <si>
    <t>ALCALDIA SAN LUIS DE PALENQUE  --</t>
  </si>
  <si>
    <t>Respuesta comunicación</t>
  </si>
  <si>
    <t>2024-211-000011-1</t>
  </si>
  <si>
    <t>2024-02-06 10:27:27</t>
  </si>
  <si>
    <t>CUERPO DE BOMBEROS VOLUNTARIOS DE SAN LUIS DE PALENQUE  sin información</t>
  </si>
  <si>
    <t>RV: solicitud de aclaracion</t>
  </si>
  <si>
    <t>TMP-2024-000000017</t>
  </si>
  <si>
    <t>2024-02-06 10:17:39</t>
  </si>
  <si>
    <t>SUPERINTENDENCIA FINANCIERA  --</t>
  </si>
  <si>
    <t>Informe aporte de aseguradora al Fondo Nacional De Bomberos</t>
  </si>
  <si>
    <t>informes</t>
  </si>
  <si>
    <t>2024-311-000010-1</t>
  </si>
  <si>
    <t>2024-02-06 09:46:54</t>
  </si>
  <si>
    <t>Informe Aporte de Aseguradoras al Fondo Nacional de Bomberos  diciembre 31 del 2023</t>
  </si>
  <si>
    <t>Anulación solicitado - Activo</t>
  </si>
  <si>
    <t>2024-114-000281-5</t>
  </si>
  <si>
    <t>2024-02-06 09:27:15</t>
  </si>
  <si>
    <t>2024-114-000280-5</t>
  </si>
  <si>
    <t>2024-02-06 09:21:49</t>
  </si>
  <si>
    <t>2024-114-000279-5</t>
  </si>
  <si>
    <t>2024-02-06 09:16:03</t>
  </si>
  <si>
    <t>ALBERTO  -- --</t>
  </si>
  <si>
    <t>Retiro definitivo de unidad de la institución -Bomberos Yumbo-Valle</t>
  </si>
  <si>
    <t>2024-114-000278-5</t>
  </si>
  <si>
    <t>2024-02-06 09:06:47</t>
  </si>
  <si>
    <t>ARACELY ROJAS SALINAS</t>
  </si>
  <si>
    <t>Fwd: Respuesta automática: CERTIFICACIÓN de mis CONTRATOS</t>
  </si>
  <si>
    <t>2024-214-000009-1</t>
  </si>
  <si>
    <t>2024-02-06 09:01:23</t>
  </si>
  <si>
    <t>CAC: Solicita registro para curso de formación de bomberos.</t>
  </si>
  <si>
    <t>2024-114-000277-5</t>
  </si>
  <si>
    <t>2024-02-06 09:00:50</t>
  </si>
  <si>
    <t>CUERPO DE BOMBEROS VOLUNTARIOS DE TIMANá  -- --</t>
  </si>
  <si>
    <t>derecho de peticion</t>
  </si>
  <si>
    <t>2024-114-000276-5</t>
  </si>
  <si>
    <t>2024-02-06 08:57:49</t>
  </si>
  <si>
    <t>CUERPO DE BOMBEROS VOLUNTARIOS DE BORRERO AYERBE  -- --</t>
  </si>
  <si>
    <t>CONVENIO O CONTRATO CON EL MUNICIPIO</t>
  </si>
  <si>
    <t>2024-114-000275-5</t>
  </si>
  <si>
    <t>2024-02-06 08:52:15</t>
  </si>
  <si>
    <t>Plan de Accion Sucre 2024.xlsx</t>
  </si>
  <si>
    <t>2024-114-000274-5</t>
  </si>
  <si>
    <t>2024-02-06 08:42:34</t>
  </si>
  <si>
    <t>2024-114-000273-5</t>
  </si>
  <si>
    <t>2024-02-06 08:26:02</t>
  </si>
  <si>
    <t>CUERPO DE BOMBEROS VOLUNTARIOS DE VILLAGORGONA  --</t>
  </si>
  <si>
    <t>Novedades de vehículos del Benemérito Cuerpo de Bomberos Voluntarios de Villagorgona</t>
  </si>
  <si>
    <t>2024-114-000272-5</t>
  </si>
  <si>
    <t>2024-02-05 16:24:17</t>
  </si>
  <si>
    <t>CUERPO DE BOMBEROS VOLUNTARIOS SANTA ROSA DE OSOS  Julián David Gómez Mesa</t>
  </si>
  <si>
    <t>Homologacion</t>
  </si>
  <si>
    <t>2024-114-000271-5</t>
  </si>
  <si>
    <t>2024-02-05 16:20:49</t>
  </si>
  <si>
    <t>MELBA GISELLA VARGAS --</t>
  </si>
  <si>
    <t>SOLICITUD INSPECCION</t>
  </si>
  <si>
    <t>2024-114-000270-5</t>
  </si>
  <si>
    <t>2024-02-05 16:15:22</t>
  </si>
  <si>
    <t>CUERPO DE BOMBEROS VOLUNTARIOS DE SOPO  --</t>
  </si>
  <si>
    <t>Actualizacion PON para incendio forestal</t>
  </si>
  <si>
    <t>TMP-2024-000000013</t>
  </si>
  <si>
    <t>2024-02-05 16:07:03</t>
  </si>
  <si>
    <t>CIRCULAR ACTUACIÓN Y RESPONSABILIDADES DE LOS CUERPOS DE BOMBEROS EN ACCIDENTES DE TRÁNSITO</t>
  </si>
  <si>
    <t>Plantilla asociada - Activo</t>
  </si>
  <si>
    <t>2024-114-000269-5</t>
  </si>
  <si>
    <t>2024-02-05 15:39:51</t>
  </si>
  <si>
    <t>JAIRO ALBERTO -- --</t>
  </si>
  <si>
    <t>Oficio Bomberos Chía</t>
  </si>
  <si>
    <t>2024-114-000268-5</t>
  </si>
  <si>
    <t>2024-02-05 15:27:42</t>
  </si>
  <si>
    <t>DOCUMENTACION REQUERIDA PARA ENTREGA DE KIT</t>
  </si>
  <si>
    <t>2024-114-000267-5</t>
  </si>
  <si>
    <t>2024-02-05 15:23:40</t>
  </si>
  <si>
    <t>Traslado OFI24-00019899 / GFPU - .DERECHO DE PETICION</t>
  </si>
  <si>
    <t>2024-114-000266-5</t>
  </si>
  <si>
    <t>2024-02-05 15:20:21</t>
  </si>
  <si>
    <t>SOLICITUD DE PETICION</t>
  </si>
  <si>
    <t>2024-114-000265-5</t>
  </si>
  <si>
    <t>2024-02-05 14:57:26</t>
  </si>
  <si>
    <t>DELEGACION DEPARTAMENTAL BOMBEROS NARIÑO  sin información</t>
  </si>
  <si>
    <t>PLAN DE ACCIÓN DEPARTAMENTAL NARIÑO 2024 POR SITUACION DE DESASTRE NATURAL DECRETO 0037 DE 2024</t>
  </si>
  <si>
    <t>2024-114-000264-5</t>
  </si>
  <si>
    <t>2024-02-05 14:47:30</t>
  </si>
  <si>
    <t>CUERPO DE BOMBEROS VOLUNTARIOS CAQUEZA  sin información</t>
  </si>
  <si>
    <t>2024-114-000263-5</t>
  </si>
  <si>
    <t>2024-02-05 14:44:15</t>
  </si>
  <si>
    <t>BRAYAN EDUARDO QUINTERO MENDIBLE</t>
  </si>
  <si>
    <t>Solicitud de referencia laboral</t>
  </si>
  <si>
    <t>2024-114-000262-5</t>
  </si>
  <si>
    <t>2024-02-05 14:29:47</t>
  </si>
  <si>
    <t>CUERPO DE BOMBEROS VOLUNTARIOS DE ABREGO - NORTE DE SANTANDER  sin información</t>
  </si>
  <si>
    <t>Buenas Tardes el cuerpo de Bomberos Voluntarias de Abrego envia este oficio para que tengan conocimiento de lo que esta pasando con el actual alcalde ...</t>
  </si>
  <si>
    <t>2024-114-000261-5</t>
  </si>
  <si>
    <t>2024-02-05 11:29:36</t>
  </si>
  <si>
    <t>2024-114-000260-5</t>
  </si>
  <si>
    <t>2024-02-05 11:27:55</t>
  </si>
  <si>
    <t>SOLICITUD RESOLUCION DE AVAL DE INSTRUCTOR</t>
  </si>
  <si>
    <t>2024-114-000259-5</t>
  </si>
  <si>
    <t>2024-02-05 11:20:52</t>
  </si>
  <si>
    <t>CUERPO DE BOMBEROS VOLUNTARIOS DE TOLUVIEJO  CARLOS GARCIA</t>
  </si>
  <si>
    <t>ENTREGA DE UNOS PUNTOS REALIZADOS</t>
  </si>
  <si>
    <t>2024-114-000258-5</t>
  </si>
  <si>
    <t>2024-02-05 11:17:18</t>
  </si>
  <si>
    <t>CUERPO DE BOMBEROS VOLUNTARIOS DE FOMEQUE  -- --</t>
  </si>
  <si>
    <t>DERECHO DE PETICION N RECHAZO ROTUNDO Y SOLICITUD DE MEDIDAS DISCIPLINARIAS HACIA UN FUNCIONARIO DE LA ENTIDAD</t>
  </si>
  <si>
    <t>2024-114-000257-5</t>
  </si>
  <si>
    <t>2024-02-05 11:13:51</t>
  </si>
  <si>
    <t>2024-114-000256-5</t>
  </si>
  <si>
    <t>2024-02-05 11:11:47</t>
  </si>
  <si>
    <t>CUERPO DE BOMBEROS VOLUNTARIOS DE UBAQUE  sin información</t>
  </si>
  <si>
    <t>2024-114-000255-5</t>
  </si>
  <si>
    <t>2024-02-05 11:10:01</t>
  </si>
  <si>
    <t>2024-114-000254-5</t>
  </si>
  <si>
    <t>2024-02-05 11:05:59</t>
  </si>
  <si>
    <t>CUERPO DE BOMBEROS VOLUNTARIOS DE UNE - CUNDINAMARCA  sin información</t>
  </si>
  <si>
    <t>derecho petición</t>
  </si>
  <si>
    <t>2024-114-000253-5</t>
  </si>
  <si>
    <t>2024-02-05 11:02:03</t>
  </si>
  <si>
    <t>CUERPO DE BOMBEROS VOLUNTARIOS DE VENECIA - CUNDINAMARCA  sin información</t>
  </si>
  <si>
    <t>2024-114-000252-5</t>
  </si>
  <si>
    <t>2024-02-05 10:57:42</t>
  </si>
  <si>
    <t>2024-114-000251-5</t>
  </si>
  <si>
    <t>2024-02-05 10:49:42</t>
  </si>
  <si>
    <t>wilson marino pazos trujillo</t>
  </si>
  <si>
    <t>Solictud de informacion de seguro de vida por accidente en mision de Bombero</t>
  </si>
  <si>
    <t>2024-114-000250-5</t>
  </si>
  <si>
    <t>2024-02-05 10:20:28</t>
  </si>
  <si>
    <t>solicitud modelo proyecto estación de bomberos</t>
  </si>
  <si>
    <t>2024-114-000249-5</t>
  </si>
  <si>
    <t>2024-02-05 10:14:29</t>
  </si>
  <si>
    <t>2024-114-000248-5</t>
  </si>
  <si>
    <t>2024-02-05 10:11:26</t>
  </si>
  <si>
    <t>2024-114-000247-5</t>
  </si>
  <si>
    <t>2024-02-05 10:05:03</t>
  </si>
  <si>
    <t>CUERPO DE BOMBEROS VOLUNTARIOS DE VENTAQUEDAMA  -- --</t>
  </si>
  <si>
    <t>Documentos Solicitud respetuosa registro CFB Básico 160 horas</t>
  </si>
  <si>
    <t>2024-114-000246-5</t>
  </si>
  <si>
    <t>2024-02-05 10:02:31</t>
  </si>
  <si>
    <t>Solicitud de requisitos para expedición de concepto técnico previo favorable para la creación de Cuerpos de Bomberos Oficiales</t>
  </si>
  <si>
    <t>2024-114-000245-5</t>
  </si>
  <si>
    <t>2024-02-05 10:00:38</t>
  </si>
  <si>
    <t>Verificación del ingreso de la información RUE</t>
  </si>
  <si>
    <t>2024-114-000244-5</t>
  </si>
  <si>
    <t>2024-02-05 09:36:15</t>
  </si>
  <si>
    <t>OFICIO COORDINACION EJECUTIVA 07 DE 02 FEBRERO DE 2024 - Oficina de Gestión del Riesgo - Distrito de Barranquilla</t>
  </si>
  <si>
    <t>2024-114-000243-5</t>
  </si>
  <si>
    <t>2024-02-05 09:36:11</t>
  </si>
  <si>
    <t>2024-114-000242-5</t>
  </si>
  <si>
    <t>2024-02-05 09:27:56</t>
  </si>
  <si>
    <t>BENJAMIN  HERRERA</t>
  </si>
  <si>
    <t>2024-114-000241-5</t>
  </si>
  <si>
    <t>2024-02-05 09:21:51</t>
  </si>
  <si>
    <t>Solicitud de Inscripcion al Curso Introductorio de Linea - Sistema Comando de Incidentes...</t>
  </si>
  <si>
    <t>2024-114-000240-5</t>
  </si>
  <si>
    <t>2024-02-05 09:10:37</t>
  </si>
  <si>
    <t>ALCALDÍA MUNICIPAL DEL COLEGIO - CUNDINAMARCA  sin información</t>
  </si>
  <si>
    <t>Atención Circular 20242110102391</t>
  </si>
  <si>
    <t>2024-114-000239-5</t>
  </si>
  <si>
    <t>2024-02-03 15:28:29</t>
  </si>
  <si>
    <t>QUEJA CONTRA EL COMANDANTE DEL CUERPO DE BOMBEROS DEL MUNICIPIO DE SOCORRO SANTANDER</t>
  </si>
  <si>
    <t>2024-114-000238-5</t>
  </si>
  <si>
    <t>2024-02-02 16:58:00</t>
  </si>
  <si>
    <t>PLAN DE ACCION BOMBEROS LETICIA - AMAZONAS</t>
  </si>
  <si>
    <t>2024-114-000237-5</t>
  </si>
  <si>
    <t>2024-02-02 16:30:45</t>
  </si>
  <si>
    <t>Fwd: traslado por competencia de "Derecho de Petición" presentado por VEEDURÍA BOMBERO bajo el radicado 2024ER02716 UNGRD</t>
  </si>
  <si>
    <t>2024-114-000236-5</t>
  </si>
  <si>
    <t>2024-02-02 16:28:23</t>
  </si>
  <si>
    <t>Traslado por Competencia de “Derecho de Petición” presentado por CONTROL PÚBLICO Y SOCIAL VEERDURIA CIUDADANA, bajo el Radicado 2024ER01360 UNGRD...</t>
  </si>
  <si>
    <t>2024-214-000007-1</t>
  </si>
  <si>
    <t>2024-02-02 16:20:37</t>
  </si>
  <si>
    <t>Anexo requisito faltante al Radicado DNBC 20231140253172, fechas de realización de los cursos</t>
  </si>
  <si>
    <t>2024-114-000235-5</t>
  </si>
  <si>
    <t>2024-02-02 15:23:44</t>
  </si>
  <si>
    <t>a su solicittud</t>
  </si>
  <si>
    <t>2024-114-000232-5</t>
  </si>
  <si>
    <t>2024-02-02 13:37:42</t>
  </si>
  <si>
    <t>WILLIAM  YESID GONZALEZ GOMEZ</t>
  </si>
  <si>
    <t>REQUISITOS PARA SER DIRECTOR DE BOMBEROS, INAHBILIDADES E INCOMPATIBILDIADES.</t>
  </si>
  <si>
    <t>2024-114-000231-5</t>
  </si>
  <si>
    <t>2024-02-02 12:04:39</t>
  </si>
  <si>
    <t>2024-114-000230-5</t>
  </si>
  <si>
    <t>2024-02-02 11:52:17</t>
  </si>
  <si>
    <t>FELICITACION POR NOMBRAMIENTO</t>
  </si>
  <si>
    <t>2024-114-000229-5</t>
  </si>
  <si>
    <t>2024-02-02 11:45:11</t>
  </si>
  <si>
    <t>CUERPO DE BOMBEROS VOLUNTARIOS DE TUNJA  NAIDU SIERRA</t>
  </si>
  <si>
    <t>SOLICITUD COPIA CERTIFICADO CURSO</t>
  </si>
  <si>
    <t>2024-114-000228-5</t>
  </si>
  <si>
    <t>2024-02-02 11:33:40</t>
  </si>
  <si>
    <t>CUERPO DE BOMBEROS VOLUNTARIOS DE MANI  --</t>
  </si>
  <si>
    <t>2024-114-000227-5</t>
  </si>
  <si>
    <t>2024-02-02 11:25:19</t>
  </si>
  <si>
    <t>CLAURDIA  QUINTERO FRANKLIN</t>
  </si>
  <si>
    <t>CUENTA DE COBRO 1</t>
  </si>
  <si>
    <t>2024-114-000226-5</t>
  </si>
  <si>
    <t>2024-02-02 11:18:15</t>
  </si>
  <si>
    <t>ROLANDO ALEXIS PEÑUELA --</t>
  </si>
  <si>
    <t>Solicitud de cita previa con mi capitán y jefe lourdes DNBC</t>
  </si>
  <si>
    <t>2024-114-000225-5</t>
  </si>
  <si>
    <t>2024-02-02 11:14:58</t>
  </si>
  <si>
    <t>CUERPO DE BOMBEROS VOLUNTARIOS DE PULI - CUNDINAMARCA  sin información</t>
  </si>
  <si>
    <t>SOLICITUD</t>
  </si>
  <si>
    <t>2024-114-000224-5</t>
  </si>
  <si>
    <t>2024-02-02 11:04:27</t>
  </si>
  <si>
    <t>**2024RS015107** Remisión de Comunicación: 2024RS015107</t>
  </si>
  <si>
    <t>2024-114-000223-5</t>
  </si>
  <si>
    <t>2024-02-02 11:00:27</t>
  </si>
  <si>
    <t>CUERPO DE BOMBEROS VOLUNTARIOS DE BOLIVAR  --</t>
  </si>
  <si>
    <t>solicitud  copia de resolución 468 de 2 de noviembre de 2023 completa</t>
  </si>
  <si>
    <t>2024-114-000222-5</t>
  </si>
  <si>
    <t>2024-02-02 09:35:24</t>
  </si>
  <si>
    <t>ALCALDIA DISTRACCIÓN - LA GUAJIRA  -- --</t>
  </si>
  <si>
    <t>POSTULACION PROGRAMA PARA LOS ESTUDIOS, DISEÑOS Y CONSTRUCCIÓN DE LA ESTACIÓN DE BOMBEROS PARA EL MUNICIPIO DE DISTRACCION, LA GUAJIRA</t>
  </si>
  <si>
    <t>2024-114-000221-5</t>
  </si>
  <si>
    <t>2024-02-02 09:27:11</t>
  </si>
  <si>
    <t>DERECHO DE PETICIÓN DIRECCIÓN NACIONAL DE BOMBEROS</t>
  </si>
  <si>
    <t>2024-114-000220-5</t>
  </si>
  <si>
    <t>2024-02-02 08:30:29</t>
  </si>
  <si>
    <t>CUERPO DE BOMBEROS VOLUNTARIOS DE GALAN  --</t>
  </si>
  <si>
    <t>Respuesta circular 20242110102391 convenios</t>
  </si>
  <si>
    <t>2024-114-000219-5</t>
  </si>
  <si>
    <t>2024-02-02 08:25:17</t>
  </si>
  <si>
    <t>JOHN FREDY -- --</t>
  </si>
  <si>
    <t>Solicitud de certificado laboral</t>
  </si>
  <si>
    <t>2024-114-000218-5</t>
  </si>
  <si>
    <t>2024-02-02 08:21:18</t>
  </si>
  <si>
    <t>PAULA ANDREA BURGOS CERON  -- --</t>
  </si>
  <si>
    <t>Carta Capitan Lourdes del Socorro Peña del Valle</t>
  </si>
  <si>
    <t>2024-114-000217-5</t>
  </si>
  <si>
    <t>2024-02-01 17:47:53</t>
  </si>
  <si>
    <t>FRANKLIN ROLANDO -- --</t>
  </si>
  <si>
    <t>Derecho de petición Solicitud Información</t>
  </si>
  <si>
    <t>2024-114-000216-5</t>
  </si>
  <si>
    <t>2024-02-01 16:15:42</t>
  </si>
  <si>
    <t>2024-114-000215-5</t>
  </si>
  <si>
    <t>2024-02-01 15:41:35</t>
  </si>
  <si>
    <t>CARLOS  DAVID VEGA</t>
  </si>
  <si>
    <t>SOLICITUD INFORMACION BOMBERO VOLUNTARIO INACTIVO CARLOS DAVID VEGA</t>
  </si>
  <si>
    <t>2024-114-000214-5</t>
  </si>
  <si>
    <t>2024-02-01 15:26:17</t>
  </si>
  <si>
    <t>DEPARTAMENTO DE CAPACITACIóN BOMBEROS TUNJA  sin información</t>
  </si>
  <si>
    <t>Solicitud firma certificado</t>
  </si>
  <si>
    <t>2024-114-000213-5</t>
  </si>
  <si>
    <t>2024-02-01 14:55:51</t>
  </si>
  <si>
    <t>PLAN DE FORTALECIMIENTO 2024 BOMBEROS DEPARTAMENTO DE CUNDINAMARCA</t>
  </si>
  <si>
    <t>2024-114-000212-5</t>
  </si>
  <si>
    <t>2024-02-01 13:45:42</t>
  </si>
  <si>
    <t>2024-114-000211-5</t>
  </si>
  <si>
    <t>2024-02-01 13:43:59</t>
  </si>
  <si>
    <t>SOLICITUD DE SOPORTE PLATAFORMA RUE</t>
  </si>
  <si>
    <t>2024-114-000210-5</t>
  </si>
  <si>
    <t>2024-02-01 11:36:58</t>
  </si>
  <si>
    <t>CUERPO DE BOMBEROS NORCASIA  -- --</t>
  </si>
  <si>
    <t>RESPUESTA A CIRCULAR N° 20242110102411</t>
  </si>
  <si>
    <t>2024-114-000209-5</t>
  </si>
  <si>
    <t>2024-02-01 11:29:08</t>
  </si>
  <si>
    <t>CUERPO DE BOMBEROS VOLUNTARIOS DE RIOHACHA  --</t>
  </si>
  <si>
    <t>RESPUESTA A OFICIO</t>
  </si>
  <si>
    <t>2024-114-000208-5</t>
  </si>
  <si>
    <t>2024-02-01 10:38:36</t>
  </si>
  <si>
    <t>JASSIR ESCORCIA -- --</t>
  </si>
  <si>
    <t>Derecho De Petición.</t>
  </si>
  <si>
    <t>2024-114-000207-5</t>
  </si>
  <si>
    <t>2024-02-01 09:48:32</t>
  </si>
  <si>
    <t>PROYECTO MAQUINA CISTERNA - MUNICIPIO DE ARBOLEDA - DEPARTAMENTO DE NARIÑO</t>
  </si>
  <si>
    <t>2024-114-000206-5</t>
  </si>
  <si>
    <t>2024-02-01 09:37:25</t>
  </si>
  <si>
    <t>CUERPO DE BOMBEROS VOLUNTARIOS DE PENSILVANIA  --</t>
  </si>
  <si>
    <t>Solicitud Carnetización Cuerpo de bomberos Pensilvania Caldas</t>
  </si>
  <si>
    <t>2024-114-000205-5</t>
  </si>
  <si>
    <t>2024-02-01 09:30:22</t>
  </si>
  <si>
    <t>ALCALDIA MUNICIPAL DE ASTREA  --</t>
  </si>
  <si>
    <t>SOLICITUD MUNICIPIO DE ASTREA CESAR</t>
  </si>
  <si>
    <t>2024-114-000204-5</t>
  </si>
  <si>
    <t>2024-02-01 09:24:32</t>
  </si>
  <si>
    <t>DANIEL ENRIQUE PONCE  sin información DE</t>
  </si>
  <si>
    <t>Solicitud de Registro para Curso- Bomberos Chigorodo- Antioquia</t>
  </si>
  <si>
    <t>Canal Oficial de Entrada</t>
  </si>
  <si>
    <t>Servicio de Entrada</t>
  </si>
  <si>
    <t>Departamento</t>
  </si>
  <si>
    <t>Peticionario</t>
  </si>
  <si>
    <t>Naturaleza jurídica del peticionario</t>
  </si>
  <si>
    <t>Tema de Consulta</t>
  </si>
  <si>
    <t>Responsable</t>
  </si>
  <si>
    <t>Área</t>
  </si>
  <si>
    <t>Dependencia</t>
  </si>
  <si>
    <t>Tipo de petición</t>
  </si>
  <si>
    <t>Tiempo de respuesta legal</t>
  </si>
  <si>
    <t>RADICADO</t>
  </si>
  <si>
    <t>Fecha</t>
  </si>
  <si>
    <t>Número de salida</t>
  </si>
  <si>
    <t>Fecha de salida</t>
  </si>
  <si>
    <t>Días hábiles</t>
  </si>
  <si>
    <t>Tiempo de atención</t>
  </si>
  <si>
    <t>Observaciones</t>
  </si>
  <si>
    <t>FECHA DIGITALIZACIÓN DOCUMENTO DE RESPUESTA</t>
  </si>
  <si>
    <t>TIPO DE DOCUMENTO SALIDA</t>
  </si>
  <si>
    <t>ENVIAR POR CORREO ELECTRÓNICO</t>
  </si>
  <si>
    <t>ENVIAR POR CORREO TERRESTRE #PLANILLA</t>
  </si>
  <si>
    <t>OBSERVACIONES ATENCIÓN CIUDADANO</t>
  </si>
  <si>
    <t>FESTIVOS</t>
  </si>
  <si>
    <t>Canal Escrito</t>
  </si>
  <si>
    <t>Correo Atención al Ciudadano</t>
  </si>
  <si>
    <t>Boyacá</t>
  </si>
  <si>
    <t>Persona Natural</t>
  </si>
  <si>
    <t>Administrativo</t>
  </si>
  <si>
    <t>Luis Alberto Valencia Pulido</t>
  </si>
  <si>
    <t>Subdirección Estrategica y de Coordinación Bomberil</t>
  </si>
  <si>
    <t>Coordinación Operativa</t>
  </si>
  <si>
    <t>Petición de Interés particular</t>
  </si>
  <si>
    <t>2024-212-000103-1</t>
  </si>
  <si>
    <t>Cumplida</t>
  </si>
  <si>
    <t>Finalizar radicado 2024-03-25 19:03:54
Usuario: Luis Alberto Valencia Pulido
Dependencia: COORDINACIÓN OPERATIVA
Observación: se archiva ya que fue enviada la respuesta via correo electronico</t>
  </si>
  <si>
    <t>PDF</t>
  </si>
  <si>
    <t>SI</t>
  </si>
  <si>
    <t>NO</t>
  </si>
  <si>
    <t>Vichada</t>
  </si>
  <si>
    <t>2024-212-000106-1</t>
  </si>
  <si>
    <t>Finalizar radicado 2024-03-25 19:04:58
Usuario: Luis Alberto Valencia Pulido
Dependencia: COORDINACIÓN OPERATIVA
Observación: se archiva ya que se dio respuesta via correo electrónico</t>
  </si>
  <si>
    <t>Antioquia</t>
  </si>
  <si>
    <t>Otro</t>
  </si>
  <si>
    <t>Jorge Enrique Restrepo Sanguino</t>
  </si>
  <si>
    <t xml:space="preserve">Formulación, Actualización y Acompañamiento Normativo </t>
  </si>
  <si>
    <t>Petición de Interés Particular</t>
  </si>
  <si>
    <t>Vencida</t>
  </si>
  <si>
    <t>Reasignar Radicado 2024-04-03 09:55:31
Usuario: Ronny Estiven Romero Velandia
Dependencia: FORMULACIÓN, ACTUALIZACIÓN ,ACOMPAÑAMINETO NORMATIVO Y OPERATIVO
Observación: Se reasignó el radicado al usuario: Jorge Enrique Sanguino Restrepo con la siguiente observación: PARA TRAMITAR</t>
  </si>
  <si>
    <t>Cundinamarca</t>
  </si>
  <si>
    <t>Entidad Pública</t>
  </si>
  <si>
    <t>Luis Fernando Vargas</t>
  </si>
  <si>
    <t>Subdirección Administrativa y Financiera</t>
  </si>
  <si>
    <t>Gestión Contractual</t>
  </si>
  <si>
    <t>Petición entre autoridades</t>
  </si>
  <si>
    <t>Reasignar Radicado 2024-03-18 14:54:27
Usuario: Carlos Armando López Barrera
Dependencia: GESTIÓN JURÍDICA
Observación: Se reasignó el radicado al usuario: Luis Fernando Vargas Campo con la siguiente observación: por ser de su competencia</t>
  </si>
  <si>
    <t>Persona Jurídica</t>
  </si>
  <si>
    <t>Reasignar Radicado 2024-03-13 09:32:33
Usuario: Andrés Fernando Muñoz Cabrera
Dependencia: FORTALECIMIENTO BOMBERIL PARA LA RESPUESTA
Observación: Se reasignó el radicado al usuario: Luis Fernando Vargas Campo con la siguiente observación: Solicitud para Contratación</t>
  </si>
  <si>
    <t>2024-212-000091-1</t>
  </si>
  <si>
    <t>Finalizar radicado 2024-03-21 11:05:21
Usuario: Luis Alberto Valencia Pulido
Dependencia: COORDINACIÓN OPERATIVA
Observación: SE DA RESPUESTA VIA CORREO ELECTRONICO</t>
  </si>
  <si>
    <t>Informe a Congresistas</t>
  </si>
  <si>
    <t>Copiar a informado 2024-03-21 10:32:35
Usuario: PROSPERO ANTONIO CARBONELL TANGARIFE
Dependencia: GESTIÓN JURÍDICA
Observación: Se informó el radicado al usuario Director General
send Reasignar Radicado 2024-03-21 10:32:33
Usuario: PROSPERO ANTONIO CARBONELL TANGARIFE
Dependencia: GESTIÓN JURÍDICA
Observación: Se reasignó el radicado al usuario: Luis Fernando Vargas Campo con la siguiente observación: Por tratarse de la eventual suscripción de contratos, se remite al grupo de Gestión Contractual.</t>
  </si>
  <si>
    <t>Cuerpo de Bomberos</t>
  </si>
  <si>
    <t>Seguimiento Cuerpo de Bomberos</t>
  </si>
  <si>
    <t>Ronny Estiven Romero Velandia</t>
  </si>
  <si>
    <t>Finalizar radicado 2024-03-14 15:58:57
Usuario: Ronny Estiven Romero Velandia
Dependencia: FORMULACIÓN, ACTUALIZACIÓN ,ACOMPAÑAMINETO NORMATIVO Y OPERATIVO
Observación: INFORMATIVO</t>
  </si>
  <si>
    <t>Rubén Darío Rincón Sanchez</t>
  </si>
  <si>
    <t>Inspección, Vigilancia y Control</t>
  </si>
  <si>
    <t xml:space="preserve"> Crear Radicado 2024-02-08 14:59:31
Usuario: Atención de Usuario al Ciudadano
Dependencia: GESTIÓN ATENCIÓN AL USUARIO
Observación: Se radicó el documento de forma correcta mediante radicación email con los siguientes datos: Usuarios tramitadores: - Rubén Darío Rincón Sanchez, Dependencia/s tramitadora/s: - INSPECCIÓN, VIGILANCIA Y CONTROL, Usuario creador: Atención de Usuario al Ciudadano</t>
  </si>
  <si>
    <t>Andres Fernando Muñoz Cabrera</t>
  </si>
  <si>
    <t>Fortalecimiento Bomberil</t>
  </si>
  <si>
    <t>Reasignar Radicado 2024-03-08 11:35:21
Usuario: Luis Alberto Valencia Pulido
Dependencia: COORDINACIÓN OPERATIVA
Observación: Se reasignó el radicado al usuario: Andrés Fernando Muñoz Cabrera con la siguiente observación: se reasigna por competencia</t>
  </si>
  <si>
    <t>HERNAN CADAVID</t>
  </si>
  <si>
    <t>PROSPERO ANTONIO CARBONELL</t>
  </si>
  <si>
    <t>Dirección General</t>
  </si>
  <si>
    <t>Gestión Jurídica</t>
  </si>
  <si>
    <t>Reasignar Radicado 2024-03-18 14:58:05
Usuario: Carlos Armando López Barrera
Dependencia: GESTIÓN JURÍDICA
Observación: Se reasignó el radicado al usuario: PROSPERO ANTONIO CARBONELL TANGARIFE con la siguiente observación: por ser de su competencia</t>
  </si>
  <si>
    <t>Reasignar Radicado 2024-03-06 17:27:09
Usuario: Rainer Narval Naranjo Charrasquiel
Dependencia: SUBDIRECCIÓN ADMINISTRATIVA Y FINANCIERA
Observación: Se reasignó el radicado al usuario: Luis Fernando Vargas Campo con la siguiente observación: Se da Traslado para su competencia.</t>
  </si>
  <si>
    <t xml:space="preserve"> Reasignar Radicado 2024-03-06 17:27:09
Usuario: Rainer Narval Naranjo Charrasquiel
Dependencia: SUBDIRECCIÓN ADMINISTRATIVA Y FINANCIERA
Observación: Se reasignó el radicado al usuario: Luis Fernando Vargas Campo con la siguiente observación: Se da Traslado para su competencia.</t>
  </si>
  <si>
    <t>Crear Radicado 2024-02-29 16:23:31
Usuario: Atención de Usuario al Ciudadano
Dependencia: GESTIÓN ATENCIÓN AL USUARIO
Observación: Se radicó el documento de forma correcta mediante radicación email con los siguientes datos: Usuarios tramitadores: - Andrés Fernando Muñoz Cabrera, Dependencia/s tramitadora/s: - FORTALECIMIENTO BOMBERIL PARA LA RESPUESTA, Usuario creador: Atención de Usuario al Ciudadano</t>
  </si>
  <si>
    <t>Valle del Cauca</t>
  </si>
  <si>
    <t>RAFAEL  ARANGO</t>
  </si>
  <si>
    <t>Edgar Alexander Maya Lopez,</t>
  </si>
  <si>
    <t>Educación Nacional para Bomberos</t>
  </si>
  <si>
    <t>2024-214-000100-1</t>
  </si>
  <si>
    <t>Finalizar radicado 2024-03-12 09:13:37
Usuario: Edgar Alexander Maya Lopez
Dependencia: EDUCACIÓN NACIONAL PARA BOMBEROS
Observación: Se da respuesta con radicado DNBC 2024-214001001</t>
  </si>
  <si>
    <t>EN PROSESO DE FIRMA</t>
  </si>
  <si>
    <t>ROSSANA VERGARA</t>
  </si>
  <si>
    <t>Reasignar Radicado 2024-03-06 17:24:31
Usuario: Rainer Narval Naranjo Charrasquiel
Dependencia: SUBDIRECCIÓN ADMINISTRATIVA Y FINANCIERA
Observación: Se reasignó el radicado al usuario: Luis Fernando Vargas Campo con la siguiente observación: Se da traslado para su competencia.</t>
  </si>
  <si>
    <t>Meta</t>
  </si>
  <si>
    <t>Crear Radicado 2024-02-29 15:31:06
Usuario: Atención de Usuario al Ciudadano
Dependencia: GESTIÓN ATENCIÓN AL USUARIO
Observación: Se radicó el documento de forma correcta mediante radicación email con los siguientes datos: Usuarios tramitadores: - Andrés Fernando Muñoz Cabrera, Dependencia/s tramitadora/s: - FORTALECIMIENTO BOMBERIL PARA LA RESPUESTA, Usuario creador: Atención de Usuario al Ciudadano</t>
  </si>
  <si>
    <t>otro</t>
  </si>
  <si>
    <t>Reasignar Radicado 2024-04-10 19:25:03
Usuario: Ronny Estiven Romero Velandia
Dependencia: FORMULACIÓN, ACTUALIZACIÓN ,ACOMPAÑAMINETO NORMATIVO Y OPERATIVO
Observación: Se reasignó el radicado al usuario: Jorge Enrique Sanguino Restrepo con la siguiente observación: PARA SU TRÁMITE</t>
  </si>
  <si>
    <t>Cordoba</t>
  </si>
  <si>
    <t>Edwin Alfonso Zamora Oyola</t>
  </si>
  <si>
    <t>Gestión de Tecnologia e Informática</t>
  </si>
  <si>
    <t>Crear Radicado 2024-02-29 11:25:08
Usuario: Atención de Usuario al Ciudadano
Dependencia: GESTIÓN ATENCIÓN AL USUARIO
Observación: Se radicó el documento de forma correcta mediante radicación email con los siguientes datos: Usuarios tramitadores: - Edwin Alfonso Zamora Oyola, Dependencia/s tramitadora/s: - GESTIÓN DE TECNOLOGÍA E INFORMÁTICA, Usuario creador: Atención de Usuario al Ciudadano</t>
  </si>
  <si>
    <t>Página Web</t>
  </si>
  <si>
    <t>No designa</t>
  </si>
  <si>
    <t>Acompañamiento Jurídico</t>
  </si>
  <si>
    <t xml:space="preserve"> 2024-211-000503-1</t>
  </si>
  <si>
    <t>Tolima</t>
  </si>
  <si>
    <t>Reasignar Radicado 2024-05-24 08:44:53
Usuario: Rubén Darío Rincón Sanchez
Dependencia: INSPECCIÓN, VIGILANCIA Y CONTROL
Observación: Se reasignó el radicado al usuario: Orlando Murillo Lopez con la siguiente observación: Cordial saludo mi Cap Murillo : Por favor dar tramite a solicitud del peticionario</t>
  </si>
  <si>
    <t>Crear Radicado 2024-02-29 09:14:07
Usuario: Atención de Usuario al Ciudadano
Dependencia: GESTIÓN ATENCIÓN AL USUARIO
Observación: Se radicó el documento de forma correcta mediante radicación email con los siguientes datos: Usuarios tramitadores: - Rubén Darío Rincón Sanchez, Dependencia/s tramitadora/s: - INSPECCIÓN, VIGILANCIA Y CONTROL, Usuario creador: Atención de Usuario al Ciudadano</t>
  </si>
  <si>
    <t>Casanare</t>
  </si>
  <si>
    <t>2024-211-000460-1</t>
  </si>
  <si>
    <t>Firmado físicamente 2024-05-24 16:09:09
Usuario: Alejandra Navia Ortiz
Dependencia: FORMULACIÓN, ACTUALIZACIÓN ,ACOMPAÑAMINETO NORMATIVO Y OPERATIVO
Observación: Se firmó físicamente el documento 2024-114-000686-5 CONCEPTO INSPECCIONES DE SEGURIDAD Y EVENTOS MASIVOS</t>
  </si>
  <si>
    <t>Crear Radicado 2024-02-29 09:02:37
Usuario: Atención de Usuario al Ciudadano
Dependencia: GESTIÓN ATENCIÓN AL USUARIO
Observación: Se radicó el documento de forma correcta mediante radicación email con los siguientes datos: Usuarios tramitadores: - Rubén Darío Rincón Sanchez, Dependencia/s tramitadora/s: - INSPECCIÓN, VIGILANCIA Y CONTROL, Usuario creador: Atención de Usuario al Ciudadano</t>
  </si>
  <si>
    <t>Ente Territorial</t>
  </si>
  <si>
    <t>Planeación Estratégica</t>
  </si>
  <si>
    <t>Finalizar radicado 2024-05-17 14:19:53
Usuario: Jorge Enrique Restrepo Sanguino
Dependencia: FORMULACIÓN, ACTUALIZACIÓN ,ACOMPAÑAMINETO NORMATIVO Y OPERATIVO
Observación: NO REQUIERE RESPUESTA YA SE CELEBRO CONVENIO ENTRE ALCALDIA Y CBV</t>
  </si>
  <si>
    <t>Quindio</t>
  </si>
  <si>
    <t xml:space="preserve">Recursos para bomberos </t>
  </si>
  <si>
    <t>Crear Radicado 2024-02-29 08:41:23
Usuario: Atención de Usuario al Ciudadano
Dependencia: GESTIÓN ATENCIÓN AL USUARIO
Observación: Se radicó el documento de forma correcta mediante radicación email con los siguientes datos: Usuarios tramitadores: - Andrés Fernando Muñoz Cabrera, Dependencia/s tramitadora/s: - FORTALECIMIENTO BOMBERIL PARA LA RESPUESTA, Usuario creador: Atención de Usuario al Ciudadano</t>
  </si>
  <si>
    <t>Nicolas Potes Rengifo</t>
  </si>
  <si>
    <t>Cesar</t>
  </si>
  <si>
    <t>Cauca</t>
  </si>
  <si>
    <t>Crear Radicado 2024-02-28 14:53:54
Usuario: Atención de Usuario al Ciudadano
Dependencia: GESTIÓN ATENCIÓN AL USUARIO
Observación: Se radicó el documento de forma correcta mediante radicación email con los siguientes datos: Usuarios tramitadores: - Andrés Fernando Muñoz Cabrera, Dependencia/s tramitadora/s: - FORTALECIMIENTO BOMBERIL PARA LA RESPUESTA, Usuario creador: Atención de Usuario al Ciudadano</t>
  </si>
  <si>
    <t xml:space="preserve"> Crear Radicado 2024-02-27 14:30:52
Usuario: Atención de Usuario al Ciudadano
Dependencia: GESTIÓN ATENCIÓN AL USUARIO
Observación: Se radicó el documento de forma correcta mediante radicación email con los siguientes datos: Usuarios tramitadores: - Rubén Darío Rincón Sanchez, Dependencia/s tramitadora/s: - INSPECCIÓN, VIGILANCIA Y CONTROL, Usuario creador: Atención de Usuario al Ciudadano</t>
  </si>
  <si>
    <t>Atlantico</t>
  </si>
  <si>
    <t>Reasignar Radicado 2024-03-18 15:11:13
Usuario: Carlos Armando López Barrera
Dependencia: GESTIÓN JURÍDICA
Observación: Se reasignó el radicado al usuario: Andrés Fernando Muñoz Cabrera con la siguiente observación: por ser de su competencia</t>
  </si>
  <si>
    <t xml:space="preserve"> Finalizar radicado 2024-05-16 10:38:20
Usuario: Andrés Fernando Muñoz Cabrera
Dependencia: FORTALECIMIENTO BOMBERIL PARA LA RESPUESTA
Observación: Respuesta enviada el día 16/05/2024 a través de la plataforma, con oficio de salida No. 2024-000000514</t>
  </si>
  <si>
    <t>Caldas</t>
  </si>
  <si>
    <t>Crear Radicado 2024-02-27 12:14:12
Usuario: Atención de Usuario al Ciudadano
Dependencia: GESTIÓN ATENCIÓN AL USUARIO
Observación: Se radicó el documento de forma correcta mediante radicación email con los siguientes datos: Usuarios tramitadores: - Luis Alberto Valencia Pulido, Dependencia/s tramitadora/s: - COORDINACIÓN OPERATIVA, Usuario creador: Atención de Usuario al Ciudadano</t>
  </si>
  <si>
    <t>Amazonas</t>
  </si>
  <si>
    <t>Finalizar radicado 2024-05-15 15:54:30
Usuario: Luis Alberto Valencia Pulido
Dependencia: COORDINACIÓN OPERATIVA
Observación: se archiva documento ya que se envió al área de CITEL para actualización</t>
  </si>
  <si>
    <t>Finalizar radicado 2024-03-20 11:14:15
Usuario: Luis Alberto Valencia Pulido
Dependencia: COORDINACIÓN OPERATIVA
Observación: se archiva ya que se da respuesta via telefonica y por correo con el comandante del cuerpo de bomberos</t>
  </si>
  <si>
    <t>Crear Radicado 2024-02-27 09:54:43
Usuario: Atención de Usuario al Ciudadano
Dependencia: GESTIÓN ATENCIÓN AL USUARIO
Observación: Se radicó el documento de forma correcta mediante radicación email con los siguientes datos: Usuarios tramitadores: - Andrés Fernando Muñoz Cabrera, Dependencia/s tramitadora/s: - FORTALECIMIENTO BOMBERIL PARA LA RESPUESTA, Usuario creador: Atención de Usuario al Ciudadano</t>
  </si>
  <si>
    <t>Magdalena</t>
  </si>
  <si>
    <t xml:space="preserve"> Reasignar Radicado 2024-02-27 11:22:12
Usuario: Edgar Alexander Maya Lopez
Dependencia: EDUCACIÓN NACIONAL PARA BOMBEROS
Observación: Se reasignó el radicado al usuario: Edwin Alfonso Zamora Oyola con la siguiente observación: Para tramite</t>
  </si>
  <si>
    <t>Crear Radicado 2024-02-27 09:49:17
Usuario: Atención de Usuario al Ciudadano
Dependencia: GESTIÓN ATENCIÓN AL USUARIO
Observación: Se radicó el documento de forma correcta mediante radicación email con los siguientes datos: Usuarios tramitadores: - Andrés Fernando Muñoz Cabrera, Dependencia/s tramitadora/s: - FORTALECIMIENTO BOMBERIL PARA LA RESPUESTA, Usuario creador: Atención de Usuario al Ciudadano</t>
  </si>
  <si>
    <t>Andrea Bibiana Castañeda Durán</t>
  </si>
  <si>
    <t xml:space="preserve"> Reasignar Radicado 2024-04-10 20:14:13
Usuario: Ronny Estiven Romero Velandia
Dependencia: FORMULACIÓN, ACTUALIZACIÓN ,ACOMPAÑAMINETO NORMATIVO Y OPERATIVO
Observación: Se reasignó el radicado al usuario: Andrea Bibiana Castañeda Durán con la siguiente observación: tramitar</t>
  </si>
  <si>
    <t>Finalizar radicado 2024-04-16 11:47:17
Usuario: Andrés Fernando Muñoz Cabrera
Dependencia: FORTALECIMIENTO BOMBERIL PARA LA RESPUESTA
Observación: Se archiva por ser documento informativo, el equipo dejado en Bodega se envío en la semana del 08 al 12 de abril 2024 al Cuerpo de Bomberos Sabanalarga.</t>
  </si>
  <si>
    <t>Putumayo</t>
  </si>
  <si>
    <t xml:space="preserve"> Crear Radicado 2024-02-27 09:38:23
Usuario: Atención de Usuario al Ciudadano
Dependencia: GESTIÓN ATENCIÓN AL USUARIO
Observación: Se radicó el documento de forma correcta mediante radicación email con los siguientes datos: Usuarios tramitadores: - Edwin Alfonso Zamora Oyola, Dependencia/s tramitadora/s: - GESTIÓN DE TECNOLOGÍA E INFORMÁTICA, Usuario creador: Atención de Usuario al Ciudadano</t>
  </si>
  <si>
    <t>Huila</t>
  </si>
  <si>
    <t>Crear Radicado 2024-02-27 09:32:36
Usuario: Atención de Usuario al Ciudadano
Dependencia: GESTIÓN ATENCIÓN AL USUARIO
Observación: Se radicó el documento de forma correcta mediante radicación email con los siguientes datos: Usuarios tramitadores: - Edgar Alexander Maya Lopez, Dependencia/s tramitadora/s: - EDUCACIÓN NACIONAL PARA BOMBEROS , Usuario creador: Atención de Usuario al Ciudadano</t>
  </si>
  <si>
    <t>Orlando Murillo Lopez</t>
  </si>
  <si>
    <t>Reasignar Radicado 2024-04-29 08:13:28
Usuario: Rubén Darío Rincón Sanchez
Dependencia: INSPECCIÓN, VIGILANCIA Y CONTROL
Observación: Se reasignó el radicado al usuario: Orlando Murillo Lopez con la siguiente observación: Cordial Saludo mi capitan Murillo: Por favor dar respuesta URGENTE aclaratoria a la solicitud del Peticionario CBV Ricaurte Cundinamarca</t>
  </si>
  <si>
    <t>Santander</t>
  </si>
  <si>
    <t xml:space="preserve"> Reasignar Radicado 2024-04-10 20:14:55
Usuario: Ronny Estiven Romero Velandia
Dependencia: FORMULACIÓN, ACTUALIZACIÓN ,ACOMPAÑAMINETO NORMATIVO Y OPERATIVO
Observación: Se reasignó el radicado al usuario: Nicolas Potes Rengifo con la siguiente observación: para su tramite</t>
  </si>
  <si>
    <t>Crear Radicado 2024-02-26 15:31:41
Usuario: Atención de Usuario al Ciudadano
Dependencia: GESTIÓN ATENCIÓN AL USUARIO
Observación: Se radicó el documento de forma correcta, Autorización de envío de correo: No con los siguientes datos: Usuarios tramitadores: - Andrés Fernando Muñoz Cabrera, Dependencia/s tramitadora/s: - FORTALECIMIENTO BOMBERIL PARA LA RESPUESTA, Usuario creador: Atención de Usuario al Ciudadano</t>
  </si>
  <si>
    <t xml:space="preserve">Caqueta </t>
  </si>
  <si>
    <t>Reasignar Radicado 2024-04-09 14:31:52
Usuario: Rainer Narval Naranjo Charrasquiel
Dependencia: SUBDIRECCIÓN ADMINISTRATIVA Y FINANCIERA
Observación: Se reasignó el radicado al usuario: Andrés Fernando Muñoz Cabrera con la siguiente observación: Se da traslado de Orfeo al área de Fortalecimiento Bomberil para su respectiva revisión y manejo</t>
  </si>
  <si>
    <t>easignar Radicado 2024-05-17 09:13:45
Usuario: Jorge Enrique Restrepo Sanguino
Dependencia: FORMULACIÓN, ACTUALIZACIÓN ,ACOMPAÑAMINETO NORMATIVO Y OPERATIVO
Observación: Se reasignó el radicado al usuario: Rubén Darío Rincón Sanchez con la siguiente observación: POR COMPETENCIA Y SEGUN ME INDICO, EL TEMA FUE ASIGNADO AL CT PEDREROS</t>
  </si>
  <si>
    <t>Risaralda</t>
  </si>
  <si>
    <t>Reasignar Radicado 2024-05-17 09:05:24
Usuario: Jorge Enrique Restrepo Sanguino
Dependencia: FORMULACIÓN, ACTUALIZACIÓN ,ACOMPAÑAMINETO NORMATIVO Y OPERATIVO
Observación: Se reasignó el radicado al usuario: Nicolas Potes Rengifo con la siguiente observación: PARA LO DE SU COMPETENCIA</t>
  </si>
  <si>
    <t xml:space="preserve"> Crear Radicado 2024-02-26 11:20:22
Usuario: Atención de Usuario al Ciudadano
Dependencia: GESTIÓN ATENCIÓN AL USUARIO
Observación: Se radicó el documento de forma correcta mediante radicación email con los siguientes datos: Usuarios tramitadores: - Luis Alberto Valencia Pulido, Dependencia/s tramitadora/s: - COORDINACIÓN OPERATIVA, Usuario creador: Atención de Usuario al Ciudadano</t>
  </si>
  <si>
    <t>Jonathan Prieto</t>
  </si>
  <si>
    <t>Reasignar Radicado 2024-04-09 14:21:40
Usuario: Rainer Narval Naranjo Charrasquiel
Dependencia: SUBDIRECCIÓN ADMINISTRATIVA Y FINANCIERA
Observación: Se reasignó el radicado al usuario: Jonathan Prieto con la siguiente observación: Se da traslado al área encargada para su revisión y manejo</t>
  </si>
  <si>
    <t>Adriana Moreno Roncancio</t>
  </si>
  <si>
    <t>Finalizar radicado 2024-03-08 09:53:03
Usuario: Adriana Moreno Roncancio
Dependencia: PLANEACIÓN ESTRATEGICA
Observación: SE DIO RESPUESTA POR CORREO ELECTRÓNICO SE ADJUNTA EN PDF</t>
  </si>
  <si>
    <t>Bolivar</t>
  </si>
  <si>
    <t>Incluir en expediente 2024-03-18 15:16:35
Usuario: Carlos Armando López Barrera
Dependencia: GESTIÓN JURÍDICA
Observación: Se incluyó el radicado en el expediente: derecho petcion</t>
  </si>
  <si>
    <t>Crear Radicado 2024-02-26 10:05:56
Usuario: Atención de Usuario al Ciudadano
Dependencia: GESTIÓN ATENCIÓN AL USUARIO
Observación: Se radicó el documento de forma correcta mediante radicación email con los siguientes datos: Usuarios tramitadores: - Rubén Darío Rincón Sanchez, Dependencia/s tramitadora/s: - INSPECCIÓN, VIGILANCIA Y CONTROL, Usuario creador: Atención de Usuario al Ciudadano</t>
  </si>
  <si>
    <t xml:space="preserve"> Crear Radicado 2024-02-26 09:57:13
Usuario: Atención de Usuario al Ciudadano
Dependencia: GESTIÓN ATENCIÓN AL USUARIO
Observación: Se radicó el documento de forma correcta mediante radicación email con los siguientes datos: Usuarios tramitadores: - Edwin Alfonso Zamora Oyola, Dependencia/s tramitadora/s: - GESTIÓN DE TECNOLOGÍA E INFORMÁTICA, Usuario creador: Atención de Usuario al Ciudadano</t>
  </si>
  <si>
    <t xml:space="preserve"> Reasignar Radicado 2024-04-10 20:15:55
Usuario: Ronny Estiven Romero Velandia
Dependencia: FORMULACIÓN, ACTUALIZACIÓN ,ACOMPAÑAMINETO NORMATIVO Y OPERATIVO
Observación: Se reasignó el radicado al usuario: Andrea Bibiana Castañeda Durán con la siguiente observación: para tramitar</t>
  </si>
  <si>
    <t>Reasignar Radicado 2024-05-16 15:12:39
Usuario: Jorge Enrique Restrepo Sanguino
Dependencia: FORMULACIÓN, ACTUALIZACIÓN ,ACOMPAÑAMINETO NORMATIVO Y OPERATIVO
Observación: Se reasignó el radicado al usuario: Nicolas Potes Rengifo con la siguiente observación: PARA DAR RESPUESTA CON BASE EN LAS QUE YA SE EMITIERON</t>
  </si>
  <si>
    <t>entidad Pública</t>
  </si>
  <si>
    <t>Incluir en expediente 2024-03-18 15:17:52
Usuario: Carlos Armando López Barrera
Dependencia: GESTIÓN JURÍDICA
Observación: Se incluyó el radicado en el expediente: respuesta procuraduria 2</t>
  </si>
  <si>
    <t xml:space="preserve"> Incluir en expediente 2024-03-18 15:19:33
Usuario: Carlos Armando López Barrera
Dependencia: GESTIÓN JURÍDICA
Observación: Se incluyó el radicado en el expediente: ungrd</t>
  </si>
  <si>
    <t>Finalizar radicado 2024-04-03 14:59:18
Usuario: Andrés Fernando Muñoz Cabrera
Dependencia: FORTALECIMIENTO BOMBERIL PARA LA RESPUESTA
Observación: Se archiva por ser documento informativo, los proyectos radicados por los CB del pais, se parasan en una base consolidada a la Dirección de la DNBC 03/04/2024</t>
  </si>
  <si>
    <t>Angie Lizeth Cadena Ovalle</t>
  </si>
  <si>
    <t>Reasignar Radicado 2024-03-21 11:22:49
Usuario: Luis Alberto Valencia Pulido
Dependencia: COORDINACIÓN OPERATIVA
Observación: Se reasignó el radicado al usuario: Angie Lizeth Cadena Ovalle con la siguiente observación: Para su gestíon</t>
  </si>
  <si>
    <t>Finalizar radicado 2024-04-03 10:44:28
Usuario: Luis Alberto Valencia Pulido
Dependencia: COORDINACIÓN OPERATIVA
Observación: radicado enviado por correo electrónico</t>
  </si>
  <si>
    <t>Rainer Narval Naranjo Charrasquiel</t>
  </si>
  <si>
    <t>Gestiòn Contractul</t>
  </si>
  <si>
    <t>Reasignar Radicado 2024-04-09 14:20:25
Usuario: Rainer Narval Naranjo Charrasquiel
Dependencia: SUBDIRECCIÓN ADMINISTRATIVA Y FINANCIERA
Observación: Se reasignó el radicado al usuario: Luis Fernando Vargas Campo con la siguiente observación: Se da traslado al área de Contractual para su revisión y manejo</t>
  </si>
  <si>
    <t>Finalizar radicado 2024-03-14 10:40:32
Usuario: Ronny Estiven Romero Velandia
Dependencia: FORMULACIÓN, ACTUALIZACIÓN ,ACOMPAÑAMINETO NORMATIVO Y OPERATIVO
Observación: ARCHIVO</t>
  </si>
  <si>
    <t>Crear Radicado 2024-02-22 16:30:16
Usuario: Atención de Usuario al Ciudadano
Dependencia: GESTIÓN ATENCIÓN AL USUARIO
Observación: Se radicó el documento de forma correcta mediante radicación email con los siguientes datos: Usuarios tramitadores: - Andrés Fernando Muñoz Cabrera, Dependencia/s tramitadora/s: - FORTALECIMIENTO BOMBERIL PARA LA RESPUESTA, Usuario creador: Atención de Usuario al Ciudadano</t>
  </si>
  <si>
    <t>Finalizar radicado 2024-03-14 10:30:50
Usuario: Ronny Estiven Romero Velandia
Dependencia: FORMULACIÓN, ACTUALIZACIÓN ,ACOMPAÑAMINETO NORMATIVO Y OPERATIVO
Observación: SE ARCHIVA POR SER INFORMATIVO</t>
  </si>
  <si>
    <t>Reasignar Radicado 2024-04-10 20:15:55
Usuario: Ronny Estiven Romero Velandia
Dependencia: FORMULACIÓN, ACTUALIZACIÓN ,ACOMPAÑAMINETO NORMATIVO Y OPERATIVO
Observación: Se reasignó el radicado al usuario: Andrea Bibiana Castañeda Durán con la siguiente observación: para tramitar</t>
  </si>
  <si>
    <t xml:space="preserve"> Finalizar radicado 2024-05-16 12:52:25
Usuario: Jorge Enrique Restrepo Sanguino
Dependencia: FORMULACIÓN, ACTUALIZACIÓN ,ACOMPAÑAMINETO NORMATIVO Y OPERATIVO
Observación: ES DE INFORMACION NO REQUIERE RESPUESTA</t>
  </si>
  <si>
    <t>Juan Carlos Puerto Prieto</t>
  </si>
  <si>
    <t>Finalizar radicado 2024-03-14 16:03:25
Usuario: Juan Carlos Puerto Prieto
Dependencia: COORDINACIÓN OPERATIVA
Observación: SE GESTIONÓ EL DEBIDO PROCESO EN EL TIEMPO ESTABLECIDO.
assignment_turned_in Incluir en expediente 2024-03-14 15:56:16</t>
  </si>
  <si>
    <t>Crear Radicado 2024-02-22 15:05:39
Usuario: Atención de Usuario al Ciudadano
Dependencia: GESTIÓN ATENCIÓN AL USUARIO
Observación: Se radicó el documento de forma correcta mediante radicación email con los siguientes datos: Usuarios tramitadores: - Andrés Fernando Muñoz Cabrera, Dependencia/s tramitadora/s: - FORTALECIMIENTO BOMBERIL PARA LA RESPUESTA, Usuario creador: Atención de Usuario al Ciudadano</t>
  </si>
  <si>
    <t xml:space="preserve"> Crear Radicado 2024-02-22 15:04:11
Usuario: Atención de Usuario al Ciudadano
Dependencia: GESTIÓN ATENCIÓN AL USUARIO
Observación: Se radicó el documento de forma correcta mediante radicación email con los siguientes datos: Usuarios tramitadores: - Andrés Fernando Muñoz Cabrera, Dependencia/s tramitadora/s: - FORTALECIMIENTO BOMBERIL PARA LA RESPUESTA, Usuario creador: Atención de Usuario al Ciudadano</t>
  </si>
  <si>
    <t>ncluir en expediente 2024-04-01 11:04:07
Usuario: Andrés Fernando Muñoz Cabrera
Dependencia: FORTALECIMIENTO BOMBERIL PARA LA RESPUESTA
Observación: Se incluyó el radicado en el expediente: PROYECTOS</t>
  </si>
  <si>
    <t>Finalizar radicado 2024-04-12 11:33:23
Usuario: Director General
Dependencia: DIRECCION GENERAL
Observación: ARCHIVO</t>
  </si>
  <si>
    <t xml:space="preserve"> Finalizar radicado 2024-04-12 11:36:50
Usuario: Director General
Dependencia: DIRECCION GENERAL
Observación: ARCHIVO</t>
  </si>
  <si>
    <t>Reasignar Radicado 2024-04-10 20:17:33
Usuario: Ronny Estiven Romero Velandia
Dependencia: FORMULACIÓN, ACTUALIZACIÓN ,ACOMPAÑAMINETO NORMATIVO Y OPERATIVO
Observación: Se reasignó el radicado al usuario: Andrea Bibiana Castañeda Durán con la siguiente observación: tramitar</t>
  </si>
  <si>
    <t>Nariño</t>
  </si>
  <si>
    <t>Finalizar radicado 2024-03-13 11:01:08
Usuario: Luis Alberto Valencia Pulido
Dependencia: COORDINACIÓN OPERATIVA
Observación: se archiva ya que es un usuario y clave dada a un cuerpo de bomberos</t>
  </si>
  <si>
    <t>Finalizar radicado 2024-05-16 13:04:56
Usuario: Andrés Fernando Muñoz Cabrera
Dependencia: FORTALECIMIENTO BOMBERIL PARA LA RESPUESTA
Observación: Respuesta enviada el día 16/05/2024 a través de la plataforma, con oficio de salida No. 2024-000000527</t>
  </si>
  <si>
    <t>Crear Radicado 2024-02-21 16:01:17
Usuario: Atención de Usuario al Ciudadano
Dependencia: GESTIÓN ATENCIÓN AL USUARIO
Observación: Se radicó el documento de forma correcta mediante radicación email con los siguientes datos: Usuarios tramitadores: - Rubén Darío Rincón Sanchez, Dependencia/s tramitadora/s: - INSPECCIÓN, VIGILANCIA Y CONTROL, Usuario creador: Atención de Usuario al Ciudadano</t>
  </si>
  <si>
    <t>Guajira</t>
  </si>
  <si>
    <t>Alejandra Navia Ortiz</t>
  </si>
  <si>
    <t>2024-211-000423-1</t>
  </si>
  <si>
    <t>Firmado físicamente 2024-05-24 10:29:58
Usuario: Alejandra Navia Ortiz
Dependencia: FORMULACIÓN, ACTUALIZACIÓN ,ACOMPAÑAMINETO NORMATIVO Y OPERATIVO
Observación: Se firmó físicamente el documento 2024-114-000563-5 SOLICITUD MESA DE TRABAJO ALCALDIA HATONUEVO-GUAJIRA</t>
  </si>
  <si>
    <t>Finalizar radicado 2024-05-16 12:08:26
Usuario: Andrés Fernando Muñoz Cabrera
Dependencia: FORTALECIMIENTO BOMBERIL PARA LA RESPUESTA
Observación: Respuesta enviada el día 16/05/2024 a través de la plataforma, con oficio de salida No. 2024-000000520</t>
  </si>
  <si>
    <t xml:space="preserve"> Crear Radicado 2024-02-21 15:43:14
Usuario: Atención de Usuario al Ciudadano
Dependencia: GESTIÓN ATENCIÓN AL USUARIO
Observación: Se radicó el documento de forma correcta mediante radicación email con los siguientes datos: Usuarios tramitadores: - Edwin Alfonso Zamora Oyola, Dependencia/s tramitadora/s: - GESTIÓN DE TECNOLOGÍA E INFORMÁTICA, Usuario creador: Atención de Usuario al Ciudadano</t>
  </si>
  <si>
    <t>2024-114-00052-1</t>
  </si>
  <si>
    <t xml:space="preserve"> Finalizar radicado 2024-03-05 17:06:56
Usuario: Atención de Usuario al Ciudadano
Dependencia: GESTIÓN ATENCIÓN AL USUARIO
Observación: SE TRASLADO Y SE ARCHIVA EN EL EXPEDIENTE TRASLADO ANONIMO</t>
  </si>
  <si>
    <t xml:space="preserve"> Crear Radicado 2024-02-21 11:40:46
Usuario: Atención de Usuario al Ciudadano
Dependencia: GESTIÓN ATENCIÓN AL USUARIO
Observación: Se radicó el documento de forma correcta mediante radicación email con los siguientes datos: Usuarios tramitadores: - Edwin Alfonso Zamora Oyola, Dependencia/s tramitadora/s: - GESTIÓN DE TECNOLOGÍA E INFORMÁTICA, Usuario creador: Atención de Usuario al Ciudadano</t>
  </si>
  <si>
    <t>Finalizar radicado 2024-04-01 10:30:17
Usuario: Andrés Fernando Muñoz Cabrera
Dependencia: FORTALECIMIENTO BOMBERIL PARA LA RESPUESTA
Observación: Se archiva por ser documento informativo, los proyectos radicados por los CB del pais, se parasan en una base consolidada a la Dirección de la DNBC 01/04/2024</t>
  </si>
  <si>
    <t>Marisol Mora Bustos,</t>
  </si>
  <si>
    <t>Gestiòn Financiera</t>
  </si>
  <si>
    <t>Crear Radicado 2024-02-21 10:31:48
Usuario: Atención de Usuario al Ciudadano
Dependencia: GESTIÓN ATENCIÓN AL USUARIO
Observación: Se radicó el documento de forma correcta mediante radicación email con los siguientes datos: Usuarios tramitadores: - Marisol Mora Bustos, Dependencia/s tramitadora/s: - GESTIÓN FINANCIERA, Usuario creador: Atención de Usuario al Ciudadano</t>
  </si>
  <si>
    <t>Gestion Jurìdica</t>
  </si>
  <si>
    <t xml:space="preserve">Incluir en expediente 2024-03-20 16:13:58
Usuario: Carlos Armando López Barrera
Dependencia: GESTIÓN JURÍDICA
Observación: Se incluyó el radicado en el expediente: respuesta contraloria 17
</t>
  </si>
  <si>
    <t>Copiar a informado 2024-02-21 10:39:25
Usuario: Atención de Usuario al Ciudadano
Dependencia: GESTIÓN ATENCIÓN AL USUARIO
Observación: Se informó el radicado al usuario Ronny Estiven Romero Velandia</t>
  </si>
  <si>
    <t>Finalizar radicado 2024-04-01 10:25:31
Usuario: Andrés Fernando Muñoz Cabrera
Dependencia: FORTALECIMIENTO BOMBERIL PARA LA RESPUESTA
Observación: Se archiva por ser documento informativo, plan de acción 2024, se parasan en una base consolidada a la Dirección de la DNBC 01/04/2024</t>
  </si>
  <si>
    <t>Crear Radicado 2024-02-21 09:01:34
Usuario: Atención de Usuario al Ciudadano
Dependencia: GESTIÓN ATENCIÓN AL USUARIO
Observación: Se radicó el documento de forma correcta mediante radicación email con los siguientes datos: Usuarios tramitadores: - Andrés Fernando Muñoz Cabrera, Dependencia/s tramitadora/s: - FORTALECIMIENTO BOMBERIL PARA LA RESPUESTA, Usuario creador: Atención de Usuario al Ciudadano</t>
  </si>
  <si>
    <t xml:space="preserve"> Crear Radicado 2024-02-21 08:33:11
Usuario: Atención de Usuario al Ciudadano
Dependencia: GESTIÓN ATENCIÓN AL USUARIO
Observación: Se radicó el documento de forma correcta mediante radicación email con los siguientes datos: Usuarios tramitadores: - Edwin Alfonso Zamora Oyola, Dependencia/s tramitadora/s: - GESTIÓN DE TECNOLOGÍA E INFORMÁTICA, Usuario creador: Atención de Usuario al Ciudadano</t>
  </si>
  <si>
    <t>Reasignar Radicado 2024-05-15 10:46:54
Usuario: Jorge Enrique Restrepo Sanguino
Dependencia: FORMULACIÓN, ACTUALIZACIÓN ,ACOMPAÑAMINETO NORMATIVO Y OPERATIVO
Observación: Se reasignó el radicado al usuario: Rubén Darío Rincón Sanchez con la siguiente observación: PARA LO DE SU COMPETENCIA, YA SE LE DIO UNA RESPUESTA INICIAL CON RADICADO DNBC N° 2024-211-000149-1</t>
  </si>
  <si>
    <t>Crear Radicado 2024-02-20 16:07:43
Usuario: Atención de Usuario al Ciudadano
Dependencia: GESTIÓN ATENCIÓN AL USUARIO
Observación: Se radicó el documento de forma correcta mediante radicación email con los siguientes datos: Usuarios tramitadores: - Andrés Fernando Muñoz Cabrera, Dependencia/s tramitadora/s: - FORTALECIMIENTO BOMBERIL PARA LA RESPUESTA, Usuario creador: Atención de Usuario al Ciudadano</t>
  </si>
  <si>
    <t>cundinamarca</t>
  </si>
  <si>
    <t>Crear Radicado 2024-02-20 16:02:41
Usuario: Atención de Usuario al Ciudadano
Dependencia: GESTIÓN ATENCIÓN AL USUARIO
Observación: Se radicó el documento de forma correcta mediante radicación email con los siguientes datos: Usuarios tramitadores: - Andrés Fernando Muñoz Cabrera, Dependencia/s tramitadora/s: - FORTALECIMIENTO BOMBERIL PARA LA RESPUESTA, Usuario creador: Atención de Usuario al Ciudadano</t>
  </si>
  <si>
    <t>Finalizar radicado 2024-05-15 18:10:58
Usuario: Jorge Enrique Restrepo Sanguino
Dependencia: FORMULACIÓN, ACTUALIZACIÓN ,ACOMPAÑAMINETO NORMATIVO Y OPERATIVO
Observación: NO REQUIERE RESPUESTA SE RESPONDIO CON RADICADO N°2024-211-000107-1</t>
  </si>
  <si>
    <t>Crear Radicado 2024-02-20 14:35:50
Usuario: Atención de Usuario al Ciudadano
Dependencia: GESTIÓN ATENCIÓN AL USUARIO
Observación: Se radicó el documento de forma correcta mediante radicación email con los siguientes datos: Usuarios tramitadores: - Andrés Fernando Muñoz Cabrera, Dependencia/s tramitadora/s: - FORTALECIMIENTO BOMBERIL PARA LA RESPUESTA, Usuario creador: Atención de Usuario al Ciudadano</t>
  </si>
  <si>
    <t>Crear Radicado 2024-02-20 14:32:43
Usuario: Atención de Usuario al Ciudadano
Dependencia: GESTIÓN ATENCIÓN AL USUARIO
Observación: Se radicó el documento de forma correcta mediante radicación email con los siguientes datos: Usuarios tramitadores: - Andrés Fernando Muñoz Cabrera, Dependencia/s tramitadora/s: - FORTALECIMIENTO BOMBERIL PARA LA RESPUESTA, Usuario creador: Atención de Usuario al Ciudadano</t>
  </si>
  <si>
    <t>Crear Radicado 2024-02-20 14:32:38
Usuario: Atención de Usuario al Ciudadano
Dependencia: GESTIÓN ATENCIÓN AL USUARIO
Observación: Se radicó el documento de forma correcta mediante radicación email con los siguientes datos: Usuarios tramitadores: - Andrés Fernando Muñoz Cabrera, Dependencia/s tramitadora/s: - FORTALECIMIENTO BOMBERIL PARA LA RESPUESTA, Usuario creador: Atención de Usuario al Ciudadano</t>
  </si>
  <si>
    <t>Adjuntar anexo al radicado 2024-05-20 16:09:40
Usuario: Alejandra Navia Ortiz
Dependencia: FORMULACIÓN, ACTUALIZACIÓN ,ACOMPAÑAMINETO NORMATIVO Y OPERATIVO
Observación: Se realizó la carga del siguiente documento: 2024-114-000530-5-5.pdf, con el nombre de: Contrato 0122 de 2024 Ituango.pdf, y su descripción: Contrato - Convenio Ituango 0122- 2024</t>
  </si>
  <si>
    <t>caldas</t>
  </si>
  <si>
    <t>Finalizar radicado 2024-04-03 09:27:31
Usuario: Andrés Fernando Muñoz Cabrera
Dependencia: FORTALECIMIENTO BOMBERIL PARA LA RESPUESTA
Observación: Se archiva por ser documento informativo, los proyectos radicados por los CB del pais, se parasan en una base consolidada a la Dirección de la DNBC 03/04/2024</t>
  </si>
  <si>
    <t>Finalizar radicado 2024-03-12 10:27:09
Usuario: Luis Alberto Valencia Pulido
Dependencia: COORDINACIÓN OPERATIVA
Observación: Se archiva documento por ser aviso informativo</t>
  </si>
  <si>
    <t xml:space="preserve"> Crear Radicado 2024-02-20 11:48:40
Usuario: Atención de Usuario al Ciudadano
Dependencia: GESTIÓN ATENCIÓN AL USUARIO
Observación: Se radicó el documento de forma correcta mediante radicación email con los siguientes datos: Usuarios tramitadores: - Andrés Fernando Muñoz Cabrera, Dependencia/s tramitadora/s: - FORTALECIMIENTO BOMBERIL PARA LA RESPUESTA, Usuario creador: Atención de Usuario al Ciudadano</t>
  </si>
  <si>
    <t>Asociar imagen principal 2024-02-20 11:41:05
Usuario: Atención de Usuario al Ciudadano
Dependencia: GESTIÓN ATENCIÓN AL USUARIO
Observación: Se realizó la carga del documento principal: 2024-114-000526-5-1.pdf, con el nombre de: 2024-114-000526-5.pdf, y su descripción: 2024-114-000526-5</t>
  </si>
  <si>
    <t>Reasignar Radicado 2024-03-20 16:46:32
Usuario: Andrea González Sarmiento
Dependencia: GESTIÓN ATENCIÓN AL USUARIO
Observación: Se reasignó el radicado al usuario: Carlos Armando López Barrera con la siguiente observación: El documento es enviado a través de mensajería 472, por lo que se debe ingresar al link del documento para descargar el documento. Quedo pendiente</t>
  </si>
  <si>
    <t xml:space="preserve"> Crear Radicado 2024-02-19 17:07:17
Usuario: Atención de Usuario al Ciudadano
Dependencia: GESTIÓN ATENCIÓN AL USUARIO
Observación: Se radicó el documento de forma correcta mediante radicación email con los siguientes datos: Usuarios tramitadores: - Rubén Darío Rincón Sanchez, Dependencia/s tramitadora/s: - INSPECCIÓN, VIGILANCIA Y CONTROL, Usuario creador: Atención de Usuario al Ciudadano</t>
  </si>
  <si>
    <t xml:space="preserve">Crear Radicado 2024-02-19 16:37:00
Usuario: Atención de Usuario al Ciudadano
Dependencia: GESTIÓN ATENCIÓN AL USUARIO
Observación: Se radicó el documento de forma correcta mediante radicación email con los siguientes datos: Usuarios tramitadores: - Andrés Fernando Muñoz Cabrera, Dependencia/s tramitadora/s: - FORTALECIMIENTO BOMBERIL PARA LA RESPUESTA, Usuario creador: Atención de Usuario al Ciudadano
</t>
  </si>
  <si>
    <t>Crear Radicado 2024-02-19 16:33:16
Usuario: Atención de Usuario al Ciudadano
Dependencia: GESTIÓN ATENCIÓN AL USUARIO
Observación: Se radicó el documento de forma correcta mediante radicación email con los siguientes datos: Usuarios tramitadores: - Adriana Moreno Roncancio, Dependencia/s tramitadora/s: - PLANEACIÓN ESTRATEGICA, Usuario creador: Atención de Usuario al Ciudadano</t>
  </si>
  <si>
    <t xml:space="preserve">Reasignar Radicado 2024-04-10 20:22:11
Usuario: Ronny Estiven Romero Velandia
Dependencia: FORMULACIÓN, ACTUALIZACIÓN ,ACOMPAÑAMINETO NORMATIVO Y OPERATIVO
Observación: Se reasignó el radicado al usuario: Nicolas Potes Rengifo con la siguiente observación: tramitar
</t>
  </si>
  <si>
    <t>Asociar imagen principal 2024-02-19 15:58:31
Usuario: Atención de Usuario al Ciudadano
Dependencia: GESTIÓN ATENCIÓN AL USUARIO
Observación: Se realizó la carga del documento principal: 2024-114-000515-5-1.pdf, con el nombre de: 2024-114-000515-5.pdf, y su descripción: 2024-114-000515-5</t>
  </si>
  <si>
    <t xml:space="preserve">Asociar imagen principal 2024-02-19 15:23:27
Usuario: Atención de Usuario al Ciudadano
Dependencia: GESTIÓN ATENCIÓN AL USUARIO
Observación: Se realizó la carga del documento principal: 2024-114-000510-5-1.pdf, con el nombre de: 2024-114-000510-5.pdf, y su descripción: 2024-114-000510-5
</t>
  </si>
  <si>
    <t>Reasignar Radicado 2024-02-19 15:12:02
Usuario: Atención de Usuario al Ciudadano
Dependencia: GESTIÓN ATENCIÓN AL USUARIO
Observación: Se reasignó el radicado al usuario: Edgar Alexander Maya Lopez con la siguiente observación: PARA RESPECTIVO TRAMITE</t>
  </si>
  <si>
    <t>Andrés Fernando Muñoz Cabrera</t>
  </si>
  <si>
    <t xml:space="preserve"> Asociar imagen principal 2024-02-19 12:25:18
Usuario: Atención de Usuario al Ciudadano
Dependencia: GESTIÓN ATENCIÓN AL USUARIO
Observación: Se realizó la carga del documento principal: 2024-114-000507-5-1.pdf, con el nombre de: 2024-114-000507-5.pdf, y su descripción: 2024-114-000507-5 PROYECTO AGUAZUL</t>
  </si>
  <si>
    <t>Reasignar Radicado 2024-03-01 15:13:03
Usuario: Director General
Dependencia: DIRECCION GENERAL
Observación: Se reasignó el radicado al usuario: Adriana Moreno Roncancio con la siguiente observación: para tramite</t>
  </si>
  <si>
    <t>Finalizar radicado 2024-03-22 10:21:13
Usuario: Andrés Fernando Muñoz Cabrera
Dependencia: FORTALECIMIENTO BOMBERIL PARA LA RESPUESTA
Observación: Se archiva por ser documento informativo, los proyectos radicados por los CB del pais, se parasan en una base consolidada a la Dirección de la DNBC 22/03/2024</t>
  </si>
  <si>
    <t>Sucre</t>
  </si>
  <si>
    <t>Crear Radicado 2024-02-19 11:44:30
Usuario: Atención de Usuario al Ciudadano
Dependencia: GESTIÓN ATENCIÓN AL USUARIO
Observación: Se radicó el documento de forma correcta mediante radicación email con los siguientes datos: Usuarios tramitadores: - Andrés Fernando Muñoz Cabrera, Dependencia/s tramitadora/s: - FORTALECIMIENTO BOMBERIL PARA LA RESPUESTA, Usuario creador: Atención de Usuario al Ciudadano</t>
  </si>
  <si>
    <t>Finalizar radicado 2024-05-15 11:03:21
Usuario: Jorge Enrique Restrepo Sanguino
Dependencia: FORMULACIÓN, ACTUALIZACIÓN ,ACOMPAÑAMINETO NORMATIVO Y OPERATIVO
Observación: ES DE INFORMACION NO REQUIERE RESPUESTA</t>
  </si>
  <si>
    <t>Crear Radicado 2024-02-19 11:16:03
Usuario: Luis Alberto Valencia Pulido
Dependencia: COORDINACIÓN OPERATIVA
Observación: Se radicó el documento de forma correcta asociado al radicado padre 2024-114-000384-5</t>
  </si>
  <si>
    <t>Reasignar Radicado 2024-05-15 11:28:39
Usuario: Jorge Enrique Restrepo Sanguino
Dependencia: FORMULACIÓN, ACTUALIZACIÓN ,ACOMPAÑAMINETO NORMATIVO Y OPERATIVO
Observación: Se reasignó el radicado al usuario: Rubén Darío Rincón Sanchez con la siguiente observación: PARA LO DE SU COMPETENCIA</t>
  </si>
  <si>
    <t xml:space="preserve">Arauca </t>
  </si>
  <si>
    <t>Finalizar radicado 2024-05-15 16:23:24
Usuario: Andrés Fernando Muñoz Cabrera
Dependencia: FORTALECIMIENTO BOMBERIL PARA LA RESPUESTA
Observación: Se dio respuesta con oficio de salida No. 2024-000000482</t>
  </si>
  <si>
    <t xml:space="preserve">Jonathan Prieto </t>
  </si>
  <si>
    <t>Reasignar Radicado 2024-04-09 13:59:45
Usuario: Rainer Narval Naranjo Charrasquiel
Dependencia: SUBDIRECCIÓN ADMINISTRATIVA Y FINANCIERA
Observación: Se reasignó el radicado al usuario: Jonathan Prieto con la siguiente observación: Se traslada al área de Infraestructura para su revisión.</t>
  </si>
  <si>
    <t>Reasignar Radicado 2024-04-09 13:55:51
Usuario: Rainer Narval Naranjo Charrasquiel
Dependencia: SUBDIRECCIÓN ADMINISTRATIVA Y FINANCIERA
Observación: Se reasignó el radicado al usuario: Jonathan Prieto con la siguiente observación: Se da traslado al área de Infraestructura para su revisión y manejo</t>
  </si>
  <si>
    <t>Adjuntar anexo al radicado 2024-05-20 15:51:47
Usuario: Alejandra Navia Ortiz
Dependencia: FORMULACIÓN, ACTUALIZACIÓN ,ACOMPAÑAMINETO NORMATIVO Y OPERATIVO
Observación: Se realizó la carga del siguiente documento: 2024-114-000493-5-5.pdf, con el nombre de: Convenio 005-2024 Cogua.pdf, y su descripción: Contrato Convenio No 005 de 2024 Ok convenio</t>
  </si>
  <si>
    <t>Finalizar radicado 2024-05-02 16:25:24
Usuario: Jorge Enrique Restrepo Sanguino
Dependencia: FORMULACIÓN, ACTUALIZACIÓN ,ACOMPAÑAMINETO NORMATIVO Y OPERATIVO
Observación: ES DE INFORMACION</t>
  </si>
  <si>
    <t>Crear Radicado 2024-02-19 09:18:55
Usuario: Atención de Usuario al Ciudadano
Dependencia: GESTIÓN ATENCIÓN AL USUARIO
Observación: Se radicó el documento de forma correcta mediante radicación email con los siguientes datos: Usuarios tramitadores: - Andrés Fernando Muñoz Cabrera, Dependencia/s tramitadora/s: - FORTALECIMIENTO BOMBERIL PARA LA RESPUESTA, Usuario creador: Atención de Usuario al Ciudadano</t>
  </si>
  <si>
    <t>2024-211-000371-1</t>
  </si>
  <si>
    <t>Firmado físicamente 2024-05-22 11:02:38
Usuario: Alejandra Navia Ortiz
Dependencia: FORMULACIÓN, ACTUALIZACIÓN ,ACOMPAÑAMINETO NORMATIVO Y OPERATIVO
Observación: Se firmó físicamente el documento 2024-114-000488-5 SOLICITUD CONCEPTO BOMBEROS MAYORES DE 70 AÑOS</t>
  </si>
  <si>
    <t>Incluir en expediente 2024-03-20 16:18:15
Usuario: Carlos Armando López Barrera
Dependencia: GESTIÓN JURÍDICA
Observación: Se incluyó el radicado en el expediente: respuesta ministerio del interior</t>
  </si>
  <si>
    <t>2024-212-000140-1</t>
  </si>
  <si>
    <t>Enviar respuesta por correo 2024-04-02 11:50:15
Usuario: Luis Alberto Valencia Pulido
Dependencia: COORDINACIÓN OPERATIVA
Observación: Se envió el radicado al(los) cliente(s) con el correo registrado keyla.cortes@dnbc.gov.co, danna.sanchez-p@mail.escuelaing.edu.co</t>
  </si>
  <si>
    <t>Crear Radicado 2024-02-16 16:55:51
Usuario: Atención de Usuario al Ciudadano
Dependencia: GESTIÓN ATENCIÓN AL USUARIO
Observación: Se radicó el documento de forma correcta mediante radicación email con los siguientes datos: Usuarios tramitadores: - Andrés Fernando Muñoz Cabrera, Dependencia/s tramitadora/s: - FORTALECIMIENTO BOMBERIL PARA LA RESPUESTA, Usuario creador: Atención de Usuario al Ciudadano</t>
  </si>
  <si>
    <t>Crear Radicado 2024-02-16 16:32:20
Usuario: Atención de Usuario al Ciudadano
Dependencia: GESTIÓN ATENCIÓN AL USUARIO
Observación: Se radicó el documento de forma correcta mediante radicación email con los siguientes datos: Usuarios tramitadores: - Luis Alberto Valencia Pulido, Dependencia/s tramitadora/s: - COORDINACIÓN OPERATIVA, Usuario creador: Atención de Usuario al Ciudadano</t>
  </si>
  <si>
    <t>Crear Radicado 2024-02-16 16:27:42
Usuario: Atención de Usuario al Ciudadano
Dependencia: GESTIÓN ATENCIÓN AL USUARIO
Observación: Se radicó el documento de forma correcta mediante radicación email con los siguientes datos: Usuarios tramitadores: - Edgar Alexander Maya Lopez, Dependencia/s tramitadora/s: - EDUCACIÓN NACIONAL PARA BOMBEROS , Usuario creador: Atención de Usuario al Ciudadano</t>
  </si>
  <si>
    <t>Crear Radicado 2024-02-16 16:01:21
Usuario: Atención de Usuario al Ciudadano
Dependencia: GESTIÓN ATENCIÓN AL USUARIO
Observación: Se radicó el documento de forma correcta mediante radicación email con los siguientes datos: Usuarios tramitadores: - Rubén Darío Rincón Sanchez, Dependencia/s tramitadora/s: - INSPECCIÓN, VIGILANCIA Y CONTROL, Usuario creador: Atención de Usuario al Ciudadano</t>
  </si>
  <si>
    <t>Crear Radicado 2024-02-16 16:00:10
Usuario: Atención de Usuario al Ciudadano
Dependencia: GESTIÓN ATENCIÓN AL USUARIO
Observación: Se radicó el documento de forma correcta mediante radicación email con los siguientes datos: Usuarios tramitadores: - Rubén Darío Rincón Sanchez, Dependencia/s tramitadora/s: - INSPECCIÓN, VIGILANCIA Y CONTROL, Usuario creador: Atención de Usuario al Ciudadano</t>
  </si>
  <si>
    <t>Finalizar radicado 2024-04-15 11:41:22
Usuario: Director General
Dependencia: DIRECCION GENERAL
Observación: ARCHIVO</t>
  </si>
  <si>
    <t>Crear Radicado 2024-02-16 15:39:32
Usuario: Atención de Usuario al Ciudadano
Dependencia: GESTIÓN ATENCIÓN AL USUARIO
Observación: Se radicó el documento de forma correcta mediante radicación email con los siguientes datos: Usuarios tramitadores: - Luis Alberto Valencia Pulido, Dependencia/s tramitadora/s: - COORDINACIÓN OPERATIVA, Usuario creador: Atención de Usuario al Ciudadano</t>
  </si>
  <si>
    <t>Finalizar radicado 2024-05-15 16:24:18
Usuario: Andrés Fernando Muñoz Cabrera
Dependencia: FORTALECIMIENTO BOMBERIL PARA LA RESPUESTA
Observación: Se dio respuesta con oficiio de salida No. 2024-000000481</t>
  </si>
  <si>
    <t>Crear Radicado 2024-02-16 14:26:26
Usuario: Atención de Usuario al Ciudadano
Dependencia: GESTIÓN ATENCIÓN AL USUARIO
Observación: Se radicó el documento de forma correcta mediante radicación email con los siguientes datos: Usuarios tramitadores: - Andrés Fernando Muñoz Cabrera, Dependencia/s tramitadora/s: - FORTALECIMIENTO BOMBERIL PARA LA RESPUESTA, Usuario creador: Atención de Usuario al Ciudadano</t>
  </si>
  <si>
    <t>Gestion Juridica</t>
  </si>
  <si>
    <t>k Copiar a informado 2024-04-03 10:13:45
Usuario: PROSPERO ANTONIO CARBONELL TANGARIFE
Dependencia: GESTIÓN JURÍDICA
Observación: Se informó el radicado al usuario Director General</t>
  </si>
  <si>
    <t xml:space="preserve"> Crear Radicado 2024-02-16 10:36:43
Usuario: Atención de Usuario al Ciudadano
Dependencia: GESTIÓN ATENCIÓN AL USUARIO
Observación: Se radicó el documento de forma correcta mediante radicación email con los siguientes datos: Usuarios tramitadores: - Luis Alberto Valencia Pulido, Dependencia/s tramitadora/s: - COORDINACIÓN OPERATIVA, Usuario creador: Atención de Usuario al Ciudadano</t>
  </si>
  <si>
    <t>Crear Radicado 2024-02-16 10:26:04
Usuario: Atención de Usuario al Ciudadano
Dependencia: GESTIÓN ATENCIÓN AL USUARIO
Observación: Se radicó el documento de forma correcta mediante radicación email con los siguientes datos: Usuarios tramitadores: - Andrés Fernando Muñoz Cabrera, Dependencia/s tramitadora/s: - FORTALECIMIENTO BOMBERIL PARA LA RESPUESTA, Usuario creador: Atención de Usuario al Ciudadano</t>
  </si>
  <si>
    <t>Crear Radicado 2024-02-16 10:23:20
Usuario: Atención de Usuario al Ciudadano
Dependencia: GESTIÓN ATENCIÓN AL USUARIO
Observación: Se radicó el documento de forma correcta mediante radicación email con los siguientes datos: Usuarios tramitadores: - Edwin Alfonso Zamora Oyola, Dependencia/s tramitadora/s: - GESTIÓN DE TECNOLOGÍA E INFORMÁTICA, Usuario creador: Atención de Usuario al Ciudadano</t>
  </si>
  <si>
    <t>Crear Radicado 2024-02-16 10:19:15
Usuario: Atención de Usuario al Ciudadano
Dependencia: GESTIÓN ATENCIÓN AL USUARIO
Observación: Se radicó el documento de forma correcta mediante radicación email con los siguientes datos: Usuarios tramitadores: - Andrés Fernando Muñoz Cabrera, Dependencia/s tramitadora/s: - FORTALECIMIENTO BOMBERIL PARA LA RESPUESTA, Usuario creador: Atención de Usuario al Ciudadano</t>
  </si>
  <si>
    <t>Finalizar radicado 2024-03-22 10:17:08
Usuario: Andrés Fernando Muñoz Cabrera
Dependencia: FORTALECIMIENTO BOMBERIL PARA LA RESPUESTA
Observación: Se archiva por ser documento informativo, los proyectos radicados por los CB del pais, se parasan en una base consolidada a la Dirección de la DNBC 22/03/2024</t>
  </si>
  <si>
    <t>Reasignar Radicado 2024-05-02 09:34:53
Usuario: Jorge Enrique Restrepo Sanguino
Dependencia: FORMULACIÓN, ACTUALIZACIÓN ,ACOMPAÑAMINETO NORMATIVO Y OPERATIVO
Observación: Se reasignó el radicado al usuario: Nicolas Potes Rengifo con la siguiente observación: SE REASIGNA PARA ARCHIVAR CON LA RESPUESTA EMITIDA POR NICOLAS POTES</t>
  </si>
  <si>
    <t>Copiar a informado 2024-04-11 14:38:53
Usuario: PROSPERO ANTONIO CARBONELL TANGARIFE
Dependencia: GESTIÓN JURÍDICA
Observación: Se informó el radicado al usuario Director General</t>
  </si>
  <si>
    <t>2024-211-000195-1</t>
  </si>
  <si>
    <t>En proceso de firma física 2024-04-10 11:24:05
Usuario: Andrea Bibiana Castañeda Durán
Dependencia: FORMULACIÓN, ACTUALIZACIÓN ,ACOMPAÑAMINETO NORMATIVO Y OPERATIVO
Observación: El inicia proceso de firma física para el documento 2024-114-000461-5 RESPUESTA ANCUYA RAQUEL QUEJA CBV VOLLEYBALL</t>
  </si>
  <si>
    <t>2024-211-000447-1</t>
  </si>
  <si>
    <t>Firmado físicamente 2024-05-24 12:29:27
Usuario: Alejandra Navia Ortiz
Dependencia: FORMULACIÓN, ACTUALIZACIÓN ,ACOMPAÑAMINETO NORMATIVO Y OPERATIVO
Observación: Se firmó físicamente el documento 2024-114-000460-5 SOLICITUD SUSPENSION CONCURSO BOMBEROS OFICIALES</t>
  </si>
  <si>
    <t>Reasignar Radicado 2024-04-30 19:26:17
Usuario: Jorge Enrique Restrepo Sanguino
Dependencia: FORMULACIÓN, ACTUALIZACIÓN ,ACOMPAÑAMINETO NORMATIVO Y OPERATIVO
Observación: Se reasignó el radicado al usuario: Nicolas Potes Rengifo con la siguiente observación: SE ASIGNA POR QUE YA LE DIO RESPUESTA CON RADICADO 2024-211-000272-1 PARA ARCHIVAR</t>
  </si>
  <si>
    <t>Finalizar radicado 2024-03-22 10:08:43
Usuario: Andrés Fernando Muñoz Cabrera
Dependencia: FORTALECIMIENTO BOMBERIL PARA LA RESPUESTA
Observación: Se archiva por ser documento informativo, los proyectos radicados por los CB del pais, se parasan en una base consolidada a la Dirección de la DNBC 22/03/2024</t>
  </si>
  <si>
    <t>Finalizar radicado 2024-05-24 13:25:23
Usuario: Andrés Fernando Muñoz Cabrera
Dependencia: FORTALECIMIENTO BOMBERIL PARA LA RESPUESTA
Observación: Se archiva por ser documento informativo, 23/05/2024</t>
  </si>
  <si>
    <t>Finalizar radicado 2024-03-21 10:24:32
Usuario: Andrés Fernando Muñoz Cabrera
Dependencia: FORTALECIMIENTO BOMBERIL PARA LA RESPUESTA
Observación: Se finaliza porque se envío respuesta por correo con salida No. 148</t>
  </si>
  <si>
    <t xml:space="preserve"> Crear Radicado 2024-02-15 14:39:07
Usuario: Atención de Usuario al Ciudadano
Dependencia: GESTIÓN ATENCIÓN AL USUARIO
Observación: Se radicó el documento de forma correcta mediante radicación email con los siguientes datos: Usuarios tramitadores: - Ronny Estiven Romero Velandia, Dependencia/s tramitadora/s: - FORMULACIÓN, ACTUALIZACIÓN ,ACOMPAÑAMINETO NORMATIVO Y OPERATIVO, Usuario creador: Atención de Usuario al Ciudadano
</t>
  </si>
  <si>
    <t>Copiar a informado 2024-02-16 12:16:33
Usuario: Atención de Usuario al Ciudadano
Dependencia: GESTIÓN ATENCIÓN AL USUARIO
Observación: Se informó el radicado al usuario Andrés Fernando Muñoz Cabrera</t>
  </si>
  <si>
    <t>Reasignar Radicado 2024-04-10 20:22:11
Usuario: Ronny Estiven Romero Velandia
Dependencia: FORMULACIÓN, ACTUALIZACIÓN ,ACOMPAÑAMINETO NORMATIVO Y OPERATIVO
Observación: Se reasignó el radicado al usuario: Nicolas Potes Rengifo con la siguiente observación: tramitar</t>
  </si>
  <si>
    <t>Reasignar Radicado 2024-05-24 16:17:44
Usuario: Andrés Fernando Muñoz Cabrera
Dependencia: FORTALECIMIENTO BOMBERIL PARA LA RESPUESTA
Observación: Se reasignó el radicado al usuario: Rainer Narval Naranjo Charrasquiel con la siguiente observación: Se reasigna al Subdirector Administratibva y Financiera, por ser el supervisor del contrato</t>
  </si>
  <si>
    <t>Crear Radicado 2024-02-15 14:18:51
Usuario: Atención de Usuario al Ciudadano
Dependencia: GESTIÓN ATENCIÓN AL USUARIO
Observación: Se radicó el documento de forma correcta mediante radicación email con los siguientes datos: Usuarios tramitadores: - Andrés Fernando Muñoz Cabrera, Dependencia/s tramitadora/s: - FORTALECIMIENTO BOMBERIL PARA LA RESPUESTA, Usuario creador: Atención de Usuario al Ciudadano</t>
  </si>
  <si>
    <t>Choco</t>
  </si>
  <si>
    <t xml:space="preserve"> Finalizar radicado 2024-03-22 10:03:48
Usuario: Andrés Fernando Muñoz Cabrera
Dependencia: FORTALECIMIENTO BOMBERIL PARA LA RESPUESTA
Observación: Se archiva por ser documento informativo, los proyectos radicados por los CB del pais, se parasan en una base consolidada a la Dirección de la DNBC 22/03/2024</t>
  </si>
  <si>
    <t xml:space="preserve">
add Crear Radicado 2024-02-15 12:01:39
Usuario: Atención de Usuario al Ciudadano
Dependencia: GESTIÓN ATENCIÓN AL USUARIO
Observación: Se radicó el documento de forma correcta mediante radicación email con los siguientes datos: Usuarios tramitadores: - Edwin Alfonso Zamora Oyola, Dependencia/s tramitadora/s: - GESTIÓN DE TECNOLOGÍA E INFORMÁTICA, Usuario creador: Atención de Usuario al Ciudadano
</t>
  </si>
  <si>
    <t xml:space="preserve"> Finalizar radicado 2024-03-22 10:00:44
Usuario: Andrés Fernando Muñoz Cabrera
Dependencia: FORTALECIMIENTO BOMBERIL PARA LA RESPUESTA
Observación: Se archiva por ser documento informativo, los proyectos radicados por los CB del pais, se parasan en una base consolidada a la Dirección de la DNBC 22/03/2024</t>
  </si>
  <si>
    <t>2024-214-000135-1</t>
  </si>
  <si>
    <t xml:space="preserve"> Finalizar radicado 2024-04-02 13:05:05
Usuario: Edgar Alexander Maya Lopez
Dependencia: EDUCACIÓN NACIONAL PARA BOMBEROS
Observación: se da respuesta con radicado de salida 2024-114-000135-1</t>
  </si>
  <si>
    <t xml:space="preserve"> Finalizar radicado 2024-05-21 10:53:03
Usuario: Andrés Fernando Muñoz Cabrera
Dependencia: FORTALECIMIENTO BOMBERIL PARA LA RESPUESTA
Observación: Se archiva por ser documento informativo 21/05/2024</t>
  </si>
  <si>
    <t>Crear Radicado 2024-02-15 08:21:43
Usuario: Atención de Usuario al Ciudadano
Dependencia: GESTIÓN ATENCIÓN AL USUARIO
Observación: Se radicó el documento de forma correcta mediante radicación email con los siguientes datos: Usuarios tramitadores: - Edgar Alexander Maya Lopez, Dependencia/s tramitadora/s: - EDUCACIÓN NACIONAL PARA BOMBEROS , Usuario creador: Atención de Usuario al Ciudadano</t>
  </si>
  <si>
    <t xml:space="preserve"> Incluir en expediente 2024-04-03 14:57:35
Usuario: Andrés Fernando Muñoz Cabrera
Dependencia: FORTALECIMIENTO BOMBERIL PARA LA RESPUESTA
Observación: Se incluyó el radicado en el expediente: PROYECTOS</t>
  </si>
  <si>
    <t>Reasignar Radicado 2024-04-10 20:19:32
Usuario: Ronny Estiven Romero Velandia
Dependencia: FORMULACIÓN, ACTUALIZACIÓN ,ACOMPAÑAMINETO NORMATIVO Y OPERATIVO
Observación: Se reasignó el radicado al usuario: Andrea Bibiana Castañeda Durán con la siguiente observación: tramitar</t>
  </si>
  <si>
    <t xml:space="preserve">Crear Radicado 2024-02-14 14:53:40
Usuario: Atención de Usuario al Ciudadano
Dependencia: GESTIÓN ATENCIÓN AL USUARIO
Observación: Se radicó el documento de forma correcta mediante radicación email con los siguientes datos: Usuarios tramitadores: - Edwin Alfonso Zamora Oyola, Dependencia/s tramitadora/s: - GESTIÓN DE TECNOLOGÍA E INFORMÁTICA, Usuario creador: Atención de Usuario al Ciudadano
</t>
  </si>
  <si>
    <t>Finalizar radicado 2024-05-16 11:14:09
Usuario: Andrés Fernando Muñoz Cabrera
Dependencia: FORTALECIMIENTO BOMBERIL PARA LA RESPUESTA
Observación: Respuesta enviada el día 16/05/2024 a través de la plataforma, con salida No. 2024-000000515</t>
  </si>
  <si>
    <t xml:space="preserve">Crear Radicado 2024-02-14 14:33:58
Usuario: Atención de Usuario al Ciudadano
Dependencia: GESTIÓN ATENCIÓN AL USUARIO
Observación: Se radicó el documento de forma correcta mediante radicación email con los siguientes datos: Usuarios tramitadores: - Luis Alberto Valencia Pulido, Dependencia/s tramitadora/s: - COORDINACIÓN OPERATIVA, Usuario creador: Atención de Usuario al Ciudadano
</t>
  </si>
  <si>
    <t>Finalizar radicado 2024-03-22 09:57:31
Usuario: Andrés Fernando Muñoz Cabrera
Dependencia: FORTALECIMIENTO BOMBERIL PARA LA RESPUESTA
Observación: Se archiva por ser documento informativo, los proyectos radicados por los CB del pais, se parasan en una base consolidada a la Dirección de la DNBC 22/03/2024</t>
  </si>
  <si>
    <t xml:space="preserve">Reasignar Radicado 2024-04-10 20:19:32
Usuario: Ronny Estiven Romero Velandia
Dependencia: FORMULACIÓN, ACTUALIZACIÓN ,ACOMPAÑAMINETO NORMATIVO Y OPERATIVO
Observación: Se reasignó el radicado al usuario: Andrea Bibiana Castañeda Durán con la siguiente observación: tramitar
</t>
  </si>
  <si>
    <t xml:space="preserve"> Reasignar Radicado 2024-04-05 15:53:19
Usuario: Rainer Narval Naranjo Charrasquiel
Dependencia: SUBDIRECCIÓN ADMINISTRATIVA Y FINANCIERA
Observación: Se reasignó el radicado al usuario: Jonathan Prieto con la siguiente observación: Se traslada orfeo al área de Infraestructura para su revisión y manejo</t>
  </si>
  <si>
    <t>Reasignar Radicado 2024-04-10 20:20:29
Usuario: Ronny Estiven Romero Velandia
Dependencia: FORMULACIÓN, ACTUALIZACIÓN ,ACOMPAÑAMINETO NORMATIVO Y OPERATIVO
Observación: Se reasignó el radicado al usuario: Nicolas Potes Rengifo con la siguiente observación: tramitar</t>
  </si>
  <si>
    <t>Reasignar Radicado 2024-03-04 11:32:51
Usuario: Director General
Dependencia: DIRECCION GENERAL
Observación: Se reasignó el radicado al usuario: Luis Alberto Valencia Pulido con la siguiente observación: para su conocimiento</t>
  </si>
  <si>
    <t>Reasignar Radicado 2024-03-04 11:38:07
Usuario: Director General
Dependencia: DIRECCION GENERAL
Observación: Se reasignó el radicado al usuario: Carlos Armando López Barrera con la siguiente observación: por ser de su competencia</t>
  </si>
  <si>
    <t>Incluir en expediente 2024-03-07 13:19:10
Usuario: Carlos Armando López Barrera
Dependencia: GESTIÓN JURÍDICA
Observación: Se incluyó el radicado en el expediente: certificacion</t>
  </si>
  <si>
    <t xml:space="preserve"> Finalizar radicado 2024-05-24 16:07:31
Usuario: Andrés Fernando Muñoz Cabrera
Dependencia: FORTALECIMIENTO BOMBERIL PARA LA RESPUESTA
Observación: Se archiva por ser documento informativo, los proyectos radicados por los CB del pais, se parasan en una base consolidada a la Dirección de la DNBC 24/05/2024</t>
  </si>
  <si>
    <t>Finalizar radicado 2024-04-02 16:19:02
Usuario: Andrés Fernando Muñoz Cabrera
Dependencia: FORTALECIMIENTO BOMBERIL PARA LA RESPUESTA
Observación: Se archiva por ser documento informativo, los proyectos radicados por los CB del pais, se parasan en una base consolidada a la Dirección de la DNBC 02/04/2024</t>
  </si>
  <si>
    <t>Crear Radicado 2024-02-13 16:58:51
Usuario: Atención de Usuario al Ciudadano
Dependencia: GESTIÓN ATENCIÓN AL USUARIO
Observación: Se radicó el documento de forma correcta mediante radicación email con los siguientes datos: Usuarios tramitadores: - Andrés Fernando Muñoz Cabrera, Dependencia/s tramitadora/s: - FORTALECIMIENTO BOMBERIL PARA LA RESPUESTA, Usuario creador: Atención de Usuario al Ciudadano</t>
  </si>
  <si>
    <t>Crear Radicado 2024-02-13 16:57:34
Usuario: Atención de Usuario al Ciudadano
Dependencia: GESTIÓN ATENCIÓN AL USUARIO
Observación: Se radicó el documento de forma correcta mediante radicación email con los siguientes datos: Usuarios tramitadores: - Andrés Fernando Muñoz Cabrera, Dependencia/s tramitadora/s: - FORTALECIMIENTO BOMBERIL PARA LA RESPUESTA, Usuario creador: Atención de Usuario al Ciudadano</t>
  </si>
  <si>
    <t>Firmado físicamente 2024-05-22 11:46:58
Usuario: Alejandra Navia Ortiz
Dependencia: FORMULACIÓN, ACTUALIZACIÓN ,ACOMPAÑAMINETO NORMATIVO Y OPERATIVO
Observación: Se firmó físicamente el documento 2024-114-000417-5 QUEJA DIANA MARCELA SUAREZ JMENEZ CONTRA COMANDANTE CBV EL</t>
  </si>
  <si>
    <t>Finalizar radicado 2024-03-22 09:54:08
Usuario: Andrés Fernando Muñoz Cabrera
Dependencia: FORTALECIMIENTO BOMBERIL PARA LA RESPUESTA
Observación: Se archiva por ser documento informativo, los proyectos radicados por los CB del pais, se parasan en una base consolidada a la Dirección de la DNBC 22/03/2024</t>
  </si>
  <si>
    <t xml:space="preserve"> Finalizar radicado 2024-04-12 11:39:58
Usuario: Director General
Dependencia: DIRECCION GENERAL
Observación: ARCHIVO</t>
  </si>
  <si>
    <t>Incluir en expediente 2024-03-20 16:28:26
Usuario: Carlos Armando López Barrera
Dependencia: GESTIÓN JURÍDICA
Observación: Se incluyó el radicado en el expediente: respuesta congresista</t>
  </si>
  <si>
    <t>Finalizar radicado 2024-03-21 16:19:42
Usuario: Andrés Fernando Muñoz Cabrera
Dependencia: FORTALECIMIENTO BOMBERIL PARA LA RESPUESTA
Observación: Se archiva por ser documento informativo (invitación) 21/03/2024</t>
  </si>
  <si>
    <r>
      <t xml:space="preserve">Reasignar Radicado 2024-02-29 09:40:13
Usuario: MARYOLY DIAZ
Dependencia: GESTIÓN TALENTO HUMANO
</t>
    </r>
    <r>
      <rPr>
        <sz val="9"/>
        <rFont val="Roboto"/>
      </rPr>
      <t xml:space="preserve">
Observación: Se reasignó el radicado al usuario: Carlos Armando López Barrera con la siguiente observación: se remite</t>
    </r>
  </si>
  <si>
    <t>Incluir en expediente 2024-03-20 15:12:31
Usuario: Luis Alberto Valencia Pulido
Dependencia: COORDINACIÓN OPERATIVA
Observación: Se incluyó el radicado en el expediente: VARIOS DNBC- SALIDA</t>
  </si>
  <si>
    <t>Finalizar radicado 2024-03-22 09:49:40
Usuario: Andrés Fernando Muñoz Cabrera
Dependencia: FORTALECIMIENTO BOMBERIL PARA LA RESPUESTA
Observación: Se archiva por ser documento informativo para la entrega de equipos de febrero 24 ( 22/03/2024)</t>
  </si>
  <si>
    <t>e Finalizar radicado 2024-04-12 11:16:47
Usuario: Director General
Dependencia: DIRECCION GENERAL
Observación: SE ARCHIVA</t>
  </si>
  <si>
    <t>Crear Radicado 2024-02-13 10:26:44
Usuario: Atención de Usuario al Ciudadano
Dependencia: GESTIÓN ATENCIÓN AL USUARIO
Observación: Se radicó el documento de forma correcta mediante radicación email con los siguientes datos: Usuarios tramitadores: - Edwin Alfonso Zamora Oyola, Dependencia/s tramitadora/s: - GESTIÓN DE TECNOLOGÍA E INFORMÁTICA, Usuario creador: Atención de Usuario al Ciudadano</t>
  </si>
  <si>
    <t>Incluir en expediente 2024-03-20 15:28:19
Usuario: Carlos Armando López Barrera
Dependencia: GESTIÓN JURÍDICA
Observación: Se incluyó el radicado en el expediente: requerimiento previo</t>
  </si>
  <si>
    <t xml:space="preserve"> Crear Radicado 2024-02-13 09:45:04
Usuario: Atención de Usuario al Ciudadano
Dependencia: GESTIÓN ATENCIÓN AL USUARIO
Observación: Se radicó el documento de forma correcta mediante radicación email con los siguientes datos: Usuarios tramitadores: - Edwin Alfonso Zamora Oyola, Dependencia/s tramitadora/s: - GESTIÓN DE TECNOLOGÍA E INFORMÁTICA, Usuario creador: Atención de Usuario al Ciudadano</t>
  </si>
  <si>
    <t xml:space="preserve"> Crear Radicado 2024-02-13 09:27:58
Usuario: Atención de Usuario al Ciudadano
Dependencia: GESTIÓN ATENCIÓN AL USUARIO
Observación: Se radicó el documento de forma correcta mediante radicación email con los siguientes datos: Usuarios tramitadores: - Edgar Alexander Maya Lopez, Dependencia/s tramitadora/s: - EDUCACIÓN NACIONAL PARA BOMBEROS , Usuario creador: Atención de Usuario al Ciudadano</t>
  </si>
  <si>
    <t>Finalizar radicado 2024-04-02 16:13:42
Usuario: Andrés Fernando Muñoz Cabrera
Dependencia: FORTALECIMIENTO BOMBERIL PARA LA RESPUESTA
Observación: Se archiva por ser documento informativo, los proyectos radicados por los CB del pais, se parasan en una base consolidada a la Dirección de la DNBC 02/04/2024</t>
  </si>
  <si>
    <t>Crear Radicado 2024-02-12 17:05:06
Usuario: Atención de Usuario al Ciudadano
Dependencia: GESTIÓN ATENCIÓN AL USUARIO
Observación: Se radicó el documento de forma correcta mediante radicación email con los siguientes datos: Usuarios tramitadores: - Rubén Darío Rincón Sanchez, Dependencia/s tramitadora/s: - INSPECCIÓN, VIGILANCIA Y CONTROL, Usuario creador: Atención de Usuario al Ciudadano</t>
  </si>
  <si>
    <t>Asociar imagen principal 2024-02-12 16:58:53
Usuario: Atención de Usuario al Ciudadano
Dependencia: GESTIÓN ATENCIÓN AL USUARIO
Observación: Se realizó la carga del documento principal: 2024-114-000390-5-1.pdf, con el nombre de: 2024-114-000390-5.pdf, y su descripción: 2024-114-000390-5</t>
  </si>
  <si>
    <t xml:space="preserve"> Crear Radicado 2024-02-12 16:23:36
Usuario: Atención de Usuario al Ciudadano
Dependencia: GESTIÓN ATENCIÓN AL USUARIO
Observación: Se radicó el documento de forma correcta mediante radicación email con los siguientes datos: Usuarios tramitadores: - Andrés Fernando Muñoz Cabrera, Dependencia/s tramitadora/s: - FORTALECIMIENTO BOMBERIL PARA LA RESPUESTA, Usuario creador: Atención de Usuario al Ciudadano</t>
  </si>
  <si>
    <t>Crear Radicado 2024-02-12 15:02:18
Usuario: Atención de Usuario al Ciudadano
Dependencia: GESTIÓN ATENCIÓN AL USUARIO
Observación: Se radicó el documento de forma correcta mediante radicación email con los siguientes datos: Usuarios tramitadores: - Edwin Alfonso Zamora Oyola, Dependencia/s tramitadora/s: - GESTIÓN DE TECNOLOGÍA E INFORMÁTICA, Usuario creador: Atención de Usuario al Ciudadano</t>
  </si>
  <si>
    <t xml:space="preserve"> 2024-212-000030-1</t>
  </si>
  <si>
    <t>En proceso de firma física 2024-02-19 11:57:00
Usuario: Luis Alberto Valencia Pulido
Dependencia: COORDINACIÓN OPERATIVA
Observación: El inicia proceso de firma física para el documento SEGUIMIENTO A LAS PREVENCIONES, TOMADAS DE CARA AL FENÓMENO CLIMÁTICO DEL NIÑO.</t>
  </si>
  <si>
    <t>Reasignar Radicado 2024-04-10 19:25:53
Usuario: Ronny Estiven Romero Velandia
Dependencia: FORMULACIÓN, ACTUALIZACIÓN ,ACOMPAÑAMINETO NORMATIVO Y OPERATIVO
Observación: Se reasignó el radicado al usuario: Andrea Bibiana Castañeda Durán con la siguiente observación: PARA TRAMITAR</t>
  </si>
  <si>
    <t>Finalizar radicado 2024-04-30 17:50:21
Usuario: Jorge Enrique Restrepo Sanguino
Dependencia: FORMULACIÓN, ACTUALIZACIÓN ,ACOMPAÑAMINETO NORMATIVO Y OPERATIVO
Observación: SE ARCHIVA ES DE INFORMACION, EL CBV YA FIRMO CONVENIO</t>
  </si>
  <si>
    <t>Finalizar radicado 2024-04-03 14:50:45
Usuario: Andrés Fernando Muñoz Cabrera
Dependencia: FORTALECIMIENTO BOMBERIL PARA LA RESPUESTA
Observación: Se archiva por ser documento infomativo correspondiente al Kit de rescate vehícular, entregado el 24/02/2024</t>
  </si>
  <si>
    <t>Crear Radicado 2024-02-12 11:54:50
Usuario: Atención de Usuario al Ciudadano
Dependencia: GESTIÓN ATENCIÓN AL USUARIO
Observación: Se radicó el documento de forma correcta mediante radicación email con los siguientes datos: Usuarios tramitadores: - Andrés Fernando Muñoz Cabrera, Dependencia/s tramitadora/s: - FORTALECIMIENTO BOMBERIL PARA LA RESPUESTA, Usuario creador: Atención de Usuario al Ciudadano</t>
  </si>
  <si>
    <t>Finalizar radicado 2024-03-22 09:40:05
Usuario: Andrés Fernando Muñoz Cabrera
Dependencia: FORTALECIMIENTO BOMBERIL PARA LA RESPUESTA
Observación: Se archiva por ser documento informativo para la entrega de equipos de febrero 24 ( 22/03/2024)</t>
  </si>
  <si>
    <t>Finalizar radicado 2024-04-17 17:02:55
Usuario: Jorge Enrique Restrepo Sanguino
Dependencia: FORMULACIÓN, ACTUALIZACIÓN ,ACOMPAÑAMINETO NORMATIVO Y OPERATIVO
Observación: SE ARCHIVA ES DE INFORMACION</t>
  </si>
  <si>
    <t>2024-211-000323-1</t>
  </si>
  <si>
    <t xml:space="preserve"> Firmado físicamente 2024-05-22 11:48:28
Usuario: Alejandra Navia Ortiz
Dependencia: FORMULACIÓN, ACTUALIZACIÓN ,ACOMPAÑAMINETO NORMATIVO Y OPERATIVO
Observación: Se firmó físicamente el documento 2024-114-000372-5 SOLICITUD DE INFORMACION IDENTIDAD FALSA CBV CALERA-CUNDINAMAR</t>
  </si>
  <si>
    <t>Finalizar radicado 2024-03-21 11:27:01
Usuario: Andrés Fernando Muñoz Cabrera
Dependencia: FORTALECIMIENTO BOMBERIL PARA LA RESPUESTA
Observación: Se archiva por ser documento informativo 20/03/2024</t>
  </si>
  <si>
    <t>Enviar respuesta por correo 2024-04-10 09:05:45
Usuario: Andrés Fernando Muñoz Cabrera
Dependencia: FORTALECIMIENTO BOMBERIL PARA LA RESPUESTA
Observación: Se envió el radicado al(los) cliente(s) con el correo registrado contacto@lajaguadelpilar-laguajira.gov.co, andres.munoz@dnbc.gov.co, tatiana.herrera@dnbc.gov.co, planeacion@lajaguadelpilar-laguajira.gov.co</t>
  </si>
  <si>
    <t>Reasignar Radicado 2024-02-19 16:08:23
Usuario: Edgar Alexander Maya Lopez
Dependencia: EDUCACIÓN NACIONAL PARA BOMBEROS
Observación: Se reasignó el radicado al usuario: Edwin Alfonso Zamora Oyola con la siguiente observación: Para tramite</t>
  </si>
  <si>
    <t>Reasignar Radicado 2024-03-04 14:39:09
Usuario: Director General
Dependencia: DIRECCION GENERAL
Observación: Se reasignó el radicado al usuario: Andrés Fernando Muñoz Cabrera con la siguiente observación: Por ser de su competencia</t>
  </si>
  <si>
    <t xml:space="preserve"> Reasignar Radicado 2024-04-16 18:24:19
Usuario: Jorge Enrique Restrepo Sanguino
Dependencia: FORMULACIÓN, ACTUALIZACIÓN ,ACOMPAÑAMINETO NORMATIVO Y OPERATIVO
Observación: Se reasignó el radicado al usuario: Rubén Darío Rincón Sanchez con la siguiente observación: POR COMPETENCIA</t>
  </si>
  <si>
    <t>Reasignar Radicado 2024-04-16 18:23:05
Usuario: Jorge Enrique Restrepo Sanguino
Dependencia: FORMULACIÓN, ACTUALIZACIÓN ,ACOMPAÑAMINETO NORMATIVO Y OPERATIVO
Observación: Se reasignó el radicado al usuario: Rubén Darío Rincón Sanchez con la siguiente observación: POR COMPETENCIA</t>
  </si>
  <si>
    <t xml:space="preserve"> Finalizar radicado 2024-04-12 11:04:05
Usuario: Director General
Dependencia: DIRECCION GENERAL
Observación: ARCHIVO INVITACIONES</t>
  </si>
  <si>
    <t>Reasignar Radicado 2024-04-05 15:52:15
Usuario: Rainer Narval Naranjo Charrasquiel
Dependencia: SUBDIRECCIÓN ADMINISTRATIVA Y FINANCIERA
Observación: Se reasignó el radicado al usuario: Jonathan Prieto con la siguiente observación: Se traslada Orfeo al área de Infraestructura para su revisión y manejo.</t>
  </si>
  <si>
    <t>Finalizar radicado 2024-04-16 17:43:00
Usuario: Jorge Enrique Restrepo Sanguino
Dependencia: FORMULACIÓN, ACTUALIZACIÓN ,ACOMPAÑAMINETO NORMATIVO Y OPERATIVO
Observación: SE ARCHIA PORQUE NOS COPIAN CON DNBC PERO NO SOMOS COMPETENTES</t>
  </si>
  <si>
    <t>Finalizar radicado 2024-05-23 19:05:07
Usuario: Andrés Fernando Muñoz Cabrera
Dependencia: FORTALECIMIENTO BOMBERIL PARA LA RESPUESTA
Observación: Se archiva por ser documento informativo, 23/05/2024</t>
  </si>
  <si>
    <t xml:space="preserve"> Reasignar Radicado 2024-04-10 19:25:53
Usuario: Ronny Estiven Romero Velandia
Dependencia: FORMULACIÓN, ACTUALIZACIÓN ,ACOMPAÑAMINETO NORMATIVO Y OPERATIVO
Observación: Se reasignó el radicado al usuario: Andrea Bibiana Castañeda Durán con la siguiente observación: PARA TRAMITAR</t>
  </si>
  <si>
    <t>2024-211-000232-1</t>
  </si>
  <si>
    <t>Firmado físicamente 2024-05-22 14:55:55
Usuario: Alejandra Navia Ortiz
Dependencia: FORMULACIÓN, ACTUALIZACIÓN ,ACOMPAÑAMINETO NORMATIVO Y OPERATIVO
Observación: Se firmó físicamente el documento 2024-114-000356-5 REQUERIMIENTO PERSONERIA MUNICIPAL DE CHIA</t>
  </si>
  <si>
    <t xml:space="preserve"> Crear Radicado 2024-02-09 16:12:29
Usuario: Atención de Usuario al Ciudadano
Dependencia: GESTIÓN ATENCIÓN AL USUARIO
Observación: Se radicó el documento de forma correcta mediante radicación email con los siguientes datos: Usuarios tramitadores: - Luis Alberto Valencia Pulido, Dependencia/s tramitadora/s: - COORDINACIÓN OPERATIVA, Usuario creador: Atención de Usuario al Ciudadano</t>
  </si>
  <si>
    <t>Finalizar radicado 2024-03-21 11:26:26
Usuario: Andrés Fernando Muñoz Cabrera
Dependencia: FORTALECIMIENTO BOMBERIL PARA LA RESPUESTA
Observación: Se archiva por ser documento informativo 20/03/2024</t>
  </si>
  <si>
    <t>Finalizar radicado 2024-04-16 11:51:18
Usuario: Jorge Enrique Restrepo Sanguino
Dependencia: FORMULACIÓN, ACTUALIZACIÓN ,ACOMPAÑAMINETO NORMATIVO Y OPERATIVO
Observación: ES DE INFORMACION</t>
  </si>
  <si>
    <t xml:space="preserve"> Reasignar Radicado 2024-04-16 11:01:09
Usuario: Jorge Enrique Restrepo Sanguino
Dependencia: FORMULACIÓN, ACTUALIZACIÓN ,ACOMPAÑAMINETO NORMATIVO Y OPERATIVO
Observación: Se reasignó el radicado al usuario: Rubén Darío Rincón Sanchez con la siguiente observación: POR COMPETENCIA</t>
  </si>
  <si>
    <t>Reasignar Radicado 2024-04-16 09:22:51
Usuario: Rubén Darío Rincón Sanchez
Dependencia: INSPECCIÓN, VIGILANCIA Y CONTROL
Observación: Se reasignó el radicado al usuario: Orlando Murillo Lopez con la siguiente observación: Cordial saludo capitán Murillo: Por favor revisar y dar tramite respuesta-</t>
  </si>
  <si>
    <t>Reasignar Radicado 2024-04-15 17:01:20
Usuario: Jorge Enrique Restrepo Sanguino
Dependencia: FORMULACIÓN, ACTUALIZACIÓN ,ACOMPAÑAMINETO NORMATIVO Y OPERATIVO
Observación: Se reasignó el radicado al usuario: Rubén Darío Rincón Sanchez con la siguiente observación: POR COMPETENCIA</t>
  </si>
  <si>
    <t xml:space="preserve"> Asociar imagen principal 2024-02-09 14:28:49
Usuario: Atención de Usuario al Ciudadano
Dependencia: GESTIÓN ATENCIÓN AL USUARIO
Observación: Se realizó la carga del documento principal: 2024-114-000345-5-1.pdf, con el nombre de: 2024-114-000345-5.pdf, y su descripción: 2024-114-000345-5</t>
  </si>
  <si>
    <t>Crear Radicado 2024-02-09 14:15:01
Usuario: Atención de Usuario al Ciudadano
Dependencia: GESTIÓN ATENCIÓN AL USUARIO
Observación: Se radicó el documento de forma correcta mediante radicación email con los siguientes datos: Usuarios tramitadores: - Edgar Alexander Maya Lopez, Dependencia/s tramitadora/s: - EDUCACIÓN NACIONAL PARA BOMBEROS , Usuario creador: Atención de Usuario al Ciudadano</t>
  </si>
  <si>
    <t xml:space="preserve">Crear Radicado 2024-02-09 11:32:25
Usuario: Atención de Usuario al Ciudadano
Dependencia: GESTIÓN ATENCIÓN AL USUARIO
Observación: Se radicó el documento de forma correcta mediante radicación email con los siguientes datos: Usuarios tramitadores: - Luis Alberto Valencia Pulido, Dependencia/s tramitadora/s: - COORDINACIÓN OPERATIVA, Usuario creador: Atención de Usuario al Ciudadano
</t>
  </si>
  <si>
    <t xml:space="preserve"> Crear Radicado 2024-02-09 11:26:44
Usuario: Atención de Usuario al Ciudadano
Dependencia: GESTIÓN ATENCIÓN AL USUARIO
Observación: Se radicó el documento de forma correcta mediante radicación email con los siguientes datos: Usuarios tramitadores: - Andrés Fernando Muñoz Cabrera, Dependencia/s tramitadora/s: - FORTALECIMIENTO BOMBERIL PARA LA RESPUESTA, Usuario creador: Atención de Usuario al Ciudadano</t>
  </si>
  <si>
    <t xml:space="preserve"> Finalizar radicado 2024-05-23 19:02:34
Usuario: Andrés Fernando Muñoz Cabrera
Dependencia: FORTALECIMIENTO BOMBERIL PARA LA RESPUESTA
Observación: Se archiva por ser documento informativo, 23/05/2024</t>
  </si>
  <si>
    <t>Daniel Ernesto Fonseca Ramirez</t>
  </si>
  <si>
    <t>Gestion del Talento Humano</t>
  </si>
  <si>
    <t>Reasignar Radicado 2024-05-22 09:03:46
Usuario: MARYOLY DIAZ
Dependencia: GESTIÓN TALENTO HUMANO
Observación: Se reasignó el radicado al usuario: Daniel Ernesto Fonseca Ramirez con la siguiente observación: Reasignación nuevo jefe de dependencia</t>
  </si>
  <si>
    <t xml:space="preserve"> Finalizar radicado 2024-03-21 11:03:30
Usuario: Andrés Fernando Muñoz Cabrera
Dependencia: FORTALECIMIENTO BOMBERIL PARA LA RESPUESTA
Observación: Se archiva por ser documentos informativos. Al ser Plan de Acción los adjuntos se descargar para crear el archivo general y pasarlo a la Dirección 21/03/2023</t>
  </si>
  <si>
    <t xml:space="preserve"> Finalizar radicado 2024-03-22 09:32:28
Usuario: Andrés Fernando Muñoz Cabrera
Dependencia: FORTALECIMIENTO BOMBERIL PARA LA RESPUESTA
Observación: Se archiva por ser documento informativo, los proyectos radicados por los CB del pais, se parasan en una base consolidada a la Dirección de la DNBC 22/03/2024</t>
  </si>
  <si>
    <t>Crear Radicado 2024-02-09 08:45:16
Usuario: Atención de Usuario al Ciudadano
Dependencia: GESTIÓN ATENCIÓN AL USUARIO
Observación: Se radicó el documento de forma correcta mediante radicación email con los siguientes datos: Usuarios tramitadores: - Andrés Fernando Muñoz Cabrera, Dependencia/s tramitadora/s: - FORTALECIMIENTO BOMBERIL PARA LA RESPUESTA, Usuario creador: Atención de Usuario al Ciudadano</t>
  </si>
  <si>
    <t>Finalizar radicado 2024-03-21 16:08:08
Usuario: Andrés Fernando Muñoz Cabrera
Dependencia: FORTALECIMIENTO BOMBERIL PARA LA RESPUESTA
Observación: Se archiva por ser documento informativo, los proyectos radicados por los CB del pais, se parasan en una base consolidada a la Dirección de la DNBC 21/03/2024</t>
  </si>
  <si>
    <t xml:space="preserve"> Finalizar radicado 2024-04-15 16:38:34
Usuario: Jorge Enrique Restrepo Sanguino
Dependencia: FORMULACIÓN, ACTUALIZACIÓN ,ACOMPAÑAMINETO NORMATIVO Y OPERATIVO
Observación: se dio respuesta con Radicado N° 2024-211-000054-1 N° 2024-211-000056-1</t>
  </si>
  <si>
    <t xml:space="preserve">Crear Radicado 2024-02-08 16:29:09
Usuario: Atención de Usuario al Ciudadano
Dependencia: GESTIÓN ATENCIÓN AL USUARIO
Observación: Se radicó el documento de forma correcta mediante radicación email con los siguientes datos: Usuarios tramitadores: - Andrés Fernando Muñoz Cabrera, Dependencia/s tramitadora/s: - FORTALECIMIENTO BOMBERIL PARA LA RESPUESTA, Usuario creador: Atención de Usuario al Ciudadano
</t>
  </si>
  <si>
    <t xml:space="preserve"> Crear Radicado 2024-02-08 16:27:03
Usuario: Atención de Usuario al Ciudadano
Dependencia: GESTIÓN ATENCIÓN AL USUARIO
Observación: Se radicó el documento de forma correcta mediante radicación email con los siguientes datos: Usuarios tramitadores: - Edwin Alfonso Zamora Oyola, Dependencia/s tramitadora/s: - GESTIÓN DE TECNOLOGÍA E INFORMÁTICA, Usuario creador: Atención de Usuario al Ciudadano</t>
  </si>
  <si>
    <t xml:space="preserve"> Firmado físicamente 2024-05-22 14:58:23
Usuario: Alejandra Navia Ortiz
Dependencia: FORMULACIÓN, ACTUALIZACIÓN ,ACOMPAÑAMINETO NORMATIVO Y OPERATIVO
Observación: Se firmó físicamente el documento 2024-114-000326-5 SOLICITUD INFORMACION CBV GUASCA</t>
  </si>
  <si>
    <t>Crear Radicado 2024-02-08 15:21:02
Usuario: Atención de Usuario al Ciudadano
Dependencia: GESTIÓN ATENCIÓN AL USUARIO
Observación: Se radicó el documento de forma correcta mediante radicación email con los siguientes datos: Usuarios tramitadores: - Luis Alberto Valencia Pulido, Dependencia/s tramitadora/s: - COORDINACIÓN OPERATIVA, Usuario creador: Atención de Usuario al Ciudadano</t>
  </si>
  <si>
    <t xml:space="preserve"> 2024-214-000015-1</t>
  </si>
  <si>
    <t>En proceso de firma física 2024-02-08 15:17:18
Usuario: Edgar Alexander Maya Lopez
Dependencia: EDUCACIÓN NACIONAL PARA BOMBEROS
Observación: El inicia proceso de firma física para el documento 20241140273462 RESPUESTA LUIS FELIPE TRIANA</t>
  </si>
  <si>
    <t>Reasignar Radicado 2024-04-10 19:27:45
Usuario: Ronny Estiven Romero Velandia
Dependencia: FORMULACIÓN, ACTUALIZACIÓN ,ACOMPAÑAMINETO NORMATIVO Y OPERATIVO
Observación: Se reasignó el radicado al usuario: Andrea Bibiana Castañeda Durán con la siguiente observación: PARA SU TRAMITE</t>
  </si>
  <si>
    <t>Crear Radicado 2024-02-08 14:33:44
Usuario: Atención de Usuario al Ciudadano
Dependencia: GESTIÓN ATENCIÓN AL USUARIO
Observación: Se radicó el documento de forma correcta mediante radicación email con los siguientes datos: Usuarios tramitadores: - Andrés Fernando Muñoz Cabrera, Dependencia/s tramitadora/s: - FORTALECIMIENTO BOMBERIL PARA LA RESPUESTA, Usuario creador: Atención de Usuario al Ciudadano</t>
  </si>
  <si>
    <t>Incluir en expediente 2024-03-21 14:38:17
Usuario: Andrés Fernando Muñoz Cabrera
Dependencia: FORTALECIMIENTO BOMBERIL PARA LA RESPUESTA
Observación: Se incluyó el radicado en el expediente: PROYECTOS</t>
  </si>
  <si>
    <t>Finalizar radicado 2024-04-15 17:06:06
Usuario: Jorge Enrique Restrepo Sanguino
Dependencia: FORMULACIÓN, ACTUALIZACIÓN ,ACOMPAÑAMINETO NORMATIVO Y OPERATIVO
Observación: SE ARCHIVA ES DE INFORMACION</t>
  </si>
  <si>
    <t>Finalizar radicado 2024-04-02 15:17:56
Usuario: Andrés Fernando Muñoz Cabrera
Dependencia: FORTALECIMIENTO BOMBERIL PARA LA RESPUESTA
Observación: Se archiva por ser documento informativo, los proyectos radicados por los CB del pais, se parasan en una base consolidada a la Dirección de la DNBC 02/04/2024</t>
  </si>
  <si>
    <t>Crear Radicado 2024-02-08 11:38:55
Usuario: Atención de Usuario al Ciudadano
Dependencia: GESTIÓN ATENCIÓN AL USUARIO
Observación: Se radicó el documento de forma correcta mediante radicación email con los siguientes datos: Usuarios tramitadores: - Edwin Alfonso Zamora Oyola, Dependencia/s tramitadora/s: - GESTIÓN DE TECNOLOGÍA E INFORMÁTICA, Usuario creador: Atención de Usuario al Ciudadano</t>
  </si>
  <si>
    <t>Crear Radicado 2024-02-08 11:15:49
Usuario: Atención de Usuario al Ciudadano
Dependencia: GESTIÓN ATENCIÓN AL USUARIO
Observación: Se radicó el documento de forma correcta mediante radicación email con los siguientes datos: Usuarios tramitadores: - Luis Alberto Valencia Pulido, Dependencia/s tramitadora/s: - COORDINACIÓN OPERATIVA, Usuario creador: Atención de Usuario al Ciudadano</t>
  </si>
  <si>
    <t>Crear Radicado 2024-02-08 11:01:36
Usuario: Atención de Usuario al Ciudadano
Dependencia: GESTIÓN ATENCIÓN AL USUARIO
Observación: Se radicó el documento de forma correcta mediante radicación email con los siguientes datos: Usuarios tramitadores: - Edwin Alfonso Zamora Oyola, Dependencia/s tramitadora/s: - GESTIÓN DE TECNOLOGÍA E INFORMÁTICA, Usuario creador: Atención de Usuario al Ciudadano</t>
  </si>
  <si>
    <t>Reasignar Radicado 2024-03-20 15:58:54
Usuario: Andrea González Sarmiento
Dependencia: GESTIÓN ATENCIÓN AL USUARIO
Observación: Se reasignó el radicado al usuario: Carlos Armando López Barrera con la siguiente observación: Dr. López este documento fue respondido por Usted mediante correo electrónico, por favor cargar respuesta o evidencia del envío.</t>
  </si>
  <si>
    <t>Finalizar radicado 2024-05-21 10:35:36
Usuario: Andrés Fernando Muñoz Cabrera
Dependencia: FORTALECIMIENTO BOMBERIL PARA LA RESPUESTA
Observación: Se archiva por ser documento informativo 21/05/2024</t>
  </si>
  <si>
    <t>2024-211-000088-1</t>
  </si>
  <si>
    <t>Finalizar radicado 2024-04-15 09:48:59
Usuario: Ronny Estiven Romero Velandia
Dependencia: FORMULACIÓN, ACTUALIZACIÓN ,ACOMPAÑAMINETO NORMATIVO Y OPERATIVO
Observación: TRAMITADO</t>
  </si>
  <si>
    <t xml:space="preserve"> Crear Radicado 2024-05-24 15:11:55
Usuario: Atención de Usuario al Ciudadano
Dependencia: GESTIÓN ATENCIÓN AL USUARIO
Observación: Se radicó el documento de forma correcta mediante radicación email con los siguientes datos: Usuarios tramitadores: - Luis Alberto Valencia Pulido, Dependencia/s tramitadora/s: - COORDINACIÓN OPERATIVA, Usuario creador: Atención de Usuario al Ciudadano</t>
  </si>
  <si>
    <t>Finalizar radicado 2024-04-15 17:12:09
Usuario: Jorge Enrique Restrepo Sanguino
Dependencia: FORMULACIÓN, ACTUALIZACIÓN ,ACOMPAÑAMINETO NORMATIVO Y OPERATIVO
Observación: ES DE INFORMACION- NOS COPIAN COMO DIRECCION NACIONAL</t>
  </si>
  <si>
    <t xml:space="preserve"> Finalizar radicado 2024-03-21 16:43:34
Usuario: Andrés Fernando Muñoz Cabrera
Dependencia: FORTALECIMIENTO BOMBERIL PARA LA RESPUESTA
Observación: Se archiva por ser documento informativo para la entrega de equipos de febrero 24 ( 21/03/2024)</t>
  </si>
  <si>
    <t>Crear Radicado 2024-02-08 09:06:03
Usuario: Atención de Usuario al Ciudadano
Dependencia: GESTIÓN ATENCIÓN AL USUARIO
Observación: Se radicó el documento de forma correcta mediante radicación email con los siguientes datos: Usuarios tramitadores: - Andrés Fernando Muñoz Cabrera, Dependencia/s tramitadora/s: - FORTALECIMIENTO BOMBERIL PARA LA RESPUESTA, Usuario creador: Atención de Usuario al Ciudadano</t>
  </si>
  <si>
    <t>Finalizar radicado 2024-03-21 16:40:40
Usuario: Andrés Fernando Muñoz Cabrera
Dependencia: FORTALECIMIENTO BOMBERIL PARA LA RESPUESTA
Observación: Se archiva por ser documento informativo para la entrega de equipos de febrero 24 ( 21/03/2024)</t>
  </si>
  <si>
    <t>Reasignar Radicado 2024-04-10 19:29:43
Usuario: Ronny Estiven Romero Velandia
Dependencia: FORMULACIÓN, ACTUALIZACIÓN ,ACOMPAÑAMINETO NORMATIVO Y OPERATIVO
Observación: Se reasignó el radicado al usuario: Andrea Bibiana Castañeda Durán con la siguiente observación: PARA SU TRAMITE</t>
  </si>
  <si>
    <t>Finalizar radicado 2024-05-15 16:21:43
Usuario: Andrés Fernando Muñoz Cabrera
Dependencia: FORTALECIMIENTO BOMBERIL PARA LA RESPUESTA
Observación: Se envia respuesta con No. salida 2024-000000506</t>
  </si>
  <si>
    <t>Reasignar Radicado 2024-04-10 19:30:44
Usuario: Ronny Estiven Romero Velandia
Dependencia: FORMULACIÓN, ACTUALIZACIÓN ,ACOMPAÑAMINETO NORMATIVO Y OPERATIVO
Observación: Se reasignó el radicado al usuario: Jorge Enrique Sanguino Restrepo con la siguiente observación: PARA SU TRAMITE</t>
  </si>
  <si>
    <t>Reasignar Radicado 2024-04-05 13:05:41
Usuario: Rainer Narval Naranjo Charrasquiel
Dependencia: SUBDIRECCIÓN ADMINISTRATIVA Y FINANCIERA
Observación: Se reasignó el radicado al usuario: Jonathan Prieto con la siguiente observación: Se da traslado de Orfeo al área de Infraestructura para su revisión y manejo</t>
  </si>
  <si>
    <t>Reasignar Radicado 2024-03-20 10:45:39
Usuario: Luis Alberto Valencia Pulido
Dependencia: COORDINACIÓN OPERATIVA
Observación: Se reasignó el radicado al usuario: Rubén Darío Rincón Sanchez con la siguiente observación: se envia por competencia ya que este cuerpo de bomberos se encuentra en vigilancia</t>
  </si>
  <si>
    <t xml:space="preserve">Finalizar radicado 2024-03-21 11:08:12
Usuario: Andrés Fernando Muñoz Cabrera
Dependencia: FORTALECIMIENTO BOMBERIL PARA LA RESPUESTA
Observación: Se archiva por ser documentos informativos. Al ser Plan de Acción los adjuntos se descargar para crear el archivo general y pasarlo a la Dirección 21/03/2023
</t>
  </si>
  <si>
    <t>Crear Radicado 2024-02-07 08:07:44
Usuario: Atención de Usuario al Ciudadano
Dependencia: GESTIÓN ATENCIÓN AL USUARIO
Observación: Se radicó el documento de forma correcta mediante radicación email con los siguientes datos: Usuarios tramitadores: - Andrés Fernando Muñoz Cabrera, Dependencia/s tramitadora/s: - FORTALECIMIENTO BOMBERIL PARA LA RESPUESTA, Usuario creador: Atención de Usuario al Ciudadano</t>
  </si>
  <si>
    <t>Miguel Ángel Franco Torres</t>
  </si>
  <si>
    <t>Gestion Financiera</t>
  </si>
  <si>
    <t>Incluir en expediente 2024-04-17 15:13:43
Usuario: Miguel Ángel Franco Torres
Dependencia: GESTIÓN FINANCIERA
Observación: Se incluyó el radicado en el expediente: CONTRALORIA GENERA DE LA REPUBLICA</t>
  </si>
  <si>
    <t>Freddy Andrés Farfán Moreno</t>
  </si>
  <si>
    <t xml:space="preserve"> Reasignar Radicado 2024-03-12 09:14:04
Usuario: Carlos Armando López Barrera
Dependencia: GESTIÓN JURÍDICA
Observación: Se reasignó el consecutivo al usuario: Freddy Andrés Farfán Moreno con la siguiente observación: por ser de su competencia</t>
  </si>
  <si>
    <t>Solicitud de anulación de radicados 2024-02-06 10:04:02
Usuario: Freddy Andrés Farfán Moreno
Dependencia: GESTIÓN FINANCIERA
Observación: prueba de salida</t>
  </si>
  <si>
    <t xml:space="preserve"> 2024-211-000011-1</t>
  </si>
  <si>
    <t>Finalizar radicado 2024-05-23 20:12:34
Usuario: Andrea Bibiana Castañeda Durán
Dependencia: FORMULACIÓN, ACTUALIZACIÓN ,ACOMPAÑAMINETO NORMATIVO Y OPERATIVO
Observación: TRAMITADO</t>
  </si>
  <si>
    <t>Crear Radicado 2024-02-06 09:16:06
Usuario: Atención de Usuario al Ciudadano
Dependencia: GESTIÓN ATENCIÓN AL USUARIO
Observación: Se radicó el documento de forma correcta mediante radicación email con los siguientes datos: Usuarios tramitadores: - Luis Alberto Valencia Pulido, Dependencia/s tramitadora/s: - COORDINACIÓN OPERATIVA, Usuario creador: Atención de Usuario al Ciudadano</t>
  </si>
  <si>
    <t>2024-211-000234-1</t>
  </si>
  <si>
    <t>Firmado físicamente 2024-05-22 14:54:46
Usuario: Alejandra Navia Ortiz
Dependencia: FORMULACIÓN, ACTUALIZACIÓN ,ACOMPAÑAMINETO NORMATIVO Y OPERATIVO
Observación: Se firmó físicamente el documento 2024-114-000276-5 REQUERIMIENTO ALCALDIA DAGUA-VALLE DEL CAUCA</t>
  </si>
  <si>
    <t xml:space="preserve"> Finalizar radicado 2024-03-21 11:13:52
Usuario: Andrés Fernando Muñoz Cabrera
Dependencia: FORTALECIMIENTO BOMBERIL PARA LA RESPUESTA
Observación: Se archiva por ser documentos informativos. Al ser Plan de Acción los adjuntos se descargar para crear el archivo general y pasarlo a la Dirección 21/03/2023</t>
  </si>
  <si>
    <t>Finalizar radicado 2024-05-23 16:30:35
Usuario: Andrés Fernando Muñoz Cabrera
Dependencia: FORTALECIMIENTO BOMBERIL PARA LA RESPUESTA
Observación: Se archiva por ser documento informativo 23/05/2024,</t>
  </si>
  <si>
    <t>Reasignar Radicado 2024-04-17 07:41:17
Usuario: Rubén Darío Rincón Sanchez
Dependencia: INSPECCIÓN, VIGILANCIA Y CONTROL
Observación: Se reasignó el radicado al usuario: Orlando Murillo Lopez con la siguiente observación: Cordial saludo: dar respuesta de solicitud IVC, municipio de Planadas Tolima</t>
  </si>
  <si>
    <t xml:space="preserve"> Asociar plantilla 2024-02-05 16:08:19
Usuario: Ronny Estiven Romero Velandia
Dependencia: FORMULACIÓN, ACTUALIZACIÓN ,ACOMPAÑAMINETO NORMATIVO Y OPERATIVO
Observación: Se realizó la carga de la plantilla CIRCULAR ACTUACIÓN Y RESPONSABILIDADES DE LOS CUERPOS DE BOMBEROS EN ACCIDENTES al consecutivo temporal TMP-2024-000000013</t>
  </si>
  <si>
    <t>Finalizar radicado 2024-04-17 10:29:01
Usuario: Director General
Dependencia: DIRECCION GENERAL
Observación: archivo</t>
  </si>
  <si>
    <t>Finalizar radicado 2024-03-21 16:31:01
Usuario: Andrés Fernando Muñoz Cabrera
Dependencia: FORTALECIMIENTO BOMBERIL PARA LA RESPUESTA
Observación: Se archiva por ser documento informativo, para entrega de equipos en frebero 24, archivado el 21/03/2024</t>
  </si>
  <si>
    <r>
      <t>Dependencia: </t>
    </r>
    <r>
      <rPr>
        <sz val="11"/>
        <color rgb="FF333333"/>
        <rFont val="Roboto"/>
      </rPr>
      <t>FORMULACIÓN, ACTUALIZACIÓN ,ACOMPAÑAMINETO NORMATIVO Y OPERATIVO</t>
    </r>
  </si>
  <si>
    <t>Reasignar Radicado 2024-04-10 19:32:57
Usuario: Ronny Estiven Romero Velandia
Dependencia: FORMULACIÓN, ACTUALIZACIÓN ,ACOMPAÑAMINETO NORMATIVO Y OPERATIVO
Observación: Se reasignó el radicado al usuario: Andrea Bibiana Castañeda Durán con la siguiente observación: PARA SU TRÁMITE</t>
  </si>
  <si>
    <r>
      <t>Observación: </t>
    </r>
    <r>
      <rPr>
        <sz val="11"/>
        <color rgb="FF333333"/>
        <rFont val="Roboto"/>
      </rPr>
      <t>Se realizó la carga de la plantilla CIRCULAR ACTUACIÓN Y RESPONSABILIDADES DE LOS CUERPOS DE BOMBEROS EN ACCIDENTES al consecutivo temporal TMP-2024-000000013</t>
    </r>
  </si>
  <si>
    <t>Norte de Santander</t>
  </si>
  <si>
    <t>Reasignar Radicado 2024-04-10 19:32:56
Usuario: Ronny Estiven Romero Velandia
Dependencia: FORMULACIÓN, ACTUALIZACIÓN ,ACOMPAÑAMINETO NORMATIVO Y OPERATIVO
Observación: Se reasignó el radicado al usuario: Andrea Bibiana Castañeda Durán con la siguiente observación: PARA SU TRÁMITE</t>
  </si>
  <si>
    <t xml:space="preserve"> Crear Radicado 2024-02-05 11:20:59
Usuario: Atención de Usuario al Ciudadano
Dependencia: GESTIÓN ATENCIÓN AL USUARIO
Observación: Se radicó el documento de forma correcta mediante radicación email con los siguientes datos: Usuarios tramitadores: - Luis Alberto Valencia Pulido, Dependencia/s tramitadora/s: - COORDINACIÓN OPERATIVA, Usuario creador: Atención de Usuario al Ciudadano</t>
  </si>
  <si>
    <t>2024-211-000283-1</t>
  </si>
  <si>
    <t>Firmado físicamente 2024-05-22 12:32:06
Usuario: Alejandra Navia Ortiz
Dependencia: FORMULACIÓN, ACTUALIZACIÓN ,ACOMPAÑAMINETO NORMATIVO Y OPERATIVO
Observación: Se firmó físicamente el documento 2024-114-000258-5 RESPUESTA DERECHO DE PETICIóN CUERPO DE BOMBEROS FOMEQUE</t>
  </si>
  <si>
    <t>2024-211-000282-1</t>
  </si>
  <si>
    <t xml:space="preserve"> Firmado físicamente 2024-05-22 14:18:05
Usuario: Alejandra Navia Ortiz
Dependencia: FORMULACIÓN, ACTUALIZACIÓN ,ACOMPAÑAMINETO NORMATIVO Y OPERATIVO
Observación: Se firmó físicamente el documento 2024-114-000257-5 RESPUESTA DERECHO DE PETICIóN CUERPO DE BOMBEROS SAN MIGUEL</t>
  </si>
  <si>
    <t>2024-211-000281-1</t>
  </si>
  <si>
    <t xml:space="preserve"> Firmado físicamente 2024-05-22 14:19:31
Usuario: Alejandra Navia Ortiz
Dependencia: FORMULACIÓN, ACTUALIZACIÓN ,ACOMPAÑAMINETO NORMATIVO Y OPERATIVO
Observación: Se firmó físicamente el documento 2024-114-000256-5 RESPUESTA DERECHO DE PETICIóN CUERPO DE BOMBEROS UBAQUE</t>
  </si>
  <si>
    <t>2024-211-000280-1</t>
  </si>
  <si>
    <t>Firmado físicamente 2024-05-22 14:23:12
Usuario: Alejandra Navia Ortiz
Dependencia: FORMULACIÓN, ACTUALIZACIÓN ,ACOMPAÑAMINETO NORMATIVO Y OPERATIVO
Observación: Se firmó físicamente el documento 2024-114-000255-5 RESPUESTA DERECHO DE PETICIóN CUERPO DE BOMBEROS COGUA</t>
  </si>
  <si>
    <t>2024-211-000279-1</t>
  </si>
  <si>
    <t xml:space="preserve"> Firmado físicamente 2024-05-22 14:27:49
Usuario: Alejandra Navia Ortiz
Dependencia: FORMULACIÓN, ACTUALIZACIÓN ,ACOMPAÑAMINETO NORMATIVO Y OPERATIVO
Observación: Se firmó físicamente el documento 2024-114-000254-5 RESPUESTA DERECHO DE PETICIóN CUERPO DE BOMBEROS UNE</t>
  </si>
  <si>
    <t>Reasignar Radicado 2024-04-05 12:58:30
Usuario: Rainer Narval Naranjo Charrasquiel
Dependencia: SUBDIRECCIÓN ADMINISTRATIVA Y FINANCIERA
Observación: Se reasignó el radicado al usuario: Jonathan Prieto con la siguiente observación: Se da traslado al área encargada de Infraestructura para su revisión y manejo.</t>
  </si>
  <si>
    <t>2024-211-000278-1</t>
  </si>
  <si>
    <t>Firmado físicamente 2024-05-22 14:32:16
Usuario: Alejandra Navia Ortiz
Dependencia: FORMULACIÓN, ACTUALIZACIÓN ,ACOMPAÑAMINETO NORMATIVO Y OPERATIVO
Observación: Se firmó físicamente el documento 2024-114-000248-5-1 RESPUESTA DERECHO DE PETICIóN CUERPO DE BOMBEROS ARBELAEZ</t>
  </si>
  <si>
    <t xml:space="preserve"> Reasignar Radicado 2024-04-10 20:20:29
Usuario: Ronny Estiven Romero Velandia
Dependencia: FORMULACIÓN, ACTUALIZACIÓN ,ACOMPAÑAMINETO NORMATIVO Y OPERATIVO
Observación: Se reasignó el radicado al usuario: Nicolas Potes Rengifo con la siguiente observación: tramitar</t>
  </si>
  <si>
    <t>Finalizar radicado 2024-03-20 11:32:59
Usuario: Luis Alberto Valencia Pulido
Dependencia: COORDINACIÓN OPERATIVA
Observación: se archiva- informativo</t>
  </si>
  <si>
    <t xml:space="preserve"> Crear Radicado 2024-02-05 09:36:18
Usuario: Atención de Usuario al Ciudadano
Dependencia: GESTIÓN ATENCIÓN AL USUARIO
Observación: Se radicó el documento de forma correcta mediante radicación email con los siguientes datos: Usuarios tramitadores: - Luis Alberto Valencia Pulido, Dependencia/s tramitadora/s: - COORDINACIÓN OPERATIVA, Usuario creador: Atención de Usuario al Ciudadano</t>
  </si>
  <si>
    <t>Crear Radicado 2024-02-05 09:36:15
Usuario: Atención de Usuario al Ciudadano
Dependencia: GESTIÓN ATENCIÓN AL USUARIO
Observación: Se radicó el documento de forma correcta mediante radicación email con los siguientes datos: Usuarios tramitadores: - Luis Alberto Valencia Pulido, Dependencia/s tramitadora/s: - COORDINACIÓN OPERATIVA, Usuario creador: Atención de Usuario al Ciudadano</t>
  </si>
  <si>
    <t>Reasignar Radicado 2024-04-10 20:23:04
Usuario: Ronny Estiven Romero Velandia
Dependencia: FORMULACIÓN, ACTUALIZACIÓN ,ACOMPAÑAMINETO NORMATIVO Y OPERATIVO
Observación: Se reasignó el radicado al usuario: Nicolas Potes Rengifo con la siguiente observación: tramitar</t>
  </si>
  <si>
    <t>2024-211-000288-1</t>
  </si>
  <si>
    <t xml:space="preserve"> Firmado físicamente 2024-05-22 12:28:36
Usuario: Alejandra Navia Ortiz
Dependencia: FORMULACIÓN, ACTUALIZACIÓN ,ACOMPAÑAMINETO NORMATIVO Y OPERATIVO
Observación: Se firmó físicamente el documento TRASLADO TRIBUNAL DISCIPLINARIO PERMANENTE</t>
  </si>
  <si>
    <t>Crear Radicado 2024-02-02 16:58:06
Usuario: Atención de Usuario al Ciudadano
Dependencia: GESTIÓN ATENCIÓN AL USUARIO
Observación: Se radicó el documento de forma correcta mediante radicación email con los siguientes datos: Usuarios tramitadores: - Andrés Fernando Muñoz Cabrera, Dependencia/s tramitadora/s: - FORTALECIMIENTO BOMBERIL PARA LA RESPUESTA, Usuario creador: Atención de Usuario al Ciudadano</t>
  </si>
  <si>
    <t>Reasignar Radicado 2024-05-17 09:18:26
Usuario: Jorge Enrique Restrepo Sanguino
Dependencia: FORMULACIÓN, ACTUALIZACIÓN ,ACOMPAÑAMINETO NORMATIVO Y OPERATIVO
Observación: Se reasignó el radicado al usuario: Andrés Fernando Muñoz Cabrera con la siguiente observación: PARA LO DE SU COMPETENCIA</t>
  </si>
  <si>
    <t>Finalizar radicado 2024-04-16 17:48:00
Usuario: Jorge Enrique Restrepo Sanguino
Dependencia: FORMULACIÓN, ACTUALIZACIÓN ,ACOMPAÑAMINETO NORMATIVO Y OPERATIVO
Observación: SE ARCHIVA SE DIO RESPUESTA ASOCIADA A RADICADO2024-114-000582-5 ACLARACION RESPUESTA Óscar Eduardo Borja Santofimio</t>
  </si>
  <si>
    <t>Finalizar radicado 2024-04-16 17:55:28
Usuario: Jorge Enrique Restrepo Sanguino
Dependencia: FORMULACIÓN, ACTUALIZACIÓN ,ACOMPAÑAMINETO NORMATIVO Y OPERATIVO
Observación: No requiere respusta</t>
  </si>
  <si>
    <t>2024-211-000508-1</t>
  </si>
  <si>
    <t>En proceso de firma física 2024-05-24 09:50:57
Usuario: Nicolas Potes Rengifo
Dependencia: FORMULACIÓN, ACTUALIZACIÓN ,ACOMPAÑAMINETO NORMATIVO Y OPERATIVO
Observación: El inicia proceso de firma física para el documento RESPUESTA 2024-114-000231-5</t>
  </si>
  <si>
    <t>2024-211-000510-1</t>
  </si>
  <si>
    <t>En proceso de firma física 2024-05-24 10:08:10
Usuario: Nicolas Potes Rengifo
Dependencia: FORMULACIÓN, ACTUALIZACIÓN ,ACOMPAÑAMINETO NORMATIVO Y OPERATIVO
Observación: El inicia proceso de firma física para el documento RESPUESTA 2024-114-000228-5</t>
  </si>
  <si>
    <t xml:space="preserve"> Finalizar radicado 2024-04-22 11:49:07
Usuario: Director General
Dependencia: DIRECCION GENERAL
Observación: archivo</t>
  </si>
  <si>
    <t>Crear Radicado 2024-02-02 11:15:01
Usuario: Atención de Usuario al Ciudadano
Dependencia: GESTIÓN ATENCIÓN AL USUARIO
Observación: Se radicó el documento de forma correcta mediante radicación email con los siguientes datos: Usuarios tramitadores: - Director General, Dependencia/s tramitadora/s: - DIRECCION GENERAL, Usuario creador: Atención de Usuario al Ciudadano</t>
  </si>
  <si>
    <t>Lina Maria Marin Rodriguez</t>
  </si>
  <si>
    <t>Gestion de Talento Humano</t>
  </si>
  <si>
    <t>Reasignar Radicado 2024-04-05 12:57:20
Usuario: Rainer Narval Naranjo Charrasquiel
Dependencia: SUBDIRECCIÓN ADMINISTRATIVA Y FINANCIERA
Observación: Se reasignó el radicado al usuario: Lina Maria Marin Rodriguez con la siguiente observación: Se da traslado de orfeo al área encargada de Gestión de Talento Humano para su revisión y manejo</t>
  </si>
  <si>
    <t>Crear Radicado 2024-02-02 11:00:34
Usuario: Atención de Usuario al Ciudadano
Dependencia: GESTIÓN ATENCIÓN AL USUARIO
Observación: Se radicó el documento de forma correcta mediante radicación email con los siguientes datos: Usuarios tramitadores: - Edgar Alexander Maya Lopez, Dependencia/s tramitadora/s: - EDUCACIÓN NACIONAL PARA BOMBEROS , Usuario creador: Atención de Usuario al Ciudadano</t>
  </si>
  <si>
    <t>Reasignar Radicado 2024-04-05 12:54:31
Usuario: Rainer Narval Naranjo Charrasquiel
Dependencia: SUBDIRECCIÓN ADMINISTRATIVA Y FINANCIERA
Observación: Se reasignó el radicado al usuario: Jonathan Prieto con la siguiente observación: Se da traslado de Orfeo al área encargada de Infraestructura para su revisión y manejo</t>
  </si>
  <si>
    <t>Reasignar Radicado 2024-03-20 15:40:01
Usuario: Carlos Armando López Barrera
Dependencia: GESTIÓN JURÍDICA
Observación: Se reasignó el radicado al usuario: Andrés Fernando Muñoz Cabrera con la siguiente observación: por ser de su competencia</t>
  </si>
  <si>
    <t>2024-211-000256-1</t>
  </si>
  <si>
    <t>Firmado físicamente 2024-05-22 14:41:15
Usuario: Alejandra Navia Ortiz
Dependencia: FORMULACIÓN, ACTUALIZACIÓN ,ACOMPAÑAMINETO NORMATIVO Y OPERATIVO
Observación: Se firmó físicamente el documento 2024-114-000220-5 COMANDANTE CUERPO DE BOMBEROS GALAN</t>
  </si>
  <si>
    <t>Finalizar radicado 2024-04-12 11:07:17
Usuario: Director General
Dependencia: DIRECCION GENERAL
Observación: SE ARCHIVA</t>
  </si>
  <si>
    <t>2024-211-000076-1</t>
  </si>
  <si>
    <t>Crear Radicado 2024-02-01 16:15:45
Usuario: Atención de Usuario al Ciudadano
Dependencia: GESTIÓN ATENCIÓN AL USUARIO
Observación: Se radicó el documento de forma correcta mediante radicación email con los siguientes datos: Usuarios tramitadores: - Edgar Alexander Maya Lopez, Dependencia/s tramitadora/s: - EDUCACIÓN NACIONAL PARA BOMBEROS , Usuario creador: Atención de Usuario al Ciudadano</t>
  </si>
  <si>
    <t>2024-211-000509-1</t>
  </si>
  <si>
    <t>Finalizar radicado 2024-03-21 11:23:45
Usuario: Andrés Fernando Muñoz Cabrera
Dependencia: FORTALECIMIENTO BOMBERIL PARA LA RESPUESTA
Observación: Se archiva por ser documentos informativos. Al ser Plan de Acción los adjuntos se descargar para crear el archivo general y pasarlo a la Dirección 21/03/2023</t>
  </si>
  <si>
    <t xml:space="preserve"> Finalizar radicado 2024-04-15 09:58:04
Usuario: Ronny Estiven Romero Velandia
Dependencia: FORMULACIÓN, ACTUALIZACIÓN ,ACOMPAÑAMINETO NORMATIVO Y OPERATIVO
Observación: TRAMITADO</t>
  </si>
  <si>
    <t>inalizar radicado 2024-03-20 15:08:16
Usuario: Luis Alberto Valencia Pulido
Dependencia: COORDINACIÓN OPERATIVA
Observación: se achiva- Informativo</t>
  </si>
  <si>
    <t>Reasignar Radicado 2024-04-10 20:23:44
Usuario: Ronny Estiven Romero Velandia
Dependencia: FORMULACIÓN, ACTUALIZACIÓN ,ACOMPAÑAMINETO NORMATIVO Y OPERATIVO
Observación: Se reasignó el radicado al usuario: Andrea Bibiana Castañeda Durán con la siguiente observación: tramitar</t>
  </si>
  <si>
    <t xml:space="preserve"> Finalizar radicado 2024-03-21 16:25:34
Usuario: Andrés Fernando Muñoz Cabrera
Dependencia: FORTALECIMIENTO BOMBERIL PARA LA RESPUESTA
Observación: Se archiva por ser documento informativo, los proyectos radicados por los CB del pais, se parasan en una base consolidada a la Dirección de la DNBC 21/03/2024</t>
  </si>
  <si>
    <t xml:space="preserve"> Crear Radicado 2024-02-01 09:37:31
Usuario: Atención de Usuario al Ciudadano
Dependencia: GESTIÓN ATENCIÓN AL USUARIO
Observación: Se radicó el documento de forma correcta mediante radicación email con los siguientes datos: Usuarios tramitadores: - Edwin Alfonso Zamora Oyola, Dependencia/s tramitadora/s: - GESTIÓN DE TECNOLOGÍA E INFORMACIÓN, Usuario creador: Atención de Usuario al Ciudadano</t>
  </si>
  <si>
    <t>Finalizar radicado 2024-03-21 16:22:52
Usuario: Andrés Fernando Muñoz Cabrera
Dependencia: FORTALECIMIENTO BOMBERIL PARA LA RESPUESTA
Observación: Se archiva por ser documento informativo, los proyectos radicados por los CB del pais, se parasan en una base consolidada a la Dirección de la DNBC 21/03/2024</t>
  </si>
  <si>
    <t>Extemporaneas</t>
  </si>
  <si>
    <t>SE DIO CUMPLIMIENTO A LA PETICION</t>
  </si>
  <si>
    <t xml:space="preserve">SE DIO CUMPLIMIENTO A LA PETICION FUERA DE LOS TIEMPOS ESTABLACIDOS </t>
  </si>
  <si>
    <t>N/A  NO SE COMUNICA EL MEDIO DE ENVIO</t>
  </si>
  <si>
    <t>Finalizar radicado 2024-04-15 09:37:52
Usuario: Ronny Estiven Romero Velandia
Dependencia: FORMULACIÓN, ACTUALIZACIÓN ,ACOMPAÑAMINETO NORMATIVO Y OPERATIVO
Observación: TRAMITADO</t>
  </si>
  <si>
    <t>Finalizar radicado 2024-03-22 09:48:49
Usuario: Andrés Fernando Muñoz Cabrera
Dependencia: FORTALECIMIENTO BOMBERIL PARA LA RESPUESTA
Observación: Se archiva por ser documento informativo para la entrega de equipos de febrero 24 ( 22/03/2024)</t>
  </si>
  <si>
    <t xml:space="preserve">   SE DIO CUMPLIMIENTO A LA PETICION FUERA DE LOS TIEMPOS ESTABLACIDOS </t>
  </si>
  <si>
    <t>2023-200-010200-1</t>
  </si>
  <si>
    <t>2024-211-000512-1</t>
  </si>
  <si>
    <t>2024-213-000422-1</t>
  </si>
  <si>
    <t>2024-214-000111-1</t>
  </si>
  <si>
    <t>2024-211-000453-1</t>
  </si>
  <si>
    <t>2024-211-000451-1</t>
  </si>
  <si>
    <t>2024-212-000139-1</t>
  </si>
  <si>
    <t>2024-211-000539-1</t>
  </si>
  <si>
    <t>2024-211-000434-1</t>
  </si>
  <si>
    <t xml:space="preserve"> 2024-213-000435-1</t>
  </si>
  <si>
    <t>2024-211-000429-1</t>
  </si>
  <si>
    <t xml:space="preserve"> 2024-213-000428-1</t>
  </si>
  <si>
    <t>2024-211-000511-1</t>
  </si>
  <si>
    <t>2024-213-000392-1</t>
  </si>
  <si>
    <t xml:space="preserve"> 2024-213-000391-1</t>
  </si>
  <si>
    <t>2024-213-000424-1</t>
  </si>
  <si>
    <t>2024-211-000331-1</t>
  </si>
  <si>
    <t>2024-213-000193-1</t>
  </si>
  <si>
    <t>2024-211-000226-1</t>
  </si>
  <si>
    <t>2024-213-000413-</t>
  </si>
  <si>
    <t>2024-211-000563-1</t>
  </si>
  <si>
    <t xml:space="preserve"> 2024-05-28 12:08:30</t>
  </si>
  <si>
    <t>CORREO</t>
  </si>
  <si>
    <t>INCUMPLIMIENTO AL PROCEDIMIENTO INTERNO DE PQRSD POR NO CARGAR DOCUMENTO DE EVIDENCIA DE ENVIO DE RESPUESTA/ NO ENVIO RESPUESTA POR ORFEO</t>
  </si>
  <si>
    <t xml:space="preserve"> Desatención al procedimiento adecuado de salidas a respuestas de PQRSD ya que se cargó el archivo de salida en documentos del radicado y no en documentos principales.</t>
  </si>
  <si>
    <t>Firmado físicamente 2024-05-24 13:29:20
Usuario: Alejandra Navia Ortiz
Dependencia: FORMULACIÓN, ACTUALIZACIÓN ,ACOMPAÑAMINETO NORMATIVO Y OPERATIVO
Observación: Se firmó físicamente el documento 2024-114-000610-5 SOLICITUD CREACION CBV TAMALAMEQUE-CESAR</t>
  </si>
  <si>
    <t xml:space="preserve"> Firmado físicamente 2024-05-29 12:11:53
Usuario: Alejandra Navia Ortiz
Dependencia: FORMULACIÓN, ACTUALIZACIÓN ,ACOMPAÑAMINETO NORMATIVO Y OPERATIVO
Observación: Se firmó físicamente el documento 2024-114-000689-5 QUEJA CONTRA COMANDANTE CBV SAN ANTONIO DEL TEQUENDAMA</t>
  </si>
  <si>
    <t xml:space="preserve"> Firmado físicamente 2024-05-29 14:44:11
Usuario: Alejandra Navia Ortiz
Dependencia: FORMULACIÓN, ACTUALIZACIÓN ,ACOMPAÑAMINETO NORMATIVO Y OPERATIVO
Observación: Se firmó físicamente el documento TRASLADO CONTROL INTERNO DELEGACIóN DE CUNDINAMAR</t>
  </si>
  <si>
    <t xml:space="preserve"> Firmado físicamente 2024-05-24 13:38:58
Usuario: Alejandra Navia Ortiz
Dependencia: FORMULACIÓN, ACTUALIZACIÓN ,ACOMPAÑAMINETO NORMATIVO Y OPERATIVO
Observación: Se firmó físicamente el documento 2024-114-000625-5 CREACION CBV PUEBLO BELLO-CESAR</t>
  </si>
  <si>
    <t>Firmado físicamente 2024-05-24 10:56:15
Usuario: Alejandra Navia Ortiz
Dependencia: FORMULACIÓN, ACTUALIZACIÓN ,ACOMPAÑAMINETO NORMATIVO Y OPERATIVO
Observación: Se firmó físicamente el documento 2024-114-000569-5 SOLICITUD CREACION CUERPO DE BOMBEROS SIBATE-CUNDINAMARCA</t>
  </si>
  <si>
    <t xml:space="preserve">Firmado físicamente 2024-05-24 10:48:42
Usuario: Alejandra Navia Ortiz
Dependencia: FORMULACIÓN, ACTUALIZACIÓN ,ACOMPAÑAMINETO NORMATIVO Y OPERATIVO
Observación: Se firmó físicamente el documento 2024-114-000565-5 SOLICITUD DE MODIFICACION RESOLUCION 1127 BOMBEROS HONORARIOS
</t>
  </si>
  <si>
    <t xml:space="preserve"> Firmado físicamente 2024-05-29 14:46:42
Usuario: Alejandra Navia Ortiz
Dependencia: FORMULACIÓN, ACTUALIZACIÓN ,ACOMPAÑAMINETO NORMATIVO Y OPERATIVO
Observación: Se firmó físicamente el documento RESPUESTA COMANDANTE 680</t>
  </si>
  <si>
    <t xml:space="preserve"> Firmado físicamente 2024-05-29 12:54:03
Usuario: Alejandra Navia Ortiz
Dependencia: FORMULACIÓN, ACTUALIZACIÓN ,ACOMPAÑAMINETO NORMATIVO Y OPERATIVO
Observación: Se firmó físicamente el documento RESPUESTA DAVID VEGA</t>
  </si>
  <si>
    <t>Firmado físicamente 2024-05-28 12:28:21
Usuario: Edgar Alexander Maya Lopez
Dependencia: EDUCACIÓN NACIONAL PARA BOMBEROS
Observación: Se firmó físicamente el documento RESPUESTA SOLICITUD 2024-114-000217-5-2</t>
  </si>
  <si>
    <t>Educación bomberil</t>
  </si>
  <si>
    <t>Atención Ciudadano</t>
  </si>
  <si>
    <t>Petición de Interés general</t>
  </si>
  <si>
    <t>Petición de interés general</t>
  </si>
  <si>
    <t>Etiquetas de fila</t>
  </si>
  <si>
    <t>Total general</t>
  </si>
  <si>
    <t>Cuenta de Canal Oficial de Entrada</t>
  </si>
  <si>
    <t>Cuenta de Servicio de Entrada</t>
  </si>
  <si>
    <t>Cuenta de Tema de Consulta</t>
  </si>
  <si>
    <t>Cuenta de Área</t>
  </si>
  <si>
    <t>Cuenta de Tipo de petición</t>
  </si>
  <si>
    <t>Cuenta de Estado</t>
  </si>
  <si>
    <t>PORCENTAJE</t>
  </si>
  <si>
    <t>Enero</t>
  </si>
  <si>
    <t>Febrero</t>
  </si>
  <si>
    <t>Evolucion PQRSD</t>
  </si>
  <si>
    <t>Correo GAU</t>
  </si>
  <si>
    <t>Formato PQRSD</t>
  </si>
  <si>
    <t>Promedio de Días hábiles</t>
  </si>
  <si>
    <t>Promediorepsuesta dias habiles</t>
  </si>
  <si>
    <t>Informativa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</si>
</sst>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;@"/>
  </numFmts>
  <fonts count="15">
    <font>
      <sz val="11"/>
      <name val="Calibri"/>
    </font>
    <font>
      <b/>
      <sz val="12"/>
      <color theme="0"/>
      <name val="Arial"/>
      <family val="2"/>
    </font>
    <font>
      <sz val="11"/>
      <name val="Calibri"/>
      <family val="2"/>
    </font>
    <font>
      <sz val="10"/>
      <name val="Roboto"/>
    </font>
    <font>
      <b/>
      <sz val="11"/>
      <color theme="0"/>
      <name val="Calibri"/>
      <family val="2"/>
    </font>
    <font>
      <sz val="11"/>
      <color rgb="FF333333"/>
      <name val="Roboto"/>
    </font>
    <font>
      <sz val="8"/>
      <name val="Roboto"/>
    </font>
    <font>
      <sz val="9"/>
      <name val="Roboto"/>
    </font>
    <font>
      <sz val="8"/>
      <color rgb="FF999999"/>
      <name val="Roboto"/>
    </font>
    <font>
      <sz val="11"/>
      <color rgb="FF212529"/>
      <name val="Roboto"/>
    </font>
    <font>
      <b/>
      <sz val="18"/>
      <name val="Calibri"/>
      <family val="2"/>
    </font>
    <font>
      <sz val="16"/>
      <name val="Tahoma"/>
      <family val="2"/>
    </font>
    <font>
      <sz val="10"/>
      <color rgb="FF999999"/>
      <name val="Roboto"/>
    </font>
    <font>
      <sz val="10"/>
      <name val="Calibri"/>
      <family val="2"/>
    </font>
    <font>
      <sz val="11"/>
      <color rgb="FFFF00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theme="3" tint="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2" borderId="0" xfId="0" applyFont="1" applyFill="1"/>
    <xf numFmtId="0" fontId="2" fillId="0" borderId="0" xfId="0" applyFont="1" applyAlignment="1">
      <alignment wrapText="1"/>
    </xf>
    <xf numFmtId="14" fontId="11" fillId="5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/>
    </xf>
    <xf numFmtId="0" fontId="0" fillId="8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2" fillId="6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6" borderId="1" xfId="0" applyNumberForma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wrapText="1"/>
    </xf>
    <xf numFmtId="2" fontId="2" fillId="8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14" fontId="11" fillId="0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 wrapText="1"/>
    </xf>
    <xf numFmtId="1" fontId="2" fillId="6" borderId="1" xfId="0" applyNumberFormat="1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14" fontId="13" fillId="10" borderId="1" xfId="0" applyNumberFormat="1" applyFont="1" applyFill="1" applyBorder="1" applyAlignment="1">
      <alignment horizontal="center" vertical="center" wrapText="1"/>
    </xf>
    <xf numFmtId="1" fontId="0" fillId="10" borderId="1" xfId="0" applyNumberForma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0" fillId="0" borderId="0" xfId="0" pivotButton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10" fontId="0" fillId="0" borderId="0" xfId="0" applyNumberFormat="1" applyAlignment="1">
      <alignment horizontal="center" vertical="center"/>
    </xf>
    <xf numFmtId="0" fontId="0" fillId="13" borderId="0" xfId="0" applyFill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10" fontId="2" fillId="5" borderId="0" xfId="0" applyNumberFormat="1" applyFont="1" applyFill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0" fontId="2" fillId="13" borderId="1" xfId="0" applyFont="1" applyFill="1" applyBorder="1" applyAlignment="1">
      <alignment horizontal="center" vertical="center" wrapText="1"/>
    </xf>
    <xf numFmtId="0" fontId="0" fillId="14" borderId="1" xfId="0" applyFill="1" applyBorder="1" applyAlignment="1">
      <alignment horizontal="center" vertical="center" wrapText="1"/>
    </xf>
    <xf numFmtId="10" fontId="0" fillId="14" borderId="1" xfId="0" applyNumberFormat="1" applyFill="1" applyBorder="1" applyAlignment="1">
      <alignment horizontal="center" vertical="center"/>
    </xf>
    <xf numFmtId="0" fontId="2" fillId="14" borderId="1" xfId="0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1" fontId="0" fillId="0" borderId="0" xfId="0" applyNumberFormat="1" applyAlignment="1">
      <alignment horizontal="center" vertical="center"/>
    </xf>
    <xf numFmtId="0" fontId="0" fillId="0" borderId="0" xfId="0" pivotButton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/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2" fillId="15" borderId="4" xfId="0" applyFont="1" applyFill="1" applyBorder="1" applyAlignment="1">
      <alignment horizontal="center" vertical="center" wrapText="1"/>
    </xf>
    <xf numFmtId="0" fontId="2" fillId="15" borderId="0" xfId="0" applyFont="1" applyFill="1" applyAlignment="1">
      <alignment horizontal="center" vertical="center"/>
    </xf>
  </cellXfs>
  <cellStyles count="1">
    <cellStyle name="Normal" xfId="0" builtinId="0"/>
  </cellStyles>
  <dxfs count="944"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numFmt numFmtId="171" formatCode="0.00000000"/>
    </dxf>
    <dxf>
      <numFmt numFmtId="170" formatCode="0.0000000"/>
    </dxf>
    <dxf>
      <numFmt numFmtId="169" formatCode="0.000000"/>
    </dxf>
    <dxf>
      <numFmt numFmtId="168" formatCode="0.00000"/>
    </dxf>
    <dxf>
      <numFmt numFmtId="167" formatCode="0.0000"/>
    </dxf>
    <dxf>
      <numFmt numFmtId="166" formatCode="0.000"/>
    </dxf>
    <dxf>
      <numFmt numFmtId="2" formatCode="0.00"/>
    </dxf>
    <dxf>
      <numFmt numFmtId="165" formatCode="0.0"/>
    </dxf>
    <dxf>
      <numFmt numFmtId="1" formatCode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numFmt numFmtId="172" formatCode="0.000000000"/>
    </dxf>
    <dxf>
      <numFmt numFmtId="173" formatCode="0.0000000000"/>
    </dxf>
    <dxf>
      <numFmt numFmtId="172" formatCode="0.000000000"/>
    </dxf>
    <dxf>
      <numFmt numFmtId="171" formatCode="0.00000000"/>
    </dxf>
    <dxf>
      <numFmt numFmtId="170" formatCode="0.0000000"/>
    </dxf>
    <dxf>
      <numFmt numFmtId="169" formatCode="0.000000"/>
    </dxf>
    <dxf>
      <numFmt numFmtId="168" formatCode="0.00000"/>
    </dxf>
    <dxf>
      <numFmt numFmtId="167" formatCode="0.0000"/>
    </dxf>
    <dxf>
      <numFmt numFmtId="166" formatCode="0.000"/>
    </dxf>
    <dxf>
      <numFmt numFmtId="2" formatCode="0.00"/>
    </dxf>
    <dxf>
      <numFmt numFmtId="165" formatCode="0.0"/>
    </dxf>
    <dxf>
      <numFmt numFmtId="1" formatCode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numFmt numFmtId="171" formatCode="0.00000000"/>
    </dxf>
    <dxf>
      <numFmt numFmtId="170" formatCode="0.0000000"/>
    </dxf>
    <dxf>
      <numFmt numFmtId="169" formatCode="0.000000"/>
    </dxf>
    <dxf>
      <numFmt numFmtId="168" formatCode="0.00000"/>
    </dxf>
    <dxf>
      <numFmt numFmtId="167" formatCode="0.0000"/>
    </dxf>
    <dxf>
      <numFmt numFmtId="166" formatCode="0.000"/>
    </dxf>
    <dxf>
      <numFmt numFmtId="2" formatCode="0.00"/>
    </dxf>
    <dxf>
      <numFmt numFmtId="165" formatCode="0.0"/>
    </dxf>
    <dxf>
      <numFmt numFmtId="1" formatCode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numFmt numFmtId="172" formatCode="0.000000000"/>
    </dxf>
    <dxf>
      <numFmt numFmtId="173" formatCode="0.0000000000"/>
    </dxf>
    <dxf>
      <numFmt numFmtId="172" formatCode="0.000000000"/>
    </dxf>
    <dxf>
      <numFmt numFmtId="171" formatCode="0.00000000"/>
    </dxf>
    <dxf>
      <numFmt numFmtId="170" formatCode="0.0000000"/>
    </dxf>
    <dxf>
      <numFmt numFmtId="169" formatCode="0.000000"/>
    </dxf>
    <dxf>
      <numFmt numFmtId="168" formatCode="0.00000"/>
    </dxf>
    <dxf>
      <numFmt numFmtId="167" formatCode="0.0000"/>
    </dxf>
    <dxf>
      <numFmt numFmtId="166" formatCode="0.000"/>
    </dxf>
    <dxf>
      <numFmt numFmtId="2" formatCode="0.00"/>
    </dxf>
    <dxf>
      <numFmt numFmtId="165" formatCode="0.0"/>
    </dxf>
    <dxf>
      <numFmt numFmtId="1" formatCode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numFmt numFmtId="171" formatCode="0.00000000"/>
    </dxf>
    <dxf>
      <numFmt numFmtId="170" formatCode="0.0000000"/>
    </dxf>
    <dxf>
      <numFmt numFmtId="169" formatCode="0.000000"/>
    </dxf>
    <dxf>
      <numFmt numFmtId="168" formatCode="0.00000"/>
    </dxf>
    <dxf>
      <numFmt numFmtId="167" formatCode="0.0000"/>
    </dxf>
    <dxf>
      <numFmt numFmtId="166" formatCode="0.000"/>
    </dxf>
    <dxf>
      <numFmt numFmtId="2" formatCode="0.00"/>
    </dxf>
    <dxf>
      <numFmt numFmtId="165" formatCode="0.0"/>
    </dxf>
    <dxf>
      <numFmt numFmtId="1" formatCode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numFmt numFmtId="172" formatCode="0.000000000"/>
    </dxf>
    <dxf>
      <numFmt numFmtId="173" formatCode="0.0000000000"/>
    </dxf>
    <dxf>
      <numFmt numFmtId="172" formatCode="0.000000000"/>
    </dxf>
    <dxf>
      <numFmt numFmtId="171" formatCode="0.00000000"/>
    </dxf>
    <dxf>
      <numFmt numFmtId="170" formatCode="0.0000000"/>
    </dxf>
    <dxf>
      <numFmt numFmtId="169" formatCode="0.000000"/>
    </dxf>
    <dxf>
      <numFmt numFmtId="168" formatCode="0.00000"/>
    </dxf>
    <dxf>
      <numFmt numFmtId="167" formatCode="0.0000"/>
    </dxf>
    <dxf>
      <numFmt numFmtId="166" formatCode="0.000"/>
    </dxf>
    <dxf>
      <numFmt numFmtId="2" formatCode="0.00"/>
    </dxf>
    <dxf>
      <numFmt numFmtId="165" formatCode="0.0"/>
    </dxf>
    <dxf>
      <numFmt numFmtId="1" formatCode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numFmt numFmtId="171" formatCode="0.00000000"/>
    </dxf>
    <dxf>
      <numFmt numFmtId="170" formatCode="0.0000000"/>
    </dxf>
    <dxf>
      <numFmt numFmtId="169" formatCode="0.000000"/>
    </dxf>
    <dxf>
      <numFmt numFmtId="168" formatCode="0.00000"/>
    </dxf>
    <dxf>
      <numFmt numFmtId="167" formatCode="0.0000"/>
    </dxf>
    <dxf>
      <numFmt numFmtId="166" formatCode="0.000"/>
    </dxf>
    <dxf>
      <numFmt numFmtId="2" formatCode="0.00"/>
    </dxf>
    <dxf>
      <numFmt numFmtId="165" formatCode="0.0"/>
    </dxf>
    <dxf>
      <numFmt numFmtId="1" formatCode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numFmt numFmtId="172" formatCode="0.000000000"/>
    </dxf>
    <dxf>
      <numFmt numFmtId="173" formatCode="0.0000000000"/>
    </dxf>
    <dxf>
      <numFmt numFmtId="172" formatCode="0.000000000"/>
    </dxf>
    <dxf>
      <numFmt numFmtId="171" formatCode="0.00000000"/>
    </dxf>
    <dxf>
      <numFmt numFmtId="170" formatCode="0.0000000"/>
    </dxf>
    <dxf>
      <numFmt numFmtId="169" formatCode="0.000000"/>
    </dxf>
    <dxf>
      <numFmt numFmtId="168" formatCode="0.00000"/>
    </dxf>
    <dxf>
      <numFmt numFmtId="167" formatCode="0.0000"/>
    </dxf>
    <dxf>
      <numFmt numFmtId="166" formatCode="0.000"/>
    </dxf>
    <dxf>
      <numFmt numFmtId="2" formatCode="0.00"/>
    </dxf>
    <dxf>
      <numFmt numFmtId="165" formatCode="0.0"/>
    </dxf>
    <dxf>
      <numFmt numFmtId="1" formatCode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numFmt numFmtId="171" formatCode="0.00000000"/>
    </dxf>
    <dxf>
      <numFmt numFmtId="170" formatCode="0.0000000"/>
    </dxf>
    <dxf>
      <numFmt numFmtId="169" formatCode="0.000000"/>
    </dxf>
    <dxf>
      <numFmt numFmtId="168" formatCode="0.00000"/>
    </dxf>
    <dxf>
      <numFmt numFmtId="167" formatCode="0.0000"/>
    </dxf>
    <dxf>
      <numFmt numFmtId="166" formatCode="0.000"/>
    </dxf>
    <dxf>
      <numFmt numFmtId="2" formatCode="0.00"/>
    </dxf>
    <dxf>
      <numFmt numFmtId="165" formatCode="0.0"/>
    </dxf>
    <dxf>
      <numFmt numFmtId="1" formatCode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numFmt numFmtId="172" formatCode="0.000000000"/>
    </dxf>
    <dxf>
      <numFmt numFmtId="173" formatCode="0.0000000000"/>
    </dxf>
    <dxf>
      <numFmt numFmtId="172" formatCode="0.000000000"/>
    </dxf>
    <dxf>
      <numFmt numFmtId="171" formatCode="0.00000000"/>
    </dxf>
    <dxf>
      <numFmt numFmtId="170" formatCode="0.0000000"/>
    </dxf>
    <dxf>
      <numFmt numFmtId="169" formatCode="0.000000"/>
    </dxf>
    <dxf>
      <numFmt numFmtId="168" formatCode="0.00000"/>
    </dxf>
    <dxf>
      <numFmt numFmtId="167" formatCode="0.0000"/>
    </dxf>
    <dxf>
      <numFmt numFmtId="166" formatCode="0.000"/>
    </dxf>
    <dxf>
      <numFmt numFmtId="2" formatCode="0.00"/>
    </dxf>
    <dxf>
      <numFmt numFmtId="165" formatCode="0.0"/>
    </dxf>
    <dxf>
      <numFmt numFmtId="1" formatCode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numFmt numFmtId="171" formatCode="0.00000000"/>
    </dxf>
    <dxf>
      <numFmt numFmtId="170" formatCode="0.0000000"/>
    </dxf>
    <dxf>
      <numFmt numFmtId="169" formatCode="0.000000"/>
    </dxf>
    <dxf>
      <numFmt numFmtId="168" formatCode="0.00000"/>
    </dxf>
    <dxf>
      <numFmt numFmtId="167" formatCode="0.0000"/>
    </dxf>
    <dxf>
      <numFmt numFmtId="166" formatCode="0.000"/>
    </dxf>
    <dxf>
      <numFmt numFmtId="2" formatCode="0.00"/>
    </dxf>
    <dxf>
      <numFmt numFmtId="165" formatCode="0.0"/>
    </dxf>
    <dxf>
      <numFmt numFmtId="1" formatCode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numFmt numFmtId="172" formatCode="0.000000000"/>
    </dxf>
    <dxf>
      <numFmt numFmtId="173" formatCode="0.0000000000"/>
    </dxf>
    <dxf>
      <numFmt numFmtId="172" formatCode="0.000000000"/>
    </dxf>
    <dxf>
      <numFmt numFmtId="171" formatCode="0.00000000"/>
    </dxf>
    <dxf>
      <numFmt numFmtId="170" formatCode="0.0000000"/>
    </dxf>
    <dxf>
      <numFmt numFmtId="169" formatCode="0.000000"/>
    </dxf>
    <dxf>
      <numFmt numFmtId="168" formatCode="0.00000"/>
    </dxf>
    <dxf>
      <numFmt numFmtId="167" formatCode="0.0000"/>
    </dxf>
    <dxf>
      <numFmt numFmtId="166" formatCode="0.000"/>
    </dxf>
    <dxf>
      <numFmt numFmtId="2" formatCode="0.00"/>
    </dxf>
    <dxf>
      <numFmt numFmtId="165" formatCode="0.0"/>
    </dxf>
    <dxf>
      <numFmt numFmtId="1" formatCode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" formatCode="0"/>
    </dxf>
    <dxf>
      <numFmt numFmtId="165" formatCode="0.0"/>
    </dxf>
    <dxf>
      <numFmt numFmtId="2" formatCode="0.00"/>
    </dxf>
    <dxf>
      <numFmt numFmtId="166" formatCode="0.000"/>
    </dxf>
    <dxf>
      <numFmt numFmtId="167" formatCode="0.0000"/>
    </dxf>
    <dxf>
      <numFmt numFmtId="168" formatCode="0.00000"/>
    </dxf>
    <dxf>
      <numFmt numFmtId="169" formatCode="0.000000"/>
    </dxf>
    <dxf>
      <numFmt numFmtId="170" formatCode="0.0000000"/>
    </dxf>
    <dxf>
      <numFmt numFmtId="171" formatCode="0.00000000"/>
    </dxf>
    <dxf>
      <numFmt numFmtId="172" formatCode="0.000000000"/>
    </dxf>
    <dxf>
      <numFmt numFmtId="173" formatCode="0.0000000000"/>
    </dxf>
    <dxf>
      <numFmt numFmtId="172" formatCode="0.00000000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" formatCode="0"/>
    </dxf>
    <dxf>
      <numFmt numFmtId="165" formatCode="0.0"/>
    </dxf>
    <dxf>
      <numFmt numFmtId="2" formatCode="0.00"/>
    </dxf>
    <dxf>
      <numFmt numFmtId="166" formatCode="0.000"/>
    </dxf>
    <dxf>
      <numFmt numFmtId="167" formatCode="0.0000"/>
    </dxf>
    <dxf>
      <numFmt numFmtId="168" formatCode="0.00000"/>
    </dxf>
    <dxf>
      <numFmt numFmtId="169" formatCode="0.000000"/>
    </dxf>
    <dxf>
      <numFmt numFmtId="170" formatCode="0.0000000"/>
    </dxf>
    <dxf>
      <numFmt numFmtId="171" formatCode="0.0000000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1" formatCode="0"/>
    </dxf>
    <dxf>
      <numFmt numFmtId="165" formatCode="0.0"/>
    </dxf>
    <dxf>
      <numFmt numFmtId="2" formatCode="0.00"/>
    </dxf>
    <dxf>
      <numFmt numFmtId="166" formatCode="0.000"/>
    </dxf>
    <dxf>
      <numFmt numFmtId="167" formatCode="0.0000"/>
    </dxf>
    <dxf>
      <numFmt numFmtId="168" formatCode="0.00000"/>
    </dxf>
    <dxf>
      <numFmt numFmtId="169" formatCode="0.000000"/>
    </dxf>
    <dxf>
      <numFmt numFmtId="170" formatCode="0.0000000"/>
    </dxf>
    <dxf>
      <numFmt numFmtId="171" formatCode="0.00000000"/>
    </dxf>
    <dxf>
      <numFmt numFmtId="172" formatCode="0.000000000"/>
    </dxf>
    <dxf>
      <numFmt numFmtId="173" formatCode="0.0000000000"/>
    </dxf>
    <dxf>
      <numFmt numFmtId="172" formatCode="0.00000000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" formatCode="0"/>
    </dxf>
    <dxf>
      <numFmt numFmtId="165" formatCode="0.0"/>
    </dxf>
    <dxf>
      <numFmt numFmtId="2" formatCode="0.00"/>
    </dxf>
    <dxf>
      <numFmt numFmtId="166" formatCode="0.000"/>
    </dxf>
    <dxf>
      <numFmt numFmtId="167" formatCode="0.0000"/>
    </dxf>
    <dxf>
      <numFmt numFmtId="168" formatCode="0.00000"/>
    </dxf>
    <dxf>
      <numFmt numFmtId="169" formatCode="0.000000"/>
    </dxf>
    <dxf>
      <numFmt numFmtId="170" formatCode="0.0000000"/>
    </dxf>
    <dxf>
      <numFmt numFmtId="171" formatCode="0.00000000"/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[INFORME PQRSD FEBRERO 1 07.06.xlsx]Dinámicas!TablaDinámica54</c:name>
    <c:fmtId val="0"/>
  </c:pivotSource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Dinámicas!$B$1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Dinámicas!$A$2:$A$3</c:f>
              <c:strCache>
                <c:ptCount val="1"/>
                <c:pt idx="0">
                  <c:v>Canal Escrito</c:v>
                </c:pt>
              </c:strCache>
            </c:strRef>
          </c:cat>
          <c:val>
            <c:numRef>
              <c:f>Dinámicas!$B$2:$B$3</c:f>
              <c:numCache>
                <c:formatCode>General</c:formatCode>
                <c:ptCount val="1"/>
                <c:pt idx="0">
                  <c:v>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F0-4497-B686-6D6BF462BD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9755919"/>
        <c:axId val="1522001359"/>
      </c:barChart>
      <c:catAx>
        <c:axId val="12997559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22001359"/>
        <c:crosses val="autoZero"/>
        <c:auto val="1"/>
        <c:lblAlgn val="ctr"/>
        <c:lblOffset val="100"/>
        <c:noMultiLvlLbl val="0"/>
      </c:catAx>
      <c:valAx>
        <c:axId val="15220013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2997559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[INFORME PQRSD FEBRERO 1 07.06.xlsx]Dinámicas!TablaDinámica55</c:name>
    <c:fmtId val="0"/>
  </c:pivotSource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Dinámicas!$B$7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Dinámicas!$A$8:$A$11</c:f>
              <c:strCache>
                <c:ptCount val="3"/>
                <c:pt idx="0">
                  <c:v>Cumplida</c:v>
                </c:pt>
                <c:pt idx="1">
                  <c:v>Extemporaneas</c:v>
                </c:pt>
                <c:pt idx="2">
                  <c:v>Vencida</c:v>
                </c:pt>
              </c:strCache>
            </c:strRef>
          </c:cat>
          <c:val>
            <c:numRef>
              <c:f>Dinámicas!$B$8:$B$11</c:f>
              <c:numCache>
                <c:formatCode>General</c:formatCode>
                <c:ptCount val="3"/>
                <c:pt idx="0">
                  <c:v>5</c:v>
                </c:pt>
                <c:pt idx="1">
                  <c:v>50</c:v>
                </c:pt>
                <c:pt idx="2">
                  <c:v>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A3-4F2D-9AD1-868AD136A0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1336015"/>
        <c:axId val="1411334767"/>
      </c:lineChart>
      <c:catAx>
        <c:axId val="14113360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411334767"/>
        <c:crosses val="autoZero"/>
        <c:auto val="1"/>
        <c:lblAlgn val="ctr"/>
        <c:lblOffset val="100"/>
        <c:noMultiLvlLbl val="0"/>
      </c:catAx>
      <c:valAx>
        <c:axId val="14113347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4113360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[INFORME PQRSD FEBRERO 1 07.06.xlsx]Dinámicas!TablaDinámica57</c:name>
    <c:fmtId val="0"/>
  </c:pivotSource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areaChart>
        <c:grouping val="standard"/>
        <c:varyColors val="0"/>
        <c:ser>
          <c:idx val="0"/>
          <c:order val="0"/>
          <c:tx>
            <c:strRef>
              <c:f>Dinámicas!$B$17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Dinámicas!$A$18:$A$22</c:f>
              <c:strCache>
                <c:ptCount val="4"/>
                <c:pt idx="0">
                  <c:v>Informe a Congresistas</c:v>
                </c:pt>
                <c:pt idx="1">
                  <c:v>Petición de interés general</c:v>
                </c:pt>
                <c:pt idx="2">
                  <c:v>Petición de Interés particular</c:v>
                </c:pt>
                <c:pt idx="3">
                  <c:v>Petición entre autoridades</c:v>
                </c:pt>
              </c:strCache>
            </c:strRef>
          </c:cat>
          <c:val>
            <c:numRef>
              <c:f>Dinámicas!$B$18:$B$22</c:f>
              <c:numCache>
                <c:formatCode>General</c:formatCode>
                <c:ptCount val="4"/>
                <c:pt idx="0">
                  <c:v>3</c:v>
                </c:pt>
                <c:pt idx="1">
                  <c:v>69</c:v>
                </c:pt>
                <c:pt idx="2">
                  <c:v>257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52-4881-ACF4-B132B824C2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2203743"/>
        <c:axId val="1302200831"/>
      </c:areaChart>
      <c:catAx>
        <c:axId val="13022037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02200831"/>
        <c:crosses val="autoZero"/>
        <c:auto val="1"/>
        <c:lblAlgn val="ctr"/>
        <c:lblOffset val="100"/>
        <c:noMultiLvlLbl val="0"/>
      </c:catAx>
      <c:valAx>
        <c:axId val="13022008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0220374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[INFORME PQRSD FEBRERO 1 07.06.xlsx]Dinámicas!TablaDinámica60</c:name>
    <c:fmtId val="0"/>
  </c:pivotSource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Dinámicas!$B$44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5D4-4A7D-B280-FB2E4016A0D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5D4-4A7D-B280-FB2E4016A0D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5D4-4A7D-B280-FB2E4016A0D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5D4-4A7D-B280-FB2E4016A0D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5D4-4A7D-B280-FB2E4016A0D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5D4-4A7D-B280-FB2E4016A0D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5D4-4A7D-B280-FB2E4016A0DC}"/>
              </c:ext>
            </c:extLst>
          </c:dPt>
          <c:cat>
            <c:strRef>
              <c:f>Dinámicas!$A$45:$A$51</c:f>
              <c:strCache>
                <c:ptCount val="6"/>
                <c:pt idx="0">
                  <c:v>Acompañamiento Jurídico</c:v>
                </c:pt>
                <c:pt idx="1">
                  <c:v>Administrativo</c:v>
                </c:pt>
                <c:pt idx="2">
                  <c:v>Educación bomberil</c:v>
                </c:pt>
                <c:pt idx="3">
                  <c:v>otro</c:v>
                </c:pt>
                <c:pt idx="4">
                  <c:v>Recursos para bomberos </c:v>
                </c:pt>
                <c:pt idx="5">
                  <c:v>Seguimiento Cuerpo de Bomberos</c:v>
                </c:pt>
              </c:strCache>
            </c:strRef>
          </c:cat>
          <c:val>
            <c:numRef>
              <c:f>Dinámicas!$B$45:$B$51</c:f>
              <c:numCache>
                <c:formatCode>General</c:formatCode>
                <c:ptCount val="6"/>
                <c:pt idx="0">
                  <c:v>159</c:v>
                </c:pt>
                <c:pt idx="1">
                  <c:v>154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A6-4EAC-BF99-7C03DEED29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[INFORME PQRSD FEBRERO 1 07.06.xlsx]Dinámicas!TablaDinámica61</c:name>
    <c:fmtId val="0"/>
  </c:pivotSource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Dinámicas!$B$60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Dinámicas!$A$61:$A$67</c:f>
              <c:strCache>
                <c:ptCount val="6"/>
                <c:pt idx="0">
                  <c:v>Cuerpo de Bomberos</c:v>
                </c:pt>
                <c:pt idx="1">
                  <c:v>Ente Territorial</c:v>
                </c:pt>
                <c:pt idx="2">
                  <c:v>Entidad Pública</c:v>
                </c:pt>
                <c:pt idx="3">
                  <c:v>No designa</c:v>
                </c:pt>
                <c:pt idx="4">
                  <c:v>Persona Jurídica</c:v>
                </c:pt>
                <c:pt idx="5">
                  <c:v>Persona Natural</c:v>
                </c:pt>
              </c:strCache>
            </c:strRef>
          </c:cat>
          <c:val>
            <c:numRef>
              <c:f>Dinámicas!$B$61:$B$67</c:f>
              <c:numCache>
                <c:formatCode>General</c:formatCode>
                <c:ptCount val="6"/>
                <c:pt idx="0">
                  <c:v>149</c:v>
                </c:pt>
                <c:pt idx="1">
                  <c:v>35</c:v>
                </c:pt>
                <c:pt idx="2">
                  <c:v>72</c:v>
                </c:pt>
                <c:pt idx="3">
                  <c:v>1</c:v>
                </c:pt>
                <c:pt idx="4">
                  <c:v>5</c:v>
                </c:pt>
                <c:pt idx="5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03-4868-BCB1-1E8BC01AFC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09123855"/>
        <c:axId val="1310590383"/>
      </c:barChart>
      <c:catAx>
        <c:axId val="130912385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10590383"/>
        <c:crosses val="autoZero"/>
        <c:auto val="1"/>
        <c:lblAlgn val="ctr"/>
        <c:lblOffset val="100"/>
        <c:noMultiLvlLbl val="0"/>
      </c:catAx>
      <c:valAx>
        <c:axId val="13105903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091238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[INFORME PQRSD FEBRERO 1 07.06.xlsx]Dinámicas!TablaDinámica63</c:name>
    <c:fmtId val="0"/>
  </c:pivotSource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Dinámicas!$B$114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Dinámicas!$A$115:$A$117</c:f>
              <c:strCache>
                <c:ptCount val="2"/>
                <c:pt idx="0">
                  <c:v>Correo Atención al Ciudadano</c:v>
                </c:pt>
                <c:pt idx="1">
                  <c:v>Página Web</c:v>
                </c:pt>
              </c:strCache>
            </c:strRef>
          </c:cat>
          <c:val>
            <c:numRef>
              <c:f>Dinámicas!$B$115:$B$117</c:f>
              <c:numCache>
                <c:formatCode>General</c:formatCode>
                <c:ptCount val="2"/>
                <c:pt idx="0">
                  <c:v>322</c:v>
                </c:pt>
                <c:pt idx="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C6-42F7-BA49-2CFDE55D2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14381215"/>
        <c:axId val="1614382047"/>
      </c:barChart>
      <c:catAx>
        <c:axId val="1614381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14382047"/>
        <c:crosses val="autoZero"/>
        <c:auto val="1"/>
        <c:lblAlgn val="ctr"/>
        <c:lblOffset val="100"/>
        <c:noMultiLvlLbl val="0"/>
      </c:catAx>
      <c:valAx>
        <c:axId val="16143820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14381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Dinámicas!$A$131:$A$132</c:f>
              <c:strCache>
                <c:ptCount val="2"/>
                <c:pt idx="0">
                  <c:v>Enero</c:v>
                </c:pt>
                <c:pt idx="1">
                  <c:v>Febrero</c:v>
                </c:pt>
              </c:strCache>
            </c:strRef>
          </c:cat>
          <c:val>
            <c:numRef>
              <c:f>Dinámicas!$B$131:$B$132</c:f>
              <c:numCache>
                <c:formatCode>General</c:formatCode>
                <c:ptCount val="2"/>
                <c:pt idx="0">
                  <c:v>208</c:v>
                </c:pt>
                <c:pt idx="1">
                  <c:v>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D8-48DB-A832-4550DE6E81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5579279"/>
        <c:axId val="611600607"/>
      </c:barChart>
      <c:catAx>
        <c:axId val="5455792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11600607"/>
        <c:crosses val="autoZero"/>
        <c:auto val="1"/>
        <c:lblAlgn val="ctr"/>
        <c:lblOffset val="100"/>
        <c:noMultiLvlLbl val="0"/>
      </c:catAx>
      <c:valAx>
        <c:axId val="6116006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45579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[INFORME PQRSD FEBRERO 1 07.06.xlsx]Dinámicas!TablaDinámica62</c:name>
    <c:fmtId val="0"/>
  </c:pivotSource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Dinámicas!$B$73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Dinámicas!$A$74:$A$102</c:f>
              <c:strCache>
                <c:ptCount val="28"/>
                <c:pt idx="0">
                  <c:v>Amazonas</c:v>
                </c:pt>
                <c:pt idx="1">
                  <c:v>Antioquia</c:v>
                </c:pt>
                <c:pt idx="2">
                  <c:v>Arauca </c:v>
                </c:pt>
                <c:pt idx="3">
                  <c:v>Atlantico</c:v>
                </c:pt>
                <c:pt idx="4">
                  <c:v>Bolivar</c:v>
                </c:pt>
                <c:pt idx="5">
                  <c:v>Boyacá</c:v>
                </c:pt>
                <c:pt idx="6">
                  <c:v>Caldas</c:v>
                </c:pt>
                <c:pt idx="7">
                  <c:v>Caqueta </c:v>
                </c:pt>
                <c:pt idx="8">
                  <c:v>Casanare</c:v>
                </c:pt>
                <c:pt idx="9">
                  <c:v>Cauca</c:v>
                </c:pt>
                <c:pt idx="10">
                  <c:v>Cesar</c:v>
                </c:pt>
                <c:pt idx="11">
                  <c:v>Choco</c:v>
                </c:pt>
                <c:pt idx="12">
                  <c:v>Cordoba</c:v>
                </c:pt>
                <c:pt idx="13">
                  <c:v>Cundinamarca</c:v>
                </c:pt>
                <c:pt idx="14">
                  <c:v>Guajira</c:v>
                </c:pt>
                <c:pt idx="15">
                  <c:v>Huila</c:v>
                </c:pt>
                <c:pt idx="16">
                  <c:v>Magdalena</c:v>
                </c:pt>
                <c:pt idx="17">
                  <c:v>Meta</c:v>
                </c:pt>
                <c:pt idx="18">
                  <c:v>Nariño</c:v>
                </c:pt>
                <c:pt idx="19">
                  <c:v>Norte de Santander</c:v>
                </c:pt>
                <c:pt idx="20">
                  <c:v>Putumayo</c:v>
                </c:pt>
                <c:pt idx="21">
                  <c:v>Quindio</c:v>
                </c:pt>
                <c:pt idx="22">
                  <c:v>Risaralda</c:v>
                </c:pt>
                <c:pt idx="23">
                  <c:v>Santander</c:v>
                </c:pt>
                <c:pt idx="24">
                  <c:v>Sucre</c:v>
                </c:pt>
                <c:pt idx="25">
                  <c:v>Tolima</c:v>
                </c:pt>
                <c:pt idx="26">
                  <c:v>Valle del Cauca</c:v>
                </c:pt>
                <c:pt idx="27">
                  <c:v>Vichada</c:v>
                </c:pt>
              </c:strCache>
            </c:strRef>
          </c:cat>
          <c:val>
            <c:numRef>
              <c:f>Dinámicas!$B$74:$B$102</c:f>
              <c:numCache>
                <c:formatCode>General</c:formatCode>
                <c:ptCount val="28"/>
                <c:pt idx="0">
                  <c:v>2</c:v>
                </c:pt>
                <c:pt idx="1">
                  <c:v>7</c:v>
                </c:pt>
                <c:pt idx="2">
                  <c:v>1</c:v>
                </c:pt>
                <c:pt idx="3">
                  <c:v>29</c:v>
                </c:pt>
                <c:pt idx="4">
                  <c:v>9</c:v>
                </c:pt>
                <c:pt idx="5">
                  <c:v>13</c:v>
                </c:pt>
                <c:pt idx="6">
                  <c:v>13</c:v>
                </c:pt>
                <c:pt idx="7">
                  <c:v>12</c:v>
                </c:pt>
                <c:pt idx="8">
                  <c:v>6</c:v>
                </c:pt>
                <c:pt idx="9">
                  <c:v>5</c:v>
                </c:pt>
                <c:pt idx="10">
                  <c:v>8</c:v>
                </c:pt>
                <c:pt idx="11">
                  <c:v>2</c:v>
                </c:pt>
                <c:pt idx="12">
                  <c:v>9</c:v>
                </c:pt>
                <c:pt idx="13">
                  <c:v>122</c:v>
                </c:pt>
                <c:pt idx="14">
                  <c:v>4</c:v>
                </c:pt>
                <c:pt idx="15">
                  <c:v>6</c:v>
                </c:pt>
                <c:pt idx="16">
                  <c:v>6</c:v>
                </c:pt>
                <c:pt idx="17">
                  <c:v>3</c:v>
                </c:pt>
                <c:pt idx="18">
                  <c:v>6</c:v>
                </c:pt>
                <c:pt idx="19">
                  <c:v>1</c:v>
                </c:pt>
                <c:pt idx="20">
                  <c:v>6</c:v>
                </c:pt>
                <c:pt idx="21">
                  <c:v>8</c:v>
                </c:pt>
                <c:pt idx="22">
                  <c:v>5</c:v>
                </c:pt>
                <c:pt idx="23">
                  <c:v>18</c:v>
                </c:pt>
                <c:pt idx="24">
                  <c:v>8</c:v>
                </c:pt>
                <c:pt idx="25">
                  <c:v>5</c:v>
                </c:pt>
                <c:pt idx="26">
                  <c:v>18</c:v>
                </c:pt>
                <c:pt idx="2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61-4A09-B2C7-A4BACAE232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43364367"/>
        <c:axId val="843370191"/>
      </c:barChart>
      <c:catAx>
        <c:axId val="8433643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43370191"/>
        <c:crosses val="autoZero"/>
        <c:auto val="1"/>
        <c:lblAlgn val="ctr"/>
        <c:lblOffset val="100"/>
        <c:noMultiLvlLbl val="0"/>
      </c:catAx>
      <c:valAx>
        <c:axId val="8433701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433643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2" name="Imagen 1" descr="http://40.75.99.166/orfeo3/iconos/flechaasc.gif">
          <a:extLst>
            <a:ext uri="{FF2B5EF4-FFF2-40B4-BE49-F238E27FC236}">
              <a16:creationId xmlns:a16="http://schemas.microsoft.com/office/drawing/2014/main" id="{CC82E868-B1A3-4027-8E0C-4820A78B33A7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3" name="Imagen 2" descr="http://40.75.99.166/orfeo3/iconos/flechaasc.gif">
          <a:extLst>
            <a:ext uri="{FF2B5EF4-FFF2-40B4-BE49-F238E27FC236}">
              <a16:creationId xmlns:a16="http://schemas.microsoft.com/office/drawing/2014/main" id="{B5AB8490-27CC-43DE-B960-58BBBDF59CAA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4" name="Imagen 3" descr="http://40.75.99.166/orfeo3/iconos/flechaasc.gif">
          <a:extLst>
            <a:ext uri="{FF2B5EF4-FFF2-40B4-BE49-F238E27FC236}">
              <a16:creationId xmlns:a16="http://schemas.microsoft.com/office/drawing/2014/main" id="{D40AF769-BEF5-4C2E-A18E-23E06366ACF8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5" name="Imagen 4" descr="http://40.75.99.166/orfeo3/iconos/flechaasc.gif">
          <a:extLst>
            <a:ext uri="{FF2B5EF4-FFF2-40B4-BE49-F238E27FC236}">
              <a16:creationId xmlns:a16="http://schemas.microsoft.com/office/drawing/2014/main" id="{9F9607E6-07D2-4D27-939F-56176C55E1D6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6" name="Imagen 5" descr="http://40.75.99.166/orfeo3/iconos/flechaasc.gif">
          <a:extLst>
            <a:ext uri="{FF2B5EF4-FFF2-40B4-BE49-F238E27FC236}">
              <a16:creationId xmlns:a16="http://schemas.microsoft.com/office/drawing/2014/main" id="{76088C35-E814-42CD-AD51-4620025CE6AD}"/>
            </a:ext>
            <a:ext uri="{147F2762-F138-4A5C-976F-8EAC2B608ADB}">
              <a16:predDERef xmlns:a16="http://schemas.microsoft.com/office/drawing/2014/main" pred="{00000000-0008-0000-0000-000005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7" name="Imagen 6" descr="http://40.75.99.166/orfeo3/iconos/flechaasc.gif">
          <a:extLst>
            <a:ext uri="{FF2B5EF4-FFF2-40B4-BE49-F238E27FC236}">
              <a16:creationId xmlns:a16="http://schemas.microsoft.com/office/drawing/2014/main" id="{1DF337B7-846F-460A-AA5C-DE616F50D92E}"/>
            </a:ext>
            <a:ext uri="{147F2762-F138-4A5C-976F-8EAC2B608ADB}">
              <a16:predDERef xmlns:a16="http://schemas.microsoft.com/office/drawing/2014/main" pred="{00000000-0008-0000-0000-000006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8" name="Imagen 7" descr="http://40.75.99.166/orfeo3/iconos/flechaasc.gif">
          <a:extLst>
            <a:ext uri="{FF2B5EF4-FFF2-40B4-BE49-F238E27FC236}">
              <a16:creationId xmlns:a16="http://schemas.microsoft.com/office/drawing/2014/main" id="{F925190E-50DC-495D-9B0E-774CFC7DE7DA}"/>
            </a:ext>
            <a:ext uri="{147F2762-F138-4A5C-976F-8EAC2B608ADB}">
              <a16:predDERef xmlns:a16="http://schemas.microsoft.com/office/drawing/2014/main" pred="{00000000-0008-0000-0000-000007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9" name="Imagen 8" descr="http://40.75.99.166/orfeo3/iconos/flechaasc.gif">
          <a:extLst>
            <a:ext uri="{FF2B5EF4-FFF2-40B4-BE49-F238E27FC236}">
              <a16:creationId xmlns:a16="http://schemas.microsoft.com/office/drawing/2014/main" id="{37EC68AB-D224-437B-B22A-E115479047F3}"/>
            </a:ext>
            <a:ext uri="{147F2762-F138-4A5C-976F-8EAC2B608ADB}">
              <a16:predDERef xmlns:a16="http://schemas.microsoft.com/office/drawing/2014/main" pred="{00000000-0008-0000-0000-000008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0" name="Imagen 4" descr="http://40.75.99.166/orfeo3/iconos/flechaasc.gif">
          <a:extLst>
            <a:ext uri="{FF2B5EF4-FFF2-40B4-BE49-F238E27FC236}">
              <a16:creationId xmlns:a16="http://schemas.microsoft.com/office/drawing/2014/main" id="{7ADA7B45-2D4E-4C02-A0FE-4BC7E2E07D79}"/>
            </a:ext>
            <a:ext uri="{147F2762-F138-4A5C-976F-8EAC2B608ADB}">
              <a16:predDERef xmlns:a16="http://schemas.microsoft.com/office/drawing/2014/main" pred="{00000000-0008-0000-0000-000009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11" name="Imagen 2" descr="http://40.75.99.166/orfeo3/iconos/flechaasc.gif">
          <a:extLst>
            <a:ext uri="{FF2B5EF4-FFF2-40B4-BE49-F238E27FC236}">
              <a16:creationId xmlns:a16="http://schemas.microsoft.com/office/drawing/2014/main" id="{D00A0D43-BDA6-4B1F-B6B2-26FDDF02050A}"/>
            </a:ext>
            <a:ext uri="{147F2762-F138-4A5C-976F-8EAC2B608ADB}">
              <a16:predDERef xmlns:a16="http://schemas.microsoft.com/office/drawing/2014/main" pred="{00000000-0008-0000-0000-00000A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12" name="Imagen 11" descr="http://40.75.99.166/orfeo3/iconos/flechaasc.gif">
          <a:extLst>
            <a:ext uri="{FF2B5EF4-FFF2-40B4-BE49-F238E27FC236}">
              <a16:creationId xmlns:a16="http://schemas.microsoft.com/office/drawing/2014/main" id="{782AF12F-863A-4498-9BC6-E3AC2EF6313A}"/>
            </a:ext>
            <a:ext uri="{147F2762-F138-4A5C-976F-8EAC2B608ADB}">
              <a16:predDERef xmlns:a16="http://schemas.microsoft.com/office/drawing/2014/main" pred="{00000000-0008-0000-0000-00000B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13" name="Imagen 12" descr="http://40.75.99.166/orfeo3/iconos/flechaasc.gif">
          <a:extLst>
            <a:ext uri="{FF2B5EF4-FFF2-40B4-BE49-F238E27FC236}">
              <a16:creationId xmlns:a16="http://schemas.microsoft.com/office/drawing/2014/main" id="{095A6F7B-F902-4B60-8106-96B9394CCD4E}"/>
            </a:ext>
            <a:ext uri="{147F2762-F138-4A5C-976F-8EAC2B608ADB}">
              <a16:predDERef xmlns:a16="http://schemas.microsoft.com/office/drawing/2014/main" pred="{00000000-0008-0000-0000-00000C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4" name="Imagen 13" descr="http://40.75.99.166/orfeo3/iconos/flechaasc.gif">
          <a:extLst>
            <a:ext uri="{FF2B5EF4-FFF2-40B4-BE49-F238E27FC236}">
              <a16:creationId xmlns:a16="http://schemas.microsoft.com/office/drawing/2014/main" id="{FFFCD2C8-E1E7-4229-A104-CB3FE7653EA5}"/>
            </a:ext>
            <a:ext uri="{147F2762-F138-4A5C-976F-8EAC2B608ADB}">
              <a16:predDERef xmlns:a16="http://schemas.microsoft.com/office/drawing/2014/main" pred="{00000000-0008-0000-0000-00000D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5" name="Imagen 14" descr="http://40.75.99.166/orfeo3/iconos/flechaasc.gif">
          <a:extLst>
            <a:ext uri="{FF2B5EF4-FFF2-40B4-BE49-F238E27FC236}">
              <a16:creationId xmlns:a16="http://schemas.microsoft.com/office/drawing/2014/main" id="{64E124D0-FCED-4AF0-95AE-C04E9723B274}"/>
            </a:ext>
            <a:ext uri="{147F2762-F138-4A5C-976F-8EAC2B608ADB}">
              <a16:predDERef xmlns:a16="http://schemas.microsoft.com/office/drawing/2014/main" pred="{00000000-0008-0000-0000-00000E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6" name="Imagen 15" descr="http://40.75.99.166/orfeo3/iconos/flechaasc.gif">
          <a:extLst>
            <a:ext uri="{FF2B5EF4-FFF2-40B4-BE49-F238E27FC236}">
              <a16:creationId xmlns:a16="http://schemas.microsoft.com/office/drawing/2014/main" id="{393E0D48-07D9-442C-B874-10F3B8210238}"/>
            </a:ext>
            <a:ext uri="{147F2762-F138-4A5C-976F-8EAC2B608ADB}">
              <a16:predDERef xmlns:a16="http://schemas.microsoft.com/office/drawing/2014/main" pred="{00000000-0008-0000-0000-00000F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7" name="Imagen 16" descr="http://40.75.99.166/orfeo3/iconos/flechaasc.gif">
          <a:extLst>
            <a:ext uri="{FF2B5EF4-FFF2-40B4-BE49-F238E27FC236}">
              <a16:creationId xmlns:a16="http://schemas.microsoft.com/office/drawing/2014/main" id="{2FE95071-C989-4F18-B5F4-C279C693F78E}"/>
            </a:ext>
            <a:ext uri="{147F2762-F138-4A5C-976F-8EAC2B608ADB}">
              <a16:predDERef xmlns:a16="http://schemas.microsoft.com/office/drawing/2014/main" pred="{00000000-0008-0000-0000-000010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8" name="Imagen 4" descr="http://40.75.99.166/orfeo3/iconos/flechaasc.gif">
          <a:extLst>
            <a:ext uri="{FF2B5EF4-FFF2-40B4-BE49-F238E27FC236}">
              <a16:creationId xmlns:a16="http://schemas.microsoft.com/office/drawing/2014/main" id="{9E7681CD-35C8-48F8-8FAF-7A9345449B18}"/>
            </a:ext>
            <a:ext uri="{147F2762-F138-4A5C-976F-8EAC2B608ADB}">
              <a16:predDERef xmlns:a16="http://schemas.microsoft.com/office/drawing/2014/main" pred="{00000000-0008-0000-0000-000011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19" name="Imagen 2" descr="http://40.75.99.166/orfeo3/iconos/flechaasc.gif">
          <a:extLst>
            <a:ext uri="{FF2B5EF4-FFF2-40B4-BE49-F238E27FC236}">
              <a16:creationId xmlns:a16="http://schemas.microsoft.com/office/drawing/2014/main" id="{CA62A2AD-0BC6-4C3F-B7B0-EC879DC47A6E}"/>
            </a:ext>
            <a:ext uri="{147F2762-F138-4A5C-976F-8EAC2B608ADB}">
              <a16:predDERef xmlns:a16="http://schemas.microsoft.com/office/drawing/2014/main" pred="{00000000-0008-0000-0000-000012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0" name="Imagen 5" descr="http://40.75.99.166/orfeo3/iconos/flechaasc.gif">
          <a:extLst>
            <a:ext uri="{FF2B5EF4-FFF2-40B4-BE49-F238E27FC236}">
              <a16:creationId xmlns:a16="http://schemas.microsoft.com/office/drawing/2014/main" id="{3D1F92BD-27C4-4F53-BAC8-70397AF38A73}"/>
            </a:ext>
            <a:ext uri="{147F2762-F138-4A5C-976F-8EAC2B608ADB}">
              <a16:predDERef xmlns:a16="http://schemas.microsoft.com/office/drawing/2014/main" pred="{00000000-0008-0000-0000-000013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1" name="Imagen 6" descr="http://40.75.99.166/orfeo3/iconos/flechaasc.gif">
          <a:extLst>
            <a:ext uri="{FF2B5EF4-FFF2-40B4-BE49-F238E27FC236}">
              <a16:creationId xmlns:a16="http://schemas.microsoft.com/office/drawing/2014/main" id="{7E398CB3-8418-4523-977B-71A420749859}"/>
            </a:ext>
            <a:ext uri="{147F2762-F138-4A5C-976F-8EAC2B608ADB}">
              <a16:predDERef xmlns:a16="http://schemas.microsoft.com/office/drawing/2014/main" pred="{00000000-0008-0000-0000-000014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2" name="Imagen 5" descr="http://40.75.99.166/orfeo3/iconos/flechaasc.gif">
          <a:extLst>
            <a:ext uri="{FF2B5EF4-FFF2-40B4-BE49-F238E27FC236}">
              <a16:creationId xmlns:a16="http://schemas.microsoft.com/office/drawing/2014/main" id="{C274B625-1C1F-4E1E-BC24-FEBF69520137}"/>
            </a:ext>
            <a:ext uri="{147F2762-F138-4A5C-976F-8EAC2B608ADB}">
              <a16:predDERef xmlns:a16="http://schemas.microsoft.com/office/drawing/2014/main" pred="{00000000-0008-0000-0000-000015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3" name="Imagen 6" descr="http://40.75.99.166/orfeo3/iconos/flechaasc.gif">
          <a:extLst>
            <a:ext uri="{FF2B5EF4-FFF2-40B4-BE49-F238E27FC236}">
              <a16:creationId xmlns:a16="http://schemas.microsoft.com/office/drawing/2014/main" id="{8705E078-96BC-4933-98D2-0539A063FB94}"/>
            </a:ext>
            <a:ext uri="{147F2762-F138-4A5C-976F-8EAC2B608ADB}">
              <a16:predDERef xmlns:a16="http://schemas.microsoft.com/office/drawing/2014/main" pred="{00000000-0008-0000-0000-000016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4" name="Imagen 5" descr="http://40.75.99.166/orfeo3/iconos/flechaasc.gif">
          <a:extLst>
            <a:ext uri="{FF2B5EF4-FFF2-40B4-BE49-F238E27FC236}">
              <a16:creationId xmlns:a16="http://schemas.microsoft.com/office/drawing/2014/main" id="{DCED7421-25E2-423D-89D3-7546C1E8C231}"/>
            </a:ext>
            <a:ext uri="{147F2762-F138-4A5C-976F-8EAC2B608ADB}">
              <a16:predDERef xmlns:a16="http://schemas.microsoft.com/office/drawing/2014/main" pred="{00000000-0008-0000-0000-000017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5" name="Imagen 6" descr="http://40.75.99.166/orfeo3/iconos/flechaasc.gif">
          <a:extLst>
            <a:ext uri="{FF2B5EF4-FFF2-40B4-BE49-F238E27FC236}">
              <a16:creationId xmlns:a16="http://schemas.microsoft.com/office/drawing/2014/main" id="{62E7AB8C-94F6-4DF5-8A5F-D50D269FFBE5}"/>
            </a:ext>
            <a:ext uri="{147F2762-F138-4A5C-976F-8EAC2B608ADB}">
              <a16:predDERef xmlns:a16="http://schemas.microsoft.com/office/drawing/2014/main" pred="{00000000-0008-0000-0000-000018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6" name="Imagen 5" descr="http://40.75.99.166/orfeo3/iconos/flechaasc.gif">
          <a:extLst>
            <a:ext uri="{FF2B5EF4-FFF2-40B4-BE49-F238E27FC236}">
              <a16:creationId xmlns:a16="http://schemas.microsoft.com/office/drawing/2014/main" id="{B4AAD0AB-5DC5-4E81-968D-7E5048DCDCE3}"/>
            </a:ext>
            <a:ext uri="{147F2762-F138-4A5C-976F-8EAC2B608ADB}">
              <a16:predDERef xmlns:a16="http://schemas.microsoft.com/office/drawing/2014/main" pred="{00000000-0008-0000-0000-000019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7" name="Imagen 6" descr="http://40.75.99.166/orfeo3/iconos/flechaasc.gif">
          <a:extLst>
            <a:ext uri="{FF2B5EF4-FFF2-40B4-BE49-F238E27FC236}">
              <a16:creationId xmlns:a16="http://schemas.microsoft.com/office/drawing/2014/main" id="{C80B6834-14CE-4946-B17B-B351AEE46CBA}"/>
            </a:ext>
            <a:ext uri="{147F2762-F138-4A5C-976F-8EAC2B608ADB}">
              <a16:predDERef xmlns:a16="http://schemas.microsoft.com/office/drawing/2014/main" pred="{00000000-0008-0000-0000-00001A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8" name="Imagen 5" descr="http://40.75.99.166/orfeo3/iconos/flechaasc.gif">
          <a:extLst>
            <a:ext uri="{FF2B5EF4-FFF2-40B4-BE49-F238E27FC236}">
              <a16:creationId xmlns:a16="http://schemas.microsoft.com/office/drawing/2014/main" id="{6805E32D-E9F2-4881-918E-1D737AB3BE28}"/>
            </a:ext>
            <a:ext uri="{147F2762-F138-4A5C-976F-8EAC2B608ADB}">
              <a16:predDERef xmlns:a16="http://schemas.microsoft.com/office/drawing/2014/main" pred="{00000000-0008-0000-0000-00001B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9" name="Imagen 6" descr="http://40.75.99.166/orfeo3/iconos/flechaasc.gif">
          <a:extLst>
            <a:ext uri="{FF2B5EF4-FFF2-40B4-BE49-F238E27FC236}">
              <a16:creationId xmlns:a16="http://schemas.microsoft.com/office/drawing/2014/main" id="{AFD005DF-6A7E-447E-83CE-46E0054647B2}"/>
            </a:ext>
            <a:ext uri="{147F2762-F138-4A5C-976F-8EAC2B608ADB}">
              <a16:predDERef xmlns:a16="http://schemas.microsoft.com/office/drawing/2014/main" pred="{00000000-0008-0000-0000-00001C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0" name="Imagen 5" descr="http://40.75.99.166/orfeo3/iconos/flechaasc.gif">
          <a:extLst>
            <a:ext uri="{FF2B5EF4-FFF2-40B4-BE49-F238E27FC236}">
              <a16:creationId xmlns:a16="http://schemas.microsoft.com/office/drawing/2014/main" id="{49710B8E-D603-4065-8EEF-5A060DF09878}"/>
            </a:ext>
            <a:ext uri="{147F2762-F138-4A5C-976F-8EAC2B608ADB}">
              <a16:predDERef xmlns:a16="http://schemas.microsoft.com/office/drawing/2014/main" pred="{00000000-0008-0000-0000-00001D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1" name="Imagen 6" descr="http://40.75.99.166/orfeo3/iconos/flechaasc.gif">
          <a:extLst>
            <a:ext uri="{FF2B5EF4-FFF2-40B4-BE49-F238E27FC236}">
              <a16:creationId xmlns:a16="http://schemas.microsoft.com/office/drawing/2014/main" id="{72C2C8F8-95DA-4E7E-A6E3-5A3CE3E45D03}"/>
            </a:ext>
            <a:ext uri="{147F2762-F138-4A5C-976F-8EAC2B608ADB}">
              <a16:predDERef xmlns:a16="http://schemas.microsoft.com/office/drawing/2014/main" pred="{00000000-0008-0000-0000-00001E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2" name="Imagen 5" descr="http://40.75.99.166/orfeo3/iconos/flechaasc.gif">
          <a:extLst>
            <a:ext uri="{FF2B5EF4-FFF2-40B4-BE49-F238E27FC236}">
              <a16:creationId xmlns:a16="http://schemas.microsoft.com/office/drawing/2014/main" id="{73370D71-4C15-461A-8FFE-055255CD1068}"/>
            </a:ext>
            <a:ext uri="{147F2762-F138-4A5C-976F-8EAC2B608ADB}">
              <a16:predDERef xmlns:a16="http://schemas.microsoft.com/office/drawing/2014/main" pred="{00000000-0008-0000-0000-00001F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3" name="Imagen 6" descr="http://40.75.99.166/orfeo3/iconos/flechaasc.gif">
          <a:extLst>
            <a:ext uri="{FF2B5EF4-FFF2-40B4-BE49-F238E27FC236}">
              <a16:creationId xmlns:a16="http://schemas.microsoft.com/office/drawing/2014/main" id="{43A284D4-5BC9-42AA-A283-CA798AB0935D}"/>
            </a:ext>
            <a:ext uri="{147F2762-F138-4A5C-976F-8EAC2B608ADB}">
              <a16:predDERef xmlns:a16="http://schemas.microsoft.com/office/drawing/2014/main" pred="{00000000-0008-0000-0000-000020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4" name="Imagen 5" descr="http://40.75.99.166/orfeo3/iconos/flechaasc.gif">
          <a:extLst>
            <a:ext uri="{FF2B5EF4-FFF2-40B4-BE49-F238E27FC236}">
              <a16:creationId xmlns:a16="http://schemas.microsoft.com/office/drawing/2014/main" id="{E2C5852B-AF92-42B6-9E06-E6D28FDEB263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5" name="Imagen 6" descr="http://40.75.99.166/orfeo3/iconos/flechaasc.gif">
          <a:extLst>
            <a:ext uri="{FF2B5EF4-FFF2-40B4-BE49-F238E27FC236}">
              <a16:creationId xmlns:a16="http://schemas.microsoft.com/office/drawing/2014/main" id="{0783E8EA-9724-475C-A28B-49D0FD58A915}"/>
            </a:ext>
            <a:ext uri="{147F2762-F138-4A5C-976F-8EAC2B608ADB}">
              <a16:predDERef xmlns:a16="http://schemas.microsoft.com/office/drawing/2014/main" pred="{00000000-0008-0000-0000-000022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6" name="Imagen 5" descr="http://40.75.99.166/orfeo3/iconos/flechaasc.gif">
          <a:extLst>
            <a:ext uri="{FF2B5EF4-FFF2-40B4-BE49-F238E27FC236}">
              <a16:creationId xmlns:a16="http://schemas.microsoft.com/office/drawing/2014/main" id="{01F8B2A5-D5D5-4B88-AAF9-9960C6C27FD7}"/>
            </a:ext>
            <a:ext uri="{147F2762-F138-4A5C-976F-8EAC2B608ADB}">
              <a16:predDERef xmlns:a16="http://schemas.microsoft.com/office/drawing/2014/main" pred="{00000000-0008-0000-0000-000023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7" name="Imagen 6" descr="http://40.75.99.166/orfeo3/iconos/flechaasc.gif">
          <a:extLst>
            <a:ext uri="{FF2B5EF4-FFF2-40B4-BE49-F238E27FC236}">
              <a16:creationId xmlns:a16="http://schemas.microsoft.com/office/drawing/2014/main" id="{AC29CEF5-5310-4B7B-81F5-3E546463FC16}"/>
            </a:ext>
            <a:ext uri="{147F2762-F138-4A5C-976F-8EAC2B608ADB}">
              <a16:predDERef xmlns:a16="http://schemas.microsoft.com/office/drawing/2014/main" pred="{00000000-0008-0000-0000-000024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8" name="Imagen 5" descr="http://40.75.99.166/orfeo3/iconos/flechaasc.gif">
          <a:extLst>
            <a:ext uri="{FF2B5EF4-FFF2-40B4-BE49-F238E27FC236}">
              <a16:creationId xmlns:a16="http://schemas.microsoft.com/office/drawing/2014/main" id="{C18BEC09-7B0E-4EF8-984C-D1BBC543E52F}"/>
            </a:ext>
            <a:ext uri="{147F2762-F138-4A5C-976F-8EAC2B608ADB}">
              <a16:predDERef xmlns:a16="http://schemas.microsoft.com/office/drawing/2014/main" pred="{00000000-0008-0000-0000-000025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9" name="Imagen 6" descr="http://40.75.99.166/orfeo3/iconos/flechaasc.gif">
          <a:extLst>
            <a:ext uri="{FF2B5EF4-FFF2-40B4-BE49-F238E27FC236}">
              <a16:creationId xmlns:a16="http://schemas.microsoft.com/office/drawing/2014/main" id="{180BF81C-2171-40DC-9620-09BD97CA6CDF}"/>
            </a:ext>
            <a:ext uri="{147F2762-F138-4A5C-976F-8EAC2B608ADB}">
              <a16:predDERef xmlns:a16="http://schemas.microsoft.com/office/drawing/2014/main" pred="{00000000-0008-0000-0000-000026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40" name="Imagen 5" descr="http://40.75.99.166/orfeo3/iconos/flechaasc.gif">
          <a:extLst>
            <a:ext uri="{FF2B5EF4-FFF2-40B4-BE49-F238E27FC236}">
              <a16:creationId xmlns:a16="http://schemas.microsoft.com/office/drawing/2014/main" id="{02597AFB-6909-43DE-AB35-A96E41597C85}"/>
            </a:ext>
            <a:ext uri="{147F2762-F138-4A5C-976F-8EAC2B608ADB}">
              <a16:predDERef xmlns:a16="http://schemas.microsoft.com/office/drawing/2014/main" pred="{00000000-0008-0000-0000-000027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41" name="Imagen 6" descr="http://40.75.99.166/orfeo3/iconos/flechaasc.gif">
          <a:extLst>
            <a:ext uri="{FF2B5EF4-FFF2-40B4-BE49-F238E27FC236}">
              <a16:creationId xmlns:a16="http://schemas.microsoft.com/office/drawing/2014/main" id="{5EADF665-454F-4137-906D-5C69205A6B46}"/>
            </a:ext>
            <a:ext uri="{147F2762-F138-4A5C-976F-8EAC2B608ADB}">
              <a16:predDERef xmlns:a16="http://schemas.microsoft.com/office/drawing/2014/main" pred="{00000000-0008-0000-0000-000028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42" name="Imagen 5" descr="http://40.75.99.166/orfeo3/iconos/flechaasc.gif">
          <a:extLst>
            <a:ext uri="{FF2B5EF4-FFF2-40B4-BE49-F238E27FC236}">
              <a16:creationId xmlns:a16="http://schemas.microsoft.com/office/drawing/2014/main" id="{C0F0A531-8619-40B2-8DD2-FACB7CD2FFF5}"/>
            </a:ext>
            <a:ext uri="{147F2762-F138-4A5C-976F-8EAC2B608ADB}">
              <a16:predDERef xmlns:a16="http://schemas.microsoft.com/office/drawing/2014/main" pred="{00000000-0008-0000-0000-000029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43" name="Imagen 6" descr="http://40.75.99.166/orfeo3/iconos/flechaasc.gif">
          <a:extLst>
            <a:ext uri="{FF2B5EF4-FFF2-40B4-BE49-F238E27FC236}">
              <a16:creationId xmlns:a16="http://schemas.microsoft.com/office/drawing/2014/main" id="{D1026FF1-B09E-4B82-8CD8-47C655F7547F}"/>
            </a:ext>
            <a:ext uri="{147F2762-F138-4A5C-976F-8EAC2B608ADB}">
              <a16:predDERef xmlns:a16="http://schemas.microsoft.com/office/drawing/2014/main" pred="{00000000-0008-0000-0000-00002A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44" name="Imagen 5" descr="http://40.75.99.166/orfeo3/iconos/flechaasc.gif">
          <a:extLst>
            <a:ext uri="{FF2B5EF4-FFF2-40B4-BE49-F238E27FC236}">
              <a16:creationId xmlns:a16="http://schemas.microsoft.com/office/drawing/2014/main" id="{B133E883-FA93-4756-8725-CD8727C57113}"/>
            </a:ext>
            <a:ext uri="{147F2762-F138-4A5C-976F-8EAC2B608ADB}">
              <a16:predDERef xmlns:a16="http://schemas.microsoft.com/office/drawing/2014/main" pred="{00000000-0008-0000-0000-00002B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45" name="Imagen 6" descr="http://40.75.99.166/orfeo3/iconos/flechaasc.gif">
          <a:extLst>
            <a:ext uri="{FF2B5EF4-FFF2-40B4-BE49-F238E27FC236}">
              <a16:creationId xmlns:a16="http://schemas.microsoft.com/office/drawing/2014/main" id="{38ED0B4D-5DB5-4927-B914-19ADCB6D4E2C}"/>
            </a:ext>
            <a:ext uri="{147F2762-F138-4A5C-976F-8EAC2B608ADB}">
              <a16:predDERef xmlns:a16="http://schemas.microsoft.com/office/drawing/2014/main" pred="{00000000-0008-0000-0000-00002C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46" name="Imagen 5" descr="http://40.75.99.166/orfeo3/iconos/flechaasc.gif">
          <a:extLst>
            <a:ext uri="{FF2B5EF4-FFF2-40B4-BE49-F238E27FC236}">
              <a16:creationId xmlns:a16="http://schemas.microsoft.com/office/drawing/2014/main" id="{4A7A22A3-E937-4B21-B474-35CB92AA0BB6}"/>
            </a:ext>
            <a:ext uri="{147F2762-F138-4A5C-976F-8EAC2B608ADB}">
              <a16:predDERef xmlns:a16="http://schemas.microsoft.com/office/drawing/2014/main" pred="{00000000-0008-0000-0000-00002D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47" name="Imagen 6" descr="http://40.75.99.166/orfeo3/iconos/flechaasc.gif">
          <a:extLst>
            <a:ext uri="{FF2B5EF4-FFF2-40B4-BE49-F238E27FC236}">
              <a16:creationId xmlns:a16="http://schemas.microsoft.com/office/drawing/2014/main" id="{DDE5E53C-5630-4814-AF38-E18FAC0C98DD}"/>
            </a:ext>
            <a:ext uri="{147F2762-F138-4A5C-976F-8EAC2B608ADB}">
              <a16:predDERef xmlns:a16="http://schemas.microsoft.com/office/drawing/2014/main" pred="{00000000-0008-0000-0000-00002E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48" name="Imagen 5" descr="http://40.75.99.166/orfeo3/iconos/flechaasc.gif">
          <a:extLst>
            <a:ext uri="{FF2B5EF4-FFF2-40B4-BE49-F238E27FC236}">
              <a16:creationId xmlns:a16="http://schemas.microsoft.com/office/drawing/2014/main" id="{2D100D68-69D6-42BE-BD06-771C91D7EC98}"/>
            </a:ext>
            <a:ext uri="{147F2762-F138-4A5C-976F-8EAC2B608ADB}">
              <a16:predDERef xmlns:a16="http://schemas.microsoft.com/office/drawing/2014/main" pred="{00000000-0008-0000-0000-00002F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49" name="Imagen 6" descr="http://40.75.99.166/orfeo3/iconos/flechaasc.gif">
          <a:extLst>
            <a:ext uri="{FF2B5EF4-FFF2-40B4-BE49-F238E27FC236}">
              <a16:creationId xmlns:a16="http://schemas.microsoft.com/office/drawing/2014/main" id="{70F5AC7C-AD7C-4796-ACF6-E630B965955C}"/>
            </a:ext>
            <a:ext uri="{147F2762-F138-4A5C-976F-8EAC2B608ADB}">
              <a16:predDERef xmlns:a16="http://schemas.microsoft.com/office/drawing/2014/main" pred="{00000000-0008-0000-0000-000030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50" name="Imagen 5" descr="http://40.75.99.166/orfeo3/iconos/flechaasc.gif">
          <a:extLst>
            <a:ext uri="{FF2B5EF4-FFF2-40B4-BE49-F238E27FC236}">
              <a16:creationId xmlns:a16="http://schemas.microsoft.com/office/drawing/2014/main" id="{74D01201-C46B-45F3-847B-CB68BB7989AC}"/>
            </a:ext>
            <a:ext uri="{147F2762-F138-4A5C-976F-8EAC2B608ADB}">
              <a16:predDERef xmlns:a16="http://schemas.microsoft.com/office/drawing/2014/main" pred="{00000000-0008-0000-0000-000031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51" name="Imagen 6" descr="http://40.75.99.166/orfeo3/iconos/flechaasc.gif">
          <a:extLst>
            <a:ext uri="{FF2B5EF4-FFF2-40B4-BE49-F238E27FC236}">
              <a16:creationId xmlns:a16="http://schemas.microsoft.com/office/drawing/2014/main" id="{DCE71AFD-53D3-443B-8E71-5466B611DFC1}"/>
            </a:ext>
            <a:ext uri="{147F2762-F138-4A5C-976F-8EAC2B608ADB}">
              <a16:predDERef xmlns:a16="http://schemas.microsoft.com/office/drawing/2014/main" pred="{00000000-0008-0000-0000-000032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52" name="Imagen 5" descr="http://40.75.99.166/orfeo3/iconos/flechaasc.gif">
          <a:extLst>
            <a:ext uri="{FF2B5EF4-FFF2-40B4-BE49-F238E27FC236}">
              <a16:creationId xmlns:a16="http://schemas.microsoft.com/office/drawing/2014/main" id="{E8CE9738-0B4D-42E7-A56B-E97C48846002}"/>
            </a:ext>
            <a:ext uri="{147F2762-F138-4A5C-976F-8EAC2B608ADB}">
              <a16:predDERef xmlns:a16="http://schemas.microsoft.com/office/drawing/2014/main" pred="{00000000-0008-0000-0000-000033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53" name="Imagen 6" descr="http://40.75.99.166/orfeo3/iconos/flechaasc.gif">
          <a:extLst>
            <a:ext uri="{FF2B5EF4-FFF2-40B4-BE49-F238E27FC236}">
              <a16:creationId xmlns:a16="http://schemas.microsoft.com/office/drawing/2014/main" id="{EA4CE51E-4832-4A1C-B6B0-2507CC3533B3}"/>
            </a:ext>
            <a:ext uri="{147F2762-F138-4A5C-976F-8EAC2B608ADB}">
              <a16:predDERef xmlns:a16="http://schemas.microsoft.com/office/drawing/2014/main" pred="{00000000-0008-0000-0000-000034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54" name="Imagen 5" descr="http://40.75.99.166/orfeo3/iconos/flechaasc.gif">
          <a:extLst>
            <a:ext uri="{FF2B5EF4-FFF2-40B4-BE49-F238E27FC236}">
              <a16:creationId xmlns:a16="http://schemas.microsoft.com/office/drawing/2014/main" id="{AE3E4676-69D2-44A3-A5CB-95D7FB24A745}"/>
            </a:ext>
            <a:ext uri="{147F2762-F138-4A5C-976F-8EAC2B608ADB}">
              <a16:predDERef xmlns:a16="http://schemas.microsoft.com/office/drawing/2014/main" pred="{00000000-0008-0000-0000-000035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55" name="Imagen 6" descr="http://40.75.99.166/orfeo3/iconos/flechaasc.gif">
          <a:extLst>
            <a:ext uri="{FF2B5EF4-FFF2-40B4-BE49-F238E27FC236}">
              <a16:creationId xmlns:a16="http://schemas.microsoft.com/office/drawing/2014/main" id="{B6809351-C89A-4E63-9223-C77CD8DB5018}"/>
            </a:ext>
            <a:ext uri="{147F2762-F138-4A5C-976F-8EAC2B608ADB}">
              <a16:predDERef xmlns:a16="http://schemas.microsoft.com/office/drawing/2014/main" pred="{00000000-0008-0000-0000-000036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56" name="Imagen 5" descr="http://40.75.99.166/orfeo3/iconos/flechaasc.gif">
          <a:extLst>
            <a:ext uri="{FF2B5EF4-FFF2-40B4-BE49-F238E27FC236}">
              <a16:creationId xmlns:a16="http://schemas.microsoft.com/office/drawing/2014/main" id="{1E88B210-09BB-4FC8-9292-2A5054E8474A}"/>
            </a:ext>
            <a:ext uri="{147F2762-F138-4A5C-976F-8EAC2B608ADB}">
              <a16:predDERef xmlns:a16="http://schemas.microsoft.com/office/drawing/2014/main" pred="{00000000-0008-0000-0000-000037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57" name="Imagen 6" descr="http://40.75.99.166/orfeo3/iconos/flechaasc.gif">
          <a:extLst>
            <a:ext uri="{FF2B5EF4-FFF2-40B4-BE49-F238E27FC236}">
              <a16:creationId xmlns:a16="http://schemas.microsoft.com/office/drawing/2014/main" id="{521A6ED4-BC9F-4B70-A3E5-BBC72FED6869}"/>
            </a:ext>
            <a:ext uri="{147F2762-F138-4A5C-976F-8EAC2B608ADB}">
              <a16:predDERef xmlns:a16="http://schemas.microsoft.com/office/drawing/2014/main" pred="{00000000-0008-0000-0000-000038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58" name="Imagen 2" descr="http://40.75.99.166/orfeo3/iconos/flechaasc.gif">
          <a:extLst>
            <a:ext uri="{FF2B5EF4-FFF2-40B4-BE49-F238E27FC236}">
              <a16:creationId xmlns:a16="http://schemas.microsoft.com/office/drawing/2014/main" id="{C89202E2-1AF1-40A3-8411-A2D5284FD511}"/>
            </a:ext>
            <a:ext uri="{147F2762-F138-4A5C-976F-8EAC2B608ADB}">
              <a16:predDERef xmlns:a16="http://schemas.microsoft.com/office/drawing/2014/main" pred="{00000000-0008-0000-0000-000039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59" name="Imagen 4" descr="http://40.75.99.166/orfeo3/iconos/flechaasc.gif">
          <a:extLst>
            <a:ext uri="{FF2B5EF4-FFF2-40B4-BE49-F238E27FC236}">
              <a16:creationId xmlns:a16="http://schemas.microsoft.com/office/drawing/2014/main" id="{384BBB70-2207-4A4B-9A7B-4EBAC3F79261}"/>
            </a:ext>
            <a:ext uri="{147F2762-F138-4A5C-976F-8EAC2B608ADB}">
              <a16:predDERef xmlns:a16="http://schemas.microsoft.com/office/drawing/2014/main" pred="{CF834387-9DAA-4F94-94DF-E03861896C9A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60" name="Imagen 2" descr="http://40.75.99.166/orfeo3/iconos/flechaasc.gif">
          <a:extLst>
            <a:ext uri="{FF2B5EF4-FFF2-40B4-BE49-F238E27FC236}">
              <a16:creationId xmlns:a16="http://schemas.microsoft.com/office/drawing/2014/main" id="{32B3A9EB-D289-4239-8573-DF22E2330B52}"/>
            </a:ext>
            <a:ext uri="{147F2762-F138-4A5C-976F-8EAC2B608ADB}">
              <a16:predDERef xmlns:a16="http://schemas.microsoft.com/office/drawing/2014/main" pred="{354DBC43-8E14-4D8A-A1E4-3A0D67B2F477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61" name="Imagen 4" descr="http://40.75.99.166/orfeo3/iconos/flechaasc.gif">
          <a:extLst>
            <a:ext uri="{FF2B5EF4-FFF2-40B4-BE49-F238E27FC236}">
              <a16:creationId xmlns:a16="http://schemas.microsoft.com/office/drawing/2014/main" id="{485BC082-91BB-415D-AC6D-E4A1D21F3CF7}"/>
            </a:ext>
            <a:ext uri="{147F2762-F138-4A5C-976F-8EAC2B608ADB}">
              <a16:predDERef xmlns:a16="http://schemas.microsoft.com/office/drawing/2014/main" pred="{569D24E2-A004-40D2-B96C-D0FF2FA12DD1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62" name="Imagen 6" descr="http://40.75.99.166/orfeo3/iconos/flechaasc.gif">
          <a:extLst>
            <a:ext uri="{FF2B5EF4-FFF2-40B4-BE49-F238E27FC236}">
              <a16:creationId xmlns:a16="http://schemas.microsoft.com/office/drawing/2014/main" id="{62C5D541-C547-4961-8687-561CD554F07B}"/>
            </a:ext>
            <a:ext uri="{147F2762-F138-4A5C-976F-8EAC2B608ADB}">
              <a16:predDERef xmlns:a16="http://schemas.microsoft.com/office/drawing/2014/main" pred="{5F2D60D2-A3D7-4CC4-9ACF-4A5EE0BFF85D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63" name="Imagen 8" descr="http://40.75.99.166/orfeo3/iconos/flechaasc.gif">
          <a:extLst>
            <a:ext uri="{FF2B5EF4-FFF2-40B4-BE49-F238E27FC236}">
              <a16:creationId xmlns:a16="http://schemas.microsoft.com/office/drawing/2014/main" id="{0E851A82-35A4-41DC-8441-724FE30081EF}"/>
            </a:ext>
            <a:ext uri="{147F2762-F138-4A5C-976F-8EAC2B608ADB}">
              <a16:predDERef xmlns:a16="http://schemas.microsoft.com/office/drawing/2014/main" pred="{45192230-A087-4732-B968-C6F519E27003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64" name="Imagen 4" descr="http://40.75.99.166/orfeo3/iconos/flechaasc.gif">
          <a:extLst>
            <a:ext uri="{FF2B5EF4-FFF2-40B4-BE49-F238E27FC236}">
              <a16:creationId xmlns:a16="http://schemas.microsoft.com/office/drawing/2014/main" id="{BACE250F-8796-447F-AD66-BAB2301E7BF9}"/>
            </a:ext>
            <a:ext uri="{147F2762-F138-4A5C-976F-8EAC2B608ADB}">
              <a16:predDERef xmlns:a16="http://schemas.microsoft.com/office/drawing/2014/main" pred="{AB06DCCB-DC7C-4980-B37C-3C5EBB4EE6C7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65" name="Imagen 2" descr="http://40.75.99.166/orfeo3/iconos/flechaasc.gif">
          <a:extLst>
            <a:ext uri="{FF2B5EF4-FFF2-40B4-BE49-F238E27FC236}">
              <a16:creationId xmlns:a16="http://schemas.microsoft.com/office/drawing/2014/main" id="{C2CF15BA-AA5C-4973-BDD8-BB84AE64CC58}"/>
            </a:ext>
            <a:ext uri="{147F2762-F138-4A5C-976F-8EAC2B608ADB}">
              <a16:predDERef xmlns:a16="http://schemas.microsoft.com/office/drawing/2014/main" pred="{3E4BD20E-9386-4226-8563-F90A887ABC33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66" name="Imagen 12" descr="http://40.75.99.166/orfeo3/iconos/flechaasc.gif">
          <a:extLst>
            <a:ext uri="{FF2B5EF4-FFF2-40B4-BE49-F238E27FC236}">
              <a16:creationId xmlns:a16="http://schemas.microsoft.com/office/drawing/2014/main" id="{5F8B123B-7EFD-4D13-97AE-80F2C254C57D}"/>
            </a:ext>
            <a:ext uri="{147F2762-F138-4A5C-976F-8EAC2B608ADB}">
              <a16:predDERef xmlns:a16="http://schemas.microsoft.com/office/drawing/2014/main" pred="{5091356C-20FD-462A-BC7A-C4D169F888BB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67" name="Imagen 14" descr="http://40.75.99.166/orfeo3/iconos/flechaasc.gif">
          <a:extLst>
            <a:ext uri="{FF2B5EF4-FFF2-40B4-BE49-F238E27FC236}">
              <a16:creationId xmlns:a16="http://schemas.microsoft.com/office/drawing/2014/main" id="{AC914C89-9652-48D3-85E9-018209A090BA}"/>
            </a:ext>
            <a:ext uri="{147F2762-F138-4A5C-976F-8EAC2B608ADB}">
              <a16:predDERef xmlns:a16="http://schemas.microsoft.com/office/drawing/2014/main" pred="{E03A2B40-6B09-4AFA-A118-B4E92CDA9671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68" name="Imagen 15" descr="http://40.75.99.166/orfeo3/iconos/flechaasc.gif">
          <a:extLst>
            <a:ext uri="{FF2B5EF4-FFF2-40B4-BE49-F238E27FC236}">
              <a16:creationId xmlns:a16="http://schemas.microsoft.com/office/drawing/2014/main" id="{96616864-68C7-479E-9F54-73041930BAE4}"/>
            </a:ext>
            <a:ext uri="{147F2762-F138-4A5C-976F-8EAC2B608ADB}">
              <a16:predDERef xmlns:a16="http://schemas.microsoft.com/office/drawing/2014/main" pred="{F2E0A195-84D3-47C7-BAC8-2114EEF28C19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69" name="Imagen 16" descr="http://40.75.99.166/orfeo3/iconos/flechaasc.gif">
          <a:extLst>
            <a:ext uri="{FF2B5EF4-FFF2-40B4-BE49-F238E27FC236}">
              <a16:creationId xmlns:a16="http://schemas.microsoft.com/office/drawing/2014/main" id="{68F44C98-A889-4682-8822-8F05EC39AC56}"/>
            </a:ext>
            <a:ext uri="{147F2762-F138-4A5C-976F-8EAC2B608ADB}">
              <a16:predDERef xmlns:a16="http://schemas.microsoft.com/office/drawing/2014/main" pred="{2DEAD226-7A38-42EC-B8AB-6C4C8F0EE913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70" name="Imagen 4" descr="http://40.75.99.166/orfeo3/iconos/flechaasc.gif">
          <a:extLst>
            <a:ext uri="{FF2B5EF4-FFF2-40B4-BE49-F238E27FC236}">
              <a16:creationId xmlns:a16="http://schemas.microsoft.com/office/drawing/2014/main" id="{359E6657-4F62-4046-A49D-2BFE431A962E}"/>
            </a:ext>
            <a:ext uri="{147F2762-F138-4A5C-976F-8EAC2B608ADB}">
              <a16:predDERef xmlns:a16="http://schemas.microsoft.com/office/drawing/2014/main" pred="{060DEFA1-BF2D-47B0-9799-69BBBC7D5D38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71" name="Imagen 2" descr="http://40.75.99.166/orfeo3/iconos/flechaasc.gif">
          <a:extLst>
            <a:ext uri="{FF2B5EF4-FFF2-40B4-BE49-F238E27FC236}">
              <a16:creationId xmlns:a16="http://schemas.microsoft.com/office/drawing/2014/main" id="{49F5FA80-1811-4C8F-B956-A63CD0F26EF5}"/>
            </a:ext>
            <a:ext uri="{147F2762-F138-4A5C-976F-8EAC2B608ADB}">
              <a16:predDERef xmlns:a16="http://schemas.microsoft.com/office/drawing/2014/main" pred="{26B4A707-CA45-4B9C-9321-45D9522E964E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72" name="Imagen 5" descr="http://40.75.99.166/orfeo3/iconos/flechaasc.gif">
          <a:extLst>
            <a:ext uri="{FF2B5EF4-FFF2-40B4-BE49-F238E27FC236}">
              <a16:creationId xmlns:a16="http://schemas.microsoft.com/office/drawing/2014/main" id="{1F87D150-4455-4882-8E93-14C057CC2245}"/>
            </a:ext>
            <a:ext uri="{147F2762-F138-4A5C-976F-8EAC2B608ADB}">
              <a16:predDERef xmlns:a16="http://schemas.microsoft.com/office/drawing/2014/main" pred="{7B49EB87-72BF-4FC0-AB93-79040ED159D8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73" name="Imagen 6" descr="http://40.75.99.166/orfeo3/iconos/flechaasc.gif">
          <a:extLst>
            <a:ext uri="{FF2B5EF4-FFF2-40B4-BE49-F238E27FC236}">
              <a16:creationId xmlns:a16="http://schemas.microsoft.com/office/drawing/2014/main" id="{878EA1A1-6DC7-4130-85C1-7493FC71ABE5}"/>
            </a:ext>
            <a:ext uri="{147F2762-F138-4A5C-976F-8EAC2B608ADB}">
              <a16:predDERef xmlns:a16="http://schemas.microsoft.com/office/drawing/2014/main" pred="{1A79C371-CAEF-4C0C-B72A-A89B4880FEFB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74" name="Imagen 5" descr="http://40.75.99.166/orfeo3/iconos/flechaasc.gif">
          <a:extLst>
            <a:ext uri="{FF2B5EF4-FFF2-40B4-BE49-F238E27FC236}">
              <a16:creationId xmlns:a16="http://schemas.microsoft.com/office/drawing/2014/main" id="{8218B7EB-DF9B-452C-ABAF-51C74077DE6F}"/>
            </a:ext>
            <a:ext uri="{147F2762-F138-4A5C-976F-8EAC2B608ADB}">
              <a16:predDERef xmlns:a16="http://schemas.microsoft.com/office/drawing/2014/main" pred="{2065E57C-391E-4C3B-BF30-4D7B108ADE62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75" name="Imagen 6" descr="http://40.75.99.166/orfeo3/iconos/flechaasc.gif">
          <a:extLst>
            <a:ext uri="{FF2B5EF4-FFF2-40B4-BE49-F238E27FC236}">
              <a16:creationId xmlns:a16="http://schemas.microsoft.com/office/drawing/2014/main" id="{DE14652B-A081-40D1-93E0-02F417BFBB6E}"/>
            </a:ext>
            <a:ext uri="{147F2762-F138-4A5C-976F-8EAC2B608ADB}">
              <a16:predDERef xmlns:a16="http://schemas.microsoft.com/office/drawing/2014/main" pred="{706442AA-F8D8-4949-A479-23102E6992A4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76" name="Imagen 5" descr="http://40.75.99.166/orfeo3/iconos/flechaasc.gif">
          <a:extLst>
            <a:ext uri="{FF2B5EF4-FFF2-40B4-BE49-F238E27FC236}">
              <a16:creationId xmlns:a16="http://schemas.microsoft.com/office/drawing/2014/main" id="{3B81B87D-CE9F-4051-803A-BAB700319CFC}"/>
            </a:ext>
            <a:ext uri="{147F2762-F138-4A5C-976F-8EAC2B608ADB}">
              <a16:predDERef xmlns:a16="http://schemas.microsoft.com/office/drawing/2014/main" pred="{EB2B4E78-62D0-4E26-8FE0-81B4C05822B7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77" name="Imagen 6" descr="http://40.75.99.166/orfeo3/iconos/flechaasc.gif">
          <a:extLst>
            <a:ext uri="{FF2B5EF4-FFF2-40B4-BE49-F238E27FC236}">
              <a16:creationId xmlns:a16="http://schemas.microsoft.com/office/drawing/2014/main" id="{433A69D3-1386-4633-B6F5-1E45065BFF53}"/>
            </a:ext>
            <a:ext uri="{147F2762-F138-4A5C-976F-8EAC2B608ADB}">
              <a16:predDERef xmlns:a16="http://schemas.microsoft.com/office/drawing/2014/main" pred="{36920539-8ADC-46E1-98DE-A0B83F98385B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78" name="Imagen 5" descr="http://40.75.99.166/orfeo3/iconos/flechaasc.gif">
          <a:extLst>
            <a:ext uri="{FF2B5EF4-FFF2-40B4-BE49-F238E27FC236}">
              <a16:creationId xmlns:a16="http://schemas.microsoft.com/office/drawing/2014/main" id="{2C8DAFEA-4DB9-40D1-BF53-CBFA81BD7E9C}"/>
            </a:ext>
            <a:ext uri="{147F2762-F138-4A5C-976F-8EAC2B608ADB}">
              <a16:predDERef xmlns:a16="http://schemas.microsoft.com/office/drawing/2014/main" pred="{71CBAE03-4D00-4AEE-9362-360DBD72AA38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79" name="Imagen 6" descr="http://40.75.99.166/orfeo3/iconos/flechaasc.gif">
          <a:extLst>
            <a:ext uri="{FF2B5EF4-FFF2-40B4-BE49-F238E27FC236}">
              <a16:creationId xmlns:a16="http://schemas.microsoft.com/office/drawing/2014/main" id="{8607918B-98C7-4128-80DE-790D1F164A50}"/>
            </a:ext>
            <a:ext uri="{147F2762-F138-4A5C-976F-8EAC2B608ADB}">
              <a16:predDERef xmlns:a16="http://schemas.microsoft.com/office/drawing/2014/main" pred="{9D553F1A-81D6-4746-8263-27940EF8B456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80" name="Imagen 5" descr="http://40.75.99.166/orfeo3/iconos/flechaasc.gif">
          <a:extLst>
            <a:ext uri="{FF2B5EF4-FFF2-40B4-BE49-F238E27FC236}">
              <a16:creationId xmlns:a16="http://schemas.microsoft.com/office/drawing/2014/main" id="{E51E1A6C-FFF9-42C8-A370-821BDE4DA43E}"/>
            </a:ext>
            <a:ext uri="{147F2762-F138-4A5C-976F-8EAC2B608ADB}">
              <a16:predDERef xmlns:a16="http://schemas.microsoft.com/office/drawing/2014/main" pred="{AB85E7E8-05D5-4278-88BB-75C1718C3963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81" name="Imagen 6" descr="http://40.75.99.166/orfeo3/iconos/flechaasc.gif">
          <a:extLst>
            <a:ext uri="{FF2B5EF4-FFF2-40B4-BE49-F238E27FC236}">
              <a16:creationId xmlns:a16="http://schemas.microsoft.com/office/drawing/2014/main" id="{E2370EE6-F430-4A46-8E76-96F7B1BE68E9}"/>
            </a:ext>
            <a:ext uri="{147F2762-F138-4A5C-976F-8EAC2B608ADB}">
              <a16:predDERef xmlns:a16="http://schemas.microsoft.com/office/drawing/2014/main" pred="{1CF72690-A74B-445D-A30E-47680A1766C3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82" name="Imagen 5" descr="http://40.75.99.166/orfeo3/iconos/flechaasc.gif">
          <a:extLst>
            <a:ext uri="{FF2B5EF4-FFF2-40B4-BE49-F238E27FC236}">
              <a16:creationId xmlns:a16="http://schemas.microsoft.com/office/drawing/2014/main" id="{ED956735-B779-4E9D-AA0C-19E0E19CB504}"/>
            </a:ext>
            <a:ext uri="{147F2762-F138-4A5C-976F-8EAC2B608ADB}">
              <a16:predDERef xmlns:a16="http://schemas.microsoft.com/office/drawing/2014/main" pred="{13C55AB3-7A76-4D54-9FC9-941533054F51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83" name="Imagen 6" descr="http://40.75.99.166/orfeo3/iconos/flechaasc.gif">
          <a:extLst>
            <a:ext uri="{FF2B5EF4-FFF2-40B4-BE49-F238E27FC236}">
              <a16:creationId xmlns:a16="http://schemas.microsoft.com/office/drawing/2014/main" id="{04B69189-7D4B-4E5B-93AC-274BC38DF171}"/>
            </a:ext>
            <a:ext uri="{147F2762-F138-4A5C-976F-8EAC2B608ADB}">
              <a16:predDERef xmlns:a16="http://schemas.microsoft.com/office/drawing/2014/main" pred="{758AEBAC-57AE-4D92-BE7E-AF6CB7EBE99B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84" name="Imagen 5" descr="http://40.75.99.166/orfeo3/iconos/flechaasc.gif">
          <a:extLst>
            <a:ext uri="{FF2B5EF4-FFF2-40B4-BE49-F238E27FC236}">
              <a16:creationId xmlns:a16="http://schemas.microsoft.com/office/drawing/2014/main" id="{1B71D649-09FD-4C62-BC65-1F9EF75686B4}"/>
            </a:ext>
            <a:ext uri="{147F2762-F138-4A5C-976F-8EAC2B608ADB}">
              <a16:predDERef xmlns:a16="http://schemas.microsoft.com/office/drawing/2014/main" pred="{45C54183-595E-4CE4-812B-F8E58DC4909A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85" name="Imagen 6" descr="http://40.75.99.166/orfeo3/iconos/flechaasc.gif">
          <a:extLst>
            <a:ext uri="{FF2B5EF4-FFF2-40B4-BE49-F238E27FC236}">
              <a16:creationId xmlns:a16="http://schemas.microsoft.com/office/drawing/2014/main" id="{FBC00EE8-2993-4CAA-86EB-439CCC5C4D19}"/>
            </a:ext>
            <a:ext uri="{147F2762-F138-4A5C-976F-8EAC2B608ADB}">
              <a16:predDERef xmlns:a16="http://schemas.microsoft.com/office/drawing/2014/main" pred="{8184AB41-F2A8-469B-B7A1-9736031601DA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86" name="Imagen 5" descr="http://40.75.99.166/orfeo3/iconos/flechaasc.gif">
          <a:extLst>
            <a:ext uri="{FF2B5EF4-FFF2-40B4-BE49-F238E27FC236}">
              <a16:creationId xmlns:a16="http://schemas.microsoft.com/office/drawing/2014/main" id="{3124EFA2-92A0-4715-AC04-454C541E1E42}"/>
            </a:ext>
            <a:ext uri="{147F2762-F138-4A5C-976F-8EAC2B608ADB}">
              <a16:predDERef xmlns:a16="http://schemas.microsoft.com/office/drawing/2014/main" pred="{2745A057-B143-45CD-B09C-B2D2F4741E1D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87" name="Imagen 6" descr="http://40.75.99.166/orfeo3/iconos/flechaasc.gif">
          <a:extLst>
            <a:ext uri="{FF2B5EF4-FFF2-40B4-BE49-F238E27FC236}">
              <a16:creationId xmlns:a16="http://schemas.microsoft.com/office/drawing/2014/main" id="{3AC2DBC5-9650-4270-AE3D-13A11167A026}"/>
            </a:ext>
            <a:ext uri="{147F2762-F138-4A5C-976F-8EAC2B608ADB}">
              <a16:predDERef xmlns:a16="http://schemas.microsoft.com/office/drawing/2014/main" pred="{B9C32A07-DD7F-41E2-9A9A-D9321BC4EB01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88" name="Imagen 5" descr="http://40.75.99.166/orfeo3/iconos/flechaasc.gif">
          <a:extLst>
            <a:ext uri="{FF2B5EF4-FFF2-40B4-BE49-F238E27FC236}">
              <a16:creationId xmlns:a16="http://schemas.microsoft.com/office/drawing/2014/main" id="{F9878F5C-4B8A-486F-B18C-31E8511DCA12}"/>
            </a:ext>
            <a:ext uri="{147F2762-F138-4A5C-976F-8EAC2B608ADB}">
              <a16:predDERef xmlns:a16="http://schemas.microsoft.com/office/drawing/2014/main" pred="{612DDC7E-BC99-40CA-B52E-DAB4CD43B265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89" name="Imagen 6" descr="http://40.75.99.166/orfeo3/iconos/flechaasc.gif">
          <a:extLst>
            <a:ext uri="{FF2B5EF4-FFF2-40B4-BE49-F238E27FC236}">
              <a16:creationId xmlns:a16="http://schemas.microsoft.com/office/drawing/2014/main" id="{83DADACF-5748-4969-8E43-972E49B6DE4D}"/>
            </a:ext>
            <a:ext uri="{147F2762-F138-4A5C-976F-8EAC2B608ADB}">
              <a16:predDERef xmlns:a16="http://schemas.microsoft.com/office/drawing/2014/main" pred="{22F08A7D-0C1A-4D05-9CDE-D26C0BD9945B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90" name="Imagen 5" descr="http://40.75.99.166/orfeo3/iconos/flechaasc.gif">
          <a:extLst>
            <a:ext uri="{FF2B5EF4-FFF2-40B4-BE49-F238E27FC236}">
              <a16:creationId xmlns:a16="http://schemas.microsoft.com/office/drawing/2014/main" id="{5D3C4DCE-9C37-474F-9986-E3268DE17312}"/>
            </a:ext>
            <a:ext uri="{147F2762-F138-4A5C-976F-8EAC2B608ADB}">
              <a16:predDERef xmlns:a16="http://schemas.microsoft.com/office/drawing/2014/main" pred="{DC7E1038-68DD-48CC-84AB-F56F4D0E67CA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91" name="Imagen 6" descr="http://40.75.99.166/orfeo3/iconos/flechaasc.gif">
          <a:extLst>
            <a:ext uri="{FF2B5EF4-FFF2-40B4-BE49-F238E27FC236}">
              <a16:creationId xmlns:a16="http://schemas.microsoft.com/office/drawing/2014/main" id="{134E758D-B3E6-4203-97B7-FC7A1A841F00}"/>
            </a:ext>
            <a:ext uri="{147F2762-F138-4A5C-976F-8EAC2B608ADB}">
              <a16:predDERef xmlns:a16="http://schemas.microsoft.com/office/drawing/2014/main" pred="{41547D04-D3BF-4963-AAAF-F748153A874B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92" name="Imagen 5" descr="http://40.75.99.166/orfeo3/iconos/flechaasc.gif">
          <a:extLst>
            <a:ext uri="{FF2B5EF4-FFF2-40B4-BE49-F238E27FC236}">
              <a16:creationId xmlns:a16="http://schemas.microsoft.com/office/drawing/2014/main" id="{A7DDB24B-AFC2-4CF5-8C11-6D20953981DD}"/>
            </a:ext>
            <a:ext uri="{147F2762-F138-4A5C-976F-8EAC2B608ADB}">
              <a16:predDERef xmlns:a16="http://schemas.microsoft.com/office/drawing/2014/main" pred="{A92A7F09-2D14-47FB-836A-075C48DAFDB1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93" name="Imagen 6" descr="http://40.75.99.166/orfeo3/iconos/flechaasc.gif">
          <a:extLst>
            <a:ext uri="{FF2B5EF4-FFF2-40B4-BE49-F238E27FC236}">
              <a16:creationId xmlns:a16="http://schemas.microsoft.com/office/drawing/2014/main" id="{C09DB089-4C5F-43A4-B216-BCB9CE810F49}"/>
            </a:ext>
            <a:ext uri="{147F2762-F138-4A5C-976F-8EAC2B608ADB}">
              <a16:predDERef xmlns:a16="http://schemas.microsoft.com/office/drawing/2014/main" pred="{40FB146F-07FD-47AF-95E2-808DEABF6E36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94" name="Imagen 5" descr="http://40.75.99.166/orfeo3/iconos/flechaasc.gif">
          <a:extLst>
            <a:ext uri="{FF2B5EF4-FFF2-40B4-BE49-F238E27FC236}">
              <a16:creationId xmlns:a16="http://schemas.microsoft.com/office/drawing/2014/main" id="{6A4DF9A9-8126-4A0E-BCF6-20884658769B}"/>
            </a:ext>
            <a:ext uri="{147F2762-F138-4A5C-976F-8EAC2B608ADB}">
              <a16:predDERef xmlns:a16="http://schemas.microsoft.com/office/drawing/2014/main" pred="{8D6250FB-B1A5-47D8-BAFC-64E00B3BE449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95" name="Imagen 6" descr="http://40.75.99.166/orfeo3/iconos/flechaasc.gif">
          <a:extLst>
            <a:ext uri="{FF2B5EF4-FFF2-40B4-BE49-F238E27FC236}">
              <a16:creationId xmlns:a16="http://schemas.microsoft.com/office/drawing/2014/main" id="{39971349-1D00-4EC7-AABA-E33F1E072999}"/>
            </a:ext>
            <a:ext uri="{147F2762-F138-4A5C-976F-8EAC2B608ADB}">
              <a16:predDERef xmlns:a16="http://schemas.microsoft.com/office/drawing/2014/main" pred="{815EC788-74C6-43D1-8F6B-F0F714CB0754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96" name="Imagen 5" descr="http://40.75.99.166/orfeo3/iconos/flechaasc.gif">
          <a:extLst>
            <a:ext uri="{FF2B5EF4-FFF2-40B4-BE49-F238E27FC236}">
              <a16:creationId xmlns:a16="http://schemas.microsoft.com/office/drawing/2014/main" id="{919B059C-EE53-4F4A-BC7A-741B77D6855C}"/>
            </a:ext>
            <a:ext uri="{147F2762-F138-4A5C-976F-8EAC2B608ADB}">
              <a16:predDERef xmlns:a16="http://schemas.microsoft.com/office/drawing/2014/main" pred="{E2728CB0-6CFE-4F2C-B909-92178DCA3BB2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97" name="Imagen 6" descr="http://40.75.99.166/orfeo3/iconos/flechaasc.gif">
          <a:extLst>
            <a:ext uri="{FF2B5EF4-FFF2-40B4-BE49-F238E27FC236}">
              <a16:creationId xmlns:a16="http://schemas.microsoft.com/office/drawing/2014/main" id="{2D423461-B14A-4B05-B25A-BDFF58D61D26}"/>
            </a:ext>
            <a:ext uri="{147F2762-F138-4A5C-976F-8EAC2B608ADB}">
              <a16:predDERef xmlns:a16="http://schemas.microsoft.com/office/drawing/2014/main" pred="{33F34870-B61E-4FE1-B09E-801682D403EE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98" name="Imagen 5" descr="http://40.75.99.166/orfeo3/iconos/flechaasc.gif">
          <a:extLst>
            <a:ext uri="{FF2B5EF4-FFF2-40B4-BE49-F238E27FC236}">
              <a16:creationId xmlns:a16="http://schemas.microsoft.com/office/drawing/2014/main" id="{6F073340-2327-4E54-BD39-D3B4B1C77015}"/>
            </a:ext>
            <a:ext uri="{147F2762-F138-4A5C-976F-8EAC2B608ADB}">
              <a16:predDERef xmlns:a16="http://schemas.microsoft.com/office/drawing/2014/main" pred="{E7CC7607-C277-4510-84A3-9B96E1B42E76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99" name="Imagen 6" descr="http://40.75.99.166/orfeo3/iconos/flechaasc.gif">
          <a:extLst>
            <a:ext uri="{FF2B5EF4-FFF2-40B4-BE49-F238E27FC236}">
              <a16:creationId xmlns:a16="http://schemas.microsoft.com/office/drawing/2014/main" id="{D297AFFF-3272-4866-9EEC-EF52CD1571DC}"/>
            </a:ext>
            <a:ext uri="{147F2762-F138-4A5C-976F-8EAC2B608ADB}">
              <a16:predDERef xmlns:a16="http://schemas.microsoft.com/office/drawing/2014/main" pred="{3E870C75-9DC3-4EFB-A28E-94D0BF02DD2B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00" name="Imagen 5" descr="http://40.75.99.166/orfeo3/iconos/flechaasc.gif">
          <a:extLst>
            <a:ext uri="{FF2B5EF4-FFF2-40B4-BE49-F238E27FC236}">
              <a16:creationId xmlns:a16="http://schemas.microsoft.com/office/drawing/2014/main" id="{527D86DC-30AE-4B5C-8135-84F143A2A2E3}"/>
            </a:ext>
            <a:ext uri="{147F2762-F138-4A5C-976F-8EAC2B608ADB}">
              <a16:predDERef xmlns:a16="http://schemas.microsoft.com/office/drawing/2014/main" pred="{33C0E051-871B-4497-B311-945D83F81BAE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01" name="Imagen 6" descr="http://40.75.99.166/orfeo3/iconos/flechaasc.gif">
          <a:extLst>
            <a:ext uri="{FF2B5EF4-FFF2-40B4-BE49-F238E27FC236}">
              <a16:creationId xmlns:a16="http://schemas.microsoft.com/office/drawing/2014/main" id="{B2799793-23D0-4754-AD6A-0B6658E26E53}"/>
            </a:ext>
            <a:ext uri="{147F2762-F138-4A5C-976F-8EAC2B608ADB}">
              <a16:predDERef xmlns:a16="http://schemas.microsoft.com/office/drawing/2014/main" pred="{0B841212-C602-4F73-8799-30DB4A5D4C34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02" name="Imagen 5" descr="http://40.75.99.166/orfeo3/iconos/flechaasc.gif">
          <a:extLst>
            <a:ext uri="{FF2B5EF4-FFF2-40B4-BE49-F238E27FC236}">
              <a16:creationId xmlns:a16="http://schemas.microsoft.com/office/drawing/2014/main" id="{F7D010D1-189F-4500-A5CB-26D6C9CFE034}"/>
            </a:ext>
            <a:ext uri="{147F2762-F138-4A5C-976F-8EAC2B608ADB}">
              <a16:predDERef xmlns:a16="http://schemas.microsoft.com/office/drawing/2014/main" pred="{BB12008D-8695-4266-B958-8B1851315CE3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03" name="Imagen 6" descr="http://40.75.99.166/orfeo3/iconos/flechaasc.gif">
          <a:extLst>
            <a:ext uri="{FF2B5EF4-FFF2-40B4-BE49-F238E27FC236}">
              <a16:creationId xmlns:a16="http://schemas.microsoft.com/office/drawing/2014/main" id="{AF4E3C05-15D1-41AA-9DC3-E4295789B8D1}"/>
            </a:ext>
            <a:ext uri="{147F2762-F138-4A5C-976F-8EAC2B608ADB}">
              <a16:predDERef xmlns:a16="http://schemas.microsoft.com/office/drawing/2014/main" pred="{2A9D18E9-82FA-4399-A128-E51EAD9B41C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04" name="Imagen 5" descr="http://40.75.99.166/orfeo3/iconos/flechaasc.gif">
          <a:extLst>
            <a:ext uri="{FF2B5EF4-FFF2-40B4-BE49-F238E27FC236}">
              <a16:creationId xmlns:a16="http://schemas.microsoft.com/office/drawing/2014/main" id="{6E07B57F-C09B-4A02-B9D5-3BE39AF2C48F}"/>
            </a:ext>
            <a:ext uri="{147F2762-F138-4A5C-976F-8EAC2B608ADB}">
              <a16:predDERef xmlns:a16="http://schemas.microsoft.com/office/drawing/2014/main" pred="{F9211CEB-873C-4251-9F11-B4C6AC756B09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05" name="Imagen 6" descr="http://40.75.99.166/orfeo3/iconos/flechaasc.gif">
          <a:extLst>
            <a:ext uri="{FF2B5EF4-FFF2-40B4-BE49-F238E27FC236}">
              <a16:creationId xmlns:a16="http://schemas.microsoft.com/office/drawing/2014/main" id="{8BED7989-B9D3-4F2B-9790-DE9D77DF9777}"/>
            </a:ext>
            <a:ext uri="{147F2762-F138-4A5C-976F-8EAC2B608ADB}">
              <a16:predDERef xmlns:a16="http://schemas.microsoft.com/office/drawing/2014/main" pred="{552C9519-3B9A-4AC0-8CB0-3CE61C558AB7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06" name="Imagen 5" descr="http://40.75.99.166/orfeo3/iconos/flechaasc.gif">
          <a:extLst>
            <a:ext uri="{FF2B5EF4-FFF2-40B4-BE49-F238E27FC236}">
              <a16:creationId xmlns:a16="http://schemas.microsoft.com/office/drawing/2014/main" id="{79CC36A7-F4EB-453A-BC34-A3D510A71AEE}"/>
            </a:ext>
            <a:ext uri="{147F2762-F138-4A5C-976F-8EAC2B608ADB}">
              <a16:predDERef xmlns:a16="http://schemas.microsoft.com/office/drawing/2014/main" pred="{D36C3488-01B3-4927-AF35-75C7122DC03C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07" name="Imagen 6" descr="http://40.75.99.166/orfeo3/iconos/flechaasc.gif">
          <a:extLst>
            <a:ext uri="{FF2B5EF4-FFF2-40B4-BE49-F238E27FC236}">
              <a16:creationId xmlns:a16="http://schemas.microsoft.com/office/drawing/2014/main" id="{31C7E94A-CA88-48EC-9308-832698B059D5}"/>
            </a:ext>
            <a:ext uri="{147F2762-F138-4A5C-976F-8EAC2B608ADB}">
              <a16:predDERef xmlns:a16="http://schemas.microsoft.com/office/drawing/2014/main" pred="{2423FF36-1A38-4B3F-A50F-5892DD8D69CF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08" name="Imagen 5" descr="http://40.75.99.166/orfeo3/iconos/flechaasc.gif">
          <a:extLst>
            <a:ext uri="{FF2B5EF4-FFF2-40B4-BE49-F238E27FC236}">
              <a16:creationId xmlns:a16="http://schemas.microsoft.com/office/drawing/2014/main" id="{9D90DBE6-5A50-4C20-9506-7D4376EF416B}"/>
            </a:ext>
            <a:ext uri="{147F2762-F138-4A5C-976F-8EAC2B608ADB}">
              <a16:predDERef xmlns:a16="http://schemas.microsoft.com/office/drawing/2014/main" pred="{C5D60CFC-8F59-4D31-A670-31BC75C0E3F1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09" name="Imagen 6" descr="http://40.75.99.166/orfeo3/iconos/flechaasc.gif">
          <a:extLst>
            <a:ext uri="{FF2B5EF4-FFF2-40B4-BE49-F238E27FC236}">
              <a16:creationId xmlns:a16="http://schemas.microsoft.com/office/drawing/2014/main" id="{D68D42BE-9ADD-44ED-82CE-9F5EEF5ABC0A}"/>
            </a:ext>
            <a:ext uri="{147F2762-F138-4A5C-976F-8EAC2B608ADB}">
              <a16:predDERef xmlns:a16="http://schemas.microsoft.com/office/drawing/2014/main" pred="{F02390C8-5EC4-489A-B2F2-606570C9B3AF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110" name="Imagen 6" descr="http://40.75.99.166/orfeo3/iconos/flechaasc.gif">
          <a:extLst>
            <a:ext uri="{FF2B5EF4-FFF2-40B4-BE49-F238E27FC236}">
              <a16:creationId xmlns:a16="http://schemas.microsoft.com/office/drawing/2014/main" id="{F35DFEEC-C4CA-42B1-8125-B5A6E973390D}"/>
            </a:ext>
            <a:ext uri="{147F2762-F138-4A5C-976F-8EAC2B608ADB}">
              <a16:predDERef xmlns:a16="http://schemas.microsoft.com/office/drawing/2014/main" pred="{8AA75A0A-68A1-4E4B-808B-B80825FABEDA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11" name="Imagen 8" descr="http://40.75.99.166/orfeo3/iconos/flechaasc.gif">
          <a:extLst>
            <a:ext uri="{FF2B5EF4-FFF2-40B4-BE49-F238E27FC236}">
              <a16:creationId xmlns:a16="http://schemas.microsoft.com/office/drawing/2014/main" id="{11E93645-A86C-4035-B62E-7ACE15D394D7}"/>
            </a:ext>
            <a:ext uri="{147F2762-F138-4A5C-976F-8EAC2B608ADB}">
              <a16:predDERef xmlns:a16="http://schemas.microsoft.com/office/drawing/2014/main" pred="{A4521CB7-CF6B-4F4A-8EBE-CB7293CC87E3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12" name="Imagen 4" descr="http://40.75.99.166/orfeo3/iconos/flechaasc.gif">
          <a:extLst>
            <a:ext uri="{FF2B5EF4-FFF2-40B4-BE49-F238E27FC236}">
              <a16:creationId xmlns:a16="http://schemas.microsoft.com/office/drawing/2014/main" id="{5D41C576-DE75-48EF-8AC6-9CD3B84F581C}"/>
            </a:ext>
            <a:ext uri="{147F2762-F138-4A5C-976F-8EAC2B608ADB}">
              <a16:predDERef xmlns:a16="http://schemas.microsoft.com/office/drawing/2014/main" pred="{8824C57D-4616-4F08-9037-BF3E79AD1326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113" name="Imagen 2" descr="http://40.75.99.166/orfeo3/iconos/flechaasc.gif">
          <a:extLst>
            <a:ext uri="{FF2B5EF4-FFF2-40B4-BE49-F238E27FC236}">
              <a16:creationId xmlns:a16="http://schemas.microsoft.com/office/drawing/2014/main" id="{CA454731-4719-4FC1-AA00-4B406F103E55}"/>
            </a:ext>
            <a:ext uri="{147F2762-F138-4A5C-976F-8EAC2B608ADB}">
              <a16:predDERef xmlns:a16="http://schemas.microsoft.com/office/drawing/2014/main" pred="{397D8637-4D4A-4E5E-8C9F-5807B3146019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114" name="Imagen 12" descr="http://40.75.99.166/orfeo3/iconos/flechaasc.gif">
          <a:extLst>
            <a:ext uri="{FF2B5EF4-FFF2-40B4-BE49-F238E27FC236}">
              <a16:creationId xmlns:a16="http://schemas.microsoft.com/office/drawing/2014/main" id="{60546970-9704-4A60-8153-B719B3E69147}"/>
            </a:ext>
            <a:ext uri="{147F2762-F138-4A5C-976F-8EAC2B608ADB}">
              <a16:predDERef xmlns:a16="http://schemas.microsoft.com/office/drawing/2014/main" pred="{A642822E-864F-4A51-B162-935ADD0365F8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15" name="Imagen 14" descr="http://40.75.99.166/orfeo3/iconos/flechaasc.gif">
          <a:extLst>
            <a:ext uri="{FF2B5EF4-FFF2-40B4-BE49-F238E27FC236}">
              <a16:creationId xmlns:a16="http://schemas.microsoft.com/office/drawing/2014/main" id="{8B1C14DA-24C0-4EDE-AB2F-C463F7220AB4}"/>
            </a:ext>
            <a:ext uri="{147F2762-F138-4A5C-976F-8EAC2B608ADB}">
              <a16:predDERef xmlns:a16="http://schemas.microsoft.com/office/drawing/2014/main" pred="{73FCAD83-BACB-4571-97E7-7C75A3E62C84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16" name="Imagen 15" descr="http://40.75.99.166/orfeo3/iconos/flechaasc.gif">
          <a:extLst>
            <a:ext uri="{FF2B5EF4-FFF2-40B4-BE49-F238E27FC236}">
              <a16:creationId xmlns:a16="http://schemas.microsoft.com/office/drawing/2014/main" id="{1D42E37A-9F7E-4999-8DC9-AEDD0A3709DA}"/>
            </a:ext>
            <a:ext uri="{147F2762-F138-4A5C-976F-8EAC2B608ADB}">
              <a16:predDERef xmlns:a16="http://schemas.microsoft.com/office/drawing/2014/main" pred="{A2FEEBDD-6866-4348-AAE4-1E0FB224426E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17" name="Imagen 16" descr="http://40.75.99.166/orfeo3/iconos/flechaasc.gif">
          <a:extLst>
            <a:ext uri="{FF2B5EF4-FFF2-40B4-BE49-F238E27FC236}">
              <a16:creationId xmlns:a16="http://schemas.microsoft.com/office/drawing/2014/main" id="{2B1908F0-5BBD-4C01-918B-F80B401F2646}"/>
            </a:ext>
            <a:ext uri="{147F2762-F138-4A5C-976F-8EAC2B608ADB}">
              <a16:predDERef xmlns:a16="http://schemas.microsoft.com/office/drawing/2014/main" pred="{F55F8D1C-3089-4E70-AFD2-FD33D502FA02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18" name="Imagen 4" descr="http://40.75.99.166/orfeo3/iconos/flechaasc.gif">
          <a:extLst>
            <a:ext uri="{FF2B5EF4-FFF2-40B4-BE49-F238E27FC236}">
              <a16:creationId xmlns:a16="http://schemas.microsoft.com/office/drawing/2014/main" id="{2A0D22B6-9888-4BAD-BC53-E5A3AADD1769}"/>
            </a:ext>
            <a:ext uri="{147F2762-F138-4A5C-976F-8EAC2B608ADB}">
              <a16:predDERef xmlns:a16="http://schemas.microsoft.com/office/drawing/2014/main" pred="{53EC56A3-6409-4BE0-8A73-C97022AB429B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119" name="Imagen 2" descr="http://40.75.99.166/orfeo3/iconos/flechaasc.gif">
          <a:extLst>
            <a:ext uri="{FF2B5EF4-FFF2-40B4-BE49-F238E27FC236}">
              <a16:creationId xmlns:a16="http://schemas.microsoft.com/office/drawing/2014/main" id="{77B8B61F-1A4B-42EA-AEDE-B7AFBAE05AFB}"/>
            </a:ext>
            <a:ext uri="{147F2762-F138-4A5C-976F-8EAC2B608ADB}">
              <a16:predDERef xmlns:a16="http://schemas.microsoft.com/office/drawing/2014/main" pred="{91E6E359-1816-473D-94E3-FAABFA91ED49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20" name="Imagen 5" descr="http://40.75.99.166/orfeo3/iconos/flechaasc.gif">
          <a:extLst>
            <a:ext uri="{FF2B5EF4-FFF2-40B4-BE49-F238E27FC236}">
              <a16:creationId xmlns:a16="http://schemas.microsoft.com/office/drawing/2014/main" id="{3504ECEA-3B02-450D-9CDF-718812524699}"/>
            </a:ext>
            <a:ext uri="{147F2762-F138-4A5C-976F-8EAC2B608ADB}">
              <a16:predDERef xmlns:a16="http://schemas.microsoft.com/office/drawing/2014/main" pred="{CA7B4D81-E62B-4553-AD4D-E92AD6D9310A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21" name="Imagen 6" descr="http://40.75.99.166/orfeo3/iconos/flechaasc.gif">
          <a:extLst>
            <a:ext uri="{FF2B5EF4-FFF2-40B4-BE49-F238E27FC236}">
              <a16:creationId xmlns:a16="http://schemas.microsoft.com/office/drawing/2014/main" id="{0598EE81-BAF7-457D-B9ED-FF27A1D4F0E8}"/>
            </a:ext>
            <a:ext uri="{147F2762-F138-4A5C-976F-8EAC2B608ADB}">
              <a16:predDERef xmlns:a16="http://schemas.microsoft.com/office/drawing/2014/main" pred="{A7513869-37F6-4476-9758-1CB1AB2C1784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22" name="Imagen 5" descr="http://40.75.99.166/orfeo3/iconos/flechaasc.gif">
          <a:extLst>
            <a:ext uri="{FF2B5EF4-FFF2-40B4-BE49-F238E27FC236}">
              <a16:creationId xmlns:a16="http://schemas.microsoft.com/office/drawing/2014/main" id="{84220869-F81A-42A8-9559-8289EB79F93C}"/>
            </a:ext>
            <a:ext uri="{147F2762-F138-4A5C-976F-8EAC2B608ADB}">
              <a16:predDERef xmlns:a16="http://schemas.microsoft.com/office/drawing/2014/main" pred="{67FBA6E6-8FF8-4166-BD07-635B67040F69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23" name="Imagen 6" descr="http://40.75.99.166/orfeo3/iconos/flechaasc.gif">
          <a:extLst>
            <a:ext uri="{FF2B5EF4-FFF2-40B4-BE49-F238E27FC236}">
              <a16:creationId xmlns:a16="http://schemas.microsoft.com/office/drawing/2014/main" id="{2834B2C7-2E26-407D-B824-24DE2B0F4A05}"/>
            </a:ext>
            <a:ext uri="{147F2762-F138-4A5C-976F-8EAC2B608ADB}">
              <a16:predDERef xmlns:a16="http://schemas.microsoft.com/office/drawing/2014/main" pred="{377A23B6-B508-4CEE-93A7-6770B1D76A9D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24" name="Imagen 5" descr="http://40.75.99.166/orfeo3/iconos/flechaasc.gif">
          <a:extLst>
            <a:ext uri="{FF2B5EF4-FFF2-40B4-BE49-F238E27FC236}">
              <a16:creationId xmlns:a16="http://schemas.microsoft.com/office/drawing/2014/main" id="{94C44F02-367E-47B3-A0A4-C081205EB735}"/>
            </a:ext>
            <a:ext uri="{147F2762-F138-4A5C-976F-8EAC2B608ADB}">
              <a16:predDERef xmlns:a16="http://schemas.microsoft.com/office/drawing/2014/main" pred="{955695E6-A8E4-4876-9C57-F4622D0C5D5A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25" name="Imagen 6" descr="http://40.75.99.166/orfeo3/iconos/flechaasc.gif">
          <a:extLst>
            <a:ext uri="{FF2B5EF4-FFF2-40B4-BE49-F238E27FC236}">
              <a16:creationId xmlns:a16="http://schemas.microsoft.com/office/drawing/2014/main" id="{548C8963-4C47-4F64-AA33-E65B08796909}"/>
            </a:ext>
            <a:ext uri="{147F2762-F138-4A5C-976F-8EAC2B608ADB}">
              <a16:predDERef xmlns:a16="http://schemas.microsoft.com/office/drawing/2014/main" pred="{75CC22BB-768C-4DAF-833E-1C72F3C2BCE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26" name="Imagen 5" descr="http://40.75.99.166/orfeo3/iconos/flechaasc.gif">
          <a:extLst>
            <a:ext uri="{FF2B5EF4-FFF2-40B4-BE49-F238E27FC236}">
              <a16:creationId xmlns:a16="http://schemas.microsoft.com/office/drawing/2014/main" id="{533BA0F8-F7ED-4260-8F4C-3C1A24D9F3D5}"/>
            </a:ext>
            <a:ext uri="{147F2762-F138-4A5C-976F-8EAC2B608ADB}">
              <a16:predDERef xmlns:a16="http://schemas.microsoft.com/office/drawing/2014/main" pred="{C66D314A-139B-49BA-B633-C7E60820AA08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27" name="Imagen 6" descr="http://40.75.99.166/orfeo3/iconos/flechaasc.gif">
          <a:extLst>
            <a:ext uri="{FF2B5EF4-FFF2-40B4-BE49-F238E27FC236}">
              <a16:creationId xmlns:a16="http://schemas.microsoft.com/office/drawing/2014/main" id="{D3E3ACB3-4BB9-43AF-B0FD-498CE99E50A3}"/>
            </a:ext>
            <a:ext uri="{147F2762-F138-4A5C-976F-8EAC2B608ADB}">
              <a16:predDERef xmlns:a16="http://schemas.microsoft.com/office/drawing/2014/main" pred="{395AB04E-4684-4C58-94FC-A3A5607891C4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28" name="Imagen 5" descr="http://40.75.99.166/orfeo3/iconos/flechaasc.gif">
          <a:extLst>
            <a:ext uri="{FF2B5EF4-FFF2-40B4-BE49-F238E27FC236}">
              <a16:creationId xmlns:a16="http://schemas.microsoft.com/office/drawing/2014/main" id="{408185B6-5CB7-4E87-867F-5550689172C0}"/>
            </a:ext>
            <a:ext uri="{147F2762-F138-4A5C-976F-8EAC2B608ADB}">
              <a16:predDERef xmlns:a16="http://schemas.microsoft.com/office/drawing/2014/main" pred="{3E9CFBD7-E8B8-474B-B48B-E14FBC6BCF23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29" name="Imagen 6" descr="http://40.75.99.166/orfeo3/iconos/flechaasc.gif">
          <a:extLst>
            <a:ext uri="{FF2B5EF4-FFF2-40B4-BE49-F238E27FC236}">
              <a16:creationId xmlns:a16="http://schemas.microsoft.com/office/drawing/2014/main" id="{5BECD908-93AC-403C-8691-020757D4FBA2}"/>
            </a:ext>
            <a:ext uri="{147F2762-F138-4A5C-976F-8EAC2B608ADB}">
              <a16:predDERef xmlns:a16="http://schemas.microsoft.com/office/drawing/2014/main" pred="{9D85F209-16CB-474B-9963-B5110960810D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30" name="Imagen 5" descr="http://40.75.99.166/orfeo3/iconos/flechaasc.gif">
          <a:extLst>
            <a:ext uri="{FF2B5EF4-FFF2-40B4-BE49-F238E27FC236}">
              <a16:creationId xmlns:a16="http://schemas.microsoft.com/office/drawing/2014/main" id="{F0E3C47E-F987-4B04-9EBF-8EC98741939E}"/>
            </a:ext>
            <a:ext uri="{147F2762-F138-4A5C-976F-8EAC2B608ADB}">
              <a16:predDERef xmlns:a16="http://schemas.microsoft.com/office/drawing/2014/main" pred="{38368457-FF2E-4E13-B593-F4FD4C75292F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31" name="Imagen 6" descr="http://40.75.99.166/orfeo3/iconos/flechaasc.gif">
          <a:extLst>
            <a:ext uri="{FF2B5EF4-FFF2-40B4-BE49-F238E27FC236}">
              <a16:creationId xmlns:a16="http://schemas.microsoft.com/office/drawing/2014/main" id="{0D5FEDDC-A36D-4982-8549-54D4FC5688BC}"/>
            </a:ext>
            <a:ext uri="{147F2762-F138-4A5C-976F-8EAC2B608ADB}">
              <a16:predDERef xmlns:a16="http://schemas.microsoft.com/office/drawing/2014/main" pred="{C307D352-0A6D-49EB-8132-00BD157D7F71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32" name="Imagen 5" descr="http://40.75.99.166/orfeo3/iconos/flechaasc.gif">
          <a:extLst>
            <a:ext uri="{FF2B5EF4-FFF2-40B4-BE49-F238E27FC236}">
              <a16:creationId xmlns:a16="http://schemas.microsoft.com/office/drawing/2014/main" id="{77CC2850-610E-4620-B825-7BEF8D713FD6}"/>
            </a:ext>
            <a:ext uri="{147F2762-F138-4A5C-976F-8EAC2B608ADB}">
              <a16:predDERef xmlns:a16="http://schemas.microsoft.com/office/drawing/2014/main" pred="{137CC8CA-863A-40DD-BC90-0DCE95AA3941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33" name="Imagen 6" descr="http://40.75.99.166/orfeo3/iconos/flechaasc.gif">
          <a:extLst>
            <a:ext uri="{FF2B5EF4-FFF2-40B4-BE49-F238E27FC236}">
              <a16:creationId xmlns:a16="http://schemas.microsoft.com/office/drawing/2014/main" id="{A7A08929-CC73-4909-B98B-27BF856CAA86}"/>
            </a:ext>
            <a:ext uri="{147F2762-F138-4A5C-976F-8EAC2B608ADB}">
              <a16:predDERef xmlns:a16="http://schemas.microsoft.com/office/drawing/2014/main" pred="{CA95CF4F-8DE9-487B-BFEF-2DD376E0E1EE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34" name="Imagen 5" descr="http://40.75.99.166/orfeo3/iconos/flechaasc.gif">
          <a:extLst>
            <a:ext uri="{FF2B5EF4-FFF2-40B4-BE49-F238E27FC236}">
              <a16:creationId xmlns:a16="http://schemas.microsoft.com/office/drawing/2014/main" id="{B4AB5F01-A058-4893-88F4-3B71DF25BD39}"/>
            </a:ext>
            <a:ext uri="{147F2762-F138-4A5C-976F-8EAC2B608ADB}">
              <a16:predDERef xmlns:a16="http://schemas.microsoft.com/office/drawing/2014/main" pred="{F104CD76-C8D1-4057-AB24-7C8F48E851CF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35" name="Imagen 6" descr="http://40.75.99.166/orfeo3/iconos/flechaasc.gif">
          <a:extLst>
            <a:ext uri="{FF2B5EF4-FFF2-40B4-BE49-F238E27FC236}">
              <a16:creationId xmlns:a16="http://schemas.microsoft.com/office/drawing/2014/main" id="{3D4DD11F-9111-497C-9D90-CB5FBCA02C98}"/>
            </a:ext>
            <a:ext uri="{147F2762-F138-4A5C-976F-8EAC2B608ADB}">
              <a16:predDERef xmlns:a16="http://schemas.microsoft.com/office/drawing/2014/main" pred="{02F3F39D-2E07-4533-9C36-CFD53BE3CADE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36" name="Imagen 5" descr="http://40.75.99.166/orfeo3/iconos/flechaasc.gif">
          <a:extLst>
            <a:ext uri="{FF2B5EF4-FFF2-40B4-BE49-F238E27FC236}">
              <a16:creationId xmlns:a16="http://schemas.microsoft.com/office/drawing/2014/main" id="{EC80B76A-E511-45DD-9C88-54BBECA49564}"/>
            </a:ext>
            <a:ext uri="{147F2762-F138-4A5C-976F-8EAC2B608ADB}">
              <a16:predDERef xmlns:a16="http://schemas.microsoft.com/office/drawing/2014/main" pred="{5188AAAC-8E2B-4831-B082-0BEFB3971628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37" name="Imagen 6" descr="http://40.75.99.166/orfeo3/iconos/flechaasc.gif">
          <a:extLst>
            <a:ext uri="{FF2B5EF4-FFF2-40B4-BE49-F238E27FC236}">
              <a16:creationId xmlns:a16="http://schemas.microsoft.com/office/drawing/2014/main" id="{507D8B3A-6782-4303-8B23-F231ED74FAD4}"/>
            </a:ext>
            <a:ext uri="{147F2762-F138-4A5C-976F-8EAC2B608ADB}">
              <a16:predDERef xmlns:a16="http://schemas.microsoft.com/office/drawing/2014/main" pred="{785192BC-DE5B-4546-B803-BAA3ED58C754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38" name="Imagen 5" descr="http://40.75.99.166/orfeo3/iconos/flechaasc.gif">
          <a:extLst>
            <a:ext uri="{FF2B5EF4-FFF2-40B4-BE49-F238E27FC236}">
              <a16:creationId xmlns:a16="http://schemas.microsoft.com/office/drawing/2014/main" id="{8700DD8E-BF94-4998-ACDE-AD4BDE1E104B}"/>
            </a:ext>
            <a:ext uri="{147F2762-F138-4A5C-976F-8EAC2B608ADB}">
              <a16:predDERef xmlns:a16="http://schemas.microsoft.com/office/drawing/2014/main" pred="{31B16E01-1CAA-41B0-84A0-7D5F6324A93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39" name="Imagen 6" descr="http://40.75.99.166/orfeo3/iconos/flechaasc.gif">
          <a:extLst>
            <a:ext uri="{FF2B5EF4-FFF2-40B4-BE49-F238E27FC236}">
              <a16:creationId xmlns:a16="http://schemas.microsoft.com/office/drawing/2014/main" id="{8D37CC12-0474-4A77-8A08-F1054AD56BF2}"/>
            </a:ext>
            <a:ext uri="{147F2762-F138-4A5C-976F-8EAC2B608ADB}">
              <a16:predDERef xmlns:a16="http://schemas.microsoft.com/office/drawing/2014/main" pred="{AE955232-AB37-48E1-B966-D657D0A41CEC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40" name="Imagen 5" descr="http://40.75.99.166/orfeo3/iconos/flechaasc.gif">
          <a:extLst>
            <a:ext uri="{FF2B5EF4-FFF2-40B4-BE49-F238E27FC236}">
              <a16:creationId xmlns:a16="http://schemas.microsoft.com/office/drawing/2014/main" id="{5301AE8C-77DC-4A61-8EF2-6E41698DF5AE}"/>
            </a:ext>
            <a:ext uri="{147F2762-F138-4A5C-976F-8EAC2B608ADB}">
              <a16:predDERef xmlns:a16="http://schemas.microsoft.com/office/drawing/2014/main" pred="{3B5018DA-3826-4DAF-AEDF-9E686E9ACA27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41" name="Imagen 6" descr="http://40.75.99.166/orfeo3/iconos/flechaasc.gif">
          <a:extLst>
            <a:ext uri="{FF2B5EF4-FFF2-40B4-BE49-F238E27FC236}">
              <a16:creationId xmlns:a16="http://schemas.microsoft.com/office/drawing/2014/main" id="{751C3FA9-743A-407F-9653-F8604903AC8F}"/>
            </a:ext>
            <a:ext uri="{147F2762-F138-4A5C-976F-8EAC2B608ADB}">
              <a16:predDERef xmlns:a16="http://schemas.microsoft.com/office/drawing/2014/main" pred="{CC83EB9A-47B9-4F5A-B705-9B328B4659BE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42" name="Imagen 5" descr="http://40.75.99.166/orfeo3/iconos/flechaasc.gif">
          <a:extLst>
            <a:ext uri="{FF2B5EF4-FFF2-40B4-BE49-F238E27FC236}">
              <a16:creationId xmlns:a16="http://schemas.microsoft.com/office/drawing/2014/main" id="{58DF9083-44A7-4D33-8E2E-53D9ECF1F9E6}"/>
            </a:ext>
            <a:ext uri="{147F2762-F138-4A5C-976F-8EAC2B608ADB}">
              <a16:predDERef xmlns:a16="http://schemas.microsoft.com/office/drawing/2014/main" pred="{DA34D1E8-A871-4C82-BF34-2D23EC9A7B8B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43" name="Imagen 6" descr="http://40.75.99.166/orfeo3/iconos/flechaasc.gif">
          <a:extLst>
            <a:ext uri="{FF2B5EF4-FFF2-40B4-BE49-F238E27FC236}">
              <a16:creationId xmlns:a16="http://schemas.microsoft.com/office/drawing/2014/main" id="{C425C30B-A5B3-4C81-B76E-4EEECCD8E7F9}"/>
            </a:ext>
            <a:ext uri="{147F2762-F138-4A5C-976F-8EAC2B608ADB}">
              <a16:predDERef xmlns:a16="http://schemas.microsoft.com/office/drawing/2014/main" pred="{B503C166-854B-482E-BA71-F31A9928053B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44" name="Imagen 5" descr="http://40.75.99.166/orfeo3/iconos/flechaasc.gif">
          <a:extLst>
            <a:ext uri="{FF2B5EF4-FFF2-40B4-BE49-F238E27FC236}">
              <a16:creationId xmlns:a16="http://schemas.microsoft.com/office/drawing/2014/main" id="{F8EC4DB4-49F6-4E22-B2CC-03DB7BF3245E}"/>
            </a:ext>
            <a:ext uri="{147F2762-F138-4A5C-976F-8EAC2B608ADB}">
              <a16:predDERef xmlns:a16="http://schemas.microsoft.com/office/drawing/2014/main" pred="{BEF5BAEB-8D95-4C07-BDC4-510A04A0C9B6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45" name="Imagen 6" descr="http://40.75.99.166/orfeo3/iconos/flechaasc.gif">
          <a:extLst>
            <a:ext uri="{FF2B5EF4-FFF2-40B4-BE49-F238E27FC236}">
              <a16:creationId xmlns:a16="http://schemas.microsoft.com/office/drawing/2014/main" id="{6CE2FFF2-C310-4093-9620-8AA4F7BA72A2}"/>
            </a:ext>
            <a:ext uri="{147F2762-F138-4A5C-976F-8EAC2B608ADB}">
              <a16:predDERef xmlns:a16="http://schemas.microsoft.com/office/drawing/2014/main" pred="{D614DC7D-34F0-4E6F-89EE-E214E7C4A2A4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46" name="Imagen 5" descr="http://40.75.99.166/orfeo3/iconos/flechaasc.gif">
          <a:extLst>
            <a:ext uri="{FF2B5EF4-FFF2-40B4-BE49-F238E27FC236}">
              <a16:creationId xmlns:a16="http://schemas.microsoft.com/office/drawing/2014/main" id="{E7A43049-8A48-45E4-A3F9-F8B82CE514EC}"/>
            </a:ext>
            <a:ext uri="{147F2762-F138-4A5C-976F-8EAC2B608ADB}">
              <a16:predDERef xmlns:a16="http://schemas.microsoft.com/office/drawing/2014/main" pred="{A8992CED-0815-4FD1-AB80-157A599DEC2C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47" name="Imagen 6" descr="http://40.75.99.166/orfeo3/iconos/flechaasc.gif">
          <a:extLst>
            <a:ext uri="{FF2B5EF4-FFF2-40B4-BE49-F238E27FC236}">
              <a16:creationId xmlns:a16="http://schemas.microsoft.com/office/drawing/2014/main" id="{55606DCA-18E0-4365-B8C8-13C9BA9712DD}"/>
            </a:ext>
            <a:ext uri="{147F2762-F138-4A5C-976F-8EAC2B608ADB}">
              <a16:predDERef xmlns:a16="http://schemas.microsoft.com/office/drawing/2014/main" pred="{501E4316-C995-4E99-ABC6-D1DC1CEAB31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48" name="Imagen 5" descr="http://40.75.99.166/orfeo3/iconos/flechaasc.gif">
          <a:extLst>
            <a:ext uri="{FF2B5EF4-FFF2-40B4-BE49-F238E27FC236}">
              <a16:creationId xmlns:a16="http://schemas.microsoft.com/office/drawing/2014/main" id="{FCB36D44-B168-470B-9489-A994A1A0D7DE}"/>
            </a:ext>
            <a:ext uri="{147F2762-F138-4A5C-976F-8EAC2B608ADB}">
              <a16:predDERef xmlns:a16="http://schemas.microsoft.com/office/drawing/2014/main" pred="{5BD59CBB-8B1E-4DE3-9B26-149C75DA7551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49" name="Imagen 6" descr="http://40.75.99.166/orfeo3/iconos/flechaasc.gif">
          <a:extLst>
            <a:ext uri="{FF2B5EF4-FFF2-40B4-BE49-F238E27FC236}">
              <a16:creationId xmlns:a16="http://schemas.microsoft.com/office/drawing/2014/main" id="{35FB08E3-52B6-4EA2-9545-05694794D675}"/>
            </a:ext>
            <a:ext uri="{147F2762-F138-4A5C-976F-8EAC2B608ADB}">
              <a16:predDERef xmlns:a16="http://schemas.microsoft.com/office/drawing/2014/main" pred="{8107BAC0-87DE-4095-B33C-7ABA46F4BCC4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50" name="Imagen 5" descr="http://40.75.99.166/orfeo3/iconos/flechaasc.gif">
          <a:extLst>
            <a:ext uri="{FF2B5EF4-FFF2-40B4-BE49-F238E27FC236}">
              <a16:creationId xmlns:a16="http://schemas.microsoft.com/office/drawing/2014/main" id="{C13D0B2D-A62B-4AF5-B629-3440B547A15D}"/>
            </a:ext>
            <a:ext uri="{147F2762-F138-4A5C-976F-8EAC2B608ADB}">
              <a16:predDERef xmlns:a16="http://schemas.microsoft.com/office/drawing/2014/main" pred="{D78A6B54-0F12-4483-87F0-D20020CF155B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51" name="Imagen 6" descr="http://40.75.99.166/orfeo3/iconos/flechaasc.gif">
          <a:extLst>
            <a:ext uri="{FF2B5EF4-FFF2-40B4-BE49-F238E27FC236}">
              <a16:creationId xmlns:a16="http://schemas.microsoft.com/office/drawing/2014/main" id="{3B33C203-B1B4-43EA-B909-DDD73AF2A0E5}"/>
            </a:ext>
            <a:ext uri="{147F2762-F138-4A5C-976F-8EAC2B608ADB}">
              <a16:predDERef xmlns:a16="http://schemas.microsoft.com/office/drawing/2014/main" pred="{9D6F268A-A3EF-4F4D-9E6B-FE00D91558F8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52" name="Imagen 5" descr="http://40.75.99.166/orfeo3/iconos/flechaasc.gif">
          <a:extLst>
            <a:ext uri="{FF2B5EF4-FFF2-40B4-BE49-F238E27FC236}">
              <a16:creationId xmlns:a16="http://schemas.microsoft.com/office/drawing/2014/main" id="{86E7F534-0890-4843-ADCA-D579D0F1E85F}"/>
            </a:ext>
            <a:ext uri="{147F2762-F138-4A5C-976F-8EAC2B608ADB}">
              <a16:predDERef xmlns:a16="http://schemas.microsoft.com/office/drawing/2014/main" pred="{265E89FA-5673-467B-A50F-48767C5D51A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53" name="Imagen 6" descr="http://40.75.99.166/orfeo3/iconos/flechaasc.gif">
          <a:extLst>
            <a:ext uri="{FF2B5EF4-FFF2-40B4-BE49-F238E27FC236}">
              <a16:creationId xmlns:a16="http://schemas.microsoft.com/office/drawing/2014/main" id="{359E5DAC-6877-41EC-B688-CFADE3EC9B8A}"/>
            </a:ext>
            <a:ext uri="{147F2762-F138-4A5C-976F-8EAC2B608ADB}">
              <a16:predDERef xmlns:a16="http://schemas.microsoft.com/office/drawing/2014/main" pred="{10882B1E-F6E0-498F-813C-6D2093516801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54" name="Imagen 5" descr="http://40.75.99.166/orfeo3/iconos/flechaasc.gif">
          <a:extLst>
            <a:ext uri="{FF2B5EF4-FFF2-40B4-BE49-F238E27FC236}">
              <a16:creationId xmlns:a16="http://schemas.microsoft.com/office/drawing/2014/main" id="{CB07F2DA-3714-4237-9E48-3A8824521FF5}"/>
            </a:ext>
            <a:ext uri="{147F2762-F138-4A5C-976F-8EAC2B608ADB}">
              <a16:predDERef xmlns:a16="http://schemas.microsoft.com/office/drawing/2014/main" pred="{32B37357-D0FB-4032-8113-07BCD7292FD1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55" name="Imagen 6" descr="http://40.75.99.166/orfeo3/iconos/flechaasc.gif">
          <a:extLst>
            <a:ext uri="{FF2B5EF4-FFF2-40B4-BE49-F238E27FC236}">
              <a16:creationId xmlns:a16="http://schemas.microsoft.com/office/drawing/2014/main" id="{3CAFF49D-8030-47A7-BA6C-B4959C3B53BD}"/>
            </a:ext>
            <a:ext uri="{147F2762-F138-4A5C-976F-8EAC2B608ADB}">
              <a16:predDERef xmlns:a16="http://schemas.microsoft.com/office/drawing/2014/main" pred="{EA31827D-7676-4ECE-9A0E-3922A3623BD9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56" name="Imagen 5" descr="http://40.75.99.166/orfeo3/iconos/flechaasc.gif">
          <a:extLst>
            <a:ext uri="{FF2B5EF4-FFF2-40B4-BE49-F238E27FC236}">
              <a16:creationId xmlns:a16="http://schemas.microsoft.com/office/drawing/2014/main" id="{A751E2C7-9434-47A5-A0AF-55192AFC2984}"/>
            </a:ext>
            <a:ext uri="{147F2762-F138-4A5C-976F-8EAC2B608ADB}">
              <a16:predDERef xmlns:a16="http://schemas.microsoft.com/office/drawing/2014/main" pred="{AF98BFC4-B681-4154-8668-BC8CC5FBCE1E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57" name="Imagen 6" descr="http://40.75.99.166/orfeo3/iconos/flechaasc.gif">
          <a:extLst>
            <a:ext uri="{FF2B5EF4-FFF2-40B4-BE49-F238E27FC236}">
              <a16:creationId xmlns:a16="http://schemas.microsoft.com/office/drawing/2014/main" id="{C7AA8F0C-D001-489F-BE2F-F5F039AB7A5B}"/>
            </a:ext>
            <a:ext uri="{147F2762-F138-4A5C-976F-8EAC2B608ADB}">
              <a16:predDERef xmlns:a16="http://schemas.microsoft.com/office/drawing/2014/main" pred="{AF2B8CBE-1727-4725-83D7-119C356C60C6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158" name="Imagen 2" descr="http://40.75.99.166/orfeo3/iconos/flechaasc.gif">
          <a:extLst>
            <a:ext uri="{FF2B5EF4-FFF2-40B4-BE49-F238E27FC236}">
              <a16:creationId xmlns:a16="http://schemas.microsoft.com/office/drawing/2014/main" id="{896063AC-F70A-431F-A8C3-F52078FB54D3}"/>
            </a:ext>
            <a:ext uri="{147F2762-F138-4A5C-976F-8EAC2B608ADB}">
              <a16:predDERef xmlns:a16="http://schemas.microsoft.com/office/drawing/2014/main" pred="{680B939C-8F6A-4BE5-8015-CBA5C6649519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59" name="Imagen 4" descr="http://40.75.99.166/orfeo3/iconos/flechaasc.gif">
          <a:extLst>
            <a:ext uri="{FF2B5EF4-FFF2-40B4-BE49-F238E27FC236}">
              <a16:creationId xmlns:a16="http://schemas.microsoft.com/office/drawing/2014/main" id="{13F8DBF6-FA87-40E4-846B-E5F382571348}"/>
            </a:ext>
            <a:ext uri="{147F2762-F138-4A5C-976F-8EAC2B608ADB}">
              <a16:predDERef xmlns:a16="http://schemas.microsoft.com/office/drawing/2014/main" pred="{4771E6D7-F249-4D5C-833B-AAD1192DE294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160" name="Imagen 6" descr="http://40.75.99.166/orfeo3/iconos/flechaasc.gif">
          <a:extLst>
            <a:ext uri="{FF2B5EF4-FFF2-40B4-BE49-F238E27FC236}">
              <a16:creationId xmlns:a16="http://schemas.microsoft.com/office/drawing/2014/main" id="{3DA9E43E-415D-4B78-9CD5-1DA79FC99091}"/>
            </a:ext>
            <a:ext uri="{147F2762-F138-4A5C-976F-8EAC2B608ADB}">
              <a16:predDERef xmlns:a16="http://schemas.microsoft.com/office/drawing/2014/main" pred="{986B3D6C-A664-457C-AB89-6A5C805C2C45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61" name="Imagen 8" descr="http://40.75.99.166/orfeo3/iconos/flechaasc.gif">
          <a:extLst>
            <a:ext uri="{FF2B5EF4-FFF2-40B4-BE49-F238E27FC236}">
              <a16:creationId xmlns:a16="http://schemas.microsoft.com/office/drawing/2014/main" id="{414116B8-720E-409C-B580-28A34C829187}"/>
            </a:ext>
            <a:ext uri="{147F2762-F138-4A5C-976F-8EAC2B608ADB}">
              <a16:predDERef xmlns:a16="http://schemas.microsoft.com/office/drawing/2014/main" pred="{F0EC12EA-FA6D-4449-B92D-F66358C23699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62" name="Imagen 4" descr="http://40.75.99.166/orfeo3/iconos/flechaasc.gif">
          <a:extLst>
            <a:ext uri="{FF2B5EF4-FFF2-40B4-BE49-F238E27FC236}">
              <a16:creationId xmlns:a16="http://schemas.microsoft.com/office/drawing/2014/main" id="{EEFD1405-8DC9-4596-80AD-21C706C76CAD}"/>
            </a:ext>
            <a:ext uri="{147F2762-F138-4A5C-976F-8EAC2B608ADB}">
              <a16:predDERef xmlns:a16="http://schemas.microsoft.com/office/drawing/2014/main" pred="{6D67A187-C92E-404E-B789-578BC39A758E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163" name="Imagen 2" descr="http://40.75.99.166/orfeo3/iconos/flechaasc.gif">
          <a:extLst>
            <a:ext uri="{FF2B5EF4-FFF2-40B4-BE49-F238E27FC236}">
              <a16:creationId xmlns:a16="http://schemas.microsoft.com/office/drawing/2014/main" id="{66551C1D-32CB-474B-BA2D-B4E57A0FFB41}"/>
            </a:ext>
            <a:ext uri="{147F2762-F138-4A5C-976F-8EAC2B608ADB}">
              <a16:predDERef xmlns:a16="http://schemas.microsoft.com/office/drawing/2014/main" pred="{B51B5D7F-7A85-49AC-9F04-BCBA75002449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164" name="Imagen 12" descr="http://40.75.99.166/orfeo3/iconos/flechaasc.gif">
          <a:extLst>
            <a:ext uri="{FF2B5EF4-FFF2-40B4-BE49-F238E27FC236}">
              <a16:creationId xmlns:a16="http://schemas.microsoft.com/office/drawing/2014/main" id="{F92E38F1-11F0-4692-A978-D4999E514AA9}"/>
            </a:ext>
            <a:ext uri="{147F2762-F138-4A5C-976F-8EAC2B608ADB}">
              <a16:predDERef xmlns:a16="http://schemas.microsoft.com/office/drawing/2014/main" pred="{18B2AA58-1B38-4D73-BA99-59DDDC8251AB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65" name="Imagen 14" descr="http://40.75.99.166/orfeo3/iconos/flechaasc.gif">
          <a:extLst>
            <a:ext uri="{FF2B5EF4-FFF2-40B4-BE49-F238E27FC236}">
              <a16:creationId xmlns:a16="http://schemas.microsoft.com/office/drawing/2014/main" id="{0C7D8BE4-9FC7-4BCC-9D49-E904B28DBBBF}"/>
            </a:ext>
            <a:ext uri="{147F2762-F138-4A5C-976F-8EAC2B608ADB}">
              <a16:predDERef xmlns:a16="http://schemas.microsoft.com/office/drawing/2014/main" pred="{3F6F56EA-BF52-4A6F-BFE6-1024E1DBE0AF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66" name="Imagen 15" descr="http://40.75.99.166/orfeo3/iconos/flechaasc.gif">
          <a:extLst>
            <a:ext uri="{FF2B5EF4-FFF2-40B4-BE49-F238E27FC236}">
              <a16:creationId xmlns:a16="http://schemas.microsoft.com/office/drawing/2014/main" id="{44D9B21C-6680-46EF-BBFD-BA40980E8D63}"/>
            </a:ext>
            <a:ext uri="{147F2762-F138-4A5C-976F-8EAC2B608ADB}">
              <a16:predDERef xmlns:a16="http://schemas.microsoft.com/office/drawing/2014/main" pred="{DE92A78E-6394-44D3-BB50-74C5F93BB3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67" name="Imagen 16" descr="http://40.75.99.166/orfeo3/iconos/flechaasc.gif">
          <a:extLst>
            <a:ext uri="{FF2B5EF4-FFF2-40B4-BE49-F238E27FC236}">
              <a16:creationId xmlns:a16="http://schemas.microsoft.com/office/drawing/2014/main" id="{493A39B7-A7D0-4E7C-8014-AD734BB56943}"/>
            </a:ext>
            <a:ext uri="{147F2762-F138-4A5C-976F-8EAC2B608ADB}">
              <a16:predDERef xmlns:a16="http://schemas.microsoft.com/office/drawing/2014/main" pred="{7EF5059B-8040-4A5E-ADE7-FC51F1BE3B7A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68" name="Imagen 4" descr="http://40.75.99.166/orfeo3/iconos/flechaasc.gif">
          <a:extLst>
            <a:ext uri="{FF2B5EF4-FFF2-40B4-BE49-F238E27FC236}">
              <a16:creationId xmlns:a16="http://schemas.microsoft.com/office/drawing/2014/main" id="{0F872DD9-DED9-42B5-BD45-9495C09783C9}"/>
            </a:ext>
            <a:ext uri="{147F2762-F138-4A5C-976F-8EAC2B608ADB}">
              <a16:predDERef xmlns:a16="http://schemas.microsoft.com/office/drawing/2014/main" pred="{6D08C2ED-81A7-4E8A-9D54-372C7BED709E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169" name="Imagen 2" descr="http://40.75.99.166/orfeo3/iconos/flechaasc.gif">
          <a:extLst>
            <a:ext uri="{FF2B5EF4-FFF2-40B4-BE49-F238E27FC236}">
              <a16:creationId xmlns:a16="http://schemas.microsoft.com/office/drawing/2014/main" id="{FB90FD07-E31B-4AA4-875F-E2688F0D6CBA}"/>
            </a:ext>
            <a:ext uri="{147F2762-F138-4A5C-976F-8EAC2B608ADB}">
              <a16:predDERef xmlns:a16="http://schemas.microsoft.com/office/drawing/2014/main" pred="{B8F63963-F56A-4CFF-BE1D-D5AC130BD4A8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70" name="Imagen 5" descr="http://40.75.99.166/orfeo3/iconos/flechaasc.gif">
          <a:extLst>
            <a:ext uri="{FF2B5EF4-FFF2-40B4-BE49-F238E27FC236}">
              <a16:creationId xmlns:a16="http://schemas.microsoft.com/office/drawing/2014/main" id="{534B63C6-BD0B-4AE5-9ED5-BEFA8AA1BEB0}"/>
            </a:ext>
            <a:ext uri="{147F2762-F138-4A5C-976F-8EAC2B608ADB}">
              <a16:predDERef xmlns:a16="http://schemas.microsoft.com/office/drawing/2014/main" pred="{A4532DF9-8D56-4D21-BDAA-78225D1D9685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71" name="Imagen 6" descr="http://40.75.99.166/orfeo3/iconos/flechaasc.gif">
          <a:extLst>
            <a:ext uri="{FF2B5EF4-FFF2-40B4-BE49-F238E27FC236}">
              <a16:creationId xmlns:a16="http://schemas.microsoft.com/office/drawing/2014/main" id="{A302EC13-6953-4A28-A4D2-450A0F64276B}"/>
            </a:ext>
            <a:ext uri="{147F2762-F138-4A5C-976F-8EAC2B608ADB}">
              <a16:predDERef xmlns:a16="http://schemas.microsoft.com/office/drawing/2014/main" pred="{DC9E5001-67F5-4423-BB5B-DC942AC6218C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72" name="Imagen 5" descr="http://40.75.99.166/orfeo3/iconos/flechaasc.gif">
          <a:extLst>
            <a:ext uri="{FF2B5EF4-FFF2-40B4-BE49-F238E27FC236}">
              <a16:creationId xmlns:a16="http://schemas.microsoft.com/office/drawing/2014/main" id="{296BEBCA-2AC0-43F9-9FF1-83ECEB1536A9}"/>
            </a:ext>
            <a:ext uri="{147F2762-F138-4A5C-976F-8EAC2B608ADB}">
              <a16:predDERef xmlns:a16="http://schemas.microsoft.com/office/drawing/2014/main" pred="{C8C51248-4313-4BC6-8437-F99328450052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73" name="Imagen 6" descr="http://40.75.99.166/orfeo3/iconos/flechaasc.gif">
          <a:extLst>
            <a:ext uri="{FF2B5EF4-FFF2-40B4-BE49-F238E27FC236}">
              <a16:creationId xmlns:a16="http://schemas.microsoft.com/office/drawing/2014/main" id="{69BC7CB0-ABD7-4F73-8F25-D346F92248A6}"/>
            </a:ext>
            <a:ext uri="{147F2762-F138-4A5C-976F-8EAC2B608ADB}">
              <a16:predDERef xmlns:a16="http://schemas.microsoft.com/office/drawing/2014/main" pred="{FBBF6466-1B60-4C66-8F15-AD2EBA40FFB9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74" name="Imagen 5" descr="http://40.75.99.166/orfeo3/iconos/flechaasc.gif">
          <a:extLst>
            <a:ext uri="{FF2B5EF4-FFF2-40B4-BE49-F238E27FC236}">
              <a16:creationId xmlns:a16="http://schemas.microsoft.com/office/drawing/2014/main" id="{F60D4F00-B86B-4842-9871-EA7D7F1D4A87}"/>
            </a:ext>
            <a:ext uri="{147F2762-F138-4A5C-976F-8EAC2B608ADB}">
              <a16:predDERef xmlns:a16="http://schemas.microsoft.com/office/drawing/2014/main" pred="{7B956B3E-113C-4661-8A3E-8AF1B53B1AD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75" name="Imagen 6" descr="http://40.75.99.166/orfeo3/iconos/flechaasc.gif">
          <a:extLst>
            <a:ext uri="{FF2B5EF4-FFF2-40B4-BE49-F238E27FC236}">
              <a16:creationId xmlns:a16="http://schemas.microsoft.com/office/drawing/2014/main" id="{5FF60EC1-14BA-45BD-98E3-FDDFA1E1C19F}"/>
            </a:ext>
            <a:ext uri="{147F2762-F138-4A5C-976F-8EAC2B608ADB}">
              <a16:predDERef xmlns:a16="http://schemas.microsoft.com/office/drawing/2014/main" pred="{81093BED-3E27-4092-8D80-562DFC4E2F81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76" name="Imagen 5" descr="http://40.75.99.166/orfeo3/iconos/flechaasc.gif">
          <a:extLst>
            <a:ext uri="{FF2B5EF4-FFF2-40B4-BE49-F238E27FC236}">
              <a16:creationId xmlns:a16="http://schemas.microsoft.com/office/drawing/2014/main" id="{55A8D7DF-2373-447F-A9FD-FC440E150550}"/>
            </a:ext>
            <a:ext uri="{147F2762-F138-4A5C-976F-8EAC2B608ADB}">
              <a16:predDERef xmlns:a16="http://schemas.microsoft.com/office/drawing/2014/main" pred="{A30E1003-87BE-4078-B1AE-57CE2EB22AC7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77" name="Imagen 6" descr="http://40.75.99.166/orfeo3/iconos/flechaasc.gif">
          <a:extLst>
            <a:ext uri="{FF2B5EF4-FFF2-40B4-BE49-F238E27FC236}">
              <a16:creationId xmlns:a16="http://schemas.microsoft.com/office/drawing/2014/main" id="{E42A454B-55D4-459D-A6C4-F9E634DDFE2B}"/>
            </a:ext>
            <a:ext uri="{147F2762-F138-4A5C-976F-8EAC2B608ADB}">
              <a16:predDERef xmlns:a16="http://schemas.microsoft.com/office/drawing/2014/main" pred="{7B30868A-475D-4F2F-B17E-D31F97AA8DD4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78" name="Imagen 5" descr="http://40.75.99.166/orfeo3/iconos/flechaasc.gif">
          <a:extLst>
            <a:ext uri="{FF2B5EF4-FFF2-40B4-BE49-F238E27FC236}">
              <a16:creationId xmlns:a16="http://schemas.microsoft.com/office/drawing/2014/main" id="{E75860B9-3C29-4822-A6C3-FF3AAC781957}"/>
            </a:ext>
            <a:ext uri="{147F2762-F138-4A5C-976F-8EAC2B608ADB}">
              <a16:predDERef xmlns:a16="http://schemas.microsoft.com/office/drawing/2014/main" pred="{9ABA6224-54AA-4E31-AC1F-75A8ACF210D4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79" name="Imagen 6" descr="http://40.75.99.166/orfeo3/iconos/flechaasc.gif">
          <a:extLst>
            <a:ext uri="{FF2B5EF4-FFF2-40B4-BE49-F238E27FC236}">
              <a16:creationId xmlns:a16="http://schemas.microsoft.com/office/drawing/2014/main" id="{10B96D7A-5EDB-4F0A-81C2-A6D7757DB221}"/>
            </a:ext>
            <a:ext uri="{147F2762-F138-4A5C-976F-8EAC2B608ADB}">
              <a16:predDERef xmlns:a16="http://schemas.microsoft.com/office/drawing/2014/main" pred="{E12CC6BB-2E98-4676-879B-1DA4A2D80E18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80" name="Imagen 5" descr="http://40.75.99.166/orfeo3/iconos/flechaasc.gif">
          <a:extLst>
            <a:ext uri="{FF2B5EF4-FFF2-40B4-BE49-F238E27FC236}">
              <a16:creationId xmlns:a16="http://schemas.microsoft.com/office/drawing/2014/main" id="{F78D8BF9-38AB-4A79-BFC4-BFC8D9A635BB}"/>
            </a:ext>
            <a:ext uri="{147F2762-F138-4A5C-976F-8EAC2B608ADB}">
              <a16:predDERef xmlns:a16="http://schemas.microsoft.com/office/drawing/2014/main" pred="{06923C64-B184-439D-9214-517E87D0D625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81" name="Imagen 6" descr="http://40.75.99.166/orfeo3/iconos/flechaasc.gif">
          <a:extLst>
            <a:ext uri="{FF2B5EF4-FFF2-40B4-BE49-F238E27FC236}">
              <a16:creationId xmlns:a16="http://schemas.microsoft.com/office/drawing/2014/main" id="{A1232109-0106-4468-992F-BA20622A4F40}"/>
            </a:ext>
            <a:ext uri="{147F2762-F138-4A5C-976F-8EAC2B608ADB}">
              <a16:predDERef xmlns:a16="http://schemas.microsoft.com/office/drawing/2014/main" pred="{B709FA9C-04DC-48CA-9352-7D5C10821227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82" name="Imagen 5" descr="http://40.75.99.166/orfeo3/iconos/flechaasc.gif">
          <a:extLst>
            <a:ext uri="{FF2B5EF4-FFF2-40B4-BE49-F238E27FC236}">
              <a16:creationId xmlns:a16="http://schemas.microsoft.com/office/drawing/2014/main" id="{2B553A09-8E7D-4A92-B2EE-063163F73BD5}"/>
            </a:ext>
            <a:ext uri="{147F2762-F138-4A5C-976F-8EAC2B608ADB}">
              <a16:predDERef xmlns:a16="http://schemas.microsoft.com/office/drawing/2014/main" pred="{8733E3AE-644C-418E-9510-3A4D81154203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83" name="Imagen 6" descr="http://40.75.99.166/orfeo3/iconos/flechaasc.gif">
          <a:extLst>
            <a:ext uri="{FF2B5EF4-FFF2-40B4-BE49-F238E27FC236}">
              <a16:creationId xmlns:a16="http://schemas.microsoft.com/office/drawing/2014/main" id="{B79EE28D-32DB-4337-91F9-69EA45E8DB7F}"/>
            </a:ext>
            <a:ext uri="{147F2762-F138-4A5C-976F-8EAC2B608ADB}">
              <a16:predDERef xmlns:a16="http://schemas.microsoft.com/office/drawing/2014/main" pred="{9D8F4EA5-627D-4E6E-A1AF-75B30D1E979A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84" name="Imagen 5" descr="http://40.75.99.166/orfeo3/iconos/flechaasc.gif">
          <a:extLst>
            <a:ext uri="{FF2B5EF4-FFF2-40B4-BE49-F238E27FC236}">
              <a16:creationId xmlns:a16="http://schemas.microsoft.com/office/drawing/2014/main" id="{54A9E855-3373-4366-9C85-653237819E8F}"/>
            </a:ext>
            <a:ext uri="{147F2762-F138-4A5C-976F-8EAC2B608ADB}">
              <a16:predDERef xmlns:a16="http://schemas.microsoft.com/office/drawing/2014/main" pred="{ABE5417A-A7BA-4F1D-BD6A-66974A7C7405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85" name="Imagen 6" descr="http://40.75.99.166/orfeo3/iconos/flechaasc.gif">
          <a:extLst>
            <a:ext uri="{FF2B5EF4-FFF2-40B4-BE49-F238E27FC236}">
              <a16:creationId xmlns:a16="http://schemas.microsoft.com/office/drawing/2014/main" id="{9871FA4C-7B97-431C-BE4B-5B65F3436CF3}"/>
            </a:ext>
            <a:ext uri="{147F2762-F138-4A5C-976F-8EAC2B608ADB}">
              <a16:predDERef xmlns:a16="http://schemas.microsoft.com/office/drawing/2014/main" pred="{89C92F1A-2E92-4677-8A53-4741DB52BFAD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86" name="Imagen 5" descr="http://40.75.99.166/orfeo3/iconos/flechaasc.gif">
          <a:extLst>
            <a:ext uri="{FF2B5EF4-FFF2-40B4-BE49-F238E27FC236}">
              <a16:creationId xmlns:a16="http://schemas.microsoft.com/office/drawing/2014/main" id="{A288F4F8-4379-4F07-8AE1-0D44A83946FD}"/>
            </a:ext>
            <a:ext uri="{147F2762-F138-4A5C-976F-8EAC2B608ADB}">
              <a16:predDERef xmlns:a16="http://schemas.microsoft.com/office/drawing/2014/main" pred="{94F96839-D80C-4C04-A886-755442C3EA23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87" name="Imagen 6" descr="http://40.75.99.166/orfeo3/iconos/flechaasc.gif">
          <a:extLst>
            <a:ext uri="{FF2B5EF4-FFF2-40B4-BE49-F238E27FC236}">
              <a16:creationId xmlns:a16="http://schemas.microsoft.com/office/drawing/2014/main" id="{1C9A6CA9-5C8F-43BB-86B8-A99F5610D8FB}"/>
            </a:ext>
            <a:ext uri="{147F2762-F138-4A5C-976F-8EAC2B608ADB}">
              <a16:predDERef xmlns:a16="http://schemas.microsoft.com/office/drawing/2014/main" pred="{2F7206A5-2708-44FD-BF2E-1FEDE5D92DE9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88" name="Imagen 5" descr="http://40.75.99.166/orfeo3/iconos/flechaasc.gif">
          <a:extLst>
            <a:ext uri="{FF2B5EF4-FFF2-40B4-BE49-F238E27FC236}">
              <a16:creationId xmlns:a16="http://schemas.microsoft.com/office/drawing/2014/main" id="{D03CB011-4787-44C0-917D-99ECA9BE9578}"/>
            </a:ext>
            <a:ext uri="{147F2762-F138-4A5C-976F-8EAC2B608ADB}">
              <a16:predDERef xmlns:a16="http://schemas.microsoft.com/office/drawing/2014/main" pred="{37A7CE50-E221-4D34-91AE-5FCE936BAA29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89" name="Imagen 6" descr="http://40.75.99.166/orfeo3/iconos/flechaasc.gif">
          <a:extLst>
            <a:ext uri="{FF2B5EF4-FFF2-40B4-BE49-F238E27FC236}">
              <a16:creationId xmlns:a16="http://schemas.microsoft.com/office/drawing/2014/main" id="{7CB99797-8207-44E8-B6D1-973EAE63FFFA}"/>
            </a:ext>
            <a:ext uri="{147F2762-F138-4A5C-976F-8EAC2B608ADB}">
              <a16:predDERef xmlns:a16="http://schemas.microsoft.com/office/drawing/2014/main" pred="{84CDD8C8-BDFA-43D7-8998-E44CFC01ED46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90" name="Imagen 5" descr="http://40.75.99.166/orfeo3/iconos/flechaasc.gif">
          <a:extLst>
            <a:ext uri="{FF2B5EF4-FFF2-40B4-BE49-F238E27FC236}">
              <a16:creationId xmlns:a16="http://schemas.microsoft.com/office/drawing/2014/main" id="{A7AD17E4-7626-4199-97A7-F53A573DFA4D}"/>
            </a:ext>
            <a:ext uri="{147F2762-F138-4A5C-976F-8EAC2B608ADB}">
              <a16:predDERef xmlns:a16="http://schemas.microsoft.com/office/drawing/2014/main" pred="{709EE270-A321-452F-BA1E-1675820368FE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91" name="Imagen 6" descr="http://40.75.99.166/orfeo3/iconos/flechaasc.gif">
          <a:extLst>
            <a:ext uri="{FF2B5EF4-FFF2-40B4-BE49-F238E27FC236}">
              <a16:creationId xmlns:a16="http://schemas.microsoft.com/office/drawing/2014/main" id="{01D88458-C7C7-406D-8182-AF2232AD2D2E}"/>
            </a:ext>
            <a:ext uri="{147F2762-F138-4A5C-976F-8EAC2B608ADB}">
              <a16:predDERef xmlns:a16="http://schemas.microsoft.com/office/drawing/2014/main" pred="{03C91440-0A8D-4344-8C1D-C0B02884F927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92" name="Imagen 5" descr="http://40.75.99.166/orfeo3/iconos/flechaasc.gif">
          <a:extLst>
            <a:ext uri="{FF2B5EF4-FFF2-40B4-BE49-F238E27FC236}">
              <a16:creationId xmlns:a16="http://schemas.microsoft.com/office/drawing/2014/main" id="{570D1277-94C9-4550-B1F7-074D2120CD0A}"/>
            </a:ext>
            <a:ext uri="{147F2762-F138-4A5C-976F-8EAC2B608ADB}">
              <a16:predDERef xmlns:a16="http://schemas.microsoft.com/office/drawing/2014/main" pred="{E1D549F4-FD21-4C77-94AB-BAFB28D7082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93" name="Imagen 6" descr="http://40.75.99.166/orfeo3/iconos/flechaasc.gif">
          <a:extLst>
            <a:ext uri="{FF2B5EF4-FFF2-40B4-BE49-F238E27FC236}">
              <a16:creationId xmlns:a16="http://schemas.microsoft.com/office/drawing/2014/main" id="{9E115E0F-121D-4692-AFD6-46F0ECEA84B7}"/>
            </a:ext>
            <a:ext uri="{147F2762-F138-4A5C-976F-8EAC2B608ADB}">
              <a16:predDERef xmlns:a16="http://schemas.microsoft.com/office/drawing/2014/main" pred="{1F8EAF25-4B76-44CA-B58B-9125B4F3C81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94" name="Imagen 5" descr="http://40.75.99.166/orfeo3/iconos/flechaasc.gif">
          <a:extLst>
            <a:ext uri="{FF2B5EF4-FFF2-40B4-BE49-F238E27FC236}">
              <a16:creationId xmlns:a16="http://schemas.microsoft.com/office/drawing/2014/main" id="{EC9DFADA-411F-49A4-8D3B-4721338EB48D}"/>
            </a:ext>
            <a:ext uri="{147F2762-F138-4A5C-976F-8EAC2B608ADB}">
              <a16:predDERef xmlns:a16="http://schemas.microsoft.com/office/drawing/2014/main" pred="{FF75383C-8298-43A5-9491-8007FE45976C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95" name="Imagen 6" descr="http://40.75.99.166/orfeo3/iconos/flechaasc.gif">
          <a:extLst>
            <a:ext uri="{FF2B5EF4-FFF2-40B4-BE49-F238E27FC236}">
              <a16:creationId xmlns:a16="http://schemas.microsoft.com/office/drawing/2014/main" id="{C5B38722-D027-4084-8BD2-B53D4AEC7DB8}"/>
            </a:ext>
            <a:ext uri="{147F2762-F138-4A5C-976F-8EAC2B608ADB}">
              <a16:predDERef xmlns:a16="http://schemas.microsoft.com/office/drawing/2014/main" pred="{4FE8ADD8-7805-4AE7-877B-50A494B2CB93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96" name="Imagen 5" descr="http://40.75.99.166/orfeo3/iconos/flechaasc.gif">
          <a:extLst>
            <a:ext uri="{FF2B5EF4-FFF2-40B4-BE49-F238E27FC236}">
              <a16:creationId xmlns:a16="http://schemas.microsoft.com/office/drawing/2014/main" id="{7E02F6EA-FCC4-45CB-B0AF-01FD0A90611A}"/>
            </a:ext>
            <a:ext uri="{147F2762-F138-4A5C-976F-8EAC2B608ADB}">
              <a16:predDERef xmlns:a16="http://schemas.microsoft.com/office/drawing/2014/main" pred="{64976366-6602-450C-9A55-E27B6FA41155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97" name="Imagen 6" descr="http://40.75.99.166/orfeo3/iconos/flechaasc.gif">
          <a:extLst>
            <a:ext uri="{FF2B5EF4-FFF2-40B4-BE49-F238E27FC236}">
              <a16:creationId xmlns:a16="http://schemas.microsoft.com/office/drawing/2014/main" id="{D3F617A7-B3C7-43C0-9CF9-640D1F5663CE}"/>
            </a:ext>
            <a:ext uri="{147F2762-F138-4A5C-976F-8EAC2B608ADB}">
              <a16:predDERef xmlns:a16="http://schemas.microsoft.com/office/drawing/2014/main" pred="{2707ADF4-85B1-4BEC-86F9-87EB391EEDEE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98" name="Imagen 5" descr="http://40.75.99.166/orfeo3/iconos/flechaasc.gif">
          <a:extLst>
            <a:ext uri="{FF2B5EF4-FFF2-40B4-BE49-F238E27FC236}">
              <a16:creationId xmlns:a16="http://schemas.microsoft.com/office/drawing/2014/main" id="{2271856D-2CAD-4761-B3DA-43DB07699537}"/>
            </a:ext>
            <a:ext uri="{147F2762-F138-4A5C-976F-8EAC2B608ADB}">
              <a16:predDERef xmlns:a16="http://schemas.microsoft.com/office/drawing/2014/main" pred="{87BBBEBD-5BF7-4117-9839-524592AF1AD2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199" name="Imagen 6" descr="http://40.75.99.166/orfeo3/iconos/flechaasc.gif">
          <a:extLst>
            <a:ext uri="{FF2B5EF4-FFF2-40B4-BE49-F238E27FC236}">
              <a16:creationId xmlns:a16="http://schemas.microsoft.com/office/drawing/2014/main" id="{2878274A-0E1B-4AB1-8C7D-F3A174C8978A}"/>
            </a:ext>
            <a:ext uri="{147F2762-F138-4A5C-976F-8EAC2B608ADB}">
              <a16:predDERef xmlns:a16="http://schemas.microsoft.com/office/drawing/2014/main" pred="{4BFA2DB8-6470-4DCD-AC45-212A52298AE6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00" name="Imagen 5" descr="http://40.75.99.166/orfeo3/iconos/flechaasc.gif">
          <a:extLst>
            <a:ext uri="{FF2B5EF4-FFF2-40B4-BE49-F238E27FC236}">
              <a16:creationId xmlns:a16="http://schemas.microsoft.com/office/drawing/2014/main" id="{F8AC41B9-89F8-4BA5-A329-23565E6D5E54}"/>
            </a:ext>
            <a:ext uri="{147F2762-F138-4A5C-976F-8EAC2B608ADB}">
              <a16:predDERef xmlns:a16="http://schemas.microsoft.com/office/drawing/2014/main" pred="{4439FFA6-8FFA-4F2E-9742-4AEFCF0B707B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01" name="Imagen 6" descr="http://40.75.99.166/orfeo3/iconos/flechaasc.gif">
          <a:extLst>
            <a:ext uri="{FF2B5EF4-FFF2-40B4-BE49-F238E27FC236}">
              <a16:creationId xmlns:a16="http://schemas.microsoft.com/office/drawing/2014/main" id="{786327AF-5640-4E51-A26D-130DF58B27C4}"/>
            </a:ext>
            <a:ext uri="{147F2762-F138-4A5C-976F-8EAC2B608ADB}">
              <a16:predDERef xmlns:a16="http://schemas.microsoft.com/office/drawing/2014/main" pred="{E5118049-FC01-4F31-BBC8-4494911B6C1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02" name="Imagen 5" descr="http://40.75.99.166/orfeo3/iconos/flechaasc.gif">
          <a:extLst>
            <a:ext uri="{FF2B5EF4-FFF2-40B4-BE49-F238E27FC236}">
              <a16:creationId xmlns:a16="http://schemas.microsoft.com/office/drawing/2014/main" id="{21470022-1327-431D-9361-1887037205B4}"/>
            </a:ext>
            <a:ext uri="{147F2762-F138-4A5C-976F-8EAC2B608ADB}">
              <a16:predDERef xmlns:a16="http://schemas.microsoft.com/office/drawing/2014/main" pred="{815001C8-A98C-4357-8FB4-4F7BD9AD47C7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03" name="Imagen 6" descr="http://40.75.99.166/orfeo3/iconos/flechaasc.gif">
          <a:extLst>
            <a:ext uri="{FF2B5EF4-FFF2-40B4-BE49-F238E27FC236}">
              <a16:creationId xmlns:a16="http://schemas.microsoft.com/office/drawing/2014/main" id="{59837FC0-5E65-407B-B6A9-5C17A1E9D071}"/>
            </a:ext>
            <a:ext uri="{147F2762-F138-4A5C-976F-8EAC2B608ADB}">
              <a16:predDERef xmlns:a16="http://schemas.microsoft.com/office/drawing/2014/main" pred="{7A5C2B40-5508-4A0B-945D-3B40538C5F7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04" name="Imagen 5" descr="http://40.75.99.166/orfeo3/iconos/flechaasc.gif">
          <a:extLst>
            <a:ext uri="{FF2B5EF4-FFF2-40B4-BE49-F238E27FC236}">
              <a16:creationId xmlns:a16="http://schemas.microsoft.com/office/drawing/2014/main" id="{C0CC0C49-111C-493C-8F2C-B7215F4A2F95}"/>
            </a:ext>
            <a:ext uri="{147F2762-F138-4A5C-976F-8EAC2B608ADB}">
              <a16:predDERef xmlns:a16="http://schemas.microsoft.com/office/drawing/2014/main" pred="{383A6B0F-8352-431F-BE34-E164B930B522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05" name="Imagen 6" descr="http://40.75.99.166/orfeo3/iconos/flechaasc.gif">
          <a:extLst>
            <a:ext uri="{FF2B5EF4-FFF2-40B4-BE49-F238E27FC236}">
              <a16:creationId xmlns:a16="http://schemas.microsoft.com/office/drawing/2014/main" id="{B45BA9E4-595F-4F4D-A67C-4F0695143F61}"/>
            </a:ext>
            <a:ext uri="{147F2762-F138-4A5C-976F-8EAC2B608ADB}">
              <a16:predDERef xmlns:a16="http://schemas.microsoft.com/office/drawing/2014/main" pred="{D2083FFA-49C3-4711-BCF0-B90FE50CE1E8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06" name="Imagen 5" descr="http://40.75.99.166/orfeo3/iconos/flechaasc.gif">
          <a:extLst>
            <a:ext uri="{FF2B5EF4-FFF2-40B4-BE49-F238E27FC236}">
              <a16:creationId xmlns:a16="http://schemas.microsoft.com/office/drawing/2014/main" id="{CA657DF2-A160-421F-9299-2E0A79D1A8B1}"/>
            </a:ext>
            <a:ext uri="{147F2762-F138-4A5C-976F-8EAC2B608ADB}">
              <a16:predDERef xmlns:a16="http://schemas.microsoft.com/office/drawing/2014/main" pred="{4456686B-C18D-4199-B8CC-3B74B9E037FF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07" name="Imagen 6" descr="http://40.75.99.166/orfeo3/iconos/flechaasc.gif">
          <a:extLst>
            <a:ext uri="{FF2B5EF4-FFF2-40B4-BE49-F238E27FC236}">
              <a16:creationId xmlns:a16="http://schemas.microsoft.com/office/drawing/2014/main" id="{E3FFDB23-21FA-4DFB-8255-604E98906024}"/>
            </a:ext>
            <a:ext uri="{147F2762-F138-4A5C-976F-8EAC2B608ADB}">
              <a16:predDERef xmlns:a16="http://schemas.microsoft.com/office/drawing/2014/main" pred="{0C89FBD8-13CE-4E83-8351-73067D18D0CB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208" name="Imagen 207" descr="http://40.75.99.166/orfeo3/iconos/flechaasc.gif">
          <a:extLst>
            <a:ext uri="{FF2B5EF4-FFF2-40B4-BE49-F238E27FC236}">
              <a16:creationId xmlns:a16="http://schemas.microsoft.com/office/drawing/2014/main" id="{D71DF18E-66DE-45AD-B096-29395C806F5A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209" name="Imagen 208" descr="http://40.75.99.166/orfeo3/iconos/flechaasc.gif">
          <a:extLst>
            <a:ext uri="{FF2B5EF4-FFF2-40B4-BE49-F238E27FC236}">
              <a16:creationId xmlns:a16="http://schemas.microsoft.com/office/drawing/2014/main" id="{E37E12AC-BA0E-4B96-9840-982F72E365D1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10" name="Imagen 209" descr="http://40.75.99.166/orfeo3/iconos/flechaasc.gif">
          <a:extLst>
            <a:ext uri="{FF2B5EF4-FFF2-40B4-BE49-F238E27FC236}">
              <a16:creationId xmlns:a16="http://schemas.microsoft.com/office/drawing/2014/main" id="{9723F73E-DB46-4626-8861-565AB5816ABC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11" name="Imagen 210" descr="http://40.75.99.166/orfeo3/iconos/flechaasc.gif">
          <a:extLst>
            <a:ext uri="{FF2B5EF4-FFF2-40B4-BE49-F238E27FC236}">
              <a16:creationId xmlns:a16="http://schemas.microsoft.com/office/drawing/2014/main" id="{337720E4-BF60-4F11-AF49-3A01FA3E5B1C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212" name="Imagen 211" descr="http://40.75.99.166/orfeo3/iconos/flechaasc.gif">
          <a:extLst>
            <a:ext uri="{FF2B5EF4-FFF2-40B4-BE49-F238E27FC236}">
              <a16:creationId xmlns:a16="http://schemas.microsoft.com/office/drawing/2014/main" id="{55C5279A-28E0-4766-9A98-2105AFD52244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213" name="Imagen 212" descr="http://40.75.99.166/orfeo3/iconos/flechaasc.gif">
          <a:extLst>
            <a:ext uri="{FF2B5EF4-FFF2-40B4-BE49-F238E27FC236}">
              <a16:creationId xmlns:a16="http://schemas.microsoft.com/office/drawing/2014/main" id="{126B56C0-E4EE-437A-9A6A-9A2D1E454AEA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14" name="Imagen 213" descr="http://40.75.99.166/orfeo3/iconos/flechaasc.gif">
          <a:extLst>
            <a:ext uri="{FF2B5EF4-FFF2-40B4-BE49-F238E27FC236}">
              <a16:creationId xmlns:a16="http://schemas.microsoft.com/office/drawing/2014/main" id="{6BBD1221-0EB1-41FE-A053-01B5C55EE7B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15" name="Imagen 214" descr="http://40.75.99.166/orfeo3/iconos/flechaasc.gif">
          <a:extLst>
            <a:ext uri="{FF2B5EF4-FFF2-40B4-BE49-F238E27FC236}">
              <a16:creationId xmlns:a16="http://schemas.microsoft.com/office/drawing/2014/main" id="{035E6540-2D1A-4970-94F7-4B6910B57033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216" name="Imagen 215" descr="http://40.75.99.166/orfeo3/iconos/flechaasc.gif">
          <a:extLst>
            <a:ext uri="{FF2B5EF4-FFF2-40B4-BE49-F238E27FC236}">
              <a16:creationId xmlns:a16="http://schemas.microsoft.com/office/drawing/2014/main" id="{46EC5F9B-4AA4-44F2-AED7-C59EE3F15AAD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217" name="Imagen 216" descr="http://40.75.99.166/orfeo3/iconos/flechaasc.gif">
          <a:extLst>
            <a:ext uri="{FF2B5EF4-FFF2-40B4-BE49-F238E27FC236}">
              <a16:creationId xmlns:a16="http://schemas.microsoft.com/office/drawing/2014/main" id="{FA9B8E39-114C-4D98-944F-00AB337FD6DA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18" name="Imagen 217" descr="http://40.75.99.166/orfeo3/iconos/flechaasc.gif">
          <a:extLst>
            <a:ext uri="{FF2B5EF4-FFF2-40B4-BE49-F238E27FC236}">
              <a16:creationId xmlns:a16="http://schemas.microsoft.com/office/drawing/2014/main" id="{20620EE7-6210-4EF2-8B9D-88D8BAF5D22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19" name="Imagen 218" descr="http://40.75.99.166/orfeo3/iconos/flechaasc.gif">
          <a:extLst>
            <a:ext uri="{FF2B5EF4-FFF2-40B4-BE49-F238E27FC236}">
              <a16:creationId xmlns:a16="http://schemas.microsoft.com/office/drawing/2014/main" id="{BCAA6C6D-94C7-4185-A80A-52B9E63C5A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220" name="Imagen 219" descr="http://40.75.99.166/orfeo3/iconos/flechaasc.gif">
          <a:extLst>
            <a:ext uri="{FF2B5EF4-FFF2-40B4-BE49-F238E27FC236}">
              <a16:creationId xmlns:a16="http://schemas.microsoft.com/office/drawing/2014/main" id="{45A8BD22-5E76-4954-A328-19AE07B32862}"/>
            </a:ext>
            <a:ext uri="{147F2762-F138-4A5C-976F-8EAC2B608ADB}">
              <a16:predDERef xmlns:a16="http://schemas.microsoft.com/office/drawing/2014/main" pred="{00000000-0008-0000-0000-000005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221" name="Imagen 220" descr="http://40.75.99.166/orfeo3/iconos/flechaasc.gif">
          <a:extLst>
            <a:ext uri="{FF2B5EF4-FFF2-40B4-BE49-F238E27FC236}">
              <a16:creationId xmlns:a16="http://schemas.microsoft.com/office/drawing/2014/main" id="{3B05DA50-5709-47DB-95AC-E70F43650E1B}"/>
            </a:ext>
            <a:ext uri="{147F2762-F138-4A5C-976F-8EAC2B608ADB}">
              <a16:predDERef xmlns:a16="http://schemas.microsoft.com/office/drawing/2014/main" pred="{00000000-0008-0000-0000-000006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22" name="Imagen 221" descr="http://40.75.99.166/orfeo3/iconos/flechaasc.gif">
          <a:extLst>
            <a:ext uri="{FF2B5EF4-FFF2-40B4-BE49-F238E27FC236}">
              <a16:creationId xmlns:a16="http://schemas.microsoft.com/office/drawing/2014/main" id="{B413C96B-4042-43DB-A50E-5D9D5052D9A3}"/>
            </a:ext>
            <a:ext uri="{147F2762-F138-4A5C-976F-8EAC2B608ADB}">
              <a16:predDERef xmlns:a16="http://schemas.microsoft.com/office/drawing/2014/main" pred="{00000000-0008-0000-0000-000007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23" name="Imagen 222" descr="http://40.75.99.166/orfeo3/iconos/flechaasc.gif">
          <a:extLst>
            <a:ext uri="{FF2B5EF4-FFF2-40B4-BE49-F238E27FC236}">
              <a16:creationId xmlns:a16="http://schemas.microsoft.com/office/drawing/2014/main" id="{5ADB2504-3A0B-427A-B347-2CA780F793B0}"/>
            </a:ext>
            <a:ext uri="{147F2762-F138-4A5C-976F-8EAC2B608ADB}">
              <a16:predDERef xmlns:a16="http://schemas.microsoft.com/office/drawing/2014/main" pred="{00000000-0008-0000-0000-000008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24" name="Imagen 4" descr="http://40.75.99.166/orfeo3/iconos/flechaasc.gif">
          <a:extLst>
            <a:ext uri="{FF2B5EF4-FFF2-40B4-BE49-F238E27FC236}">
              <a16:creationId xmlns:a16="http://schemas.microsoft.com/office/drawing/2014/main" id="{5D7F8A3D-D11F-44CD-A0CA-4DACB8FACEDA}"/>
            </a:ext>
            <a:ext uri="{147F2762-F138-4A5C-976F-8EAC2B608ADB}">
              <a16:predDERef xmlns:a16="http://schemas.microsoft.com/office/drawing/2014/main" pred="{00000000-0008-0000-0000-000009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225" name="Imagen 2" descr="http://40.75.99.166/orfeo3/iconos/flechaasc.gif">
          <a:extLst>
            <a:ext uri="{FF2B5EF4-FFF2-40B4-BE49-F238E27FC236}">
              <a16:creationId xmlns:a16="http://schemas.microsoft.com/office/drawing/2014/main" id="{6658D078-6CF1-40C8-A4B5-80344CF4EC95}"/>
            </a:ext>
            <a:ext uri="{147F2762-F138-4A5C-976F-8EAC2B608ADB}">
              <a16:predDERef xmlns:a16="http://schemas.microsoft.com/office/drawing/2014/main" pred="{00000000-0008-0000-0000-00000A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226" name="Imagen 225" descr="http://40.75.99.166/orfeo3/iconos/flechaasc.gif">
          <a:extLst>
            <a:ext uri="{FF2B5EF4-FFF2-40B4-BE49-F238E27FC236}">
              <a16:creationId xmlns:a16="http://schemas.microsoft.com/office/drawing/2014/main" id="{B0F842A3-07EF-44AF-94B6-CEEE413BA73E}"/>
            </a:ext>
            <a:ext uri="{147F2762-F138-4A5C-976F-8EAC2B608ADB}">
              <a16:predDERef xmlns:a16="http://schemas.microsoft.com/office/drawing/2014/main" pred="{00000000-0008-0000-0000-00000B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227" name="Imagen 226" descr="http://40.75.99.166/orfeo3/iconos/flechaasc.gif">
          <a:extLst>
            <a:ext uri="{FF2B5EF4-FFF2-40B4-BE49-F238E27FC236}">
              <a16:creationId xmlns:a16="http://schemas.microsoft.com/office/drawing/2014/main" id="{E741D426-3B44-4B30-957F-B884845BF4FB}"/>
            </a:ext>
            <a:ext uri="{147F2762-F138-4A5C-976F-8EAC2B608ADB}">
              <a16:predDERef xmlns:a16="http://schemas.microsoft.com/office/drawing/2014/main" pred="{00000000-0008-0000-0000-00000C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28" name="Imagen 227" descr="http://40.75.99.166/orfeo3/iconos/flechaasc.gif">
          <a:extLst>
            <a:ext uri="{FF2B5EF4-FFF2-40B4-BE49-F238E27FC236}">
              <a16:creationId xmlns:a16="http://schemas.microsoft.com/office/drawing/2014/main" id="{012A67EB-5CB3-4806-9076-BA953B15C584}"/>
            </a:ext>
            <a:ext uri="{147F2762-F138-4A5C-976F-8EAC2B608ADB}">
              <a16:predDERef xmlns:a16="http://schemas.microsoft.com/office/drawing/2014/main" pred="{00000000-0008-0000-0000-00000D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29" name="Imagen 228" descr="http://40.75.99.166/orfeo3/iconos/flechaasc.gif">
          <a:extLst>
            <a:ext uri="{FF2B5EF4-FFF2-40B4-BE49-F238E27FC236}">
              <a16:creationId xmlns:a16="http://schemas.microsoft.com/office/drawing/2014/main" id="{B4D17147-8C4D-44B7-83D2-05207D4573CA}"/>
            </a:ext>
            <a:ext uri="{147F2762-F138-4A5C-976F-8EAC2B608ADB}">
              <a16:predDERef xmlns:a16="http://schemas.microsoft.com/office/drawing/2014/main" pred="{00000000-0008-0000-0000-00000E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30" name="Imagen 229" descr="http://40.75.99.166/orfeo3/iconos/flechaasc.gif">
          <a:extLst>
            <a:ext uri="{FF2B5EF4-FFF2-40B4-BE49-F238E27FC236}">
              <a16:creationId xmlns:a16="http://schemas.microsoft.com/office/drawing/2014/main" id="{33CDCFF3-9655-4604-94E3-2A0338E3C651}"/>
            </a:ext>
            <a:ext uri="{147F2762-F138-4A5C-976F-8EAC2B608ADB}">
              <a16:predDERef xmlns:a16="http://schemas.microsoft.com/office/drawing/2014/main" pred="{00000000-0008-0000-0000-00000F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31" name="Imagen 230" descr="http://40.75.99.166/orfeo3/iconos/flechaasc.gif">
          <a:extLst>
            <a:ext uri="{FF2B5EF4-FFF2-40B4-BE49-F238E27FC236}">
              <a16:creationId xmlns:a16="http://schemas.microsoft.com/office/drawing/2014/main" id="{2737C7EE-6C6A-4053-8C3D-06433D4248C2}"/>
            </a:ext>
            <a:ext uri="{147F2762-F138-4A5C-976F-8EAC2B608ADB}">
              <a16:predDERef xmlns:a16="http://schemas.microsoft.com/office/drawing/2014/main" pred="{00000000-0008-0000-0000-000010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32" name="Imagen 4" descr="http://40.75.99.166/orfeo3/iconos/flechaasc.gif">
          <a:extLst>
            <a:ext uri="{FF2B5EF4-FFF2-40B4-BE49-F238E27FC236}">
              <a16:creationId xmlns:a16="http://schemas.microsoft.com/office/drawing/2014/main" id="{1AF9F21A-6EB2-49B2-B179-D50E4F8FD0D7}"/>
            </a:ext>
            <a:ext uri="{147F2762-F138-4A5C-976F-8EAC2B608ADB}">
              <a16:predDERef xmlns:a16="http://schemas.microsoft.com/office/drawing/2014/main" pred="{00000000-0008-0000-0000-000011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233" name="Imagen 2" descr="http://40.75.99.166/orfeo3/iconos/flechaasc.gif">
          <a:extLst>
            <a:ext uri="{FF2B5EF4-FFF2-40B4-BE49-F238E27FC236}">
              <a16:creationId xmlns:a16="http://schemas.microsoft.com/office/drawing/2014/main" id="{BCE552FD-C9C0-45EF-ABFE-49D909CD3265}"/>
            </a:ext>
            <a:ext uri="{147F2762-F138-4A5C-976F-8EAC2B608ADB}">
              <a16:predDERef xmlns:a16="http://schemas.microsoft.com/office/drawing/2014/main" pred="{00000000-0008-0000-0000-000012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34" name="Imagen 5" descr="http://40.75.99.166/orfeo3/iconos/flechaasc.gif">
          <a:extLst>
            <a:ext uri="{FF2B5EF4-FFF2-40B4-BE49-F238E27FC236}">
              <a16:creationId xmlns:a16="http://schemas.microsoft.com/office/drawing/2014/main" id="{C0F3812A-E27B-4F8A-AB97-739BDA60D38A}"/>
            </a:ext>
            <a:ext uri="{147F2762-F138-4A5C-976F-8EAC2B608ADB}">
              <a16:predDERef xmlns:a16="http://schemas.microsoft.com/office/drawing/2014/main" pred="{00000000-0008-0000-0000-000013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35" name="Imagen 6" descr="http://40.75.99.166/orfeo3/iconos/flechaasc.gif">
          <a:extLst>
            <a:ext uri="{FF2B5EF4-FFF2-40B4-BE49-F238E27FC236}">
              <a16:creationId xmlns:a16="http://schemas.microsoft.com/office/drawing/2014/main" id="{34849BF2-0695-4285-92B7-76D6E14A670F}"/>
            </a:ext>
            <a:ext uri="{147F2762-F138-4A5C-976F-8EAC2B608ADB}">
              <a16:predDERef xmlns:a16="http://schemas.microsoft.com/office/drawing/2014/main" pred="{00000000-0008-0000-0000-000014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36" name="Imagen 5" descr="http://40.75.99.166/orfeo3/iconos/flechaasc.gif">
          <a:extLst>
            <a:ext uri="{FF2B5EF4-FFF2-40B4-BE49-F238E27FC236}">
              <a16:creationId xmlns:a16="http://schemas.microsoft.com/office/drawing/2014/main" id="{639CF2FD-2B86-4B0C-9595-378F242830FE}"/>
            </a:ext>
            <a:ext uri="{147F2762-F138-4A5C-976F-8EAC2B608ADB}">
              <a16:predDERef xmlns:a16="http://schemas.microsoft.com/office/drawing/2014/main" pred="{00000000-0008-0000-0000-000015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37" name="Imagen 6" descr="http://40.75.99.166/orfeo3/iconos/flechaasc.gif">
          <a:extLst>
            <a:ext uri="{FF2B5EF4-FFF2-40B4-BE49-F238E27FC236}">
              <a16:creationId xmlns:a16="http://schemas.microsoft.com/office/drawing/2014/main" id="{AB04B6B9-0C2D-4512-A7E1-4978F00F5C1D}"/>
            </a:ext>
            <a:ext uri="{147F2762-F138-4A5C-976F-8EAC2B608ADB}">
              <a16:predDERef xmlns:a16="http://schemas.microsoft.com/office/drawing/2014/main" pred="{00000000-0008-0000-0000-000016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38" name="Imagen 5" descr="http://40.75.99.166/orfeo3/iconos/flechaasc.gif">
          <a:extLst>
            <a:ext uri="{FF2B5EF4-FFF2-40B4-BE49-F238E27FC236}">
              <a16:creationId xmlns:a16="http://schemas.microsoft.com/office/drawing/2014/main" id="{930C9FBA-31EC-4182-BBF3-D6D2AB48ECFE}"/>
            </a:ext>
            <a:ext uri="{147F2762-F138-4A5C-976F-8EAC2B608ADB}">
              <a16:predDERef xmlns:a16="http://schemas.microsoft.com/office/drawing/2014/main" pred="{00000000-0008-0000-0000-000017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39" name="Imagen 6" descr="http://40.75.99.166/orfeo3/iconos/flechaasc.gif">
          <a:extLst>
            <a:ext uri="{FF2B5EF4-FFF2-40B4-BE49-F238E27FC236}">
              <a16:creationId xmlns:a16="http://schemas.microsoft.com/office/drawing/2014/main" id="{855945BE-F924-4753-AC2B-FCF50DA05DA9}"/>
            </a:ext>
            <a:ext uri="{147F2762-F138-4A5C-976F-8EAC2B608ADB}">
              <a16:predDERef xmlns:a16="http://schemas.microsoft.com/office/drawing/2014/main" pred="{00000000-0008-0000-0000-000018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40" name="Imagen 5" descr="http://40.75.99.166/orfeo3/iconos/flechaasc.gif">
          <a:extLst>
            <a:ext uri="{FF2B5EF4-FFF2-40B4-BE49-F238E27FC236}">
              <a16:creationId xmlns:a16="http://schemas.microsoft.com/office/drawing/2014/main" id="{C3C5ECD2-DC1C-4A2D-B633-295157DDD33F}"/>
            </a:ext>
            <a:ext uri="{147F2762-F138-4A5C-976F-8EAC2B608ADB}">
              <a16:predDERef xmlns:a16="http://schemas.microsoft.com/office/drawing/2014/main" pred="{00000000-0008-0000-0000-000019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41" name="Imagen 6" descr="http://40.75.99.166/orfeo3/iconos/flechaasc.gif">
          <a:extLst>
            <a:ext uri="{FF2B5EF4-FFF2-40B4-BE49-F238E27FC236}">
              <a16:creationId xmlns:a16="http://schemas.microsoft.com/office/drawing/2014/main" id="{A3EEADFF-1D60-4640-9761-B78FF24BE40A}"/>
            </a:ext>
            <a:ext uri="{147F2762-F138-4A5C-976F-8EAC2B608ADB}">
              <a16:predDERef xmlns:a16="http://schemas.microsoft.com/office/drawing/2014/main" pred="{00000000-0008-0000-0000-00001A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42" name="Imagen 5" descr="http://40.75.99.166/orfeo3/iconos/flechaasc.gif">
          <a:extLst>
            <a:ext uri="{FF2B5EF4-FFF2-40B4-BE49-F238E27FC236}">
              <a16:creationId xmlns:a16="http://schemas.microsoft.com/office/drawing/2014/main" id="{EF461EEE-E45F-4E48-B45A-92D55E28460B}"/>
            </a:ext>
            <a:ext uri="{147F2762-F138-4A5C-976F-8EAC2B608ADB}">
              <a16:predDERef xmlns:a16="http://schemas.microsoft.com/office/drawing/2014/main" pred="{00000000-0008-0000-0000-00001B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43" name="Imagen 6" descr="http://40.75.99.166/orfeo3/iconos/flechaasc.gif">
          <a:extLst>
            <a:ext uri="{FF2B5EF4-FFF2-40B4-BE49-F238E27FC236}">
              <a16:creationId xmlns:a16="http://schemas.microsoft.com/office/drawing/2014/main" id="{EC56183D-0D01-414F-ADCD-79E5F1651613}"/>
            </a:ext>
            <a:ext uri="{147F2762-F138-4A5C-976F-8EAC2B608ADB}">
              <a16:predDERef xmlns:a16="http://schemas.microsoft.com/office/drawing/2014/main" pred="{00000000-0008-0000-0000-00001C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44" name="Imagen 5" descr="http://40.75.99.166/orfeo3/iconos/flechaasc.gif">
          <a:extLst>
            <a:ext uri="{FF2B5EF4-FFF2-40B4-BE49-F238E27FC236}">
              <a16:creationId xmlns:a16="http://schemas.microsoft.com/office/drawing/2014/main" id="{3635A78B-66DD-4E33-BC67-94EC9F574C3F}"/>
            </a:ext>
            <a:ext uri="{147F2762-F138-4A5C-976F-8EAC2B608ADB}">
              <a16:predDERef xmlns:a16="http://schemas.microsoft.com/office/drawing/2014/main" pred="{00000000-0008-0000-0000-00001D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45" name="Imagen 6" descr="http://40.75.99.166/orfeo3/iconos/flechaasc.gif">
          <a:extLst>
            <a:ext uri="{FF2B5EF4-FFF2-40B4-BE49-F238E27FC236}">
              <a16:creationId xmlns:a16="http://schemas.microsoft.com/office/drawing/2014/main" id="{1EAD803C-8501-43C5-8A35-575964472FC9}"/>
            </a:ext>
            <a:ext uri="{147F2762-F138-4A5C-976F-8EAC2B608ADB}">
              <a16:predDERef xmlns:a16="http://schemas.microsoft.com/office/drawing/2014/main" pred="{00000000-0008-0000-0000-00001E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46" name="Imagen 5" descr="http://40.75.99.166/orfeo3/iconos/flechaasc.gif">
          <a:extLst>
            <a:ext uri="{FF2B5EF4-FFF2-40B4-BE49-F238E27FC236}">
              <a16:creationId xmlns:a16="http://schemas.microsoft.com/office/drawing/2014/main" id="{ED6EDB53-E9A8-4CE4-BD67-3AACB88E6AC9}"/>
            </a:ext>
            <a:ext uri="{147F2762-F138-4A5C-976F-8EAC2B608ADB}">
              <a16:predDERef xmlns:a16="http://schemas.microsoft.com/office/drawing/2014/main" pred="{00000000-0008-0000-0000-00001F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47" name="Imagen 6" descr="http://40.75.99.166/orfeo3/iconos/flechaasc.gif">
          <a:extLst>
            <a:ext uri="{FF2B5EF4-FFF2-40B4-BE49-F238E27FC236}">
              <a16:creationId xmlns:a16="http://schemas.microsoft.com/office/drawing/2014/main" id="{0550A684-35BB-4D44-892B-7885F0AB1E3D}"/>
            </a:ext>
            <a:ext uri="{147F2762-F138-4A5C-976F-8EAC2B608ADB}">
              <a16:predDERef xmlns:a16="http://schemas.microsoft.com/office/drawing/2014/main" pred="{00000000-0008-0000-0000-000020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48" name="Imagen 5" descr="http://40.75.99.166/orfeo3/iconos/flechaasc.gif">
          <a:extLst>
            <a:ext uri="{FF2B5EF4-FFF2-40B4-BE49-F238E27FC236}">
              <a16:creationId xmlns:a16="http://schemas.microsoft.com/office/drawing/2014/main" id="{825D7789-7305-48FC-9688-148218BDE7FE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49" name="Imagen 6" descr="http://40.75.99.166/orfeo3/iconos/flechaasc.gif">
          <a:extLst>
            <a:ext uri="{FF2B5EF4-FFF2-40B4-BE49-F238E27FC236}">
              <a16:creationId xmlns:a16="http://schemas.microsoft.com/office/drawing/2014/main" id="{6D23905D-0CB8-4B8D-8777-9B3CC928A508}"/>
            </a:ext>
            <a:ext uri="{147F2762-F138-4A5C-976F-8EAC2B608ADB}">
              <a16:predDERef xmlns:a16="http://schemas.microsoft.com/office/drawing/2014/main" pred="{00000000-0008-0000-0000-000022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50" name="Imagen 5" descr="http://40.75.99.166/orfeo3/iconos/flechaasc.gif">
          <a:extLst>
            <a:ext uri="{FF2B5EF4-FFF2-40B4-BE49-F238E27FC236}">
              <a16:creationId xmlns:a16="http://schemas.microsoft.com/office/drawing/2014/main" id="{2F5BD8E7-4816-441A-A5B8-7B1B3070E1DD}"/>
            </a:ext>
            <a:ext uri="{147F2762-F138-4A5C-976F-8EAC2B608ADB}">
              <a16:predDERef xmlns:a16="http://schemas.microsoft.com/office/drawing/2014/main" pred="{00000000-0008-0000-0000-000023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51" name="Imagen 6" descr="http://40.75.99.166/orfeo3/iconos/flechaasc.gif">
          <a:extLst>
            <a:ext uri="{FF2B5EF4-FFF2-40B4-BE49-F238E27FC236}">
              <a16:creationId xmlns:a16="http://schemas.microsoft.com/office/drawing/2014/main" id="{0CAB6800-1B4E-4934-95C2-F31A1F58FD4E}"/>
            </a:ext>
            <a:ext uri="{147F2762-F138-4A5C-976F-8EAC2B608ADB}">
              <a16:predDERef xmlns:a16="http://schemas.microsoft.com/office/drawing/2014/main" pred="{00000000-0008-0000-0000-000024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52" name="Imagen 5" descr="http://40.75.99.166/orfeo3/iconos/flechaasc.gif">
          <a:extLst>
            <a:ext uri="{FF2B5EF4-FFF2-40B4-BE49-F238E27FC236}">
              <a16:creationId xmlns:a16="http://schemas.microsoft.com/office/drawing/2014/main" id="{98A060A8-61E7-4D62-A356-74FBB3D841F7}"/>
            </a:ext>
            <a:ext uri="{147F2762-F138-4A5C-976F-8EAC2B608ADB}">
              <a16:predDERef xmlns:a16="http://schemas.microsoft.com/office/drawing/2014/main" pred="{00000000-0008-0000-0000-000025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53" name="Imagen 6" descr="http://40.75.99.166/orfeo3/iconos/flechaasc.gif">
          <a:extLst>
            <a:ext uri="{FF2B5EF4-FFF2-40B4-BE49-F238E27FC236}">
              <a16:creationId xmlns:a16="http://schemas.microsoft.com/office/drawing/2014/main" id="{7657AB74-9C4A-4E94-9E96-06E8874B3353}"/>
            </a:ext>
            <a:ext uri="{147F2762-F138-4A5C-976F-8EAC2B608ADB}">
              <a16:predDERef xmlns:a16="http://schemas.microsoft.com/office/drawing/2014/main" pred="{00000000-0008-0000-0000-000026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54" name="Imagen 5" descr="http://40.75.99.166/orfeo3/iconos/flechaasc.gif">
          <a:extLst>
            <a:ext uri="{FF2B5EF4-FFF2-40B4-BE49-F238E27FC236}">
              <a16:creationId xmlns:a16="http://schemas.microsoft.com/office/drawing/2014/main" id="{5C6F301D-A8F3-45D8-AA9E-40B5A0C79729}"/>
            </a:ext>
            <a:ext uri="{147F2762-F138-4A5C-976F-8EAC2B608ADB}">
              <a16:predDERef xmlns:a16="http://schemas.microsoft.com/office/drawing/2014/main" pred="{00000000-0008-0000-0000-000027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55" name="Imagen 6" descr="http://40.75.99.166/orfeo3/iconos/flechaasc.gif">
          <a:extLst>
            <a:ext uri="{FF2B5EF4-FFF2-40B4-BE49-F238E27FC236}">
              <a16:creationId xmlns:a16="http://schemas.microsoft.com/office/drawing/2014/main" id="{AA012CB2-5A78-4332-A187-E4F9CF908B5E}"/>
            </a:ext>
            <a:ext uri="{147F2762-F138-4A5C-976F-8EAC2B608ADB}">
              <a16:predDERef xmlns:a16="http://schemas.microsoft.com/office/drawing/2014/main" pred="{00000000-0008-0000-0000-000028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56" name="Imagen 5" descr="http://40.75.99.166/orfeo3/iconos/flechaasc.gif">
          <a:extLst>
            <a:ext uri="{FF2B5EF4-FFF2-40B4-BE49-F238E27FC236}">
              <a16:creationId xmlns:a16="http://schemas.microsoft.com/office/drawing/2014/main" id="{3B2A4340-3E50-4806-A45C-D8E7BE248903}"/>
            </a:ext>
            <a:ext uri="{147F2762-F138-4A5C-976F-8EAC2B608ADB}">
              <a16:predDERef xmlns:a16="http://schemas.microsoft.com/office/drawing/2014/main" pred="{00000000-0008-0000-0000-000029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57" name="Imagen 6" descr="http://40.75.99.166/orfeo3/iconos/flechaasc.gif">
          <a:extLst>
            <a:ext uri="{FF2B5EF4-FFF2-40B4-BE49-F238E27FC236}">
              <a16:creationId xmlns:a16="http://schemas.microsoft.com/office/drawing/2014/main" id="{FBB2667E-8234-4B74-8CF9-340707A20016}"/>
            </a:ext>
            <a:ext uri="{147F2762-F138-4A5C-976F-8EAC2B608ADB}">
              <a16:predDERef xmlns:a16="http://schemas.microsoft.com/office/drawing/2014/main" pred="{00000000-0008-0000-0000-00002A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58" name="Imagen 5" descr="http://40.75.99.166/orfeo3/iconos/flechaasc.gif">
          <a:extLst>
            <a:ext uri="{FF2B5EF4-FFF2-40B4-BE49-F238E27FC236}">
              <a16:creationId xmlns:a16="http://schemas.microsoft.com/office/drawing/2014/main" id="{FA147790-CF1C-4D0A-BC61-7F8BA87CA81E}"/>
            </a:ext>
            <a:ext uri="{147F2762-F138-4A5C-976F-8EAC2B608ADB}">
              <a16:predDERef xmlns:a16="http://schemas.microsoft.com/office/drawing/2014/main" pred="{00000000-0008-0000-0000-00002B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59" name="Imagen 6" descr="http://40.75.99.166/orfeo3/iconos/flechaasc.gif">
          <a:extLst>
            <a:ext uri="{FF2B5EF4-FFF2-40B4-BE49-F238E27FC236}">
              <a16:creationId xmlns:a16="http://schemas.microsoft.com/office/drawing/2014/main" id="{0BB5A1B1-E734-4271-9AC8-747FC138C7F6}"/>
            </a:ext>
            <a:ext uri="{147F2762-F138-4A5C-976F-8EAC2B608ADB}">
              <a16:predDERef xmlns:a16="http://schemas.microsoft.com/office/drawing/2014/main" pred="{00000000-0008-0000-0000-00002C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60" name="Imagen 5" descr="http://40.75.99.166/orfeo3/iconos/flechaasc.gif">
          <a:extLst>
            <a:ext uri="{FF2B5EF4-FFF2-40B4-BE49-F238E27FC236}">
              <a16:creationId xmlns:a16="http://schemas.microsoft.com/office/drawing/2014/main" id="{B5CA874D-27B4-4F03-A1FE-6965487D3BF1}"/>
            </a:ext>
            <a:ext uri="{147F2762-F138-4A5C-976F-8EAC2B608ADB}">
              <a16:predDERef xmlns:a16="http://schemas.microsoft.com/office/drawing/2014/main" pred="{00000000-0008-0000-0000-00002D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61" name="Imagen 6" descr="http://40.75.99.166/orfeo3/iconos/flechaasc.gif">
          <a:extLst>
            <a:ext uri="{FF2B5EF4-FFF2-40B4-BE49-F238E27FC236}">
              <a16:creationId xmlns:a16="http://schemas.microsoft.com/office/drawing/2014/main" id="{2814A415-8338-4230-9D3D-373D852F23DF}"/>
            </a:ext>
            <a:ext uri="{147F2762-F138-4A5C-976F-8EAC2B608ADB}">
              <a16:predDERef xmlns:a16="http://schemas.microsoft.com/office/drawing/2014/main" pred="{00000000-0008-0000-0000-00002E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62" name="Imagen 5" descr="http://40.75.99.166/orfeo3/iconos/flechaasc.gif">
          <a:extLst>
            <a:ext uri="{FF2B5EF4-FFF2-40B4-BE49-F238E27FC236}">
              <a16:creationId xmlns:a16="http://schemas.microsoft.com/office/drawing/2014/main" id="{09751B5F-0EFE-4E73-916D-09BDD17C7358}"/>
            </a:ext>
            <a:ext uri="{147F2762-F138-4A5C-976F-8EAC2B608ADB}">
              <a16:predDERef xmlns:a16="http://schemas.microsoft.com/office/drawing/2014/main" pred="{00000000-0008-0000-0000-00002F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63" name="Imagen 6" descr="http://40.75.99.166/orfeo3/iconos/flechaasc.gif">
          <a:extLst>
            <a:ext uri="{FF2B5EF4-FFF2-40B4-BE49-F238E27FC236}">
              <a16:creationId xmlns:a16="http://schemas.microsoft.com/office/drawing/2014/main" id="{DD745947-D0D9-4655-9C9A-08F0130A4290}"/>
            </a:ext>
            <a:ext uri="{147F2762-F138-4A5C-976F-8EAC2B608ADB}">
              <a16:predDERef xmlns:a16="http://schemas.microsoft.com/office/drawing/2014/main" pred="{00000000-0008-0000-0000-000030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64" name="Imagen 5" descr="http://40.75.99.166/orfeo3/iconos/flechaasc.gif">
          <a:extLst>
            <a:ext uri="{FF2B5EF4-FFF2-40B4-BE49-F238E27FC236}">
              <a16:creationId xmlns:a16="http://schemas.microsoft.com/office/drawing/2014/main" id="{E7CC0805-5601-4BF2-9793-D1CD217D6A48}"/>
            </a:ext>
            <a:ext uri="{147F2762-F138-4A5C-976F-8EAC2B608ADB}">
              <a16:predDERef xmlns:a16="http://schemas.microsoft.com/office/drawing/2014/main" pred="{00000000-0008-0000-0000-000031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65" name="Imagen 6" descr="http://40.75.99.166/orfeo3/iconos/flechaasc.gif">
          <a:extLst>
            <a:ext uri="{FF2B5EF4-FFF2-40B4-BE49-F238E27FC236}">
              <a16:creationId xmlns:a16="http://schemas.microsoft.com/office/drawing/2014/main" id="{4DE66AD5-2982-4FDF-A041-32F86C1381AA}"/>
            </a:ext>
            <a:ext uri="{147F2762-F138-4A5C-976F-8EAC2B608ADB}">
              <a16:predDERef xmlns:a16="http://schemas.microsoft.com/office/drawing/2014/main" pred="{00000000-0008-0000-0000-000032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66" name="Imagen 5" descr="http://40.75.99.166/orfeo3/iconos/flechaasc.gif">
          <a:extLst>
            <a:ext uri="{FF2B5EF4-FFF2-40B4-BE49-F238E27FC236}">
              <a16:creationId xmlns:a16="http://schemas.microsoft.com/office/drawing/2014/main" id="{3FAD8130-2E46-4F7B-AAC8-5DBE372C1D34}"/>
            </a:ext>
            <a:ext uri="{147F2762-F138-4A5C-976F-8EAC2B608ADB}">
              <a16:predDERef xmlns:a16="http://schemas.microsoft.com/office/drawing/2014/main" pred="{00000000-0008-0000-0000-000033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67" name="Imagen 6" descr="http://40.75.99.166/orfeo3/iconos/flechaasc.gif">
          <a:extLst>
            <a:ext uri="{FF2B5EF4-FFF2-40B4-BE49-F238E27FC236}">
              <a16:creationId xmlns:a16="http://schemas.microsoft.com/office/drawing/2014/main" id="{B8551F15-4EC1-4A6B-806B-40EFE33DA8E7}"/>
            </a:ext>
            <a:ext uri="{147F2762-F138-4A5C-976F-8EAC2B608ADB}">
              <a16:predDERef xmlns:a16="http://schemas.microsoft.com/office/drawing/2014/main" pred="{00000000-0008-0000-0000-000034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68" name="Imagen 5" descr="http://40.75.99.166/orfeo3/iconos/flechaasc.gif">
          <a:extLst>
            <a:ext uri="{FF2B5EF4-FFF2-40B4-BE49-F238E27FC236}">
              <a16:creationId xmlns:a16="http://schemas.microsoft.com/office/drawing/2014/main" id="{DE7CBF52-A675-4F87-AF88-4AC97BC7196F}"/>
            </a:ext>
            <a:ext uri="{147F2762-F138-4A5C-976F-8EAC2B608ADB}">
              <a16:predDERef xmlns:a16="http://schemas.microsoft.com/office/drawing/2014/main" pred="{00000000-0008-0000-0000-000035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69" name="Imagen 6" descr="http://40.75.99.166/orfeo3/iconos/flechaasc.gif">
          <a:extLst>
            <a:ext uri="{FF2B5EF4-FFF2-40B4-BE49-F238E27FC236}">
              <a16:creationId xmlns:a16="http://schemas.microsoft.com/office/drawing/2014/main" id="{4710B228-6DFC-4252-BACC-58ADD3C64078}"/>
            </a:ext>
            <a:ext uri="{147F2762-F138-4A5C-976F-8EAC2B608ADB}">
              <a16:predDERef xmlns:a16="http://schemas.microsoft.com/office/drawing/2014/main" pred="{00000000-0008-0000-0000-000036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70" name="Imagen 5" descr="http://40.75.99.166/orfeo3/iconos/flechaasc.gif">
          <a:extLst>
            <a:ext uri="{FF2B5EF4-FFF2-40B4-BE49-F238E27FC236}">
              <a16:creationId xmlns:a16="http://schemas.microsoft.com/office/drawing/2014/main" id="{334B6CF9-3769-4FC2-A82D-66395BBF8037}"/>
            </a:ext>
            <a:ext uri="{147F2762-F138-4A5C-976F-8EAC2B608ADB}">
              <a16:predDERef xmlns:a16="http://schemas.microsoft.com/office/drawing/2014/main" pred="{00000000-0008-0000-0000-000037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71" name="Imagen 6" descr="http://40.75.99.166/orfeo3/iconos/flechaasc.gif">
          <a:extLst>
            <a:ext uri="{FF2B5EF4-FFF2-40B4-BE49-F238E27FC236}">
              <a16:creationId xmlns:a16="http://schemas.microsoft.com/office/drawing/2014/main" id="{2F7BBC3B-0D0D-4C6A-90A9-8E44AACAF2AA}"/>
            </a:ext>
            <a:ext uri="{147F2762-F138-4A5C-976F-8EAC2B608ADB}">
              <a16:predDERef xmlns:a16="http://schemas.microsoft.com/office/drawing/2014/main" pred="{00000000-0008-0000-0000-000038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272" name="Imagen 2" descr="http://40.75.99.166/orfeo3/iconos/flechaasc.gif">
          <a:extLst>
            <a:ext uri="{FF2B5EF4-FFF2-40B4-BE49-F238E27FC236}">
              <a16:creationId xmlns:a16="http://schemas.microsoft.com/office/drawing/2014/main" id="{052E6EFC-CDB4-4384-BF6F-9B3E173F43E1}"/>
            </a:ext>
            <a:ext uri="{147F2762-F138-4A5C-976F-8EAC2B608ADB}">
              <a16:predDERef xmlns:a16="http://schemas.microsoft.com/office/drawing/2014/main" pred="{00000000-0008-0000-0000-000039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73" name="Imagen 4" descr="http://40.75.99.166/orfeo3/iconos/flechaasc.gif">
          <a:extLst>
            <a:ext uri="{FF2B5EF4-FFF2-40B4-BE49-F238E27FC236}">
              <a16:creationId xmlns:a16="http://schemas.microsoft.com/office/drawing/2014/main" id="{E039650A-94CF-4B89-9732-5F166938F223}"/>
            </a:ext>
            <a:ext uri="{147F2762-F138-4A5C-976F-8EAC2B608ADB}">
              <a16:predDERef xmlns:a16="http://schemas.microsoft.com/office/drawing/2014/main" pred="{CF834387-9DAA-4F94-94DF-E03861896C9A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274" name="Imagen 6" descr="http://40.75.99.166/orfeo3/iconos/flechaasc.gif">
          <a:extLst>
            <a:ext uri="{FF2B5EF4-FFF2-40B4-BE49-F238E27FC236}">
              <a16:creationId xmlns:a16="http://schemas.microsoft.com/office/drawing/2014/main" id="{B4EA5FA5-218B-4780-9A6A-ED7C53D0C0F4}"/>
            </a:ext>
            <a:ext uri="{147F2762-F138-4A5C-976F-8EAC2B608ADB}">
              <a16:predDERef xmlns:a16="http://schemas.microsoft.com/office/drawing/2014/main" pred="{5F2D60D2-A3D7-4CC4-9ACF-4A5EE0BFF85D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75" name="Imagen 8" descr="http://40.75.99.166/orfeo3/iconos/flechaasc.gif">
          <a:extLst>
            <a:ext uri="{FF2B5EF4-FFF2-40B4-BE49-F238E27FC236}">
              <a16:creationId xmlns:a16="http://schemas.microsoft.com/office/drawing/2014/main" id="{F1168815-ED63-4874-A4B4-EBC629F0EE88}"/>
            </a:ext>
            <a:ext uri="{147F2762-F138-4A5C-976F-8EAC2B608ADB}">
              <a16:predDERef xmlns:a16="http://schemas.microsoft.com/office/drawing/2014/main" pred="{45192230-A087-4732-B968-C6F519E27003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76" name="Imagen 4" descr="http://40.75.99.166/orfeo3/iconos/flechaasc.gif">
          <a:extLst>
            <a:ext uri="{FF2B5EF4-FFF2-40B4-BE49-F238E27FC236}">
              <a16:creationId xmlns:a16="http://schemas.microsoft.com/office/drawing/2014/main" id="{3A6D2AFB-3EED-428E-8EBF-97CA30F496B3}"/>
            </a:ext>
            <a:ext uri="{147F2762-F138-4A5C-976F-8EAC2B608ADB}">
              <a16:predDERef xmlns:a16="http://schemas.microsoft.com/office/drawing/2014/main" pred="{AB06DCCB-DC7C-4980-B37C-3C5EBB4EE6C7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277" name="Imagen 2" descr="http://40.75.99.166/orfeo3/iconos/flechaasc.gif">
          <a:extLst>
            <a:ext uri="{FF2B5EF4-FFF2-40B4-BE49-F238E27FC236}">
              <a16:creationId xmlns:a16="http://schemas.microsoft.com/office/drawing/2014/main" id="{588F8E9D-1D22-4812-9DA2-BDCC32242A3E}"/>
            </a:ext>
            <a:ext uri="{147F2762-F138-4A5C-976F-8EAC2B608ADB}">
              <a16:predDERef xmlns:a16="http://schemas.microsoft.com/office/drawing/2014/main" pred="{3E4BD20E-9386-4226-8563-F90A887ABC33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278" name="Imagen 12" descr="http://40.75.99.166/orfeo3/iconos/flechaasc.gif">
          <a:extLst>
            <a:ext uri="{FF2B5EF4-FFF2-40B4-BE49-F238E27FC236}">
              <a16:creationId xmlns:a16="http://schemas.microsoft.com/office/drawing/2014/main" id="{7A10B6EE-116C-479A-9191-CB63EEF7C319}"/>
            </a:ext>
            <a:ext uri="{147F2762-F138-4A5C-976F-8EAC2B608ADB}">
              <a16:predDERef xmlns:a16="http://schemas.microsoft.com/office/drawing/2014/main" pred="{5091356C-20FD-462A-BC7A-C4D169F888BB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79" name="Imagen 14" descr="http://40.75.99.166/orfeo3/iconos/flechaasc.gif">
          <a:extLst>
            <a:ext uri="{FF2B5EF4-FFF2-40B4-BE49-F238E27FC236}">
              <a16:creationId xmlns:a16="http://schemas.microsoft.com/office/drawing/2014/main" id="{2D70F640-9E74-4B78-B693-8DA28C43BE84}"/>
            </a:ext>
            <a:ext uri="{147F2762-F138-4A5C-976F-8EAC2B608ADB}">
              <a16:predDERef xmlns:a16="http://schemas.microsoft.com/office/drawing/2014/main" pred="{E03A2B40-6B09-4AFA-A118-B4E92CDA9671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80" name="Imagen 15" descr="http://40.75.99.166/orfeo3/iconos/flechaasc.gif">
          <a:extLst>
            <a:ext uri="{FF2B5EF4-FFF2-40B4-BE49-F238E27FC236}">
              <a16:creationId xmlns:a16="http://schemas.microsoft.com/office/drawing/2014/main" id="{7F955940-BAE4-46DF-8D06-95AC028927D7}"/>
            </a:ext>
            <a:ext uri="{147F2762-F138-4A5C-976F-8EAC2B608ADB}">
              <a16:predDERef xmlns:a16="http://schemas.microsoft.com/office/drawing/2014/main" pred="{F2E0A195-84D3-47C7-BAC8-2114EEF28C19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81" name="Imagen 16" descr="http://40.75.99.166/orfeo3/iconos/flechaasc.gif">
          <a:extLst>
            <a:ext uri="{FF2B5EF4-FFF2-40B4-BE49-F238E27FC236}">
              <a16:creationId xmlns:a16="http://schemas.microsoft.com/office/drawing/2014/main" id="{72C0DE42-EF0C-4C6C-83B9-7B13E70071A9}"/>
            </a:ext>
            <a:ext uri="{147F2762-F138-4A5C-976F-8EAC2B608ADB}">
              <a16:predDERef xmlns:a16="http://schemas.microsoft.com/office/drawing/2014/main" pred="{2DEAD226-7A38-42EC-B8AB-6C4C8F0EE913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82" name="Imagen 4" descr="http://40.75.99.166/orfeo3/iconos/flechaasc.gif">
          <a:extLst>
            <a:ext uri="{FF2B5EF4-FFF2-40B4-BE49-F238E27FC236}">
              <a16:creationId xmlns:a16="http://schemas.microsoft.com/office/drawing/2014/main" id="{8B553CB8-79C2-4B2A-B8DC-589D40CD0173}"/>
            </a:ext>
            <a:ext uri="{147F2762-F138-4A5C-976F-8EAC2B608ADB}">
              <a16:predDERef xmlns:a16="http://schemas.microsoft.com/office/drawing/2014/main" pred="{060DEFA1-BF2D-47B0-9799-69BBBC7D5D38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283" name="Imagen 2" descr="http://40.75.99.166/orfeo3/iconos/flechaasc.gif">
          <a:extLst>
            <a:ext uri="{FF2B5EF4-FFF2-40B4-BE49-F238E27FC236}">
              <a16:creationId xmlns:a16="http://schemas.microsoft.com/office/drawing/2014/main" id="{7FD6152B-B847-438B-8793-8F8376BC7F49}"/>
            </a:ext>
            <a:ext uri="{147F2762-F138-4A5C-976F-8EAC2B608ADB}">
              <a16:predDERef xmlns:a16="http://schemas.microsoft.com/office/drawing/2014/main" pred="{26B4A707-CA45-4B9C-9321-45D9522E964E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84" name="Imagen 5" descr="http://40.75.99.166/orfeo3/iconos/flechaasc.gif">
          <a:extLst>
            <a:ext uri="{FF2B5EF4-FFF2-40B4-BE49-F238E27FC236}">
              <a16:creationId xmlns:a16="http://schemas.microsoft.com/office/drawing/2014/main" id="{1C2CAE57-6BCA-47EF-B0C1-29D36F342CD5}"/>
            </a:ext>
            <a:ext uri="{147F2762-F138-4A5C-976F-8EAC2B608ADB}">
              <a16:predDERef xmlns:a16="http://schemas.microsoft.com/office/drawing/2014/main" pred="{7B49EB87-72BF-4FC0-AB93-79040ED159D8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85" name="Imagen 6" descr="http://40.75.99.166/orfeo3/iconos/flechaasc.gif">
          <a:extLst>
            <a:ext uri="{FF2B5EF4-FFF2-40B4-BE49-F238E27FC236}">
              <a16:creationId xmlns:a16="http://schemas.microsoft.com/office/drawing/2014/main" id="{A0287E0C-F9CB-4B6E-89AB-2B663C09EB5B}"/>
            </a:ext>
            <a:ext uri="{147F2762-F138-4A5C-976F-8EAC2B608ADB}">
              <a16:predDERef xmlns:a16="http://schemas.microsoft.com/office/drawing/2014/main" pred="{1A79C371-CAEF-4C0C-B72A-A89B4880FEFB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86" name="Imagen 5" descr="http://40.75.99.166/orfeo3/iconos/flechaasc.gif">
          <a:extLst>
            <a:ext uri="{FF2B5EF4-FFF2-40B4-BE49-F238E27FC236}">
              <a16:creationId xmlns:a16="http://schemas.microsoft.com/office/drawing/2014/main" id="{7B46CCBB-F389-4C08-B6A0-F4A044A6FF60}"/>
            </a:ext>
            <a:ext uri="{147F2762-F138-4A5C-976F-8EAC2B608ADB}">
              <a16:predDERef xmlns:a16="http://schemas.microsoft.com/office/drawing/2014/main" pred="{2065E57C-391E-4C3B-BF30-4D7B108ADE62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87" name="Imagen 6" descr="http://40.75.99.166/orfeo3/iconos/flechaasc.gif">
          <a:extLst>
            <a:ext uri="{FF2B5EF4-FFF2-40B4-BE49-F238E27FC236}">
              <a16:creationId xmlns:a16="http://schemas.microsoft.com/office/drawing/2014/main" id="{2554A197-3518-4C4D-BABB-1CD78151EEB1}"/>
            </a:ext>
            <a:ext uri="{147F2762-F138-4A5C-976F-8EAC2B608ADB}">
              <a16:predDERef xmlns:a16="http://schemas.microsoft.com/office/drawing/2014/main" pred="{706442AA-F8D8-4949-A479-23102E6992A4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88" name="Imagen 5" descr="http://40.75.99.166/orfeo3/iconos/flechaasc.gif">
          <a:extLst>
            <a:ext uri="{FF2B5EF4-FFF2-40B4-BE49-F238E27FC236}">
              <a16:creationId xmlns:a16="http://schemas.microsoft.com/office/drawing/2014/main" id="{7F1A40D5-C52E-4F4C-BD96-9CA133108F46}"/>
            </a:ext>
            <a:ext uri="{147F2762-F138-4A5C-976F-8EAC2B608ADB}">
              <a16:predDERef xmlns:a16="http://schemas.microsoft.com/office/drawing/2014/main" pred="{EB2B4E78-62D0-4E26-8FE0-81B4C05822B7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89" name="Imagen 6" descr="http://40.75.99.166/orfeo3/iconos/flechaasc.gif">
          <a:extLst>
            <a:ext uri="{FF2B5EF4-FFF2-40B4-BE49-F238E27FC236}">
              <a16:creationId xmlns:a16="http://schemas.microsoft.com/office/drawing/2014/main" id="{BF1A50AC-2154-49C7-9352-82B594B06183}"/>
            </a:ext>
            <a:ext uri="{147F2762-F138-4A5C-976F-8EAC2B608ADB}">
              <a16:predDERef xmlns:a16="http://schemas.microsoft.com/office/drawing/2014/main" pred="{36920539-8ADC-46E1-98DE-A0B83F98385B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90" name="Imagen 5" descr="http://40.75.99.166/orfeo3/iconos/flechaasc.gif">
          <a:extLst>
            <a:ext uri="{FF2B5EF4-FFF2-40B4-BE49-F238E27FC236}">
              <a16:creationId xmlns:a16="http://schemas.microsoft.com/office/drawing/2014/main" id="{8D88A45B-5D4A-4F99-81D1-EB4C530CF07B}"/>
            </a:ext>
            <a:ext uri="{147F2762-F138-4A5C-976F-8EAC2B608ADB}">
              <a16:predDERef xmlns:a16="http://schemas.microsoft.com/office/drawing/2014/main" pred="{71CBAE03-4D00-4AEE-9362-360DBD72AA38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91" name="Imagen 6" descr="http://40.75.99.166/orfeo3/iconos/flechaasc.gif">
          <a:extLst>
            <a:ext uri="{FF2B5EF4-FFF2-40B4-BE49-F238E27FC236}">
              <a16:creationId xmlns:a16="http://schemas.microsoft.com/office/drawing/2014/main" id="{DF869ADE-A503-4A03-A856-1F5378820CFA}"/>
            </a:ext>
            <a:ext uri="{147F2762-F138-4A5C-976F-8EAC2B608ADB}">
              <a16:predDERef xmlns:a16="http://schemas.microsoft.com/office/drawing/2014/main" pred="{9D553F1A-81D6-4746-8263-27940EF8B456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92" name="Imagen 5" descr="http://40.75.99.166/orfeo3/iconos/flechaasc.gif">
          <a:extLst>
            <a:ext uri="{FF2B5EF4-FFF2-40B4-BE49-F238E27FC236}">
              <a16:creationId xmlns:a16="http://schemas.microsoft.com/office/drawing/2014/main" id="{62B9A9B3-655F-4F73-B077-F869F4C82C2F}"/>
            </a:ext>
            <a:ext uri="{147F2762-F138-4A5C-976F-8EAC2B608ADB}">
              <a16:predDERef xmlns:a16="http://schemas.microsoft.com/office/drawing/2014/main" pred="{AB85E7E8-05D5-4278-88BB-75C1718C3963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93" name="Imagen 6" descr="http://40.75.99.166/orfeo3/iconos/flechaasc.gif">
          <a:extLst>
            <a:ext uri="{FF2B5EF4-FFF2-40B4-BE49-F238E27FC236}">
              <a16:creationId xmlns:a16="http://schemas.microsoft.com/office/drawing/2014/main" id="{BB613D05-02CA-4AD7-B26E-95999D3ABBB5}"/>
            </a:ext>
            <a:ext uri="{147F2762-F138-4A5C-976F-8EAC2B608ADB}">
              <a16:predDERef xmlns:a16="http://schemas.microsoft.com/office/drawing/2014/main" pred="{1CF72690-A74B-445D-A30E-47680A1766C3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94" name="Imagen 5" descr="http://40.75.99.166/orfeo3/iconos/flechaasc.gif">
          <a:extLst>
            <a:ext uri="{FF2B5EF4-FFF2-40B4-BE49-F238E27FC236}">
              <a16:creationId xmlns:a16="http://schemas.microsoft.com/office/drawing/2014/main" id="{B1406652-6DA8-416A-A437-79C608BF400B}"/>
            </a:ext>
            <a:ext uri="{147F2762-F138-4A5C-976F-8EAC2B608ADB}">
              <a16:predDERef xmlns:a16="http://schemas.microsoft.com/office/drawing/2014/main" pred="{13C55AB3-7A76-4D54-9FC9-941533054F51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95" name="Imagen 6" descr="http://40.75.99.166/orfeo3/iconos/flechaasc.gif">
          <a:extLst>
            <a:ext uri="{FF2B5EF4-FFF2-40B4-BE49-F238E27FC236}">
              <a16:creationId xmlns:a16="http://schemas.microsoft.com/office/drawing/2014/main" id="{F8301E8F-04E3-4302-A4BB-36B797D0F6C5}"/>
            </a:ext>
            <a:ext uri="{147F2762-F138-4A5C-976F-8EAC2B608ADB}">
              <a16:predDERef xmlns:a16="http://schemas.microsoft.com/office/drawing/2014/main" pred="{758AEBAC-57AE-4D92-BE7E-AF6CB7EBE99B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96" name="Imagen 5" descr="http://40.75.99.166/orfeo3/iconos/flechaasc.gif">
          <a:extLst>
            <a:ext uri="{FF2B5EF4-FFF2-40B4-BE49-F238E27FC236}">
              <a16:creationId xmlns:a16="http://schemas.microsoft.com/office/drawing/2014/main" id="{650EC329-B61A-48E9-AB5B-13F7726579CB}"/>
            </a:ext>
            <a:ext uri="{147F2762-F138-4A5C-976F-8EAC2B608ADB}">
              <a16:predDERef xmlns:a16="http://schemas.microsoft.com/office/drawing/2014/main" pred="{45C54183-595E-4CE4-812B-F8E58DC4909A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97" name="Imagen 6" descr="http://40.75.99.166/orfeo3/iconos/flechaasc.gif">
          <a:extLst>
            <a:ext uri="{FF2B5EF4-FFF2-40B4-BE49-F238E27FC236}">
              <a16:creationId xmlns:a16="http://schemas.microsoft.com/office/drawing/2014/main" id="{A9CF5A6E-E3D0-4F5B-94E5-A2D784F63CF1}"/>
            </a:ext>
            <a:ext uri="{147F2762-F138-4A5C-976F-8EAC2B608ADB}">
              <a16:predDERef xmlns:a16="http://schemas.microsoft.com/office/drawing/2014/main" pred="{8184AB41-F2A8-469B-B7A1-9736031601DA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98" name="Imagen 5" descr="http://40.75.99.166/orfeo3/iconos/flechaasc.gif">
          <a:extLst>
            <a:ext uri="{FF2B5EF4-FFF2-40B4-BE49-F238E27FC236}">
              <a16:creationId xmlns:a16="http://schemas.microsoft.com/office/drawing/2014/main" id="{87F87285-BDE5-453B-BBB7-DFCADFEEB0E7}"/>
            </a:ext>
            <a:ext uri="{147F2762-F138-4A5C-976F-8EAC2B608ADB}">
              <a16:predDERef xmlns:a16="http://schemas.microsoft.com/office/drawing/2014/main" pred="{2745A057-B143-45CD-B09C-B2D2F4741E1D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299" name="Imagen 6" descr="http://40.75.99.166/orfeo3/iconos/flechaasc.gif">
          <a:extLst>
            <a:ext uri="{FF2B5EF4-FFF2-40B4-BE49-F238E27FC236}">
              <a16:creationId xmlns:a16="http://schemas.microsoft.com/office/drawing/2014/main" id="{380734DD-CF60-41F1-AF24-69D8C0D9F6DD}"/>
            </a:ext>
            <a:ext uri="{147F2762-F138-4A5C-976F-8EAC2B608ADB}">
              <a16:predDERef xmlns:a16="http://schemas.microsoft.com/office/drawing/2014/main" pred="{B9C32A07-DD7F-41E2-9A9A-D9321BC4EB01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00" name="Imagen 5" descr="http://40.75.99.166/orfeo3/iconos/flechaasc.gif">
          <a:extLst>
            <a:ext uri="{FF2B5EF4-FFF2-40B4-BE49-F238E27FC236}">
              <a16:creationId xmlns:a16="http://schemas.microsoft.com/office/drawing/2014/main" id="{85DD6A79-938B-4B44-B0DA-D43D3D303BE5}"/>
            </a:ext>
            <a:ext uri="{147F2762-F138-4A5C-976F-8EAC2B608ADB}">
              <a16:predDERef xmlns:a16="http://schemas.microsoft.com/office/drawing/2014/main" pred="{612DDC7E-BC99-40CA-B52E-DAB4CD43B265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01" name="Imagen 6" descr="http://40.75.99.166/orfeo3/iconos/flechaasc.gif">
          <a:extLst>
            <a:ext uri="{FF2B5EF4-FFF2-40B4-BE49-F238E27FC236}">
              <a16:creationId xmlns:a16="http://schemas.microsoft.com/office/drawing/2014/main" id="{8F618CAB-BFD0-4B03-9145-58834453419D}"/>
            </a:ext>
            <a:ext uri="{147F2762-F138-4A5C-976F-8EAC2B608ADB}">
              <a16:predDERef xmlns:a16="http://schemas.microsoft.com/office/drawing/2014/main" pred="{22F08A7D-0C1A-4D05-9CDE-D26C0BD9945B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02" name="Imagen 5" descr="http://40.75.99.166/orfeo3/iconos/flechaasc.gif">
          <a:extLst>
            <a:ext uri="{FF2B5EF4-FFF2-40B4-BE49-F238E27FC236}">
              <a16:creationId xmlns:a16="http://schemas.microsoft.com/office/drawing/2014/main" id="{3A892A83-59F2-4F50-B748-FA90EA522E83}"/>
            </a:ext>
            <a:ext uri="{147F2762-F138-4A5C-976F-8EAC2B608ADB}">
              <a16:predDERef xmlns:a16="http://schemas.microsoft.com/office/drawing/2014/main" pred="{DC7E1038-68DD-48CC-84AB-F56F4D0E67CA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03" name="Imagen 6" descr="http://40.75.99.166/orfeo3/iconos/flechaasc.gif">
          <a:extLst>
            <a:ext uri="{FF2B5EF4-FFF2-40B4-BE49-F238E27FC236}">
              <a16:creationId xmlns:a16="http://schemas.microsoft.com/office/drawing/2014/main" id="{0D2A2D82-99F8-4B52-B202-EEA76B22A42F}"/>
            </a:ext>
            <a:ext uri="{147F2762-F138-4A5C-976F-8EAC2B608ADB}">
              <a16:predDERef xmlns:a16="http://schemas.microsoft.com/office/drawing/2014/main" pred="{41547D04-D3BF-4963-AAAF-F748153A874B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04" name="Imagen 5" descr="http://40.75.99.166/orfeo3/iconos/flechaasc.gif">
          <a:extLst>
            <a:ext uri="{FF2B5EF4-FFF2-40B4-BE49-F238E27FC236}">
              <a16:creationId xmlns:a16="http://schemas.microsoft.com/office/drawing/2014/main" id="{467DA837-C07E-48D4-A0D5-5FC68F594381}"/>
            </a:ext>
            <a:ext uri="{147F2762-F138-4A5C-976F-8EAC2B608ADB}">
              <a16:predDERef xmlns:a16="http://schemas.microsoft.com/office/drawing/2014/main" pred="{A92A7F09-2D14-47FB-836A-075C48DAFDB1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05" name="Imagen 6" descr="http://40.75.99.166/orfeo3/iconos/flechaasc.gif">
          <a:extLst>
            <a:ext uri="{FF2B5EF4-FFF2-40B4-BE49-F238E27FC236}">
              <a16:creationId xmlns:a16="http://schemas.microsoft.com/office/drawing/2014/main" id="{834DB946-9C6C-49E6-B2DB-9F0929DF4940}"/>
            </a:ext>
            <a:ext uri="{147F2762-F138-4A5C-976F-8EAC2B608ADB}">
              <a16:predDERef xmlns:a16="http://schemas.microsoft.com/office/drawing/2014/main" pred="{40FB146F-07FD-47AF-95E2-808DEABF6E36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06" name="Imagen 5" descr="http://40.75.99.166/orfeo3/iconos/flechaasc.gif">
          <a:extLst>
            <a:ext uri="{FF2B5EF4-FFF2-40B4-BE49-F238E27FC236}">
              <a16:creationId xmlns:a16="http://schemas.microsoft.com/office/drawing/2014/main" id="{831FCFD3-4F54-4E75-9E0B-C37654EE578C}"/>
            </a:ext>
            <a:ext uri="{147F2762-F138-4A5C-976F-8EAC2B608ADB}">
              <a16:predDERef xmlns:a16="http://schemas.microsoft.com/office/drawing/2014/main" pred="{8D6250FB-B1A5-47D8-BAFC-64E00B3BE449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07" name="Imagen 6" descr="http://40.75.99.166/orfeo3/iconos/flechaasc.gif">
          <a:extLst>
            <a:ext uri="{FF2B5EF4-FFF2-40B4-BE49-F238E27FC236}">
              <a16:creationId xmlns:a16="http://schemas.microsoft.com/office/drawing/2014/main" id="{545FF48B-F616-4E12-BB99-54AD742C009D}"/>
            </a:ext>
            <a:ext uri="{147F2762-F138-4A5C-976F-8EAC2B608ADB}">
              <a16:predDERef xmlns:a16="http://schemas.microsoft.com/office/drawing/2014/main" pred="{815EC788-74C6-43D1-8F6B-F0F714CB0754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08" name="Imagen 5" descr="http://40.75.99.166/orfeo3/iconos/flechaasc.gif">
          <a:extLst>
            <a:ext uri="{FF2B5EF4-FFF2-40B4-BE49-F238E27FC236}">
              <a16:creationId xmlns:a16="http://schemas.microsoft.com/office/drawing/2014/main" id="{CBA25D4B-1399-469F-9448-1CD60E8D144E}"/>
            </a:ext>
            <a:ext uri="{147F2762-F138-4A5C-976F-8EAC2B608ADB}">
              <a16:predDERef xmlns:a16="http://schemas.microsoft.com/office/drawing/2014/main" pred="{E2728CB0-6CFE-4F2C-B909-92178DCA3BB2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09" name="Imagen 6" descr="http://40.75.99.166/orfeo3/iconos/flechaasc.gif">
          <a:extLst>
            <a:ext uri="{FF2B5EF4-FFF2-40B4-BE49-F238E27FC236}">
              <a16:creationId xmlns:a16="http://schemas.microsoft.com/office/drawing/2014/main" id="{DB9311EE-4E56-4D9D-8776-C4B37804976C}"/>
            </a:ext>
            <a:ext uri="{147F2762-F138-4A5C-976F-8EAC2B608ADB}">
              <a16:predDERef xmlns:a16="http://schemas.microsoft.com/office/drawing/2014/main" pred="{33F34870-B61E-4FE1-B09E-801682D403EE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10" name="Imagen 5" descr="http://40.75.99.166/orfeo3/iconos/flechaasc.gif">
          <a:extLst>
            <a:ext uri="{FF2B5EF4-FFF2-40B4-BE49-F238E27FC236}">
              <a16:creationId xmlns:a16="http://schemas.microsoft.com/office/drawing/2014/main" id="{B425DE73-1F32-416A-A36C-4FB956D6AF67}"/>
            </a:ext>
            <a:ext uri="{147F2762-F138-4A5C-976F-8EAC2B608ADB}">
              <a16:predDERef xmlns:a16="http://schemas.microsoft.com/office/drawing/2014/main" pred="{E7CC7607-C277-4510-84A3-9B96E1B42E76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11" name="Imagen 6" descr="http://40.75.99.166/orfeo3/iconos/flechaasc.gif">
          <a:extLst>
            <a:ext uri="{FF2B5EF4-FFF2-40B4-BE49-F238E27FC236}">
              <a16:creationId xmlns:a16="http://schemas.microsoft.com/office/drawing/2014/main" id="{03FEBA8B-473E-4747-AC41-18EFF19AA9B1}"/>
            </a:ext>
            <a:ext uri="{147F2762-F138-4A5C-976F-8EAC2B608ADB}">
              <a16:predDERef xmlns:a16="http://schemas.microsoft.com/office/drawing/2014/main" pred="{3E870C75-9DC3-4EFB-A28E-94D0BF02DD2B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12" name="Imagen 5" descr="http://40.75.99.166/orfeo3/iconos/flechaasc.gif">
          <a:extLst>
            <a:ext uri="{FF2B5EF4-FFF2-40B4-BE49-F238E27FC236}">
              <a16:creationId xmlns:a16="http://schemas.microsoft.com/office/drawing/2014/main" id="{223E72D6-8D43-4E22-B23F-DC241EAA1B59}"/>
            </a:ext>
            <a:ext uri="{147F2762-F138-4A5C-976F-8EAC2B608ADB}">
              <a16:predDERef xmlns:a16="http://schemas.microsoft.com/office/drawing/2014/main" pred="{33C0E051-871B-4497-B311-945D83F81BAE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13" name="Imagen 6" descr="http://40.75.99.166/orfeo3/iconos/flechaasc.gif">
          <a:extLst>
            <a:ext uri="{FF2B5EF4-FFF2-40B4-BE49-F238E27FC236}">
              <a16:creationId xmlns:a16="http://schemas.microsoft.com/office/drawing/2014/main" id="{32D3691B-C506-4B18-9719-216CD7CD8C5A}"/>
            </a:ext>
            <a:ext uri="{147F2762-F138-4A5C-976F-8EAC2B608ADB}">
              <a16:predDERef xmlns:a16="http://schemas.microsoft.com/office/drawing/2014/main" pred="{0B841212-C602-4F73-8799-30DB4A5D4C34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14" name="Imagen 5" descr="http://40.75.99.166/orfeo3/iconos/flechaasc.gif">
          <a:extLst>
            <a:ext uri="{FF2B5EF4-FFF2-40B4-BE49-F238E27FC236}">
              <a16:creationId xmlns:a16="http://schemas.microsoft.com/office/drawing/2014/main" id="{37FFEF76-5041-4A1D-B968-068EE2E5EFD3}"/>
            </a:ext>
            <a:ext uri="{147F2762-F138-4A5C-976F-8EAC2B608ADB}">
              <a16:predDERef xmlns:a16="http://schemas.microsoft.com/office/drawing/2014/main" pred="{BB12008D-8695-4266-B958-8B1851315CE3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15" name="Imagen 6" descr="http://40.75.99.166/orfeo3/iconos/flechaasc.gif">
          <a:extLst>
            <a:ext uri="{FF2B5EF4-FFF2-40B4-BE49-F238E27FC236}">
              <a16:creationId xmlns:a16="http://schemas.microsoft.com/office/drawing/2014/main" id="{4B00DE50-1D8B-4800-B035-8F0339512FE1}"/>
            </a:ext>
            <a:ext uri="{147F2762-F138-4A5C-976F-8EAC2B608ADB}">
              <a16:predDERef xmlns:a16="http://schemas.microsoft.com/office/drawing/2014/main" pred="{2A9D18E9-82FA-4399-A128-E51EAD9B41C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16" name="Imagen 5" descr="http://40.75.99.166/orfeo3/iconos/flechaasc.gif">
          <a:extLst>
            <a:ext uri="{FF2B5EF4-FFF2-40B4-BE49-F238E27FC236}">
              <a16:creationId xmlns:a16="http://schemas.microsoft.com/office/drawing/2014/main" id="{91541B82-E8FC-4189-8757-B5070386A25E}"/>
            </a:ext>
            <a:ext uri="{147F2762-F138-4A5C-976F-8EAC2B608ADB}">
              <a16:predDERef xmlns:a16="http://schemas.microsoft.com/office/drawing/2014/main" pred="{F9211CEB-873C-4251-9F11-B4C6AC756B09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17" name="Imagen 6" descr="http://40.75.99.166/orfeo3/iconos/flechaasc.gif">
          <a:extLst>
            <a:ext uri="{FF2B5EF4-FFF2-40B4-BE49-F238E27FC236}">
              <a16:creationId xmlns:a16="http://schemas.microsoft.com/office/drawing/2014/main" id="{D657ED38-D2C5-45A5-95C0-5F0E9F015075}"/>
            </a:ext>
            <a:ext uri="{147F2762-F138-4A5C-976F-8EAC2B608ADB}">
              <a16:predDERef xmlns:a16="http://schemas.microsoft.com/office/drawing/2014/main" pred="{552C9519-3B9A-4AC0-8CB0-3CE61C558AB7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18" name="Imagen 5" descr="http://40.75.99.166/orfeo3/iconos/flechaasc.gif">
          <a:extLst>
            <a:ext uri="{FF2B5EF4-FFF2-40B4-BE49-F238E27FC236}">
              <a16:creationId xmlns:a16="http://schemas.microsoft.com/office/drawing/2014/main" id="{562ABB37-63FB-4FDF-AD90-974463F5F7DA}"/>
            </a:ext>
            <a:ext uri="{147F2762-F138-4A5C-976F-8EAC2B608ADB}">
              <a16:predDERef xmlns:a16="http://schemas.microsoft.com/office/drawing/2014/main" pred="{D36C3488-01B3-4927-AF35-75C7122DC03C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19" name="Imagen 6" descr="http://40.75.99.166/orfeo3/iconos/flechaasc.gif">
          <a:extLst>
            <a:ext uri="{FF2B5EF4-FFF2-40B4-BE49-F238E27FC236}">
              <a16:creationId xmlns:a16="http://schemas.microsoft.com/office/drawing/2014/main" id="{BC4DEBC5-9A12-4DB6-8AA8-E0F0075945E5}"/>
            </a:ext>
            <a:ext uri="{147F2762-F138-4A5C-976F-8EAC2B608ADB}">
              <a16:predDERef xmlns:a16="http://schemas.microsoft.com/office/drawing/2014/main" pred="{2423FF36-1A38-4B3F-A50F-5892DD8D69CF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20" name="Imagen 5" descr="http://40.75.99.166/orfeo3/iconos/flechaasc.gif">
          <a:extLst>
            <a:ext uri="{FF2B5EF4-FFF2-40B4-BE49-F238E27FC236}">
              <a16:creationId xmlns:a16="http://schemas.microsoft.com/office/drawing/2014/main" id="{BE0290D5-AB5B-4B49-BD34-AF62DC3466CB}"/>
            </a:ext>
            <a:ext uri="{147F2762-F138-4A5C-976F-8EAC2B608ADB}">
              <a16:predDERef xmlns:a16="http://schemas.microsoft.com/office/drawing/2014/main" pred="{C5D60CFC-8F59-4D31-A670-31BC75C0E3F1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21" name="Imagen 6" descr="http://40.75.99.166/orfeo3/iconos/flechaasc.gif">
          <a:extLst>
            <a:ext uri="{FF2B5EF4-FFF2-40B4-BE49-F238E27FC236}">
              <a16:creationId xmlns:a16="http://schemas.microsoft.com/office/drawing/2014/main" id="{30E6B651-704C-45F9-9C49-2BBEA835A5A0}"/>
            </a:ext>
            <a:ext uri="{147F2762-F138-4A5C-976F-8EAC2B608ADB}">
              <a16:predDERef xmlns:a16="http://schemas.microsoft.com/office/drawing/2014/main" pred="{F02390C8-5EC4-489A-B2F2-606570C9B3AF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322" name="Imagen 2" descr="http://40.75.99.166/orfeo3/iconos/flechaasc.gif">
          <a:extLst>
            <a:ext uri="{FF2B5EF4-FFF2-40B4-BE49-F238E27FC236}">
              <a16:creationId xmlns:a16="http://schemas.microsoft.com/office/drawing/2014/main" id="{D1B981CF-2DF7-4260-A249-E1F85C8685DB}"/>
            </a:ext>
            <a:ext uri="{147F2762-F138-4A5C-976F-8EAC2B608ADB}">
              <a16:predDERef xmlns:a16="http://schemas.microsoft.com/office/drawing/2014/main" pred="{354DBC43-8E14-4D8A-A1E4-3A0D67B2F477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23" name="Imagen 4" descr="http://40.75.99.166/orfeo3/iconos/flechaasc.gif">
          <a:extLst>
            <a:ext uri="{FF2B5EF4-FFF2-40B4-BE49-F238E27FC236}">
              <a16:creationId xmlns:a16="http://schemas.microsoft.com/office/drawing/2014/main" id="{4307CE08-EB76-428D-827D-49984FAA52B6}"/>
            </a:ext>
            <a:ext uri="{147F2762-F138-4A5C-976F-8EAC2B608ADB}">
              <a16:predDERef xmlns:a16="http://schemas.microsoft.com/office/drawing/2014/main" pred="{569D24E2-A004-40D2-B96C-D0FF2FA12DD1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324" name="Imagen 6" descr="http://40.75.99.166/orfeo3/iconos/flechaasc.gif">
          <a:extLst>
            <a:ext uri="{FF2B5EF4-FFF2-40B4-BE49-F238E27FC236}">
              <a16:creationId xmlns:a16="http://schemas.microsoft.com/office/drawing/2014/main" id="{08F03D0F-EA4E-4057-B6B6-B7B3A4E959DB}"/>
            </a:ext>
            <a:ext uri="{147F2762-F138-4A5C-976F-8EAC2B608ADB}">
              <a16:predDERef xmlns:a16="http://schemas.microsoft.com/office/drawing/2014/main" pred="{8AA75A0A-68A1-4E4B-808B-B80825FABEDA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25" name="Imagen 8" descr="http://40.75.99.166/orfeo3/iconos/flechaasc.gif">
          <a:extLst>
            <a:ext uri="{FF2B5EF4-FFF2-40B4-BE49-F238E27FC236}">
              <a16:creationId xmlns:a16="http://schemas.microsoft.com/office/drawing/2014/main" id="{137DE421-7272-426F-AEF9-66A0D677CBE9}"/>
            </a:ext>
            <a:ext uri="{147F2762-F138-4A5C-976F-8EAC2B608ADB}">
              <a16:predDERef xmlns:a16="http://schemas.microsoft.com/office/drawing/2014/main" pred="{A4521CB7-CF6B-4F4A-8EBE-CB7293CC87E3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26" name="Imagen 4" descr="http://40.75.99.166/orfeo3/iconos/flechaasc.gif">
          <a:extLst>
            <a:ext uri="{FF2B5EF4-FFF2-40B4-BE49-F238E27FC236}">
              <a16:creationId xmlns:a16="http://schemas.microsoft.com/office/drawing/2014/main" id="{2D0F8E86-46BE-463F-80B9-DDCC349D1F95}"/>
            </a:ext>
            <a:ext uri="{147F2762-F138-4A5C-976F-8EAC2B608ADB}">
              <a16:predDERef xmlns:a16="http://schemas.microsoft.com/office/drawing/2014/main" pred="{8824C57D-4616-4F08-9037-BF3E79AD1326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327" name="Imagen 2" descr="http://40.75.99.166/orfeo3/iconos/flechaasc.gif">
          <a:extLst>
            <a:ext uri="{FF2B5EF4-FFF2-40B4-BE49-F238E27FC236}">
              <a16:creationId xmlns:a16="http://schemas.microsoft.com/office/drawing/2014/main" id="{7625B93F-F906-45ED-85CB-19B6028AE364}"/>
            </a:ext>
            <a:ext uri="{147F2762-F138-4A5C-976F-8EAC2B608ADB}">
              <a16:predDERef xmlns:a16="http://schemas.microsoft.com/office/drawing/2014/main" pred="{397D8637-4D4A-4E5E-8C9F-5807B3146019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328" name="Imagen 12" descr="http://40.75.99.166/orfeo3/iconos/flechaasc.gif">
          <a:extLst>
            <a:ext uri="{FF2B5EF4-FFF2-40B4-BE49-F238E27FC236}">
              <a16:creationId xmlns:a16="http://schemas.microsoft.com/office/drawing/2014/main" id="{84FBDEA3-A53F-4D3F-9806-CCAD07C50EDD}"/>
            </a:ext>
            <a:ext uri="{147F2762-F138-4A5C-976F-8EAC2B608ADB}">
              <a16:predDERef xmlns:a16="http://schemas.microsoft.com/office/drawing/2014/main" pred="{A642822E-864F-4A51-B162-935ADD0365F8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29" name="Imagen 14" descr="http://40.75.99.166/orfeo3/iconos/flechaasc.gif">
          <a:extLst>
            <a:ext uri="{FF2B5EF4-FFF2-40B4-BE49-F238E27FC236}">
              <a16:creationId xmlns:a16="http://schemas.microsoft.com/office/drawing/2014/main" id="{F7692E44-63C3-4EED-920D-2307539DDF2E}"/>
            </a:ext>
            <a:ext uri="{147F2762-F138-4A5C-976F-8EAC2B608ADB}">
              <a16:predDERef xmlns:a16="http://schemas.microsoft.com/office/drawing/2014/main" pred="{73FCAD83-BACB-4571-97E7-7C75A3E62C84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30" name="Imagen 15" descr="http://40.75.99.166/orfeo3/iconos/flechaasc.gif">
          <a:extLst>
            <a:ext uri="{FF2B5EF4-FFF2-40B4-BE49-F238E27FC236}">
              <a16:creationId xmlns:a16="http://schemas.microsoft.com/office/drawing/2014/main" id="{A0E34F3F-D457-46D8-9F00-28D9756C0E89}"/>
            </a:ext>
            <a:ext uri="{147F2762-F138-4A5C-976F-8EAC2B608ADB}">
              <a16:predDERef xmlns:a16="http://schemas.microsoft.com/office/drawing/2014/main" pred="{A2FEEBDD-6866-4348-AAE4-1E0FB224426E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31" name="Imagen 16" descr="http://40.75.99.166/orfeo3/iconos/flechaasc.gif">
          <a:extLst>
            <a:ext uri="{FF2B5EF4-FFF2-40B4-BE49-F238E27FC236}">
              <a16:creationId xmlns:a16="http://schemas.microsoft.com/office/drawing/2014/main" id="{FE9E2A61-C92B-43E1-8F81-9C25EAFB6713}"/>
            </a:ext>
            <a:ext uri="{147F2762-F138-4A5C-976F-8EAC2B608ADB}">
              <a16:predDERef xmlns:a16="http://schemas.microsoft.com/office/drawing/2014/main" pred="{F55F8D1C-3089-4E70-AFD2-FD33D502FA02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32" name="Imagen 4" descr="http://40.75.99.166/orfeo3/iconos/flechaasc.gif">
          <a:extLst>
            <a:ext uri="{FF2B5EF4-FFF2-40B4-BE49-F238E27FC236}">
              <a16:creationId xmlns:a16="http://schemas.microsoft.com/office/drawing/2014/main" id="{33F48E21-E2D4-4FBD-8220-DA68114328BA}"/>
            </a:ext>
            <a:ext uri="{147F2762-F138-4A5C-976F-8EAC2B608ADB}">
              <a16:predDERef xmlns:a16="http://schemas.microsoft.com/office/drawing/2014/main" pred="{53EC56A3-6409-4BE0-8A73-C97022AB429B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333" name="Imagen 2" descr="http://40.75.99.166/orfeo3/iconos/flechaasc.gif">
          <a:extLst>
            <a:ext uri="{FF2B5EF4-FFF2-40B4-BE49-F238E27FC236}">
              <a16:creationId xmlns:a16="http://schemas.microsoft.com/office/drawing/2014/main" id="{5A1694F0-5F7C-4C9F-A65C-469E03EC0AB6}"/>
            </a:ext>
            <a:ext uri="{147F2762-F138-4A5C-976F-8EAC2B608ADB}">
              <a16:predDERef xmlns:a16="http://schemas.microsoft.com/office/drawing/2014/main" pred="{91E6E359-1816-473D-94E3-FAABFA91ED49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34" name="Imagen 5" descr="http://40.75.99.166/orfeo3/iconos/flechaasc.gif">
          <a:extLst>
            <a:ext uri="{FF2B5EF4-FFF2-40B4-BE49-F238E27FC236}">
              <a16:creationId xmlns:a16="http://schemas.microsoft.com/office/drawing/2014/main" id="{F8DDF868-919D-4E45-9729-8DCBA9C8859B}"/>
            </a:ext>
            <a:ext uri="{147F2762-F138-4A5C-976F-8EAC2B608ADB}">
              <a16:predDERef xmlns:a16="http://schemas.microsoft.com/office/drawing/2014/main" pred="{CA7B4D81-E62B-4553-AD4D-E92AD6D9310A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35" name="Imagen 6" descr="http://40.75.99.166/orfeo3/iconos/flechaasc.gif">
          <a:extLst>
            <a:ext uri="{FF2B5EF4-FFF2-40B4-BE49-F238E27FC236}">
              <a16:creationId xmlns:a16="http://schemas.microsoft.com/office/drawing/2014/main" id="{026D0DF5-3881-460B-8052-E59652B07C50}"/>
            </a:ext>
            <a:ext uri="{147F2762-F138-4A5C-976F-8EAC2B608ADB}">
              <a16:predDERef xmlns:a16="http://schemas.microsoft.com/office/drawing/2014/main" pred="{A7513869-37F6-4476-9758-1CB1AB2C1784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36" name="Imagen 5" descr="http://40.75.99.166/orfeo3/iconos/flechaasc.gif">
          <a:extLst>
            <a:ext uri="{FF2B5EF4-FFF2-40B4-BE49-F238E27FC236}">
              <a16:creationId xmlns:a16="http://schemas.microsoft.com/office/drawing/2014/main" id="{30A3C316-4554-49A9-812E-69B234497DC2}"/>
            </a:ext>
            <a:ext uri="{147F2762-F138-4A5C-976F-8EAC2B608ADB}">
              <a16:predDERef xmlns:a16="http://schemas.microsoft.com/office/drawing/2014/main" pred="{67FBA6E6-8FF8-4166-BD07-635B67040F69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37" name="Imagen 6" descr="http://40.75.99.166/orfeo3/iconos/flechaasc.gif">
          <a:extLst>
            <a:ext uri="{FF2B5EF4-FFF2-40B4-BE49-F238E27FC236}">
              <a16:creationId xmlns:a16="http://schemas.microsoft.com/office/drawing/2014/main" id="{71389525-2384-417D-8D58-908F276BEE0A}"/>
            </a:ext>
            <a:ext uri="{147F2762-F138-4A5C-976F-8EAC2B608ADB}">
              <a16:predDERef xmlns:a16="http://schemas.microsoft.com/office/drawing/2014/main" pred="{377A23B6-B508-4CEE-93A7-6770B1D76A9D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38" name="Imagen 5" descr="http://40.75.99.166/orfeo3/iconos/flechaasc.gif">
          <a:extLst>
            <a:ext uri="{FF2B5EF4-FFF2-40B4-BE49-F238E27FC236}">
              <a16:creationId xmlns:a16="http://schemas.microsoft.com/office/drawing/2014/main" id="{3750A931-43DD-4CBF-A2E2-D77DD11DBF0B}"/>
            </a:ext>
            <a:ext uri="{147F2762-F138-4A5C-976F-8EAC2B608ADB}">
              <a16:predDERef xmlns:a16="http://schemas.microsoft.com/office/drawing/2014/main" pred="{955695E6-A8E4-4876-9C57-F4622D0C5D5A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39" name="Imagen 6" descr="http://40.75.99.166/orfeo3/iconos/flechaasc.gif">
          <a:extLst>
            <a:ext uri="{FF2B5EF4-FFF2-40B4-BE49-F238E27FC236}">
              <a16:creationId xmlns:a16="http://schemas.microsoft.com/office/drawing/2014/main" id="{04402109-04AB-459A-9611-150405C0B6C7}"/>
            </a:ext>
            <a:ext uri="{147F2762-F138-4A5C-976F-8EAC2B608ADB}">
              <a16:predDERef xmlns:a16="http://schemas.microsoft.com/office/drawing/2014/main" pred="{75CC22BB-768C-4DAF-833E-1C72F3C2BCE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40" name="Imagen 5" descr="http://40.75.99.166/orfeo3/iconos/flechaasc.gif">
          <a:extLst>
            <a:ext uri="{FF2B5EF4-FFF2-40B4-BE49-F238E27FC236}">
              <a16:creationId xmlns:a16="http://schemas.microsoft.com/office/drawing/2014/main" id="{6494C46D-8F77-4CAC-B7DA-1172EE57CCB2}"/>
            </a:ext>
            <a:ext uri="{147F2762-F138-4A5C-976F-8EAC2B608ADB}">
              <a16:predDERef xmlns:a16="http://schemas.microsoft.com/office/drawing/2014/main" pred="{C66D314A-139B-49BA-B633-C7E60820AA08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41" name="Imagen 6" descr="http://40.75.99.166/orfeo3/iconos/flechaasc.gif">
          <a:extLst>
            <a:ext uri="{FF2B5EF4-FFF2-40B4-BE49-F238E27FC236}">
              <a16:creationId xmlns:a16="http://schemas.microsoft.com/office/drawing/2014/main" id="{851E4CC9-EA0D-4FFA-B89B-77EAB6C86B4B}"/>
            </a:ext>
            <a:ext uri="{147F2762-F138-4A5C-976F-8EAC2B608ADB}">
              <a16:predDERef xmlns:a16="http://schemas.microsoft.com/office/drawing/2014/main" pred="{395AB04E-4684-4C58-94FC-A3A5607891C4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42" name="Imagen 5" descr="http://40.75.99.166/orfeo3/iconos/flechaasc.gif">
          <a:extLst>
            <a:ext uri="{FF2B5EF4-FFF2-40B4-BE49-F238E27FC236}">
              <a16:creationId xmlns:a16="http://schemas.microsoft.com/office/drawing/2014/main" id="{3DA25995-29ED-40F6-BD48-44BC52A0993F}"/>
            </a:ext>
            <a:ext uri="{147F2762-F138-4A5C-976F-8EAC2B608ADB}">
              <a16:predDERef xmlns:a16="http://schemas.microsoft.com/office/drawing/2014/main" pred="{3E9CFBD7-E8B8-474B-B48B-E14FBC6BCF23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43" name="Imagen 6" descr="http://40.75.99.166/orfeo3/iconos/flechaasc.gif">
          <a:extLst>
            <a:ext uri="{FF2B5EF4-FFF2-40B4-BE49-F238E27FC236}">
              <a16:creationId xmlns:a16="http://schemas.microsoft.com/office/drawing/2014/main" id="{11C2CEBF-3DCA-45D1-B694-B0B6AEAA6737}"/>
            </a:ext>
            <a:ext uri="{147F2762-F138-4A5C-976F-8EAC2B608ADB}">
              <a16:predDERef xmlns:a16="http://schemas.microsoft.com/office/drawing/2014/main" pred="{9D85F209-16CB-474B-9963-B5110960810D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44" name="Imagen 5" descr="http://40.75.99.166/orfeo3/iconos/flechaasc.gif">
          <a:extLst>
            <a:ext uri="{FF2B5EF4-FFF2-40B4-BE49-F238E27FC236}">
              <a16:creationId xmlns:a16="http://schemas.microsoft.com/office/drawing/2014/main" id="{B78A518F-07E7-4EE8-AA82-00494B696031}"/>
            </a:ext>
            <a:ext uri="{147F2762-F138-4A5C-976F-8EAC2B608ADB}">
              <a16:predDERef xmlns:a16="http://schemas.microsoft.com/office/drawing/2014/main" pred="{38368457-FF2E-4E13-B593-F4FD4C75292F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45" name="Imagen 6" descr="http://40.75.99.166/orfeo3/iconos/flechaasc.gif">
          <a:extLst>
            <a:ext uri="{FF2B5EF4-FFF2-40B4-BE49-F238E27FC236}">
              <a16:creationId xmlns:a16="http://schemas.microsoft.com/office/drawing/2014/main" id="{318F5CAB-1C76-4854-86F6-2841A66698E5}"/>
            </a:ext>
            <a:ext uri="{147F2762-F138-4A5C-976F-8EAC2B608ADB}">
              <a16:predDERef xmlns:a16="http://schemas.microsoft.com/office/drawing/2014/main" pred="{C307D352-0A6D-49EB-8132-00BD157D7F71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46" name="Imagen 5" descr="http://40.75.99.166/orfeo3/iconos/flechaasc.gif">
          <a:extLst>
            <a:ext uri="{FF2B5EF4-FFF2-40B4-BE49-F238E27FC236}">
              <a16:creationId xmlns:a16="http://schemas.microsoft.com/office/drawing/2014/main" id="{1189A28F-E9F4-4471-BEAC-087FE41C6350}"/>
            </a:ext>
            <a:ext uri="{147F2762-F138-4A5C-976F-8EAC2B608ADB}">
              <a16:predDERef xmlns:a16="http://schemas.microsoft.com/office/drawing/2014/main" pred="{137CC8CA-863A-40DD-BC90-0DCE95AA3941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47" name="Imagen 6" descr="http://40.75.99.166/orfeo3/iconos/flechaasc.gif">
          <a:extLst>
            <a:ext uri="{FF2B5EF4-FFF2-40B4-BE49-F238E27FC236}">
              <a16:creationId xmlns:a16="http://schemas.microsoft.com/office/drawing/2014/main" id="{DEC11685-626D-4363-83DF-FC50F2D740C7}"/>
            </a:ext>
            <a:ext uri="{147F2762-F138-4A5C-976F-8EAC2B608ADB}">
              <a16:predDERef xmlns:a16="http://schemas.microsoft.com/office/drawing/2014/main" pred="{CA95CF4F-8DE9-487B-BFEF-2DD376E0E1EE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48" name="Imagen 5" descr="http://40.75.99.166/orfeo3/iconos/flechaasc.gif">
          <a:extLst>
            <a:ext uri="{FF2B5EF4-FFF2-40B4-BE49-F238E27FC236}">
              <a16:creationId xmlns:a16="http://schemas.microsoft.com/office/drawing/2014/main" id="{216EA4EA-F7A0-4797-84A8-8AA4A7241EA1}"/>
            </a:ext>
            <a:ext uri="{147F2762-F138-4A5C-976F-8EAC2B608ADB}">
              <a16:predDERef xmlns:a16="http://schemas.microsoft.com/office/drawing/2014/main" pred="{F104CD76-C8D1-4057-AB24-7C8F48E851CF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49" name="Imagen 6" descr="http://40.75.99.166/orfeo3/iconos/flechaasc.gif">
          <a:extLst>
            <a:ext uri="{FF2B5EF4-FFF2-40B4-BE49-F238E27FC236}">
              <a16:creationId xmlns:a16="http://schemas.microsoft.com/office/drawing/2014/main" id="{939018BA-C150-4B72-8591-84AB17FD021D}"/>
            </a:ext>
            <a:ext uri="{147F2762-F138-4A5C-976F-8EAC2B608ADB}">
              <a16:predDERef xmlns:a16="http://schemas.microsoft.com/office/drawing/2014/main" pred="{02F3F39D-2E07-4533-9C36-CFD53BE3CADE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50" name="Imagen 5" descr="http://40.75.99.166/orfeo3/iconos/flechaasc.gif">
          <a:extLst>
            <a:ext uri="{FF2B5EF4-FFF2-40B4-BE49-F238E27FC236}">
              <a16:creationId xmlns:a16="http://schemas.microsoft.com/office/drawing/2014/main" id="{27B1D1B3-3A60-4A04-8A7F-AE2F05BE7815}"/>
            </a:ext>
            <a:ext uri="{147F2762-F138-4A5C-976F-8EAC2B608ADB}">
              <a16:predDERef xmlns:a16="http://schemas.microsoft.com/office/drawing/2014/main" pred="{5188AAAC-8E2B-4831-B082-0BEFB3971628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51" name="Imagen 6" descr="http://40.75.99.166/orfeo3/iconos/flechaasc.gif">
          <a:extLst>
            <a:ext uri="{FF2B5EF4-FFF2-40B4-BE49-F238E27FC236}">
              <a16:creationId xmlns:a16="http://schemas.microsoft.com/office/drawing/2014/main" id="{E8A2FEB6-726F-474B-9A36-1EA279540021}"/>
            </a:ext>
            <a:ext uri="{147F2762-F138-4A5C-976F-8EAC2B608ADB}">
              <a16:predDERef xmlns:a16="http://schemas.microsoft.com/office/drawing/2014/main" pred="{785192BC-DE5B-4546-B803-BAA3ED58C754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52" name="Imagen 5" descr="http://40.75.99.166/orfeo3/iconos/flechaasc.gif">
          <a:extLst>
            <a:ext uri="{FF2B5EF4-FFF2-40B4-BE49-F238E27FC236}">
              <a16:creationId xmlns:a16="http://schemas.microsoft.com/office/drawing/2014/main" id="{635DC167-9C6E-4C25-82E7-D38016D1843B}"/>
            </a:ext>
            <a:ext uri="{147F2762-F138-4A5C-976F-8EAC2B608ADB}">
              <a16:predDERef xmlns:a16="http://schemas.microsoft.com/office/drawing/2014/main" pred="{31B16E01-1CAA-41B0-84A0-7D5F6324A93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53" name="Imagen 6" descr="http://40.75.99.166/orfeo3/iconos/flechaasc.gif">
          <a:extLst>
            <a:ext uri="{FF2B5EF4-FFF2-40B4-BE49-F238E27FC236}">
              <a16:creationId xmlns:a16="http://schemas.microsoft.com/office/drawing/2014/main" id="{3201E57B-40CE-4FF7-8E98-4A2DACA682CF}"/>
            </a:ext>
            <a:ext uri="{147F2762-F138-4A5C-976F-8EAC2B608ADB}">
              <a16:predDERef xmlns:a16="http://schemas.microsoft.com/office/drawing/2014/main" pred="{AE955232-AB37-48E1-B966-D657D0A41CEC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54" name="Imagen 5" descr="http://40.75.99.166/orfeo3/iconos/flechaasc.gif">
          <a:extLst>
            <a:ext uri="{FF2B5EF4-FFF2-40B4-BE49-F238E27FC236}">
              <a16:creationId xmlns:a16="http://schemas.microsoft.com/office/drawing/2014/main" id="{1DA3D47E-A8C9-442A-8900-EEF3EE5D971C}"/>
            </a:ext>
            <a:ext uri="{147F2762-F138-4A5C-976F-8EAC2B608ADB}">
              <a16:predDERef xmlns:a16="http://schemas.microsoft.com/office/drawing/2014/main" pred="{3B5018DA-3826-4DAF-AEDF-9E686E9ACA27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55" name="Imagen 6" descr="http://40.75.99.166/orfeo3/iconos/flechaasc.gif">
          <a:extLst>
            <a:ext uri="{FF2B5EF4-FFF2-40B4-BE49-F238E27FC236}">
              <a16:creationId xmlns:a16="http://schemas.microsoft.com/office/drawing/2014/main" id="{3914263B-BE7E-4A92-A948-B74EEF6689A3}"/>
            </a:ext>
            <a:ext uri="{147F2762-F138-4A5C-976F-8EAC2B608ADB}">
              <a16:predDERef xmlns:a16="http://schemas.microsoft.com/office/drawing/2014/main" pred="{CC83EB9A-47B9-4F5A-B705-9B328B4659BE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56" name="Imagen 5" descr="http://40.75.99.166/orfeo3/iconos/flechaasc.gif">
          <a:extLst>
            <a:ext uri="{FF2B5EF4-FFF2-40B4-BE49-F238E27FC236}">
              <a16:creationId xmlns:a16="http://schemas.microsoft.com/office/drawing/2014/main" id="{ADE1F384-4B96-48AF-A9DF-1CDAC796003B}"/>
            </a:ext>
            <a:ext uri="{147F2762-F138-4A5C-976F-8EAC2B608ADB}">
              <a16:predDERef xmlns:a16="http://schemas.microsoft.com/office/drawing/2014/main" pred="{DA34D1E8-A871-4C82-BF34-2D23EC9A7B8B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57" name="Imagen 6" descr="http://40.75.99.166/orfeo3/iconos/flechaasc.gif">
          <a:extLst>
            <a:ext uri="{FF2B5EF4-FFF2-40B4-BE49-F238E27FC236}">
              <a16:creationId xmlns:a16="http://schemas.microsoft.com/office/drawing/2014/main" id="{6C5B67C8-D519-40FE-92F4-46A651CB6F63}"/>
            </a:ext>
            <a:ext uri="{147F2762-F138-4A5C-976F-8EAC2B608ADB}">
              <a16:predDERef xmlns:a16="http://schemas.microsoft.com/office/drawing/2014/main" pred="{B503C166-854B-482E-BA71-F31A9928053B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58" name="Imagen 5" descr="http://40.75.99.166/orfeo3/iconos/flechaasc.gif">
          <a:extLst>
            <a:ext uri="{FF2B5EF4-FFF2-40B4-BE49-F238E27FC236}">
              <a16:creationId xmlns:a16="http://schemas.microsoft.com/office/drawing/2014/main" id="{A49C40C7-0416-4916-971A-6792433462BC}"/>
            </a:ext>
            <a:ext uri="{147F2762-F138-4A5C-976F-8EAC2B608ADB}">
              <a16:predDERef xmlns:a16="http://schemas.microsoft.com/office/drawing/2014/main" pred="{BEF5BAEB-8D95-4C07-BDC4-510A04A0C9B6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59" name="Imagen 6" descr="http://40.75.99.166/orfeo3/iconos/flechaasc.gif">
          <a:extLst>
            <a:ext uri="{FF2B5EF4-FFF2-40B4-BE49-F238E27FC236}">
              <a16:creationId xmlns:a16="http://schemas.microsoft.com/office/drawing/2014/main" id="{8310E22B-13C0-4FCA-9D74-2C4DF0A0BD2C}"/>
            </a:ext>
            <a:ext uri="{147F2762-F138-4A5C-976F-8EAC2B608ADB}">
              <a16:predDERef xmlns:a16="http://schemas.microsoft.com/office/drawing/2014/main" pred="{D614DC7D-34F0-4E6F-89EE-E214E7C4A2A4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60" name="Imagen 5" descr="http://40.75.99.166/orfeo3/iconos/flechaasc.gif">
          <a:extLst>
            <a:ext uri="{FF2B5EF4-FFF2-40B4-BE49-F238E27FC236}">
              <a16:creationId xmlns:a16="http://schemas.microsoft.com/office/drawing/2014/main" id="{D4565840-91AE-4BE0-9CAA-69B44600130F}"/>
            </a:ext>
            <a:ext uri="{147F2762-F138-4A5C-976F-8EAC2B608ADB}">
              <a16:predDERef xmlns:a16="http://schemas.microsoft.com/office/drawing/2014/main" pred="{A8992CED-0815-4FD1-AB80-157A599DEC2C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61" name="Imagen 6" descr="http://40.75.99.166/orfeo3/iconos/flechaasc.gif">
          <a:extLst>
            <a:ext uri="{FF2B5EF4-FFF2-40B4-BE49-F238E27FC236}">
              <a16:creationId xmlns:a16="http://schemas.microsoft.com/office/drawing/2014/main" id="{EDCE75FF-759C-43E0-A8F0-0823F1DB6A4D}"/>
            </a:ext>
            <a:ext uri="{147F2762-F138-4A5C-976F-8EAC2B608ADB}">
              <a16:predDERef xmlns:a16="http://schemas.microsoft.com/office/drawing/2014/main" pred="{501E4316-C995-4E99-ABC6-D1DC1CEAB31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62" name="Imagen 5" descr="http://40.75.99.166/orfeo3/iconos/flechaasc.gif">
          <a:extLst>
            <a:ext uri="{FF2B5EF4-FFF2-40B4-BE49-F238E27FC236}">
              <a16:creationId xmlns:a16="http://schemas.microsoft.com/office/drawing/2014/main" id="{8D3B620C-9FB5-416D-95CA-B417265EB586}"/>
            </a:ext>
            <a:ext uri="{147F2762-F138-4A5C-976F-8EAC2B608ADB}">
              <a16:predDERef xmlns:a16="http://schemas.microsoft.com/office/drawing/2014/main" pred="{5BD59CBB-8B1E-4DE3-9B26-149C75DA7551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63" name="Imagen 6" descr="http://40.75.99.166/orfeo3/iconos/flechaasc.gif">
          <a:extLst>
            <a:ext uri="{FF2B5EF4-FFF2-40B4-BE49-F238E27FC236}">
              <a16:creationId xmlns:a16="http://schemas.microsoft.com/office/drawing/2014/main" id="{EC98AA82-011A-4A13-89FE-3C0455558D40}"/>
            </a:ext>
            <a:ext uri="{147F2762-F138-4A5C-976F-8EAC2B608ADB}">
              <a16:predDERef xmlns:a16="http://schemas.microsoft.com/office/drawing/2014/main" pred="{8107BAC0-87DE-4095-B33C-7ABA46F4BCC4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64" name="Imagen 5" descr="http://40.75.99.166/orfeo3/iconos/flechaasc.gif">
          <a:extLst>
            <a:ext uri="{FF2B5EF4-FFF2-40B4-BE49-F238E27FC236}">
              <a16:creationId xmlns:a16="http://schemas.microsoft.com/office/drawing/2014/main" id="{631ED04F-2B2C-4AE6-91C5-C099824534B0}"/>
            </a:ext>
            <a:ext uri="{147F2762-F138-4A5C-976F-8EAC2B608ADB}">
              <a16:predDERef xmlns:a16="http://schemas.microsoft.com/office/drawing/2014/main" pred="{D78A6B54-0F12-4483-87F0-D20020CF155B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65" name="Imagen 6" descr="http://40.75.99.166/orfeo3/iconos/flechaasc.gif">
          <a:extLst>
            <a:ext uri="{FF2B5EF4-FFF2-40B4-BE49-F238E27FC236}">
              <a16:creationId xmlns:a16="http://schemas.microsoft.com/office/drawing/2014/main" id="{98E2CBE4-79F1-4EAD-9B11-C2FA0F98AD86}"/>
            </a:ext>
            <a:ext uri="{147F2762-F138-4A5C-976F-8EAC2B608ADB}">
              <a16:predDERef xmlns:a16="http://schemas.microsoft.com/office/drawing/2014/main" pred="{9D6F268A-A3EF-4F4D-9E6B-FE00D91558F8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66" name="Imagen 5" descr="http://40.75.99.166/orfeo3/iconos/flechaasc.gif">
          <a:extLst>
            <a:ext uri="{FF2B5EF4-FFF2-40B4-BE49-F238E27FC236}">
              <a16:creationId xmlns:a16="http://schemas.microsoft.com/office/drawing/2014/main" id="{F440C9EA-2C46-4900-B09A-2E0D56B4041A}"/>
            </a:ext>
            <a:ext uri="{147F2762-F138-4A5C-976F-8EAC2B608ADB}">
              <a16:predDERef xmlns:a16="http://schemas.microsoft.com/office/drawing/2014/main" pred="{265E89FA-5673-467B-A50F-48767C5D51A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67" name="Imagen 6" descr="http://40.75.99.166/orfeo3/iconos/flechaasc.gif">
          <a:extLst>
            <a:ext uri="{FF2B5EF4-FFF2-40B4-BE49-F238E27FC236}">
              <a16:creationId xmlns:a16="http://schemas.microsoft.com/office/drawing/2014/main" id="{8C634B42-D7A5-4FFD-9E8F-A5AB70717591}"/>
            </a:ext>
            <a:ext uri="{147F2762-F138-4A5C-976F-8EAC2B608ADB}">
              <a16:predDERef xmlns:a16="http://schemas.microsoft.com/office/drawing/2014/main" pred="{10882B1E-F6E0-498F-813C-6D2093516801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68" name="Imagen 5" descr="http://40.75.99.166/orfeo3/iconos/flechaasc.gif">
          <a:extLst>
            <a:ext uri="{FF2B5EF4-FFF2-40B4-BE49-F238E27FC236}">
              <a16:creationId xmlns:a16="http://schemas.microsoft.com/office/drawing/2014/main" id="{FF6CB7AC-518C-4005-AB9C-A7CB4B45647B}"/>
            </a:ext>
            <a:ext uri="{147F2762-F138-4A5C-976F-8EAC2B608ADB}">
              <a16:predDERef xmlns:a16="http://schemas.microsoft.com/office/drawing/2014/main" pred="{32B37357-D0FB-4032-8113-07BCD7292FD1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69" name="Imagen 6" descr="http://40.75.99.166/orfeo3/iconos/flechaasc.gif">
          <a:extLst>
            <a:ext uri="{FF2B5EF4-FFF2-40B4-BE49-F238E27FC236}">
              <a16:creationId xmlns:a16="http://schemas.microsoft.com/office/drawing/2014/main" id="{E8B94E7D-079F-4F02-A5BB-BDDCDDA7F709}"/>
            </a:ext>
            <a:ext uri="{147F2762-F138-4A5C-976F-8EAC2B608ADB}">
              <a16:predDERef xmlns:a16="http://schemas.microsoft.com/office/drawing/2014/main" pred="{EA31827D-7676-4ECE-9A0E-3922A3623BD9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70" name="Imagen 5" descr="http://40.75.99.166/orfeo3/iconos/flechaasc.gif">
          <a:extLst>
            <a:ext uri="{FF2B5EF4-FFF2-40B4-BE49-F238E27FC236}">
              <a16:creationId xmlns:a16="http://schemas.microsoft.com/office/drawing/2014/main" id="{FE5BED9A-C203-4987-84DB-AFF3C23EA20C}"/>
            </a:ext>
            <a:ext uri="{147F2762-F138-4A5C-976F-8EAC2B608ADB}">
              <a16:predDERef xmlns:a16="http://schemas.microsoft.com/office/drawing/2014/main" pred="{AF98BFC4-B681-4154-8668-BC8CC5FBCE1E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71" name="Imagen 6" descr="http://40.75.99.166/orfeo3/iconos/flechaasc.gif">
          <a:extLst>
            <a:ext uri="{FF2B5EF4-FFF2-40B4-BE49-F238E27FC236}">
              <a16:creationId xmlns:a16="http://schemas.microsoft.com/office/drawing/2014/main" id="{F1D9282A-F0C4-4216-809B-65B263D6615F}"/>
            </a:ext>
            <a:ext uri="{147F2762-F138-4A5C-976F-8EAC2B608ADB}">
              <a16:predDERef xmlns:a16="http://schemas.microsoft.com/office/drawing/2014/main" pred="{AF2B8CBE-1727-4725-83D7-119C356C60C6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372" name="Imagen 2" descr="http://40.75.99.166/orfeo3/iconos/flechaasc.gif">
          <a:extLst>
            <a:ext uri="{FF2B5EF4-FFF2-40B4-BE49-F238E27FC236}">
              <a16:creationId xmlns:a16="http://schemas.microsoft.com/office/drawing/2014/main" id="{CF5E0620-78A2-4A3F-8023-3E0170B021C6}"/>
            </a:ext>
            <a:ext uri="{147F2762-F138-4A5C-976F-8EAC2B608ADB}">
              <a16:predDERef xmlns:a16="http://schemas.microsoft.com/office/drawing/2014/main" pred="{680B939C-8F6A-4BE5-8015-CBA5C6649519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73" name="Imagen 4" descr="http://40.75.99.166/orfeo3/iconos/flechaasc.gif">
          <a:extLst>
            <a:ext uri="{FF2B5EF4-FFF2-40B4-BE49-F238E27FC236}">
              <a16:creationId xmlns:a16="http://schemas.microsoft.com/office/drawing/2014/main" id="{B98F4E06-12A0-46C2-8C4A-E831A0EF3B59}"/>
            </a:ext>
            <a:ext uri="{147F2762-F138-4A5C-976F-8EAC2B608ADB}">
              <a16:predDERef xmlns:a16="http://schemas.microsoft.com/office/drawing/2014/main" pred="{4771E6D7-F249-4D5C-833B-AAD1192DE294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374" name="Imagen 6" descr="http://40.75.99.166/orfeo3/iconos/flechaasc.gif">
          <a:extLst>
            <a:ext uri="{FF2B5EF4-FFF2-40B4-BE49-F238E27FC236}">
              <a16:creationId xmlns:a16="http://schemas.microsoft.com/office/drawing/2014/main" id="{F6C1B5DC-CFFE-4888-80E6-98B131ADE88E}"/>
            </a:ext>
            <a:ext uri="{147F2762-F138-4A5C-976F-8EAC2B608ADB}">
              <a16:predDERef xmlns:a16="http://schemas.microsoft.com/office/drawing/2014/main" pred="{986B3D6C-A664-457C-AB89-6A5C805C2C45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75" name="Imagen 8" descr="http://40.75.99.166/orfeo3/iconos/flechaasc.gif">
          <a:extLst>
            <a:ext uri="{FF2B5EF4-FFF2-40B4-BE49-F238E27FC236}">
              <a16:creationId xmlns:a16="http://schemas.microsoft.com/office/drawing/2014/main" id="{E8969F55-1767-47E4-B06C-FA167A0DBA23}"/>
            </a:ext>
            <a:ext uri="{147F2762-F138-4A5C-976F-8EAC2B608ADB}">
              <a16:predDERef xmlns:a16="http://schemas.microsoft.com/office/drawing/2014/main" pred="{F0EC12EA-FA6D-4449-B92D-F66358C23699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76" name="Imagen 4" descr="http://40.75.99.166/orfeo3/iconos/flechaasc.gif">
          <a:extLst>
            <a:ext uri="{FF2B5EF4-FFF2-40B4-BE49-F238E27FC236}">
              <a16:creationId xmlns:a16="http://schemas.microsoft.com/office/drawing/2014/main" id="{A63AED16-EC12-4BF9-B4C8-28D92615704D}"/>
            </a:ext>
            <a:ext uri="{147F2762-F138-4A5C-976F-8EAC2B608ADB}">
              <a16:predDERef xmlns:a16="http://schemas.microsoft.com/office/drawing/2014/main" pred="{6D67A187-C92E-404E-B789-578BC39A758E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377" name="Imagen 2" descr="http://40.75.99.166/orfeo3/iconos/flechaasc.gif">
          <a:extLst>
            <a:ext uri="{FF2B5EF4-FFF2-40B4-BE49-F238E27FC236}">
              <a16:creationId xmlns:a16="http://schemas.microsoft.com/office/drawing/2014/main" id="{41B74FA7-E436-453A-B2C8-0C241FCEF0B4}"/>
            </a:ext>
            <a:ext uri="{147F2762-F138-4A5C-976F-8EAC2B608ADB}">
              <a16:predDERef xmlns:a16="http://schemas.microsoft.com/office/drawing/2014/main" pred="{B51B5D7F-7A85-49AC-9F04-BCBA75002449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378" name="Imagen 12" descr="http://40.75.99.166/orfeo3/iconos/flechaasc.gif">
          <a:extLst>
            <a:ext uri="{FF2B5EF4-FFF2-40B4-BE49-F238E27FC236}">
              <a16:creationId xmlns:a16="http://schemas.microsoft.com/office/drawing/2014/main" id="{A3599E10-9B49-48C3-8317-CE29BC518E6A}"/>
            </a:ext>
            <a:ext uri="{147F2762-F138-4A5C-976F-8EAC2B608ADB}">
              <a16:predDERef xmlns:a16="http://schemas.microsoft.com/office/drawing/2014/main" pred="{18B2AA58-1B38-4D73-BA99-59DDDC8251AB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79" name="Imagen 14" descr="http://40.75.99.166/orfeo3/iconos/flechaasc.gif">
          <a:extLst>
            <a:ext uri="{FF2B5EF4-FFF2-40B4-BE49-F238E27FC236}">
              <a16:creationId xmlns:a16="http://schemas.microsoft.com/office/drawing/2014/main" id="{6FFC8ED1-4F79-49C5-A80B-0DF9E5FF9577}"/>
            </a:ext>
            <a:ext uri="{147F2762-F138-4A5C-976F-8EAC2B608ADB}">
              <a16:predDERef xmlns:a16="http://schemas.microsoft.com/office/drawing/2014/main" pred="{3F6F56EA-BF52-4A6F-BFE6-1024E1DBE0AF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80" name="Imagen 15" descr="http://40.75.99.166/orfeo3/iconos/flechaasc.gif">
          <a:extLst>
            <a:ext uri="{FF2B5EF4-FFF2-40B4-BE49-F238E27FC236}">
              <a16:creationId xmlns:a16="http://schemas.microsoft.com/office/drawing/2014/main" id="{55B48CA2-F464-4EC4-BD72-5DA08CD6216B}"/>
            </a:ext>
            <a:ext uri="{147F2762-F138-4A5C-976F-8EAC2B608ADB}">
              <a16:predDERef xmlns:a16="http://schemas.microsoft.com/office/drawing/2014/main" pred="{DE92A78E-6394-44D3-BB50-74C5F93BB3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81" name="Imagen 16" descr="http://40.75.99.166/orfeo3/iconos/flechaasc.gif">
          <a:extLst>
            <a:ext uri="{FF2B5EF4-FFF2-40B4-BE49-F238E27FC236}">
              <a16:creationId xmlns:a16="http://schemas.microsoft.com/office/drawing/2014/main" id="{ABDC2920-237E-4DBB-AAA3-230EEAFB0477}"/>
            </a:ext>
            <a:ext uri="{147F2762-F138-4A5C-976F-8EAC2B608ADB}">
              <a16:predDERef xmlns:a16="http://schemas.microsoft.com/office/drawing/2014/main" pred="{7EF5059B-8040-4A5E-ADE7-FC51F1BE3B7A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82" name="Imagen 4" descr="http://40.75.99.166/orfeo3/iconos/flechaasc.gif">
          <a:extLst>
            <a:ext uri="{FF2B5EF4-FFF2-40B4-BE49-F238E27FC236}">
              <a16:creationId xmlns:a16="http://schemas.microsoft.com/office/drawing/2014/main" id="{55C47AC0-D2DC-4CFB-9B7D-0077C460D334}"/>
            </a:ext>
            <a:ext uri="{147F2762-F138-4A5C-976F-8EAC2B608ADB}">
              <a16:predDERef xmlns:a16="http://schemas.microsoft.com/office/drawing/2014/main" pred="{6D08C2ED-81A7-4E8A-9D54-372C7BED709E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110490</xdr:rowOff>
    </xdr:to>
    <xdr:pic>
      <xdr:nvPicPr>
        <xdr:cNvPr id="383" name="Imagen 2" descr="http://40.75.99.166/orfeo3/iconos/flechaasc.gif">
          <a:extLst>
            <a:ext uri="{FF2B5EF4-FFF2-40B4-BE49-F238E27FC236}">
              <a16:creationId xmlns:a16="http://schemas.microsoft.com/office/drawing/2014/main" id="{259B391D-2C3E-4E41-AB7D-92031DFD1642}"/>
            </a:ext>
            <a:ext uri="{147F2762-F138-4A5C-976F-8EAC2B608ADB}">
              <a16:predDERef xmlns:a16="http://schemas.microsoft.com/office/drawing/2014/main" pred="{B8F63963-F56A-4CFF-BE1D-D5AC130BD4A8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84" name="Imagen 5" descr="http://40.75.99.166/orfeo3/iconos/flechaasc.gif">
          <a:extLst>
            <a:ext uri="{FF2B5EF4-FFF2-40B4-BE49-F238E27FC236}">
              <a16:creationId xmlns:a16="http://schemas.microsoft.com/office/drawing/2014/main" id="{6209A55B-17A5-4D9C-B4CE-1C715158C1C9}"/>
            </a:ext>
            <a:ext uri="{147F2762-F138-4A5C-976F-8EAC2B608ADB}">
              <a16:predDERef xmlns:a16="http://schemas.microsoft.com/office/drawing/2014/main" pred="{A4532DF9-8D56-4D21-BDAA-78225D1D9685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85" name="Imagen 6" descr="http://40.75.99.166/orfeo3/iconos/flechaasc.gif">
          <a:extLst>
            <a:ext uri="{FF2B5EF4-FFF2-40B4-BE49-F238E27FC236}">
              <a16:creationId xmlns:a16="http://schemas.microsoft.com/office/drawing/2014/main" id="{B8F63909-6977-4914-8A02-5DA2FE592EEB}"/>
            </a:ext>
            <a:ext uri="{147F2762-F138-4A5C-976F-8EAC2B608ADB}">
              <a16:predDERef xmlns:a16="http://schemas.microsoft.com/office/drawing/2014/main" pred="{DC9E5001-67F5-4423-BB5B-DC942AC6218C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86" name="Imagen 5" descr="http://40.75.99.166/orfeo3/iconos/flechaasc.gif">
          <a:extLst>
            <a:ext uri="{FF2B5EF4-FFF2-40B4-BE49-F238E27FC236}">
              <a16:creationId xmlns:a16="http://schemas.microsoft.com/office/drawing/2014/main" id="{9587B9D8-C35C-42A2-A113-DCF20DD60BDB}"/>
            </a:ext>
            <a:ext uri="{147F2762-F138-4A5C-976F-8EAC2B608ADB}">
              <a16:predDERef xmlns:a16="http://schemas.microsoft.com/office/drawing/2014/main" pred="{C8C51248-4313-4BC6-8437-F99328450052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87" name="Imagen 6" descr="http://40.75.99.166/orfeo3/iconos/flechaasc.gif">
          <a:extLst>
            <a:ext uri="{FF2B5EF4-FFF2-40B4-BE49-F238E27FC236}">
              <a16:creationId xmlns:a16="http://schemas.microsoft.com/office/drawing/2014/main" id="{98F1D88F-9A93-47C7-8EB2-495DCBA59F48}"/>
            </a:ext>
            <a:ext uri="{147F2762-F138-4A5C-976F-8EAC2B608ADB}">
              <a16:predDERef xmlns:a16="http://schemas.microsoft.com/office/drawing/2014/main" pred="{FBBF6466-1B60-4C66-8F15-AD2EBA40FFB9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88" name="Imagen 5" descr="http://40.75.99.166/orfeo3/iconos/flechaasc.gif">
          <a:extLst>
            <a:ext uri="{FF2B5EF4-FFF2-40B4-BE49-F238E27FC236}">
              <a16:creationId xmlns:a16="http://schemas.microsoft.com/office/drawing/2014/main" id="{B7745371-5308-44B6-B2CB-B646CC1A0212}"/>
            </a:ext>
            <a:ext uri="{147F2762-F138-4A5C-976F-8EAC2B608ADB}">
              <a16:predDERef xmlns:a16="http://schemas.microsoft.com/office/drawing/2014/main" pred="{7B956B3E-113C-4661-8A3E-8AF1B53B1AD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89" name="Imagen 6" descr="http://40.75.99.166/orfeo3/iconos/flechaasc.gif">
          <a:extLst>
            <a:ext uri="{FF2B5EF4-FFF2-40B4-BE49-F238E27FC236}">
              <a16:creationId xmlns:a16="http://schemas.microsoft.com/office/drawing/2014/main" id="{DE9363D9-1EA8-444B-ACCC-92CE8FF1B8E3}"/>
            </a:ext>
            <a:ext uri="{147F2762-F138-4A5C-976F-8EAC2B608ADB}">
              <a16:predDERef xmlns:a16="http://schemas.microsoft.com/office/drawing/2014/main" pred="{81093BED-3E27-4092-8D80-562DFC4E2F81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90" name="Imagen 5" descr="http://40.75.99.166/orfeo3/iconos/flechaasc.gif">
          <a:extLst>
            <a:ext uri="{FF2B5EF4-FFF2-40B4-BE49-F238E27FC236}">
              <a16:creationId xmlns:a16="http://schemas.microsoft.com/office/drawing/2014/main" id="{F2782DE1-6564-4860-9857-58EA30C7258F}"/>
            </a:ext>
            <a:ext uri="{147F2762-F138-4A5C-976F-8EAC2B608ADB}">
              <a16:predDERef xmlns:a16="http://schemas.microsoft.com/office/drawing/2014/main" pred="{A30E1003-87BE-4078-B1AE-57CE2EB22AC7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91" name="Imagen 6" descr="http://40.75.99.166/orfeo3/iconos/flechaasc.gif">
          <a:extLst>
            <a:ext uri="{FF2B5EF4-FFF2-40B4-BE49-F238E27FC236}">
              <a16:creationId xmlns:a16="http://schemas.microsoft.com/office/drawing/2014/main" id="{D75E39E0-F350-41F0-BAAF-26D3B06EEC10}"/>
            </a:ext>
            <a:ext uri="{147F2762-F138-4A5C-976F-8EAC2B608ADB}">
              <a16:predDERef xmlns:a16="http://schemas.microsoft.com/office/drawing/2014/main" pred="{7B30868A-475D-4F2F-B17E-D31F97AA8DD4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92" name="Imagen 5" descr="http://40.75.99.166/orfeo3/iconos/flechaasc.gif">
          <a:extLst>
            <a:ext uri="{FF2B5EF4-FFF2-40B4-BE49-F238E27FC236}">
              <a16:creationId xmlns:a16="http://schemas.microsoft.com/office/drawing/2014/main" id="{4ECE24B2-EDD4-497B-A569-032D7539E4AC}"/>
            </a:ext>
            <a:ext uri="{147F2762-F138-4A5C-976F-8EAC2B608ADB}">
              <a16:predDERef xmlns:a16="http://schemas.microsoft.com/office/drawing/2014/main" pred="{9ABA6224-54AA-4E31-AC1F-75A8ACF210D4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93" name="Imagen 6" descr="http://40.75.99.166/orfeo3/iconos/flechaasc.gif">
          <a:extLst>
            <a:ext uri="{FF2B5EF4-FFF2-40B4-BE49-F238E27FC236}">
              <a16:creationId xmlns:a16="http://schemas.microsoft.com/office/drawing/2014/main" id="{E5CC2963-C843-4372-879F-C78F4665C505}"/>
            </a:ext>
            <a:ext uri="{147F2762-F138-4A5C-976F-8EAC2B608ADB}">
              <a16:predDERef xmlns:a16="http://schemas.microsoft.com/office/drawing/2014/main" pred="{E12CC6BB-2E98-4676-879B-1DA4A2D80E18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94" name="Imagen 5" descr="http://40.75.99.166/orfeo3/iconos/flechaasc.gif">
          <a:extLst>
            <a:ext uri="{FF2B5EF4-FFF2-40B4-BE49-F238E27FC236}">
              <a16:creationId xmlns:a16="http://schemas.microsoft.com/office/drawing/2014/main" id="{D6A0D62B-CA54-48B8-A367-F671329070F0}"/>
            </a:ext>
            <a:ext uri="{147F2762-F138-4A5C-976F-8EAC2B608ADB}">
              <a16:predDERef xmlns:a16="http://schemas.microsoft.com/office/drawing/2014/main" pred="{06923C64-B184-439D-9214-517E87D0D625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95" name="Imagen 6" descr="http://40.75.99.166/orfeo3/iconos/flechaasc.gif">
          <a:extLst>
            <a:ext uri="{FF2B5EF4-FFF2-40B4-BE49-F238E27FC236}">
              <a16:creationId xmlns:a16="http://schemas.microsoft.com/office/drawing/2014/main" id="{451708B4-FDEA-4E36-B3DA-60D6FE023740}"/>
            </a:ext>
            <a:ext uri="{147F2762-F138-4A5C-976F-8EAC2B608ADB}">
              <a16:predDERef xmlns:a16="http://schemas.microsoft.com/office/drawing/2014/main" pred="{B709FA9C-04DC-48CA-9352-7D5C10821227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96" name="Imagen 5" descr="http://40.75.99.166/orfeo3/iconos/flechaasc.gif">
          <a:extLst>
            <a:ext uri="{FF2B5EF4-FFF2-40B4-BE49-F238E27FC236}">
              <a16:creationId xmlns:a16="http://schemas.microsoft.com/office/drawing/2014/main" id="{E77ED539-2601-4C15-BD42-CA120B8B6346}"/>
            </a:ext>
            <a:ext uri="{147F2762-F138-4A5C-976F-8EAC2B608ADB}">
              <a16:predDERef xmlns:a16="http://schemas.microsoft.com/office/drawing/2014/main" pred="{8733E3AE-644C-418E-9510-3A4D81154203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97" name="Imagen 6" descr="http://40.75.99.166/orfeo3/iconos/flechaasc.gif">
          <a:extLst>
            <a:ext uri="{FF2B5EF4-FFF2-40B4-BE49-F238E27FC236}">
              <a16:creationId xmlns:a16="http://schemas.microsoft.com/office/drawing/2014/main" id="{F38C7118-E527-4E03-9B03-97F8DE88BBEE}"/>
            </a:ext>
            <a:ext uri="{147F2762-F138-4A5C-976F-8EAC2B608ADB}">
              <a16:predDERef xmlns:a16="http://schemas.microsoft.com/office/drawing/2014/main" pred="{9D8F4EA5-627D-4E6E-A1AF-75B30D1E979A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98" name="Imagen 5" descr="http://40.75.99.166/orfeo3/iconos/flechaasc.gif">
          <a:extLst>
            <a:ext uri="{FF2B5EF4-FFF2-40B4-BE49-F238E27FC236}">
              <a16:creationId xmlns:a16="http://schemas.microsoft.com/office/drawing/2014/main" id="{DCC8A48C-3C7E-4AA9-80E4-D157FE0EEB60}"/>
            </a:ext>
            <a:ext uri="{147F2762-F138-4A5C-976F-8EAC2B608ADB}">
              <a16:predDERef xmlns:a16="http://schemas.microsoft.com/office/drawing/2014/main" pred="{ABE5417A-A7BA-4F1D-BD6A-66974A7C7405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399" name="Imagen 6" descr="http://40.75.99.166/orfeo3/iconos/flechaasc.gif">
          <a:extLst>
            <a:ext uri="{FF2B5EF4-FFF2-40B4-BE49-F238E27FC236}">
              <a16:creationId xmlns:a16="http://schemas.microsoft.com/office/drawing/2014/main" id="{154423A3-151E-4E60-B379-23C75FA201FA}"/>
            </a:ext>
            <a:ext uri="{147F2762-F138-4A5C-976F-8EAC2B608ADB}">
              <a16:predDERef xmlns:a16="http://schemas.microsoft.com/office/drawing/2014/main" pred="{89C92F1A-2E92-4677-8A53-4741DB52BFAD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400" name="Imagen 5" descr="http://40.75.99.166/orfeo3/iconos/flechaasc.gif">
          <a:extLst>
            <a:ext uri="{FF2B5EF4-FFF2-40B4-BE49-F238E27FC236}">
              <a16:creationId xmlns:a16="http://schemas.microsoft.com/office/drawing/2014/main" id="{D193B73B-AADE-4523-A090-544EEF1E681D}"/>
            </a:ext>
            <a:ext uri="{147F2762-F138-4A5C-976F-8EAC2B608ADB}">
              <a16:predDERef xmlns:a16="http://schemas.microsoft.com/office/drawing/2014/main" pred="{94F96839-D80C-4C04-A886-755442C3EA23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401" name="Imagen 6" descr="http://40.75.99.166/orfeo3/iconos/flechaasc.gif">
          <a:extLst>
            <a:ext uri="{FF2B5EF4-FFF2-40B4-BE49-F238E27FC236}">
              <a16:creationId xmlns:a16="http://schemas.microsoft.com/office/drawing/2014/main" id="{E515E096-26FF-4F92-939D-A9977AAD2006}"/>
            </a:ext>
            <a:ext uri="{147F2762-F138-4A5C-976F-8EAC2B608ADB}">
              <a16:predDERef xmlns:a16="http://schemas.microsoft.com/office/drawing/2014/main" pred="{2F7206A5-2708-44FD-BF2E-1FEDE5D92DE9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402" name="Imagen 5" descr="http://40.75.99.166/orfeo3/iconos/flechaasc.gif">
          <a:extLst>
            <a:ext uri="{FF2B5EF4-FFF2-40B4-BE49-F238E27FC236}">
              <a16:creationId xmlns:a16="http://schemas.microsoft.com/office/drawing/2014/main" id="{0CA883BA-73AA-40B3-A847-99017025FA8F}"/>
            </a:ext>
            <a:ext uri="{147F2762-F138-4A5C-976F-8EAC2B608ADB}">
              <a16:predDERef xmlns:a16="http://schemas.microsoft.com/office/drawing/2014/main" pred="{37A7CE50-E221-4D34-91AE-5FCE936BAA29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403" name="Imagen 6" descr="http://40.75.99.166/orfeo3/iconos/flechaasc.gif">
          <a:extLst>
            <a:ext uri="{FF2B5EF4-FFF2-40B4-BE49-F238E27FC236}">
              <a16:creationId xmlns:a16="http://schemas.microsoft.com/office/drawing/2014/main" id="{1E0E0A4D-9A5A-4DCF-9C94-7259F3154FD0}"/>
            </a:ext>
            <a:ext uri="{147F2762-F138-4A5C-976F-8EAC2B608ADB}">
              <a16:predDERef xmlns:a16="http://schemas.microsoft.com/office/drawing/2014/main" pred="{84CDD8C8-BDFA-43D7-8998-E44CFC01ED46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404" name="Imagen 5" descr="http://40.75.99.166/orfeo3/iconos/flechaasc.gif">
          <a:extLst>
            <a:ext uri="{FF2B5EF4-FFF2-40B4-BE49-F238E27FC236}">
              <a16:creationId xmlns:a16="http://schemas.microsoft.com/office/drawing/2014/main" id="{8D14B2B4-CD14-4BF6-A157-194E9214B804}"/>
            </a:ext>
            <a:ext uri="{147F2762-F138-4A5C-976F-8EAC2B608ADB}">
              <a16:predDERef xmlns:a16="http://schemas.microsoft.com/office/drawing/2014/main" pred="{709EE270-A321-452F-BA1E-1675820368FE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405" name="Imagen 6" descr="http://40.75.99.166/orfeo3/iconos/flechaasc.gif">
          <a:extLst>
            <a:ext uri="{FF2B5EF4-FFF2-40B4-BE49-F238E27FC236}">
              <a16:creationId xmlns:a16="http://schemas.microsoft.com/office/drawing/2014/main" id="{2CDF8400-7915-4A3F-BD2B-EA2AFAE180BE}"/>
            </a:ext>
            <a:ext uri="{147F2762-F138-4A5C-976F-8EAC2B608ADB}">
              <a16:predDERef xmlns:a16="http://schemas.microsoft.com/office/drawing/2014/main" pred="{03C91440-0A8D-4344-8C1D-C0B02884F927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406" name="Imagen 5" descr="http://40.75.99.166/orfeo3/iconos/flechaasc.gif">
          <a:extLst>
            <a:ext uri="{FF2B5EF4-FFF2-40B4-BE49-F238E27FC236}">
              <a16:creationId xmlns:a16="http://schemas.microsoft.com/office/drawing/2014/main" id="{121374E4-8829-4C0A-A64D-3BD23F0FE3A9}"/>
            </a:ext>
            <a:ext uri="{147F2762-F138-4A5C-976F-8EAC2B608ADB}">
              <a16:predDERef xmlns:a16="http://schemas.microsoft.com/office/drawing/2014/main" pred="{E1D549F4-FD21-4C77-94AB-BAFB28D7082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407" name="Imagen 6" descr="http://40.75.99.166/orfeo3/iconos/flechaasc.gif">
          <a:extLst>
            <a:ext uri="{FF2B5EF4-FFF2-40B4-BE49-F238E27FC236}">
              <a16:creationId xmlns:a16="http://schemas.microsoft.com/office/drawing/2014/main" id="{C9B2E9EA-9E5E-4A32-87ED-71532F75B7FE}"/>
            </a:ext>
            <a:ext uri="{147F2762-F138-4A5C-976F-8EAC2B608ADB}">
              <a16:predDERef xmlns:a16="http://schemas.microsoft.com/office/drawing/2014/main" pred="{1F8EAF25-4B76-44CA-B58B-9125B4F3C81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408" name="Imagen 5" descr="http://40.75.99.166/orfeo3/iconos/flechaasc.gif">
          <a:extLst>
            <a:ext uri="{FF2B5EF4-FFF2-40B4-BE49-F238E27FC236}">
              <a16:creationId xmlns:a16="http://schemas.microsoft.com/office/drawing/2014/main" id="{73097C85-C5F8-48C3-93D7-0E2E746D4C78}"/>
            </a:ext>
            <a:ext uri="{147F2762-F138-4A5C-976F-8EAC2B608ADB}">
              <a16:predDERef xmlns:a16="http://schemas.microsoft.com/office/drawing/2014/main" pred="{FF75383C-8298-43A5-9491-8007FE45976C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409" name="Imagen 6" descr="http://40.75.99.166/orfeo3/iconos/flechaasc.gif">
          <a:extLst>
            <a:ext uri="{FF2B5EF4-FFF2-40B4-BE49-F238E27FC236}">
              <a16:creationId xmlns:a16="http://schemas.microsoft.com/office/drawing/2014/main" id="{A30F6EF1-E6B8-4E4A-9AB8-D5CC2301B9B7}"/>
            </a:ext>
            <a:ext uri="{147F2762-F138-4A5C-976F-8EAC2B608ADB}">
              <a16:predDERef xmlns:a16="http://schemas.microsoft.com/office/drawing/2014/main" pred="{4FE8ADD8-7805-4AE7-877B-50A494B2CB93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410" name="Imagen 5" descr="http://40.75.99.166/orfeo3/iconos/flechaasc.gif">
          <a:extLst>
            <a:ext uri="{FF2B5EF4-FFF2-40B4-BE49-F238E27FC236}">
              <a16:creationId xmlns:a16="http://schemas.microsoft.com/office/drawing/2014/main" id="{40957BE8-58BC-40B4-B252-A7A8426688E4}"/>
            </a:ext>
            <a:ext uri="{147F2762-F138-4A5C-976F-8EAC2B608ADB}">
              <a16:predDERef xmlns:a16="http://schemas.microsoft.com/office/drawing/2014/main" pred="{64976366-6602-450C-9A55-E27B6FA41155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411" name="Imagen 6" descr="http://40.75.99.166/orfeo3/iconos/flechaasc.gif">
          <a:extLst>
            <a:ext uri="{FF2B5EF4-FFF2-40B4-BE49-F238E27FC236}">
              <a16:creationId xmlns:a16="http://schemas.microsoft.com/office/drawing/2014/main" id="{01C9402E-EDD6-4F22-8BDE-5C02F6C4075B}"/>
            </a:ext>
            <a:ext uri="{147F2762-F138-4A5C-976F-8EAC2B608ADB}">
              <a16:predDERef xmlns:a16="http://schemas.microsoft.com/office/drawing/2014/main" pred="{2707ADF4-85B1-4BEC-86F9-87EB391EEDEE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412" name="Imagen 5" descr="http://40.75.99.166/orfeo3/iconos/flechaasc.gif">
          <a:extLst>
            <a:ext uri="{FF2B5EF4-FFF2-40B4-BE49-F238E27FC236}">
              <a16:creationId xmlns:a16="http://schemas.microsoft.com/office/drawing/2014/main" id="{4874DC30-0FC6-48E5-9201-2860B59537D9}"/>
            </a:ext>
            <a:ext uri="{147F2762-F138-4A5C-976F-8EAC2B608ADB}">
              <a16:predDERef xmlns:a16="http://schemas.microsoft.com/office/drawing/2014/main" pred="{87BBBEBD-5BF7-4117-9839-524592AF1AD2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413" name="Imagen 6" descr="http://40.75.99.166/orfeo3/iconos/flechaasc.gif">
          <a:extLst>
            <a:ext uri="{FF2B5EF4-FFF2-40B4-BE49-F238E27FC236}">
              <a16:creationId xmlns:a16="http://schemas.microsoft.com/office/drawing/2014/main" id="{E22AA8AB-17DC-43A3-B9F1-8D742461C52C}"/>
            </a:ext>
            <a:ext uri="{147F2762-F138-4A5C-976F-8EAC2B608ADB}">
              <a16:predDERef xmlns:a16="http://schemas.microsoft.com/office/drawing/2014/main" pred="{4BFA2DB8-6470-4DCD-AC45-212A52298AE6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414" name="Imagen 5" descr="http://40.75.99.166/orfeo3/iconos/flechaasc.gif">
          <a:extLst>
            <a:ext uri="{FF2B5EF4-FFF2-40B4-BE49-F238E27FC236}">
              <a16:creationId xmlns:a16="http://schemas.microsoft.com/office/drawing/2014/main" id="{937B23C5-38DC-43C8-B9EE-327CBB4D9589}"/>
            </a:ext>
            <a:ext uri="{147F2762-F138-4A5C-976F-8EAC2B608ADB}">
              <a16:predDERef xmlns:a16="http://schemas.microsoft.com/office/drawing/2014/main" pred="{4439FFA6-8FFA-4F2E-9742-4AEFCF0B707B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415" name="Imagen 6" descr="http://40.75.99.166/orfeo3/iconos/flechaasc.gif">
          <a:extLst>
            <a:ext uri="{FF2B5EF4-FFF2-40B4-BE49-F238E27FC236}">
              <a16:creationId xmlns:a16="http://schemas.microsoft.com/office/drawing/2014/main" id="{06D8C691-0A4B-4D05-83B6-11F7735A99A2}"/>
            </a:ext>
            <a:ext uri="{147F2762-F138-4A5C-976F-8EAC2B608ADB}">
              <a16:predDERef xmlns:a16="http://schemas.microsoft.com/office/drawing/2014/main" pred="{E5118049-FC01-4F31-BBC8-4494911B6C1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416" name="Imagen 5" descr="http://40.75.99.166/orfeo3/iconos/flechaasc.gif">
          <a:extLst>
            <a:ext uri="{FF2B5EF4-FFF2-40B4-BE49-F238E27FC236}">
              <a16:creationId xmlns:a16="http://schemas.microsoft.com/office/drawing/2014/main" id="{AF5E3977-10E5-4C8B-8EF2-3581474990D2}"/>
            </a:ext>
            <a:ext uri="{147F2762-F138-4A5C-976F-8EAC2B608ADB}">
              <a16:predDERef xmlns:a16="http://schemas.microsoft.com/office/drawing/2014/main" pred="{815001C8-A98C-4357-8FB4-4F7BD9AD47C7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417" name="Imagen 6" descr="http://40.75.99.166/orfeo3/iconos/flechaasc.gif">
          <a:extLst>
            <a:ext uri="{FF2B5EF4-FFF2-40B4-BE49-F238E27FC236}">
              <a16:creationId xmlns:a16="http://schemas.microsoft.com/office/drawing/2014/main" id="{36DC5E5A-EEBD-43E1-A1EE-5E9337F99B26}"/>
            </a:ext>
            <a:ext uri="{147F2762-F138-4A5C-976F-8EAC2B608ADB}">
              <a16:predDERef xmlns:a16="http://schemas.microsoft.com/office/drawing/2014/main" pred="{7A5C2B40-5508-4A0B-945D-3B40538C5F7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418" name="Imagen 5" descr="http://40.75.99.166/orfeo3/iconos/flechaasc.gif">
          <a:extLst>
            <a:ext uri="{FF2B5EF4-FFF2-40B4-BE49-F238E27FC236}">
              <a16:creationId xmlns:a16="http://schemas.microsoft.com/office/drawing/2014/main" id="{BD9F6991-A01D-4C74-880D-B62B35CDEB6A}"/>
            </a:ext>
            <a:ext uri="{147F2762-F138-4A5C-976F-8EAC2B608ADB}">
              <a16:predDERef xmlns:a16="http://schemas.microsoft.com/office/drawing/2014/main" pred="{383A6B0F-8352-431F-BE34-E164B930B522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419" name="Imagen 6" descr="http://40.75.99.166/orfeo3/iconos/flechaasc.gif">
          <a:extLst>
            <a:ext uri="{FF2B5EF4-FFF2-40B4-BE49-F238E27FC236}">
              <a16:creationId xmlns:a16="http://schemas.microsoft.com/office/drawing/2014/main" id="{7002A8E8-E658-4133-87A9-32E8C34FDD25}"/>
            </a:ext>
            <a:ext uri="{147F2762-F138-4A5C-976F-8EAC2B608ADB}">
              <a16:predDERef xmlns:a16="http://schemas.microsoft.com/office/drawing/2014/main" pred="{D2083FFA-49C3-4711-BCF0-B90FE50CE1E8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420" name="Imagen 5" descr="http://40.75.99.166/orfeo3/iconos/flechaasc.gif">
          <a:extLst>
            <a:ext uri="{FF2B5EF4-FFF2-40B4-BE49-F238E27FC236}">
              <a16:creationId xmlns:a16="http://schemas.microsoft.com/office/drawing/2014/main" id="{7B2F2EB1-373D-4629-9229-098853B2BD94}"/>
            </a:ext>
            <a:ext uri="{147F2762-F138-4A5C-976F-8EAC2B608ADB}">
              <a16:predDERef xmlns:a16="http://schemas.microsoft.com/office/drawing/2014/main" pred="{4456686B-C18D-4199-B8CC-3B74B9E037FF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14300" cy="110490"/>
    <xdr:pic>
      <xdr:nvPicPr>
        <xdr:cNvPr id="421" name="Imagen 6" descr="http://40.75.99.166/orfeo3/iconos/flechaasc.gif">
          <a:extLst>
            <a:ext uri="{FF2B5EF4-FFF2-40B4-BE49-F238E27FC236}">
              <a16:creationId xmlns:a16="http://schemas.microsoft.com/office/drawing/2014/main" id="{7F7925A4-B7BC-47D9-893D-462A1BADA961}"/>
            </a:ext>
            <a:ext uri="{147F2762-F138-4A5C-976F-8EAC2B608ADB}">
              <a16:predDERef xmlns:a16="http://schemas.microsoft.com/office/drawing/2014/main" pred="{0C89FBD8-13CE-4E83-8351-73067D18D0CB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0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514350</xdr:colOff>
      <xdr:row>0</xdr:row>
      <xdr:rowOff>0</xdr:rowOff>
    </xdr:from>
    <xdr:to>
      <xdr:col>8</xdr:col>
      <xdr:colOff>381000</xdr:colOff>
      <xdr:row>4</xdr:row>
      <xdr:rowOff>171450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542925</xdr:colOff>
      <xdr:row>5</xdr:row>
      <xdr:rowOff>152400</xdr:rowOff>
    </xdr:from>
    <xdr:to>
      <xdr:col>8</xdr:col>
      <xdr:colOff>447675</xdr:colOff>
      <xdr:row>13</xdr:row>
      <xdr:rowOff>66675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180975</xdr:colOff>
      <xdr:row>15</xdr:row>
      <xdr:rowOff>133350</xdr:rowOff>
    </xdr:from>
    <xdr:to>
      <xdr:col>9</xdr:col>
      <xdr:colOff>180975</xdr:colOff>
      <xdr:row>25</xdr:row>
      <xdr:rowOff>19050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428625</xdr:colOff>
      <xdr:row>38</xdr:row>
      <xdr:rowOff>190499</xdr:rowOff>
    </xdr:from>
    <xdr:to>
      <xdr:col>8</xdr:col>
      <xdr:colOff>638175</xdr:colOff>
      <xdr:row>54</xdr:row>
      <xdr:rowOff>38100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180975</xdr:colOff>
      <xdr:row>59</xdr:row>
      <xdr:rowOff>28575</xdr:rowOff>
    </xdr:from>
    <xdr:to>
      <xdr:col>9</xdr:col>
      <xdr:colOff>542925</xdr:colOff>
      <xdr:row>69</xdr:row>
      <xdr:rowOff>38100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142874</xdr:colOff>
      <xdr:row>112</xdr:row>
      <xdr:rowOff>76200</xdr:rowOff>
    </xdr:from>
    <xdr:to>
      <xdr:col>10</xdr:col>
      <xdr:colOff>285749</xdr:colOff>
      <xdr:row>123</xdr:row>
      <xdr:rowOff>57150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714375</xdr:colOff>
      <xdr:row>125</xdr:row>
      <xdr:rowOff>57150</xdr:rowOff>
    </xdr:from>
    <xdr:to>
      <xdr:col>7</xdr:col>
      <xdr:colOff>152400</xdr:colOff>
      <xdr:row>139</xdr:row>
      <xdr:rowOff>133350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390525</xdr:colOff>
      <xdr:row>76</xdr:row>
      <xdr:rowOff>85725</xdr:rowOff>
    </xdr:from>
    <xdr:to>
      <xdr:col>12</xdr:col>
      <xdr:colOff>390525</xdr:colOff>
      <xdr:row>90</xdr:row>
      <xdr:rowOff>161925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hana Vanessa Alvarez Rodríguez" refreshedDate="45463.7230837963" createdVersion="6" refreshedVersion="6" minRefreshableVersion="3" recordCount="334">
  <cacheSource type="worksheet">
    <worksheetSource ref="A1:Y335" sheet="Registro Público PQRSD Febrero"/>
  </cacheSource>
  <cacheFields count="25">
    <cacheField name="Canal Oficial de Entrada" numFmtId="0">
      <sharedItems count="1">
        <s v="Canal Escrito"/>
      </sharedItems>
    </cacheField>
    <cacheField name="Servicio de Entrada" numFmtId="0">
      <sharedItems count="2">
        <s v="Correo Atención al Ciudadano"/>
        <s v="Página Web"/>
      </sharedItems>
    </cacheField>
    <cacheField name="Departamento" numFmtId="0">
      <sharedItems count="29">
        <s v="Boyacá"/>
        <s v="Vichada"/>
        <s v="Cundinamarca"/>
        <s v="Meta"/>
        <s v="Cordoba"/>
        <s v="Tolima"/>
        <s v="Quindio"/>
        <s v="Valle del Cauca"/>
        <s v="Cauca"/>
        <s v="Antioquia"/>
        <s v="Atlantico"/>
        <s v="Caldas"/>
        <s v="Amazonas"/>
        <s v="Casanare"/>
        <s v="Magdalena"/>
        <s v="Cesar"/>
        <s v="Putumayo"/>
        <s v="Santander"/>
        <s v="Caqueta "/>
        <s v="Bolivar"/>
        <s v="Huila"/>
        <s v="Nariño"/>
        <s v="Guajira"/>
        <s v="Risaralda"/>
        <s v="Sucre"/>
        <s v="Arauca "/>
        <s v="Choco"/>
        <s v="Norte de Santander"/>
        <s v="Girardot" u="1"/>
      </sharedItems>
    </cacheField>
    <cacheField name="Peticionario" numFmtId="0">
      <sharedItems/>
    </cacheField>
    <cacheField name="Naturaleza jurídica del peticionario" numFmtId="0">
      <sharedItems count="6">
        <s v="Persona Natural"/>
        <s v="Persona Jurídica"/>
        <s v="Entidad Pública"/>
        <s v="Cuerpo de Bomberos"/>
        <s v="Ente Territorial"/>
        <s v="No designa"/>
      </sharedItems>
    </cacheField>
    <cacheField name="Tema de Consulta" numFmtId="0">
      <sharedItems count="7">
        <s v="Administrativo"/>
        <s v="Acompañamiento Jurídico"/>
        <s v="Recursos para bomberos "/>
        <s v="otro"/>
        <s v="Seguimiento Cuerpo de Bomberos"/>
        <s v="Educación bomberil"/>
        <s v="Acompañamieto Bomberil" u="1"/>
      </sharedItems>
    </cacheField>
    <cacheField name="Asunto" numFmtId="0">
      <sharedItems/>
    </cacheField>
    <cacheField name="Responsable" numFmtId="0">
      <sharedItems containsBlank="1"/>
    </cacheField>
    <cacheField name="Área" numFmtId="0">
      <sharedItems count="3">
        <s v="Subdirección Estrategica y de Coordinación Bomberil"/>
        <s v="Subdirección Administrativa y Financiera"/>
        <s v="Dirección General"/>
      </sharedItems>
    </cacheField>
    <cacheField name="Dependencia" numFmtId="0">
      <sharedItems containsBlank="1"/>
    </cacheField>
    <cacheField name="Tipo de petición" numFmtId="0">
      <sharedItems count="4">
        <s v="Petición de Interés particular"/>
        <s v="Petición de interés general"/>
        <s v="Petición entre autoridades"/>
        <s v="Informe a Congresistas"/>
      </sharedItems>
    </cacheField>
    <cacheField name="Tiempo de respuesta legal" numFmtId="0">
      <sharedItems containsSemiMixedTypes="0" containsString="0" containsNumber="1" containsInteger="1" minValue="5" maxValue="15"/>
    </cacheField>
    <cacheField name="RADICADO" numFmtId="0">
      <sharedItems/>
    </cacheField>
    <cacheField name="Fecha" numFmtId="164">
      <sharedItems containsSemiMixedTypes="0" containsNonDate="0" containsDate="1" containsString="0" minDate="2024-02-01T00:00:00" maxDate="2024-03-01T00:00:00"/>
    </cacheField>
    <cacheField name="Número de salida" numFmtId="0">
      <sharedItems containsBlank="1"/>
    </cacheField>
    <cacheField name="Fecha de salida" numFmtId="0">
      <sharedItems containsSemiMixedTypes="0" containsNonDate="0" containsDate="1" containsString="0" minDate="2024-02-22T00:00:00" maxDate="2024-06-01T00:00:00"/>
    </cacheField>
    <cacheField name="Días hábiles" numFmtId="1">
      <sharedItems containsSemiMixedTypes="0" containsString="0" containsNumber="1" containsInteger="1" minValue="0" maxValue="87"/>
    </cacheField>
    <cacheField name="Tiempo de atención" numFmtId="1">
      <sharedItems containsSemiMixedTypes="0" containsString="0" containsNumber="1" containsInteger="1" minValue="0" maxValue="88"/>
    </cacheField>
    <cacheField name="Estado" numFmtId="0">
      <sharedItems count="3">
        <s v="Extemporaneas"/>
        <s v="Vencida"/>
        <s v="Cumplida"/>
      </sharedItems>
    </cacheField>
    <cacheField name="Observaciones" numFmtId="0">
      <sharedItems longText="1"/>
    </cacheField>
    <cacheField name="FECHA DIGITALIZACIÓN DOCUMENTO DE RESPUESTA" numFmtId="0">
      <sharedItems containsDate="1" containsBlank="1" containsMixedTypes="1" minDate="2024-02-08T15:16:29" maxDate="2024-05-29T00:00:00"/>
    </cacheField>
    <cacheField name="TIPO DE DOCUMENTO SALIDA" numFmtId="0">
      <sharedItems containsBlank="1"/>
    </cacheField>
    <cacheField name="ENVIAR POR CORREO ELECTRÓNICO" numFmtId="0">
      <sharedItems containsBlank="1" containsMixedTypes="1" containsNumber="1" containsInteger="1" minValue="18" maxValue="18"/>
    </cacheField>
    <cacheField name="ENVIAR POR CORREO TERRESTRE #PLANILLA" numFmtId="0">
      <sharedItems containsBlank="1"/>
    </cacheField>
    <cacheField name="OBSERVACIONES ATENCIÓN CIUDADANO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34">
  <r>
    <x v="0"/>
    <x v="0"/>
    <x v="0"/>
    <s v="MANUEL ANTONIO OCHOA SILVA"/>
    <x v="0"/>
    <x v="0"/>
    <s v="Solicitud retiro rue"/>
    <s v="Luis Alberto Valencia Pulido"/>
    <x v="0"/>
    <s v="Coordinación Operativa"/>
    <x v="0"/>
    <n v="15"/>
    <s v="2024-114-000696-5"/>
    <d v="2024-02-29T00:00:00"/>
    <s v="2024-212-000103-1"/>
    <d v="2024-03-21T00:00:00"/>
    <n v="16"/>
    <n v="17"/>
    <x v="0"/>
    <s v="Finalizar radicado 2024-03-25 19:03:54_x000a_Usuario: Luis Alberto Valencia Pulido_x000a__x000a_Dependencia: COORDINACIÓN OPERATIVA_x000a__x000a_Observación: se archiva ya que fue enviada la respuesta via correo electronico"/>
    <d v="2024-03-11T14:52:53"/>
    <s v="PDF"/>
    <s v="SI"/>
    <s v="NO"/>
    <s v="SE DIO CUMPLIMIENTO A LA PETICION FUERA DE LOS TIEMPOS ESTABLACIDOS "/>
  </r>
  <r>
    <x v="0"/>
    <x v="0"/>
    <x v="1"/>
    <s v="MARTHA  RAYO"/>
    <x v="0"/>
    <x v="1"/>
    <s v="Solicitud de información"/>
    <s v="Luis Alberto Valencia Pulido"/>
    <x v="0"/>
    <s v="Coordinación Operativa"/>
    <x v="0"/>
    <n v="15"/>
    <s v="2024-114-000693-5"/>
    <d v="2024-02-29T00:00:00"/>
    <s v="2024-212-000106-1"/>
    <d v="2024-03-21T00:00:00"/>
    <n v="16"/>
    <n v="17"/>
    <x v="0"/>
    <s v="Finalizar radicado 2024-03-25 19:04:58_x000a_Usuario: Luis Alberto Valencia Pulido_x000a__x000a_Dependencia: COORDINACIÓN OPERATIVA_x000a__x000a_Observación: se archiva ya que se dio respuesta via correo electrónico"/>
    <d v="2024-03-11T15:16:59"/>
    <s v="PDF"/>
    <s v="SI"/>
    <s v="NO"/>
    <s v="SE DIO CUMPLIMIENTO A LA PETICION FUERA DE LOS TIEMPOS ESTABLACIDOS "/>
  </r>
  <r>
    <x v="0"/>
    <x v="0"/>
    <x v="2"/>
    <s v="HEIMCORE  --"/>
    <x v="1"/>
    <x v="0"/>
    <s v="Solicitud certificado de experiencia Contrato 197 DE 2021"/>
    <s v="Luis Fernando Vargas"/>
    <x v="1"/>
    <s v="Gestión Contractual"/>
    <x v="0"/>
    <n v="15"/>
    <s v="2024-114-000701-5"/>
    <d v="2024-02-29T00:00:00"/>
    <m/>
    <d v="2024-05-31T00:00:00"/>
    <n v="62"/>
    <n v="63"/>
    <x v="1"/>
    <s v=" Reasignar Radicado 2024-03-06 17:27:09_x000a_Usuario: Rainer Narval Naranjo Charrasquiel_x000a__x000a_Dependencia: SUBDIRECCIÓN ADMINISTRATIVA Y FINANCIERA_x000a__x000a_Observación: Se reasignó el radicado al usuario: Luis Fernando Vargas Campo con la siguiente observación: Se da Traslado para su competencia."/>
    <m/>
    <m/>
    <m/>
    <m/>
    <m/>
  </r>
  <r>
    <x v="0"/>
    <x v="0"/>
    <x v="2"/>
    <s v="UNIDAD PARA LA GESTION  DEL RIESGO"/>
    <x v="2"/>
    <x v="2"/>
    <s v="Oficio 2024EE03192 - Traslado por competencia."/>
    <s v="Andres Fernando Muñoz Cabrera"/>
    <x v="0"/>
    <s v="Fortalecimiento Bomberil"/>
    <x v="1"/>
    <n v="15"/>
    <s v="2024-114-000700-5"/>
    <d v="2024-02-29T00:00:00"/>
    <m/>
    <d v="2024-05-31T00:00:00"/>
    <n v="62"/>
    <n v="63"/>
    <x v="1"/>
    <s v="Crear Radicado 2024-02-29 16:23:31_x000a_Usuario: Atención de Usuario al Ciudadano_x000a__x000a_Dependencia: GESTIÓN ATENCIÓN AL USUARIO_x000a__x000a_Observación: Se radicó el documento de forma correcta mediante radicación email con los siguientes datos: Usuarios tramitadores: - Andrés Fernando Muñoz Cabrera, Dependencia/s tramitadora/s: - FORTALECIMIENTO BOMBERIL PARA LA RESPUESTA, Usuario creador: Atención de Usuario al Ciudadano"/>
    <m/>
    <m/>
    <m/>
    <m/>
    <m/>
  </r>
  <r>
    <x v="0"/>
    <x v="0"/>
    <x v="2"/>
    <s v="ROSSANA VERGARA"/>
    <x v="0"/>
    <x v="0"/>
    <s v="Solicitud Certificado Laboral"/>
    <s v="Luis Fernando Vargas"/>
    <x v="1"/>
    <s v="Gestión Contractual"/>
    <x v="0"/>
    <n v="15"/>
    <s v="2024-114-000698-5"/>
    <d v="2024-02-29T00:00:00"/>
    <m/>
    <d v="2024-05-31T00:00:00"/>
    <n v="62"/>
    <n v="63"/>
    <x v="1"/>
    <s v="Reasignar Radicado 2024-03-06 17:24:31_x000a_Usuario: Rainer Narval Naranjo Charrasquiel_x000a_Dependencia: SUBDIRECCIÓN ADMINISTRATIVA Y FINANCIERA_x000a_Observación: Se reasignó el radicado al usuario: Luis Fernando Vargas Campo con la siguiente observación: Se da traslado para su competencia."/>
    <m/>
    <m/>
    <m/>
    <m/>
    <m/>
  </r>
  <r>
    <x v="0"/>
    <x v="0"/>
    <x v="2"/>
    <s v="FISCALIA GENERAL DE LA NACION  fabio.guerrero@fiscalia.gov.co"/>
    <x v="2"/>
    <x v="0"/>
    <s v="Solicitud información"/>
    <s v="Luis Alberto Valencia Pulido"/>
    <x v="0"/>
    <s v="Coordinación Operativa"/>
    <x v="1"/>
    <n v="15"/>
    <s v="2024-114-000531-5"/>
    <d v="2024-02-20T00:00:00"/>
    <s v="2024-212-000091-1"/>
    <d v="2024-03-21T00:00:00"/>
    <n v="23"/>
    <n v="24"/>
    <x v="0"/>
    <s v="Finalizar radicado 2024-03-21 11:05:21_x000a_Usuario: Luis Alberto Valencia Pulido_x000a__x000a_Dependencia: COORDINACIÓN OPERATIVA_x000a__x000a_Observación: SE DA RESPUESTA VIA CORREO ELECTRONICO"/>
    <d v="2024-03-08T10:08:16"/>
    <s v="PDF"/>
    <s v="SI"/>
    <s v="NO"/>
    <s v="   SE DIO CUMPLIMIENTO A LA PETICION FUERA DE LOS TIEMPOS ESTABLACIDOS "/>
  </r>
  <r>
    <x v="0"/>
    <x v="0"/>
    <x v="3"/>
    <s v="ALCALDÍA BARRANCA DE UPÍA  -- --"/>
    <x v="1"/>
    <x v="0"/>
    <s v="solicitud designación interventor contrato obra 110-2022 municipio Barranca de upia-meta"/>
    <s v="Andres Fernando Muñoz Cabrera"/>
    <x v="0"/>
    <s v="Fortalecimiento Bomberil"/>
    <x v="0"/>
    <n v="15"/>
    <s v="2024-114-000697-5"/>
    <d v="2024-02-29T00:00:00"/>
    <m/>
    <d v="2024-05-31T00:00:00"/>
    <n v="62"/>
    <n v="63"/>
    <x v="1"/>
    <s v="Crear Radicado 2024-02-29 15:31:06_x000a_Usuario: Atención de Usuario al Ciudadano_x000a__x000a_Dependencia: GESTIÓN ATENCIÓN AL USUARIO_x000a__x000a_Observación: Se radicó el documento de forma correcta mediante radicación email con los siguientes datos: Usuarios tramitadores: - Andrés Fernando Muñoz Cabrera, Dependencia/s tramitadora/s: - FORTALECIMIENTO BOMBERIL PARA LA RESPUESTA, Usuario creador: Atención de Usuario al Ciudadano"/>
    <m/>
    <m/>
    <m/>
    <m/>
    <m/>
  </r>
  <r>
    <x v="0"/>
    <x v="0"/>
    <x v="2"/>
    <s v="JORGE  NUÑEZ SARMIENTO"/>
    <x v="0"/>
    <x v="3"/>
    <s v="Denuncia Pública por posibles Actos de Presunta Corrupción y posible Conflictos de Intereses - Próspero Antonio Carbonell Tangarife, quien se encuentr..."/>
    <s v="Jorge Enrique Restrepo Sanguino"/>
    <x v="0"/>
    <s v="Formulación, Actualización y Acompañamiento Normativo "/>
    <x v="1"/>
    <n v="15"/>
    <s v="2024-114-000694-5"/>
    <d v="2024-02-29T00:00:00"/>
    <m/>
    <d v="2024-05-31T00:00:00"/>
    <n v="62"/>
    <n v="63"/>
    <x v="1"/>
    <s v="Reasignar Radicado 2024-04-10 19:25:03_x000a_Usuario: Ronny Estiven Romero Velandia_x000a__x000a_Dependencia: FORMULACIÓN, ACTUALIZACIÓN ,ACOMPAÑAMINETO NORMATIVO Y OPERATIVO_x000a__x000a_Observación: Se reasignó el radicado al usuario: Jorge Enrique Sanguino Restrepo con la siguiente observación: PARA SU TRÁMITE"/>
    <m/>
    <m/>
    <m/>
    <m/>
    <m/>
  </r>
  <r>
    <x v="0"/>
    <x v="0"/>
    <x v="4"/>
    <s v="CUERPO DE BOMBEROS VOLUNTARIOS MONTENEGRO  sin información bomberosvoluntariosmontenegro@gmail.com"/>
    <x v="3"/>
    <x v="0"/>
    <s v="SOLICITUD CARNET"/>
    <s v="Edwin Alfonso Zamora Oyola"/>
    <x v="1"/>
    <s v="Gestión de Tecnologia e Informática"/>
    <x v="0"/>
    <n v="15"/>
    <s v="2024-114-000690-5"/>
    <d v="2024-02-29T00:00:00"/>
    <m/>
    <d v="2024-05-31T00:00:00"/>
    <n v="62"/>
    <n v="63"/>
    <x v="1"/>
    <s v="Crear Radicado 2024-02-29 11:25:08_x000a_Usuario: Atención de Usuario al Ciudadano_x000a__x000a_Dependencia: GESTIÓN ATENCIÓN AL USUARIO_x000a__x000a_Observación: Se radicó el documento de forma correcta mediante radicación email con los siguientes datos: Usuarios tramitadores: - Edwin Alfonso Zamora Oyola, Dependencia/s tramitadora/s: - GESTIÓN DE TECNOLOGÍA E INFORMÁTICA, Usuario creador: Atención de Usuario al Ciudadano"/>
    <m/>
    <m/>
    <m/>
    <m/>
    <m/>
  </r>
  <r>
    <x v="0"/>
    <x v="0"/>
    <x v="5"/>
    <s v="JHON JAMES -- --"/>
    <x v="3"/>
    <x v="4"/>
    <s v="Fwd: Reenvío de denuncias. Para Ruben Dario Rincon"/>
    <s v="Rubén Darío Rincón Sanchez"/>
    <x v="0"/>
    <s v="Inspección, Vigilancia y Control"/>
    <x v="1"/>
    <n v="15"/>
    <s v="2024-114-000688-5"/>
    <d v="2024-02-29T00:00:00"/>
    <m/>
    <d v="2024-05-31T00:00:00"/>
    <n v="62"/>
    <n v="63"/>
    <x v="1"/>
    <s v="Reasignar Radicado 2024-05-24 08:44:53_x000a_Usuario: Rubén Darío Rincón Sanchez_x000a__x000a_Dependencia: INSPECCIÓN, VIGILANCIA Y CONTROL_x000a__x000a_Observación: Se reasignó el radicado al usuario: Orlando Murillo Lopez con la siguiente observación: Cordial saludo mi Cap Murillo : Por favor dar tramite a solicitud del peticionario"/>
    <m/>
    <m/>
    <m/>
    <m/>
    <m/>
  </r>
  <r>
    <x v="0"/>
    <x v="0"/>
    <x v="5"/>
    <s v="JHON JAMES -- --"/>
    <x v="3"/>
    <x v="4"/>
    <s v="Fwd: Respuesta 20232150094421 - 20231140243332 para Ruben Dario Rincon"/>
    <s v="Rubén Darío Rincón Sanchez"/>
    <x v="0"/>
    <s v="Inspección, Vigilancia y Control"/>
    <x v="1"/>
    <n v="15"/>
    <s v="2024-114-000687-5"/>
    <d v="2024-02-29T00:00:00"/>
    <m/>
    <d v="2024-05-31T00:00:00"/>
    <n v="62"/>
    <n v="63"/>
    <x v="1"/>
    <s v="Crear Radicado 2024-02-29 09:14:07_x000a_Usuario: Atención de Usuario al Ciudadano_x000a__x000a_Dependencia: GESTIÓN ATENCIÓN AL USUARIO_x000a__x000a_Observación: Se radicó el documento de forma correcta mediante radicación email con los siguientes datos: Usuarios tramitadores: - Rubén Darío Rincón Sanchez, Dependencia/s tramitadora/s: - INSPECCIÓN, VIGILANCIA Y CONTROL, Usuario creador: Atención de Usuario al Ciudadano"/>
    <m/>
    <m/>
    <m/>
    <m/>
    <m/>
  </r>
  <r>
    <x v="0"/>
    <x v="0"/>
    <x v="2"/>
    <s v="JULIAN  PARRA"/>
    <x v="0"/>
    <x v="4"/>
    <s v="Queja y aclaracion de las unidades mencionadas"/>
    <s v="Rubén Darío Rincón Sanchez"/>
    <x v="0"/>
    <s v="Inspección, Vigilancia y Control"/>
    <x v="0"/>
    <n v="15"/>
    <s v="2024-114-000685-5"/>
    <d v="2024-02-29T00:00:00"/>
    <m/>
    <d v="2024-05-31T00:00:00"/>
    <n v="62"/>
    <n v="63"/>
    <x v="1"/>
    <s v="Crear Radicado 2024-02-29 09:02:37_x000a_Usuario: Atención de Usuario al Ciudadano_x000a__x000a_Dependencia: GESTIÓN ATENCIÓN AL USUARIO_x000a__x000a_Observación: Se radicó el documento de forma correcta mediante radicación email con los siguientes datos: Usuarios tramitadores: - Rubén Darío Rincón Sanchez, Dependencia/s tramitadora/s: - INSPECCIÓN, VIGILANCIA Y CONTROL, Usuario creador: Atención de Usuario al Ciudadano"/>
    <m/>
    <m/>
    <m/>
    <m/>
    <m/>
  </r>
  <r>
    <x v="0"/>
    <x v="0"/>
    <x v="0"/>
    <s v="ALCALDIA  SORACA"/>
    <x v="4"/>
    <x v="1"/>
    <s v="APOYO Y ACOMPAÑAMIENTO, EN EL PROCESO DE SUSCRIPCIÓN, EN EL PROCESO DE CONVENIO DE COOPERACIÓN CON BOMBEROS DEL MUNICIPIO DE SORACA"/>
    <s v="Jorge Enrique Restrepo Sanguino"/>
    <x v="2"/>
    <s v="Planeación Estratégica"/>
    <x v="0"/>
    <n v="15"/>
    <s v="2024-114-000684-5"/>
    <d v="2024-02-29T00:00:00"/>
    <m/>
    <d v="2024-05-31T00:00:00"/>
    <n v="62"/>
    <n v="63"/>
    <x v="1"/>
    <s v="Finalizar radicado 2024-05-17 14:19:53_x000a_Usuario: Jorge Enrique Restrepo Sanguino_x000a__x000a_Dependencia: FORMULACIÓN, ACTUALIZACIÓN ,ACOMPAÑAMINETO NORMATIVO Y OPERATIVO_x000a__x000a_Observación: NO REQUIERE RESPUESTA YA SE CELEBRO CONVENIO ENTRE ALCALDIA Y CBV"/>
    <m/>
    <m/>
    <m/>
    <m/>
    <m/>
  </r>
  <r>
    <x v="0"/>
    <x v="0"/>
    <x v="6"/>
    <s v="CUERPO DE BOMBEROS VOLUNTARIOS DE BARCELONA  MILTON BUITRAGO"/>
    <x v="3"/>
    <x v="2"/>
    <s v="Oficio necesidades atencion de incendios forestales Cuerpo de Bomberos Barcelona Quindio"/>
    <s v="Andres Fernando Muñoz Cabrera"/>
    <x v="0"/>
    <s v="Fortalecimiento Bomberil"/>
    <x v="0"/>
    <n v="15"/>
    <s v="2024-114-000682-5"/>
    <d v="2024-02-29T00:00:00"/>
    <m/>
    <d v="2024-05-31T00:00:00"/>
    <n v="62"/>
    <n v="63"/>
    <x v="1"/>
    <s v="Crear Radicado 2024-02-29 08:41:23_x000a_Usuario: Atención de Usuario al Ciudadano_x000a__x000a_Dependencia: GESTIÓN ATENCIÓN AL USUARIO_x000a__x000a_Observación: Se radicó el documento de forma correcta mediante radicación email con los siguientes datos: Usuarios tramitadores: - Andrés Fernando Muñoz Cabrera, Dependencia/s tramitadora/s: - FORTALECIMIENTO BOMBERIL PARA LA RESPUESTA, Usuario creador: Atención de Usuario al Ciudadano"/>
    <m/>
    <m/>
    <m/>
    <m/>
    <m/>
  </r>
  <r>
    <x v="0"/>
    <x v="0"/>
    <x v="7"/>
    <s v="RAFAEL  ARANGO"/>
    <x v="0"/>
    <x v="4"/>
    <s v="SOLICITUD HOMOLOGACIÓN CURSOS"/>
    <s v="Edgar Alexander Maya Lopez,"/>
    <x v="0"/>
    <s v="Educación Nacional para Bomberos"/>
    <x v="0"/>
    <n v="15"/>
    <s v="2024-114-000699-5"/>
    <d v="2024-02-29T00:00:00"/>
    <s v="2024-214-000100-1"/>
    <d v="2024-03-12T00:00:00"/>
    <n v="9"/>
    <n v="10"/>
    <x v="2"/>
    <s v="Finalizar radicado 2024-03-12 09:13:37_x000a_Usuario: Edgar Alexander Maya Lopez_x000a__x000a_Dependencia: EDUCACIÓN NACIONAL PARA BOMBEROS_x000a__x000a_Observación: Se da respuesta con radicado DNBC 2024-214001001"/>
    <d v="2024-03-11T11:58:58"/>
    <s v="PDF"/>
    <s v="SI"/>
    <s v="NO"/>
    <s v="SE DIO CUMPLIMIENTO A LA PETICION FUERA DE LOS TIEMPOS ESTABLACIDOS "/>
  </r>
  <r>
    <x v="0"/>
    <x v="0"/>
    <x v="8"/>
    <s v="VICTOR ANTONIO -- --"/>
    <x v="3"/>
    <x v="1"/>
    <s v="Solicitud transferencia de bienes: vehiculo placa IXX300"/>
    <s v="Andres Fernando Muñoz Cabrera"/>
    <x v="0"/>
    <s v="Fortalecimiento Bomberil"/>
    <x v="0"/>
    <n v="15"/>
    <s v="2024-114-000673-5"/>
    <d v="2024-02-28T00:00:00"/>
    <m/>
    <d v="2024-05-31T00:00:00"/>
    <n v="63"/>
    <n v="64"/>
    <x v="1"/>
    <s v="Crear Radicado 2024-02-28 14:53:54_x000a_Usuario: Atención de Usuario al Ciudadano_x000a__x000a_Dependencia: GESTIÓN ATENCIÓN AL USUARIO_x000a__x000a_Observación: Se radicó el documento de forma correcta mediante radicación email con los siguientes datos: Usuarios tramitadores: - Andrés Fernando Muñoz Cabrera, Dependencia/s tramitadora/s: - FORTALECIMIENTO BOMBERIL PARA LA RESPUESTA, Usuario creador: Atención de Usuario al Ciudadano"/>
    <m/>
    <m/>
    <m/>
    <m/>
    <m/>
  </r>
  <r>
    <x v="0"/>
    <x v="0"/>
    <x v="9"/>
    <s v="SECRETARIA DE GOBIERNO DE RIONEGRO  --"/>
    <x v="4"/>
    <x v="1"/>
    <s v="Remisión presuntas irregularidades cuerpo de bomberos voluntarios del Municipio de Rionegro, Antioquia."/>
    <s v="Rubén Darío Rincón Sanchez"/>
    <x v="0"/>
    <s v="Inspección, Vigilancia y Control"/>
    <x v="1"/>
    <n v="15"/>
    <s v="2024-114-000655-5"/>
    <d v="2024-02-27T00:00:00"/>
    <m/>
    <d v="2024-05-31T00:00:00"/>
    <n v="64"/>
    <n v="65"/>
    <x v="1"/>
    <s v=" Crear Radicado 2024-02-27 14:30:52_x000a_Usuario: Atención de Usuario al Ciudadano_x000a__x000a_Dependencia: GESTIÓN ATENCIÓN AL USUARIO_x000a__x000a_Observación: Se radicó el documento de forma correcta mediante radicación email con los siguientes datos: Usuarios tramitadores: - Rubén Darío Rincón Sanchez, Dependencia/s tramitadora/s: - INSPECCIÓN, VIGILANCIA Y CONTROL, Usuario creador: Atención de Usuario al Ciudadano"/>
    <m/>
    <m/>
    <m/>
    <m/>
    <m/>
  </r>
  <r>
    <x v="0"/>
    <x v="0"/>
    <x v="10"/>
    <s v="MINISTERIO DEL INTERIOR  OFICINA life.delgado@mininterior.gov.co"/>
    <x v="2"/>
    <x v="1"/>
    <s v="RV: Traslado petición de DORIS YAMILE HOYOS GOMEZ - contratos para bomberos y otros aspectos"/>
    <s v="Andres Fernando Muñoz Cabrera"/>
    <x v="0"/>
    <s v="Fortalecimiento Bomberil"/>
    <x v="0"/>
    <n v="15"/>
    <s v="2024-114-000652-5"/>
    <d v="2024-02-27T00:00:00"/>
    <m/>
    <d v="2024-05-31T00:00:00"/>
    <n v="64"/>
    <n v="65"/>
    <x v="1"/>
    <s v="Reasignar Radicado 2024-03-18 15:11:13_x000a_Usuario: Carlos Armando López Barrera_x000a__x000a_Dependencia: GESTIÓN JURÍDICA_x000a__x000a_Observación: Se reasignó el radicado al usuario: Andrés Fernando Muñoz Cabrera con la siguiente observación: por ser de su competencia"/>
    <m/>
    <m/>
    <m/>
    <m/>
    <m/>
  </r>
  <r>
    <x v="0"/>
    <x v="0"/>
    <x v="11"/>
    <s v="CUERPO DE BOMBEROS AGUADAS CALDAS  sin información"/>
    <x v="3"/>
    <x v="1"/>
    <s v="Fwd: SOLICITU DE REVISION PLATAFORMA RUE"/>
    <s v="Luis Alberto Valencia Pulido"/>
    <x v="0"/>
    <s v="Coordinación Operativa"/>
    <x v="0"/>
    <n v="15"/>
    <s v="2024-114-000650-5"/>
    <d v="2024-02-27T00:00:00"/>
    <m/>
    <d v="2024-05-31T00:00:00"/>
    <n v="64"/>
    <n v="65"/>
    <x v="1"/>
    <s v="Crear Radicado 2024-02-27 12:14:12_x000a_Usuario: Atención de Usuario al Ciudadano_x000a__x000a_Dependencia: GESTIÓN ATENCIÓN AL USUARIO_x000a__x000a_Observación: Se radicó el documento de forma correcta mediante radicación email con los siguientes datos: Usuarios tramitadores: - Luis Alberto Valencia Pulido, Dependencia/s tramitadora/s: - COORDINACIÓN OPERATIVA, Usuario creador: Atención de Usuario al Ciudadano"/>
    <m/>
    <m/>
    <m/>
    <m/>
    <m/>
  </r>
  <r>
    <x v="0"/>
    <x v="1"/>
    <x v="2"/>
    <s v="anónimo anónimo"/>
    <x v="5"/>
    <x v="1"/>
    <s v="Aclarar y tomar acciones por las iconsistencias dadas por parte del comandante de bomberos de sanantonio del tequendama"/>
    <s v="Jorge Enrique Restrepo Sanguino"/>
    <x v="0"/>
    <s v="Formulación, Actualización y Acompañamiento Normativo "/>
    <x v="1"/>
    <n v="15"/>
    <s v="2024-114-000689-5"/>
    <d v="2024-02-29T00:00:00"/>
    <s v=" 2024-211-000503-1"/>
    <d v="2024-05-29T00:00:00"/>
    <n v="60"/>
    <n v="61"/>
    <x v="0"/>
    <s v=" Firmado físicamente 2024-05-29 12:11:53_x000a_Usuario: Alejandra Navia Ortiz_x000a__x000a_Dependencia: FORMULACIÓN, ACTUALIZACIÓN ,ACOMPAÑAMINETO NORMATIVO Y OPERATIVO_x000a__x000a_Observación: Se firmó físicamente el documento 2024-114-000689-5 QUEJA CONTRA COMANDANTE CBV SAN ANTONIO DEL TEQUENDAMA"/>
    <d v="2024-05-23T17:15:04"/>
    <s v="PDF"/>
    <s v="N/A  NO SE COMUNICA EL MEDIO DE ENVIO"/>
    <s v="N/A  NO SE COMUNICA EL MEDIO DE ENVIO"/>
    <s v="INCUMPLIMIENTO AL PROCEDIMIENTO INTERNO DE PQRSD POR NO CARGAR DOCUMENTO DE EVIDENCIA DE ENVIO DE RESPUESTA/ NO ENVIO RESPUESTA POR ORFEO"/>
  </r>
  <r>
    <x v="0"/>
    <x v="0"/>
    <x v="12"/>
    <s v="MAGDA VIVIANA GALVIS"/>
    <x v="3"/>
    <x v="1"/>
    <s v="Solicitud"/>
    <s v="Luis Alberto Valencia Pulido"/>
    <x v="0"/>
    <s v="Coordinación Operativa"/>
    <x v="0"/>
    <n v="15"/>
    <s v="2024-114-000648-5"/>
    <d v="2024-02-27T00:00:00"/>
    <m/>
    <d v="2024-05-31T00:00:00"/>
    <n v="64"/>
    <n v="65"/>
    <x v="1"/>
    <s v="Finalizar radicado 2024-05-15 15:54:30_x000a_Usuario: Luis Alberto Valencia Pulido_x000a__x000a_Dependencia: COORDINACIÓN OPERATIVA_x000a__x000a_Observación: se archiva documento ya que se envió al área de CITEL para actualización"/>
    <m/>
    <m/>
    <m/>
    <m/>
    <m/>
  </r>
  <r>
    <x v="0"/>
    <x v="0"/>
    <x v="8"/>
    <s v="CUERPO DE BOMBEROS VOLUNTARIOS DE VILLA RICA - CAUCA  sin información"/>
    <x v="3"/>
    <x v="0"/>
    <s v="solicitud cambio de usuario plataforma RUE"/>
    <s v="Luis Alberto Valencia Pulido"/>
    <x v="0"/>
    <s v="Coordinación Operativa"/>
    <x v="0"/>
    <n v="15"/>
    <s v="2024-114-000646-5"/>
    <d v="2024-02-27T00:00:00"/>
    <m/>
    <d v="2024-05-31T00:00:00"/>
    <n v="64"/>
    <n v="65"/>
    <x v="1"/>
    <s v="Finalizar radicado 2024-03-20 11:14:15_x000a_Usuario: Luis Alberto Valencia Pulido_x000a__x000a_Dependencia: COORDINACIÓN OPERATIVA_x000a__x000a_Observación: se archiva ya que se da respuesta via telefonica y por correo con el comandante del cuerpo de bomberos"/>
    <m/>
    <m/>
    <m/>
    <m/>
    <m/>
  </r>
  <r>
    <x v="0"/>
    <x v="0"/>
    <x v="13"/>
    <s v="HARBEY -- RAMIREZ --"/>
    <x v="3"/>
    <x v="1"/>
    <s v="Petición concepto técnico"/>
    <s v="Jorge Enrique Restrepo Sanguino"/>
    <x v="0"/>
    <s v="Formulación, Actualización y Acompañamiento Normativo "/>
    <x v="1"/>
    <n v="15"/>
    <s v="2024-114-000686-5"/>
    <d v="2024-02-29T00:00:00"/>
    <s v="2024-211-000460-1"/>
    <d v="2024-05-24T00:00:00"/>
    <n v="57"/>
    <n v="58"/>
    <x v="0"/>
    <s v="Firmado físicamente 2024-05-24 16:09:09_x000a_Usuario: Alejandra Navia Ortiz_x000a__x000a_Dependencia: FORMULACIÓN, ACTUALIZACIÓN ,ACOMPAÑAMINETO NORMATIVO Y OPERATIVO_x000a__x000a_Observación: Se firmó físicamente el documento 2024-114-000686-5 CONCEPTO INSPECCIONES DE SEGURIDAD Y EVENTOS MASIVOS"/>
    <d v="2024-05-17T15:17:29"/>
    <s v="PDF"/>
    <s v="N/A  NO SE COMUNICA EL MEDIO DE ENVIO"/>
    <s v="N/A  NO SE COMUNICA EL MEDIO DE ENVIO"/>
    <s v="INCUMPLIMIENTO AL PROCEDIMIENTO INTERNO DE PQRSD POR NO CARGAR DOCUMENTO DE EVIDENCIA DE ENVIO DE RESPUESTA/ NO ENVIO RESPUESTA POR ORFEO"/>
  </r>
  <r>
    <x v="0"/>
    <x v="0"/>
    <x v="2"/>
    <s v="UNIDAD PARA LA GESTION  DEL RIESGO"/>
    <x v="2"/>
    <x v="1"/>
    <s v="Oficio 2024EE03170 - Traslado requerimiento solicitud de fortalecimiento de capacidades de los organismos de socorro presente en el municipio de Cumar..."/>
    <s v="Andres Fernando Muñoz Cabrera"/>
    <x v="0"/>
    <s v="Fortalecimiento Bomberil"/>
    <x v="1"/>
    <n v="15"/>
    <s v="2024-114-000645-5"/>
    <d v="2024-02-27T00:00:00"/>
    <m/>
    <d v="2024-05-31T00:00:00"/>
    <n v="64"/>
    <n v="65"/>
    <x v="1"/>
    <s v="Crear Radicado 2024-02-27 09:54:43_x000a_Usuario: Atención de Usuario al Ciudadano_x000a__x000a_Dependencia: GESTIÓN ATENCIÓN AL USUARIO_x000a__x000a_Observación: Se radicó el documento de forma correcta mediante radicación email con los siguientes datos: Usuarios tramitadores: - Andrés Fernando Muñoz Cabrera, Dependencia/s tramitadora/s: - FORTALECIMIENTO BOMBERIL PARA LA RESPUESTA, Usuario creador: Atención de Usuario al Ciudadano"/>
    <m/>
    <m/>
    <m/>
    <m/>
    <m/>
  </r>
  <r>
    <x v="0"/>
    <x v="0"/>
    <x v="14"/>
    <s v="CUERPO DE BOMBEROS VOLUNTARIOS DE SANTA MARTA  Fabian Andrés Ramírez Ferrer capacitacionesbomberos2016@gmail.com"/>
    <x v="3"/>
    <x v="0"/>
    <s v="SOLICITUD APERTURA DE PLATAFORMA"/>
    <s v="Edwin Alfonso Zamora Oyola"/>
    <x v="1"/>
    <s v="Gestión de Tecnologia e Informática"/>
    <x v="0"/>
    <n v="15"/>
    <s v="2024-114-000644-5"/>
    <d v="2024-02-27T00:00:00"/>
    <m/>
    <d v="2024-05-31T00:00:00"/>
    <n v="64"/>
    <n v="65"/>
    <x v="1"/>
    <s v=" Reasignar Radicado 2024-02-27 11:22:12_x000a_Usuario: Edgar Alexander Maya Lopez_x000a__x000a_Dependencia: EDUCACIÓN NACIONAL PARA BOMBEROS_x000a__x000a_Observación: Se reasignó el radicado al usuario: Edwin Alfonso Zamora Oyola con la siguiente observación: Para tramite"/>
    <m/>
    <m/>
    <m/>
    <m/>
    <m/>
  </r>
  <r>
    <x v="0"/>
    <x v="0"/>
    <x v="15"/>
    <s v="veeduría AMA  --"/>
    <x v="4"/>
    <x v="1"/>
    <s v="Comparto 'Comparto 'ministerio del interior para solicitarles la oportunidad de qué en Valledupar a los bomberos les den dotación para incendios estru..."/>
    <s v="Andres Fernando Muñoz Cabrera"/>
    <x v="0"/>
    <s v="Fortalecimiento Bomberil"/>
    <x v="1"/>
    <n v="15"/>
    <s v="2024-114-000643-5"/>
    <d v="2024-02-27T00:00:00"/>
    <m/>
    <d v="2024-05-31T00:00:00"/>
    <n v="64"/>
    <n v="65"/>
    <x v="1"/>
    <s v="Crear Radicado 2024-02-27 09:49:17_x000a_Usuario: Atención de Usuario al Ciudadano_x000a__x000a_Dependencia: GESTIÓN ATENCIÓN AL USUARIO_x000a__x000a_Observación: Se radicó el documento de forma correcta mediante radicación email con los siguientes datos: Usuarios tramitadores: - Andrés Fernando Muñoz Cabrera, Dependencia/s tramitadora/s: - FORTALECIMIENTO BOMBERIL PARA LA RESPUESTA, Usuario creador: Atención de Usuario al Ciudadano"/>
    <m/>
    <m/>
    <m/>
    <m/>
    <m/>
  </r>
  <r>
    <x v="0"/>
    <x v="0"/>
    <x v="2"/>
    <s v="DELEGACION DEPARTAMENTAL DE BOMBEROS CUNDINAMARCA  sin información"/>
    <x v="3"/>
    <x v="1"/>
    <s v="RADICACION DERECHO PETICION-MATERIAL SOPORTE"/>
    <s v="Nicolas Potes Rengifo"/>
    <x v="0"/>
    <s v="Formulación, Actualización y Acompañamiento Normativo "/>
    <x v="0"/>
    <n v="15"/>
    <s v="2024-114-000680-5"/>
    <d v="2024-02-28T00:00:00"/>
    <s v="2024-211-000512-1"/>
    <d v="2024-05-29T00:00:00"/>
    <n v="61"/>
    <n v="62"/>
    <x v="0"/>
    <s v=" Firmado físicamente 2024-05-29 14:44:11_x000a_Usuario: Alejandra Navia Ortiz_x000a__x000a_Dependencia: FORMULACIÓN, ACTUALIZACIÓN ,ACOMPAÑAMINETO NORMATIVO Y OPERATIVO_x000a__x000a_Observación: Se firmó físicamente el documento TRASLADO CONTROL INTERNO DELEGACIóN DE CUNDINAMAR"/>
    <d v="2024-05-24T10:30:45"/>
    <s v="PDF"/>
    <s v="N/A  NO SE COMUNICA EL MEDIO DE ENVIO"/>
    <s v="N/A  NO SE COMUNICA EL MEDIO DE ENVIO"/>
    <s v="INCUMPLIMIENTO AL PROCEDIMIENTO INTERNO DE PQRSD POR NO CARGAR DOCUMENTO DE EVIDENCIA DE ENVIO DE RESPUESTA/ NO ENVIO RESPUESTA POR ORFEO"/>
  </r>
  <r>
    <x v="0"/>
    <x v="0"/>
    <x v="15"/>
    <s v="ALCALDIA DE TAMALAMEQUE  --"/>
    <x v="4"/>
    <x v="1"/>
    <s v="solicitud de creación del cuerpo de bomberos voluntarios del municipio de Tamalameque - Cesar"/>
    <s v="Andrea Bibiana Castañeda Durán"/>
    <x v="0"/>
    <s v="Formulación, Actualización y Acompañamiento Normativo "/>
    <x v="1"/>
    <n v="15"/>
    <s v="2024-114-000642-5"/>
    <d v="2024-02-27T00:00:00"/>
    <m/>
    <d v="2024-05-31T00:00:00"/>
    <n v="64"/>
    <n v="65"/>
    <x v="1"/>
    <s v=" Reasignar Radicado 2024-04-10 20:14:13_x000a_Usuario: Ronny Estiven Romero Velandia_x000a__x000a_Dependencia: FORMULACIÓN, ACTUALIZACIÓN ,ACOMPAÑAMINETO NORMATIVO Y OPERATIVO_x000a__x000a_Observación: Se reasignó el radicado al usuario: Andrea Bibiana Castañeda Durán con la siguiente observación: tramitar"/>
    <m/>
    <m/>
    <m/>
    <m/>
    <m/>
  </r>
  <r>
    <x v="0"/>
    <x v="0"/>
    <x v="10"/>
    <s v="CUERPO DE BOMBEROS VOLUNTARIOS VOLUNTARIOS DE SABANALARGA  SABANALARGA ATLÁNTICO"/>
    <x v="3"/>
    <x v="1"/>
    <s v="INFORME PERDIDA DE EQUIPO DNBC"/>
    <s v="Andres Fernando Muñoz Cabrera"/>
    <x v="0"/>
    <s v="Fortalecimiento Bomberil"/>
    <x v="0"/>
    <n v="15"/>
    <s v="2024-114-000639-5"/>
    <d v="2024-02-27T00:00:00"/>
    <m/>
    <d v="2024-05-31T00:00:00"/>
    <n v="64"/>
    <n v="65"/>
    <x v="1"/>
    <s v="Finalizar radicado 2024-04-16 11:47:17_x000a_Usuario: Andrés Fernando Muñoz Cabrera_x000a__x000a_Dependencia: FORTALECIMIENTO BOMBERIL PARA LA RESPUESTA_x000a__x000a_Observación: Se archiva por ser documento informativo, el equipo dejado en Bodega se envío en la semana del 08 al 12 de abril 2024 al Cuerpo de Bomberos Sabanalarga."/>
    <m/>
    <m/>
    <m/>
    <m/>
    <m/>
  </r>
  <r>
    <x v="0"/>
    <x v="0"/>
    <x v="16"/>
    <s v="CUERPO DE BOMBEROS VOLUNTARIOS DE VILLAGARZÓN  sin información"/>
    <x v="3"/>
    <x v="1"/>
    <s v="Solicitud"/>
    <s v="Edwin Alfonso Zamora Oyola"/>
    <x v="1"/>
    <s v="Gestión de Tecnologia e Informática"/>
    <x v="0"/>
    <n v="15"/>
    <s v="2024-114-000638-5"/>
    <d v="2024-02-27T00:00:00"/>
    <m/>
    <d v="2024-05-31T00:00:00"/>
    <n v="64"/>
    <n v="65"/>
    <x v="1"/>
    <s v=" Crear Radicado 2024-02-27 09:38:23_x000a_Usuario: Atención de Usuario al Ciudadano_x000a__x000a_Dependencia: GESTIÓN ATENCIÓN AL USUARIO_x000a__x000a_Observación: Se radicó el documento de forma correcta mediante radicación email con los siguientes datos: Usuarios tramitadores: - Edwin Alfonso Zamora Oyola, Dependencia/s tramitadora/s: - GESTIÓN DE TECNOLOGÍA E INFORMÁTICA, Usuario creador: Atención de Usuario al Ciudadano"/>
    <m/>
    <m/>
    <m/>
    <m/>
    <m/>
  </r>
  <r>
    <x v="0"/>
    <x v="0"/>
    <x v="15"/>
    <s v="ALCALDIA DE VALLEDUPAR  ERNESTO OROZCO"/>
    <x v="4"/>
    <x v="1"/>
    <s v="SOLICITUD APOYO KITS"/>
    <s v="Andres Fernando Muñoz Cabrera"/>
    <x v="0"/>
    <s v="Fortalecimiento Bomberil"/>
    <x v="1"/>
    <n v="15"/>
    <s v="2024-114-000651-5"/>
    <d v="2024-02-27T00:00:00"/>
    <s v="2024-213-000422-1"/>
    <d v="2024-05-16T00:00:00"/>
    <n v="53"/>
    <n v="54"/>
    <x v="0"/>
    <s v=" Finalizar radicado 2024-05-16 10:38:20_x000a_Usuario: Andrés Fernando Muñoz Cabrera_x000a__x000a_Dependencia: FORTALECIMIENTO BOMBERIL PARA LA RESPUESTA_x000a__x000a_Observación: Respuesta enviada el día 16/05/2024 a través de la plataforma, con oficio de salida No. 2024-000000514"/>
    <d v="2024-05-16T00:00:00"/>
    <s v="PDF"/>
    <s v="SI"/>
    <s v="NO"/>
    <s v=" Desatención al procedimiento adecuado de salidas a respuestas de PQRSD ya que se cargó el archivo de salida en documentos del radicado y no en documentos principales."/>
  </r>
  <r>
    <x v="0"/>
    <x v="0"/>
    <x v="2"/>
    <s v="CUERPO DE BOMBEROS VOLUNTARIOS DE RICAURTE - CUNDINAMARCA  TAPIERO"/>
    <x v="3"/>
    <x v="0"/>
    <s v="SOLICITUD OFICIO ACLARATORIO"/>
    <s v="Orlando Murillo Lopez"/>
    <x v="0"/>
    <s v="Inspección, Vigilancia y Control"/>
    <x v="0"/>
    <n v="15"/>
    <s v="2024-114-000630-5"/>
    <d v="2024-02-26T00:00:00"/>
    <m/>
    <d v="2024-05-31T00:00:00"/>
    <n v="65"/>
    <n v="66"/>
    <x v="1"/>
    <s v="Reasignar Radicado 2024-04-29 08:13:28_x000a_Usuario: Rubén Darío Rincón Sanchez_x000a__x000a_Dependencia: INSPECCIÓN, VIGILANCIA Y CONTROL_x000a__x000a_Observación: Se reasignó el radicado al usuario: Orlando Murillo Lopez con la siguiente observación: Cordial Saludo mi capitan Murillo: Por favor dar respuesta URGENTE aclaratoria a la solicitud del Peticionario CBV Ricaurte Cundinamarca"/>
    <m/>
    <m/>
    <m/>
    <m/>
    <m/>
  </r>
  <r>
    <x v="0"/>
    <x v="0"/>
    <x v="17"/>
    <s v="CUERPO DE BOMBEROS VOLUNTARIOS DE CHARALA  -- --"/>
    <x v="3"/>
    <x v="1"/>
    <s v="Apoyo Juridico"/>
    <s v="Nicolas Potes Rengifo"/>
    <x v="0"/>
    <s v="Formulación, Actualización y Acompañamiento Normativo "/>
    <x v="0"/>
    <n v="15"/>
    <s v="2024-114-000629-5"/>
    <d v="2024-02-26T00:00:00"/>
    <m/>
    <d v="2024-05-31T00:00:00"/>
    <n v="65"/>
    <n v="66"/>
    <x v="1"/>
    <s v=" Reasignar Radicado 2024-04-10 20:14:55_x000a_Usuario: Ronny Estiven Romero Velandia_x000a__x000a_Dependencia: FORMULACIÓN, ACTUALIZACIÓN ,ACOMPAÑAMINETO NORMATIVO Y OPERATIVO_x000a__x000a_Observación: Se reasignó el radicado al usuario: Nicolas Potes Rengifo con la siguiente observación: para su tramite"/>
    <m/>
    <m/>
    <m/>
    <m/>
    <m/>
  </r>
  <r>
    <x v="0"/>
    <x v="0"/>
    <x v="2"/>
    <s v="FRANKLIN  CANO VALCARCEL"/>
    <x v="2"/>
    <x v="0"/>
    <s v="Derecho de petición Interés general Solicitud información resolución 02029 del 2023 “Guia Tecnica 001 Uniformes Bomberos aeronáuticos”"/>
    <s v="Andres Fernando Muñoz Cabrera"/>
    <x v="0"/>
    <s v="Formulación, Actualización y Acompañamiento Normativo "/>
    <x v="1"/>
    <n v="15"/>
    <s v="2024-114-000628-5"/>
    <d v="2024-02-26T00:00:00"/>
    <m/>
    <d v="2024-05-31T00:00:00"/>
    <n v="65"/>
    <n v="66"/>
    <x v="1"/>
    <s v="Crear Radicado 2024-02-26 15:31:41_x000a_Usuario: Atención de Usuario al Ciudadano_x000a__x000a_Dependencia: GESTIÓN ATENCIÓN AL USUARIO_x000a__x000a_Observación: Se radicó el documento de forma correcta, Autorización de envío de correo: No con los siguientes datos: Usuarios tramitadores: - Andrés Fernando Muñoz Cabrera, Dependencia/s tramitadora/s: - FORTALECIMIENTO BOMBERIL PARA LA RESPUESTA, Usuario creador: Atención de Usuario al Ciudadano"/>
    <m/>
    <m/>
    <m/>
    <m/>
    <m/>
  </r>
  <r>
    <x v="0"/>
    <x v="0"/>
    <x v="18"/>
    <s v="CUERPO DE BOMBEROS VOLUNTARIOS DE FLORENCIA  William Álvarez Lozada"/>
    <x v="3"/>
    <x v="1"/>
    <s v="REITERACION DEL APOYO INSTITUCIONAL PARA LA DOTACION DE LA NUEVA SUBESTACION DE BOMBEROS FLORENCIA."/>
    <s v="Andres Fernando Muñoz Cabrera"/>
    <x v="0"/>
    <s v="Formulación, Actualización y Acompañamiento Normativo "/>
    <x v="1"/>
    <n v="15"/>
    <s v="2024-114-000627-5"/>
    <d v="2024-02-26T00:00:00"/>
    <m/>
    <d v="2024-05-31T00:00:00"/>
    <n v="65"/>
    <n v="66"/>
    <x v="1"/>
    <s v="Reasignar Radicado 2024-04-09 14:31:52_x000a_Usuario: Rainer Narval Naranjo Charrasquiel_x000a__x000a_Dependencia: SUBDIRECCIÓN ADMINISTRATIVA Y FINANCIERA_x000a__x000a_Observación: Se reasignó el radicado al usuario: Andrés Fernando Muñoz Cabrera con la siguiente observación: Se da traslado de Orfeo al área de Fortalecimiento Bomberil para su respectiva revisión y manejo"/>
    <m/>
    <m/>
    <m/>
    <m/>
    <m/>
  </r>
  <r>
    <x v="0"/>
    <x v="0"/>
    <x v="0"/>
    <s v="HERNANDO -- WALTEROS"/>
    <x v="3"/>
    <x v="1"/>
    <s v="SOLICITUD APOYO"/>
    <s v="Rubén Darío Rincón Sanchez"/>
    <x v="0"/>
    <s v="Formulación, Actualización y Acompañamiento Normativo "/>
    <x v="0"/>
    <n v="15"/>
    <s v="2024-114-000624-5"/>
    <d v="2024-02-26T00:00:00"/>
    <m/>
    <d v="2024-05-31T00:00:00"/>
    <n v="65"/>
    <n v="66"/>
    <x v="1"/>
    <s v="easignar Radicado 2024-05-17 09:13:45_x000a_Usuario: Jorge Enrique Restrepo Sanguino_x000a__x000a_Dependencia: FORMULACIÓN, ACTUALIZACIÓN ,ACOMPAÑAMINETO NORMATIVO Y OPERATIVO_x000a__x000a_Observación: Se reasignó el radicado al usuario: Rubén Darío Rincón Sanchez con la siguiente observación: POR COMPETENCIA Y SEGUN ME INDICO, EL TEMA FUE ASIGNADO AL CT PEDREROS"/>
    <m/>
    <m/>
    <m/>
    <m/>
    <m/>
  </r>
  <r>
    <x v="0"/>
    <x v="0"/>
    <x v="2"/>
    <s v="DELEGACION DEPARTAMENTAL DE BOMBEROS CUNDINAMARCA  sin información"/>
    <x v="3"/>
    <x v="1"/>
    <s v="Copia Queja formal. Unidad Administrativa Especial Cuerpo Oficial de Bomberos Bogotá D.C."/>
    <s v="Nicolas Potes Rengifo"/>
    <x v="0"/>
    <s v="Formulación, Actualización y Acompañamiento Normativo "/>
    <x v="0"/>
    <n v="15"/>
    <s v="2024-114-000619-5"/>
    <d v="2024-02-26T00:00:00"/>
    <m/>
    <d v="2024-05-31T00:00:00"/>
    <n v="65"/>
    <n v="66"/>
    <x v="1"/>
    <s v="Reasignar Radicado 2024-05-17 09:05:24_x000a_Usuario: Jorge Enrique Restrepo Sanguino_x000a__x000a_Dependencia: FORMULACIÓN, ACTUALIZACIÓN ,ACOMPAÑAMINETO NORMATIVO Y OPERATIVO_x000a__x000a_Observación: Se reasignó el radicado al usuario: Nicolas Potes Rengifo con la siguiente observación: PARA LO DE SU COMPETENCIA"/>
    <m/>
    <m/>
    <m/>
    <m/>
    <m/>
  </r>
  <r>
    <x v="0"/>
    <x v="0"/>
    <x v="9"/>
    <s v="CUERPO DE BOMBEROS VOLUNTARIOS DE LA CEJA  sin información"/>
    <x v="3"/>
    <x v="1"/>
    <s v="USUARIO NO VALIDO"/>
    <s v="Luis Alberto Valencia Pulido"/>
    <x v="0"/>
    <s v="Coordinación Operativa"/>
    <x v="0"/>
    <n v="15"/>
    <s v="2024-114-000617-5"/>
    <d v="2024-02-26T00:00:00"/>
    <m/>
    <d v="2024-05-31T00:00:00"/>
    <n v="65"/>
    <n v="66"/>
    <x v="1"/>
    <s v=" Crear Radicado 2024-02-26 11:20:22_x000a_Usuario: Atención de Usuario al Ciudadano_x000a__x000a_Dependencia: GESTIÓN ATENCIÓN AL USUARIO_x000a__x000a_Observación: Se radicó el documento de forma correcta mediante radicación email con los siguientes datos: Usuarios tramitadores: - Luis Alberto Valencia Pulido, Dependencia/s tramitadora/s: - COORDINACIÓN OPERATIVA, Usuario creador: Atención de Usuario al Ciudadano"/>
    <m/>
    <m/>
    <m/>
    <m/>
    <m/>
  </r>
  <r>
    <x v="0"/>
    <x v="0"/>
    <x v="18"/>
    <s v="SECRETARIA DE PLANECION   --"/>
    <x v="4"/>
    <x v="1"/>
    <s v="Solicitud información construcción estación de bomberos"/>
    <s v="Jonathan Prieto"/>
    <x v="0"/>
    <s v="Fortalecimiento Bomberil"/>
    <x v="0"/>
    <n v="15"/>
    <s v="2024-114-000616-5"/>
    <d v="2024-02-26T00:00:00"/>
    <m/>
    <d v="2024-05-31T00:00:00"/>
    <n v="65"/>
    <n v="66"/>
    <x v="1"/>
    <s v="Reasignar Radicado 2024-04-09 14:21:40_x000a_Usuario: Rainer Narval Naranjo Charrasquiel_x000a__x000a_Dependencia: SUBDIRECCIÓN ADMINISTRATIVA Y FINANCIERA_x000a__x000a_Observación: Se reasignó el radicado al usuario: Jonathan Prieto con la siguiente observación: Se da traslado al área encargada para su revisión y manejo"/>
    <m/>
    <m/>
    <m/>
    <m/>
    <m/>
  </r>
  <r>
    <x v="0"/>
    <x v="0"/>
    <x v="19"/>
    <s v="ALCALDIA MUNICIPAL DE ARJONA  --"/>
    <x v="4"/>
    <x v="0"/>
    <s v="DERECHO DE PETICION PARA EL DIRECTOR"/>
    <s v="Carlos Armando López Barrera"/>
    <x v="1"/>
    <s v="Gestión Jurídica"/>
    <x v="0"/>
    <n v="15"/>
    <s v="2024-114-000612-5"/>
    <d v="2024-02-26T00:00:00"/>
    <m/>
    <d v="2024-05-31T00:00:00"/>
    <n v="65"/>
    <n v="66"/>
    <x v="1"/>
    <s v="Incluir en expediente 2024-03-18 15:16:35_x000a_Usuario: Carlos Armando López Barrera_x000a__x000a_Dependencia: GESTIÓN JURÍDICA_x000a__x000a_Observación: Se incluyó el radicado en el expediente: derecho petcion"/>
    <m/>
    <m/>
    <m/>
    <m/>
    <m/>
  </r>
  <r>
    <x v="0"/>
    <x v="0"/>
    <x v="20"/>
    <s v="VEEDURIA NACIONAL  --"/>
    <x v="4"/>
    <x v="0"/>
    <s v="Re: DERECHO DE PETICION"/>
    <s v="Edgar Alexander Maya Lopez,"/>
    <x v="0"/>
    <s v="Educación Nacional para Bomberos"/>
    <x v="0"/>
    <n v="15"/>
    <s v="2024-114-000637-5"/>
    <d v="2024-02-27T00:00:00"/>
    <s v="2024-214-000111-1"/>
    <d v="2024-05-28T14:30:33"/>
    <n v="61"/>
    <n v="62"/>
    <x v="0"/>
    <s v="Crear Radicado 2024-02-27 09:32:36_x000a_Usuario: Atención de Usuario al Ciudadano_x000a__x000a_Dependencia: GESTIÓN ATENCIÓN AL USUARIO_x000a__x000a_Observación: Se radicó el documento de forma correcta mediante radicación email con los siguientes datos: Usuarios tramitadores: - Edgar Alexander Maya Lopez, Dependencia/s tramitadora/s: - EDUCACIÓN NACIONAL PARA BOMBEROS , Usuario creador: Atención de Usuario al Ciudadano"/>
    <d v="2024-05-28T00:00:00"/>
    <s v="PDF"/>
    <s v="SI"/>
    <s v="NO"/>
    <s v="INCUMPLIMIENTO AL PROCEDIMIENTO INTERNO DE PQRSD POR NO CARGAR DOCUMENTO DE EVIDENCIA DE ENVIO DE RESPUESTA/ NO ENVIO RESPUESTA POR ORFEO"/>
  </r>
  <r>
    <x v="0"/>
    <x v="0"/>
    <x v="2"/>
    <s v="CUERPO DE BOMBEROS VOLUNTARIOS DE SIBATE  CONSEJO OFICIALES"/>
    <x v="3"/>
    <x v="1"/>
    <s v="Fw: capitan german barrero torres cb sibate"/>
    <s v="Rubén Darío Rincón Sanchez"/>
    <x v="0"/>
    <s v="Inspección, Vigilancia y Control"/>
    <x v="0"/>
    <n v="15"/>
    <s v="2024-114-000611-5"/>
    <d v="2024-02-26T00:00:00"/>
    <m/>
    <d v="2024-05-31T00:00:00"/>
    <n v="65"/>
    <n v="66"/>
    <x v="1"/>
    <s v="Crear Radicado 2024-02-26 10:05:56_x000a_Usuario: Atención de Usuario al Ciudadano_x000a__x000a_Dependencia: GESTIÓN ATENCIÓN AL USUARIO_x000a__x000a_Observación: Se radicó el documento de forma correcta mediante radicación email con los siguientes datos: Usuarios tramitadores: - Rubén Darío Rincón Sanchez, Dependencia/s tramitadora/s: - INSPECCIÓN, VIGILANCIA Y CONTROL, Usuario creador: Atención de Usuario al Ciudadano"/>
    <m/>
    <m/>
    <m/>
    <m/>
    <m/>
  </r>
  <r>
    <x v="0"/>
    <x v="0"/>
    <x v="18"/>
    <s v="CUERPO DE BOMBEROS VOLUNTARIOS DE SAN VICENTE DEL CAGUAN - CAQUETA  -- --"/>
    <x v="3"/>
    <x v="1"/>
    <s v="solicitud y cambio de carnet"/>
    <s v="Edwin Alfonso Zamora Oyola"/>
    <x v="1"/>
    <s v="Gestión de Tecnologia e Informática"/>
    <x v="0"/>
    <n v="15"/>
    <s v="2024-114-000609-5"/>
    <d v="2024-02-26T00:00:00"/>
    <m/>
    <d v="2024-05-31T00:00:00"/>
    <n v="65"/>
    <n v="66"/>
    <x v="1"/>
    <s v=" Crear Radicado 2024-02-26 09:57:13_x000a_Usuario: Atención de Usuario al Ciudadano_x000a__x000a_Dependencia: GESTIÓN ATENCIÓN AL USUARIO_x000a__x000a_Observación: Se radicó el documento de forma correcta mediante radicación email con los siguientes datos: Usuarios tramitadores: - Edwin Alfonso Zamora Oyola, Dependencia/s tramitadora/s: - GESTIÓN DE TECNOLOGÍA E INFORMÁTICA, Usuario creador: Atención de Usuario al Ciudadano"/>
    <m/>
    <m/>
    <m/>
    <m/>
    <m/>
  </r>
  <r>
    <x v="0"/>
    <x v="0"/>
    <x v="2"/>
    <s v="CUERPO DE BOMBEROS VOLUNTARIOS DE COGUA  --"/>
    <x v="3"/>
    <x v="1"/>
    <s v="Constitución en renuencia Alcaldía Municipal de Cogua"/>
    <s v="Andrea Bibiana Castañeda Durán"/>
    <x v="0"/>
    <s v="Formulación, Actualización y Acompañamiento Normativo "/>
    <x v="0"/>
    <n v="15"/>
    <s v="2024-114-000607-5"/>
    <d v="2024-02-26T00:00:00"/>
    <m/>
    <d v="2024-05-31T00:00:00"/>
    <n v="65"/>
    <n v="66"/>
    <x v="1"/>
    <s v=" Reasignar Radicado 2024-04-10 20:15:55_x000a_Usuario: Ronny Estiven Romero Velandia_x000a__x000a_Dependencia: FORMULACIÓN, ACTUALIZACIÓN ,ACOMPAÑAMINETO NORMATIVO Y OPERATIVO_x000a__x000a_Observación: Se reasignó el radicado al usuario: Andrea Bibiana Castañeda Durán con la siguiente observación: para tramitar"/>
    <m/>
    <m/>
    <m/>
    <m/>
    <m/>
  </r>
  <r>
    <x v="0"/>
    <x v="0"/>
    <x v="9"/>
    <s v="JUAN PABLO JIMENEZ GOMEZ"/>
    <x v="0"/>
    <x v="3"/>
    <s v="DERECHO DE PETICION - NICOLAS HUBERTO SERNA MEDINA"/>
    <s v="Jorge Enrique Restrepo Sanguino"/>
    <x v="0"/>
    <s v="Formulación, Actualización y Acompañamiento Normativo "/>
    <x v="0"/>
    <n v="15"/>
    <s v="2024-114-000604-5"/>
    <d v="2024-02-23T00:00:00"/>
    <m/>
    <d v="2024-05-31T00:00:00"/>
    <n v="66"/>
    <n v="67"/>
    <x v="1"/>
    <s v="Reasignar Radicado 2024-04-03 09:55:31_x000a_Usuario: Ronny Estiven Romero Velandia_x000a__x000a_Dependencia: FORMULACIÓN, ACTUALIZACIÓN ,ACOMPAÑAMINETO NORMATIVO Y OPERATIVO_x000a__x000a_Observación: Se reasignó el radicado al usuario: Jorge Enrique Sanguino Restrepo con la siguiente observación: PARA TRAMITAR"/>
    <m/>
    <m/>
    <m/>
    <m/>
    <m/>
  </r>
  <r>
    <x v="0"/>
    <x v="0"/>
    <x v="15"/>
    <s v="ALCALDIA MUNICIPAL DE PUEBLO BELLO  ---"/>
    <x v="4"/>
    <x v="1"/>
    <s v="SOLICITUD DE CREACION DEL CUERPO DE BOMBEROS VOLUNTARIOS DEL MUNICIPIO DE PUEBLO BELLO, CESAR."/>
    <s v="Jorge Enrique Restrepo Sanguino"/>
    <x v="0"/>
    <s v="Formulación, Actualización y Acompañamiento Normativo "/>
    <x v="1"/>
    <n v="15"/>
    <s v="2024-114-000625-5"/>
    <d v="2024-02-26T00:00:00"/>
    <s v="2024-211-000453-1"/>
    <d v="2024-05-24T13:38:58"/>
    <n v="60"/>
    <n v="61"/>
    <x v="0"/>
    <s v=" Firmado físicamente 2024-05-24 13:38:58_x000a_Usuario: Alejandra Navia Ortiz_x000a__x000a_Dependencia: FORMULACIÓN, ACTUALIZACIÓN ,ACOMPAÑAMINETO NORMATIVO Y OPERATIVO_x000a__x000a_Observación: Se firmó físicamente el documento 2024-114-000625-5 CREACION CBV PUEBLO BELLO-CESAR"/>
    <d v="2024-05-17T09:33:49"/>
    <s v="PDF"/>
    <s v="N/A  NO SE COMUNICA EL MEDIO DE ENVIO"/>
    <s v="N/A  NO SE COMUNICA EL MEDIO DE ENVIO"/>
    <s v="INCUMPLIMIENTO AL PROCEDIMIENTO INTERNO DE PQRSD POR NO CARGAR DOCUMENTO DE EVIDENCIA DE ENVIO DE RESPUESTA/ NO ENVIO RESPUESTA POR ORFEO"/>
  </r>
  <r>
    <x v="0"/>
    <x v="0"/>
    <x v="2"/>
    <s v="Procuraduria Delegada Disciplinaria de Instruccion 6: Primera para la Contrataci  --"/>
    <x v="2"/>
    <x v="0"/>
    <s v="RV: Reiteración  requerimiento oficio P1DCE No. 0204"/>
    <s v="Luis Fernando Vargas"/>
    <x v="1"/>
    <s v="Gestión Contractual"/>
    <x v="2"/>
    <n v="10"/>
    <s v="2024-114-000598-5"/>
    <d v="2024-02-23T00:00:00"/>
    <m/>
    <d v="2024-05-31T00:00:00"/>
    <n v="66"/>
    <n v="67"/>
    <x v="1"/>
    <s v="Reasignar Radicado 2024-03-18 14:54:27_x000a_Usuario: Carlos Armando López Barrera_x000a__x000a_Dependencia: GESTIÓN JURÍDICA_x000a__x000a_Observación: Se reasignó el radicado al usuario: Luis Fernando Vargas Campo con la siguiente observación: por ser de su competencia"/>
    <m/>
    <m/>
    <m/>
    <m/>
    <m/>
  </r>
  <r>
    <x v="0"/>
    <x v="0"/>
    <x v="2"/>
    <s v="CNSC - COMISION NACIONAL DEL SERVICIO CIVIL  sin información"/>
    <x v="3"/>
    <x v="1"/>
    <s v="**2024RS027234** Remisión de Comunicación: 2024RS027234"/>
    <s v="Jorge Enrique Restrepo Sanguino"/>
    <x v="0"/>
    <s v="Formulación, Actualización y Acompañamiento Normativo "/>
    <x v="0"/>
    <n v="15"/>
    <s v="2024-114-000605-5"/>
    <d v="2024-02-23T00:00:00"/>
    <m/>
    <d v="2024-05-31T00:00:00"/>
    <n v="66"/>
    <n v="67"/>
    <x v="1"/>
    <s v="Reasignar Radicado 2024-05-16 15:12:39_x000a_Usuario: Jorge Enrique Restrepo Sanguino_x000a__x000a_Dependencia: FORMULACIÓN, ACTUALIZACIÓN ,ACOMPAÑAMINETO NORMATIVO Y OPERATIVO_x000a__x000a_Observación: Se reasignó el radicado al usuario: Nicolas Potes Rengifo con la siguiente observación: PARA DAR RESPUESTA CON BASE EN LAS QUE YA SE EMITIERON"/>
    <m/>
    <m/>
    <m/>
    <m/>
    <m/>
  </r>
  <r>
    <x v="0"/>
    <x v="0"/>
    <x v="2"/>
    <s v="Procuraduria Delegada Disciplinaria de Instruccion 6: Primera para la Contrataci  --"/>
    <x v="2"/>
    <x v="1"/>
    <s v="RV: Reiteración requerimiento oficio P1DCE 3709."/>
    <s v="Carlos Armando López Barrera"/>
    <x v="1"/>
    <s v="Gestión Jurídica"/>
    <x v="2"/>
    <n v="10"/>
    <s v="2024-114-000601-5"/>
    <d v="2024-02-23T00:00:00"/>
    <m/>
    <d v="2024-05-31T00:00:00"/>
    <n v="66"/>
    <n v="67"/>
    <x v="1"/>
    <s v="Incluir en expediente 2024-03-18 15:17:52_x000a_Usuario: Carlos Armando López Barrera_x000a__x000a_Dependencia: GESTIÓN JURÍDICA_x000a__x000a_Observación: Se incluyó el radicado en el expediente: respuesta procuraduria 2"/>
    <m/>
    <m/>
    <m/>
    <m/>
    <m/>
  </r>
  <r>
    <x v="0"/>
    <x v="0"/>
    <x v="2"/>
    <s v="UNIDAD PARA LA GESTION  DEL RIESGO"/>
    <x v="2"/>
    <x v="1"/>
    <s v="Oficio 2024EE02859 - Solicitud de inclusión Cuerpos de Bomberos beneficiados"/>
    <s v="Carlos Armando López Barrera"/>
    <x v="1"/>
    <s v="Gestión Jurídica"/>
    <x v="2"/>
    <n v="10"/>
    <s v="2024-114-000594-5"/>
    <d v="2024-02-23T00:00:00"/>
    <m/>
    <d v="2024-05-31T00:00:00"/>
    <n v="66"/>
    <n v="67"/>
    <x v="1"/>
    <s v=" Incluir en expediente 2024-03-18 15:19:33_x000a_Usuario: Carlos Armando López Barrera_x000a__x000a_Dependencia: GESTIÓN JURÍDICA_x000a__x000a_Observación: Se incluyó el radicado en el expediente: ungrd"/>
    <m/>
    <m/>
    <m/>
    <m/>
    <m/>
  </r>
  <r>
    <x v="0"/>
    <x v="0"/>
    <x v="2"/>
    <s v="LADY  BETANCOURT BELTRAN"/>
    <x v="0"/>
    <x v="0"/>
    <s v="SOLICITUD DE INFORMACIÓN"/>
    <s v="Adriana Moreno Roncancio"/>
    <x v="2"/>
    <s v="Planeación Estratégica"/>
    <x v="0"/>
    <n v="15"/>
    <s v="2024-114-000614-5"/>
    <d v="2024-02-26T00:00:00"/>
    <m/>
    <d v="2024-03-08T00:00:00"/>
    <n v="10"/>
    <n v="11"/>
    <x v="2"/>
    <s v="Finalizar radicado 2024-03-08 09:53:03_x000a_Usuario: Adriana Moreno Roncancio_x000a__x000a_Dependencia: PLANEACIÓN ESTRATEGICA_x000a__x000a_Observación: SE DIO RESPUESTA POR CORREO ELECTRÓNICO SE ADJUNTA EN PDF"/>
    <d v="2024-03-08T00:00:00"/>
    <s v="CORREO"/>
    <s v="SI"/>
    <s v="NO"/>
    <s v="SE DIO CUMPLIMIENTO A LA PETICION"/>
  </r>
  <r>
    <x v="0"/>
    <x v="0"/>
    <x v="20"/>
    <s v="CUERPO DE BOMBEROS VOLUNTARIOS DE NEIVA  ---"/>
    <x v="3"/>
    <x v="1"/>
    <s v="Solicitud Kit Rescate Vehicular"/>
    <s v="Andres Fernando Muñoz Cabrera"/>
    <x v="0"/>
    <s v="Fortalecimiento Bomberil"/>
    <x v="0"/>
    <n v="15"/>
    <s v="2024-114-000593-5"/>
    <d v="2024-02-23T00:00:00"/>
    <m/>
    <d v="2024-05-31T00:00:00"/>
    <n v="66"/>
    <n v="67"/>
    <x v="1"/>
    <s v="Finalizar radicado 2024-04-03 14:59:18_x000a_Usuario: Andrés Fernando Muñoz Cabrera_x000a__x000a_Dependencia: FORTALECIMIENTO BOMBERIL PARA LA RESPUESTA_x000a__x000a_Observación: Se archiva por ser documento informativo, los proyectos radicados por los CB del pais, se parasan en una base consolidada a la Dirección de la DNBC 03/04/2024"/>
    <m/>
    <m/>
    <m/>
    <m/>
    <m/>
  </r>
  <r>
    <x v="0"/>
    <x v="0"/>
    <x v="0"/>
    <s v="NOTIFICACIONES JUDICIALES  sin información"/>
    <x v="2"/>
    <x v="1"/>
    <s v="RV: Solicitud información"/>
    <s v="Angie Lizeth Cadena Ovalle"/>
    <x v="0"/>
    <s v="Coordinación Operativa"/>
    <x v="2"/>
    <n v="10"/>
    <s v="2024-114-000590-5"/>
    <d v="2024-02-23T00:00:00"/>
    <m/>
    <d v="2024-05-31T00:00:00"/>
    <n v="66"/>
    <n v="67"/>
    <x v="1"/>
    <s v="Reasignar Radicado 2024-03-21 11:22:49_x000a_Usuario: Luis Alberto Valencia Pulido_x000a__x000a_Dependencia: COORDINACIÓN OPERATIVA_x000a__x000a_Observación: Se reasignó el radicado al usuario: Angie Lizeth Cadena Ovalle con la siguiente observación: Para su gestíon"/>
    <m/>
    <m/>
    <m/>
    <m/>
    <m/>
  </r>
  <r>
    <x v="0"/>
    <x v="0"/>
    <x v="15"/>
    <s v="ALCALDIA DE TAMALAMEQUE  --"/>
    <x v="4"/>
    <x v="1"/>
    <s v="SOLICITUD ALCALDIA DE TAMALAMEQUE"/>
    <s v="Jorge Enrique Restrepo Sanguino"/>
    <x v="0"/>
    <s v="Formulación, Actualización y Acompañamiento Normativo "/>
    <x v="0"/>
    <n v="15"/>
    <s v="2024-114-000610-5"/>
    <d v="2024-02-26T00:00:00"/>
    <s v="2024-211-000451-1"/>
    <d v="2024-05-24T13:29:20"/>
    <n v="60"/>
    <n v="61"/>
    <x v="0"/>
    <s v="Firmado físicamente 2024-05-24 13:29:20_x000a_Usuario: Alejandra Navia Ortiz_x000a__x000a_Dependencia: FORMULACIÓN, ACTUALIZACIÓN ,ACOMPAÑAMINETO NORMATIVO Y OPERATIVO_x000a__x000a_Observación: Se firmó físicamente el documento 2024-114-000610-5 SOLICITUD CREACION CBV TAMALAMEQUE-CESAR"/>
    <d v="2024-05-16T00:00:00"/>
    <s v="PDF"/>
    <s v="N/A  NO SE COMUNICA EL MEDIO DE ENVIO"/>
    <s v="N/A  NO SE COMUNICA EL MEDIO DE ENVIO"/>
    <s v="INCUMPLIMIENTO AL PROCEDIMIENTO INTERNO DE PQRSD POR NO CARGAR DOCUMENTO DE EVIDENCIA DE ENVIO DE RESPUESTA/ NO ENVIO RESPUESTA POR ORFEO"/>
  </r>
  <r>
    <x v="0"/>
    <x v="0"/>
    <x v="2"/>
    <s v="FONDECUN -- -- --"/>
    <x v="2"/>
    <x v="1"/>
    <s v="Derecho de Petición - liquidación contrato interadministrativo 185 de 2021"/>
    <s v="Rainer Narval Naranjo Charrasquiel"/>
    <x v="1"/>
    <s v="Gestiòn Contractul"/>
    <x v="0"/>
    <n v="15"/>
    <s v="2024-114-000588-5"/>
    <d v="2024-02-22T00:00:00"/>
    <m/>
    <d v="2024-05-31T00:00:00"/>
    <n v="67"/>
    <n v="68"/>
    <x v="1"/>
    <s v="Reasignar Radicado 2024-04-09 14:20:25_x000a_Usuario: Rainer Narval Naranjo Charrasquiel_x000a__x000a_Dependencia: SUBDIRECCIÓN ADMINISTRATIVA Y FINANCIERA_x000a__x000a_Observación: Se reasignó el radicado al usuario: Luis Fernando Vargas Campo con la siguiente observación: Se da traslado al área de Contractual para su revisión y manejo"/>
    <m/>
    <m/>
    <m/>
    <m/>
    <m/>
  </r>
  <r>
    <x v="0"/>
    <x v="0"/>
    <x v="17"/>
    <s v="Banco Inmobiliario de Floridablanca  --"/>
    <x v="0"/>
    <x v="1"/>
    <s v="OFICIO 0387 ESSA RTA SOLICITUD PODA CEIBA BARRIO ARRAYANES RI 0330"/>
    <s v="Ronny Estiven Romero Velandia"/>
    <x v="0"/>
    <s v="Formulación, Actualización y Acompañamiento Normativo "/>
    <x v="0"/>
    <n v="15"/>
    <s v="2024-114-000587-5"/>
    <d v="2024-02-22T00:00:00"/>
    <m/>
    <d v="2024-05-31T00:00:00"/>
    <n v="67"/>
    <n v="68"/>
    <x v="1"/>
    <s v="Finalizar radicado 2024-03-14 10:40:32_x000a_Usuario: Ronny Estiven Romero Velandia_x000a__x000a_Dependencia: FORMULACIÓN, ACTUALIZACIÓN ,ACOMPAÑAMINETO NORMATIVO Y OPERATIVO_x000a__x000a_Observación: ARCHIVO"/>
    <m/>
    <m/>
    <m/>
    <m/>
    <m/>
  </r>
  <r>
    <x v="0"/>
    <x v="0"/>
    <x v="2"/>
    <s v="UNIDAD PARA LA GESTION  DEL RIESGO"/>
    <x v="2"/>
    <x v="1"/>
    <s v="Oficio 2024EE02807 - Traslado por competencia"/>
    <s v="Andres Fernando Muñoz Cabrera"/>
    <x v="1"/>
    <s v="Fortalecimiento Bomberil"/>
    <x v="0"/>
    <n v="15"/>
    <s v="2024-114-000585-5"/>
    <d v="2024-02-22T00:00:00"/>
    <m/>
    <d v="2024-05-31T00:00:00"/>
    <n v="67"/>
    <n v="68"/>
    <x v="1"/>
    <s v="Crear Radicado 2024-02-22 16:30:16_x000a_Usuario: Atención de Usuario al Ciudadano_x000a__x000a_Dependencia: GESTIÓN ATENCIÓN AL USUARIO_x000a__x000a_Observación: Se radicó el documento de forma correcta mediante radicación email con los siguientes datos: Usuarios tramitadores: - Andrés Fernando Muñoz Cabrera, Dependencia/s tramitadora/s: - FORTALECIMIENTO BOMBERIL PARA LA RESPUESTA, Usuario creador: Atención de Usuario al Ciudadano"/>
    <m/>
    <m/>
    <m/>
    <m/>
    <m/>
  </r>
  <r>
    <x v="0"/>
    <x v="0"/>
    <x v="15"/>
    <s v="CUERPO DE BOMBEROS VOLUNTARIOS DE VALLEDUPAR  ALEXEI PETIT"/>
    <x v="3"/>
    <x v="1"/>
    <s v="Documentos sindicales enviados"/>
    <s v="Ronny Estiven Romero Velandia"/>
    <x v="0"/>
    <s v="Formulación, Actualización y Acompañamiento Normativo "/>
    <x v="0"/>
    <n v="15"/>
    <s v="2024-114-000584-5"/>
    <d v="2024-02-22T00:00:00"/>
    <m/>
    <d v="2024-05-31T00:00:00"/>
    <n v="67"/>
    <n v="68"/>
    <x v="1"/>
    <s v="Finalizar radicado 2024-03-14 10:30:50_x000a_Usuario: Ronny Estiven Romero Velandia_x000a__x000a_Dependencia: FORMULACIÓN, ACTUALIZACIÓN ,ACOMPAÑAMINETO NORMATIVO Y OPERATIVO_x000a__x000a_Observación: SE ARCHIVA POR SER INFORMATIVO"/>
    <m/>
    <m/>
    <m/>
    <m/>
    <m/>
  </r>
  <r>
    <x v="0"/>
    <x v="0"/>
    <x v="7"/>
    <s v="HUBERT DE JESUS TORRES BEDOYA"/>
    <x v="0"/>
    <x v="1"/>
    <s v="Denuncia y Solicitud"/>
    <s v="Andrea Bibiana Castañeda Durán"/>
    <x v="0"/>
    <s v="Formulación, Actualización y Acompañamiento Normativo "/>
    <x v="0"/>
    <n v="15"/>
    <s v="2024-114-000583-5"/>
    <d v="2024-02-22T00:00:00"/>
    <s v="2024-211-000539-1"/>
    <d v="2024-05-31T00:00:00"/>
    <n v="67"/>
    <n v="68"/>
    <x v="1"/>
    <s v="Reasignar Radicado 2024-04-10 20:15:55_x000a_Usuario: Ronny Estiven Romero Velandia_x000a__x000a_Dependencia: FORMULACIÓN, ACTUALIZACIÓN ,ACOMPAÑAMINETO NORMATIVO Y OPERATIVO_x000a__x000a_Observación: Se reasignó el radicado al usuario: Andrea Bibiana Castañeda Durán con la siguiente observación: para tramitar"/>
    <m/>
    <m/>
    <m/>
    <m/>
    <s v="EN PROSESO DE FIRMA"/>
  </r>
  <r>
    <x v="0"/>
    <x v="0"/>
    <x v="2"/>
    <s v="UNIDAD NACIONAL DE GESTION DEL RIESGO DE DESASTRES  --"/>
    <x v="2"/>
    <x v="1"/>
    <s v="Re: TRASLADO POR COMPETENCIA - DERECHO DE PETICION - RADICADO SIGOB N° 2024ER02911 UNGRD"/>
    <s v="Andrea Bibiana Castañeda Durán"/>
    <x v="0"/>
    <s v="Formulación, Actualización y Acompañamiento Normativo "/>
    <x v="0"/>
    <n v="15"/>
    <s v="2024-114-000582-5"/>
    <d v="2024-02-22T00:00:00"/>
    <s v="2024-211-000054-1"/>
    <d v="2024-05-31T00:00:00"/>
    <n v="67"/>
    <n v="68"/>
    <x v="1"/>
    <s v="Reasignar Radicado 2024-04-10 20:15:55_x000a_Usuario: Ronny Estiven Romero Velandia_x000a__x000a_Dependencia: FORMULACIÓN, ACTUALIZACIÓN ,ACOMPAÑAMINETO NORMATIVO Y OPERATIVO_x000a__x000a_Observación: Se reasignó el radicado al usuario: Andrea Bibiana Castañeda Durán con la siguiente observación: para tramitar"/>
    <m/>
    <m/>
    <m/>
    <m/>
    <s v="EN PROSESO DE FIRMA"/>
  </r>
  <r>
    <x v="0"/>
    <x v="0"/>
    <x v="2"/>
    <s v="PERSONERIA DE ZIPACON  --"/>
    <x v="2"/>
    <x v="1"/>
    <s v="SOLICITUD DE INFORMACIÓN E-2024-003196"/>
    <s v="Jorge Enrique Restrepo Sanguino"/>
    <x v="2"/>
    <s v="Planeación Estratégica"/>
    <x v="0"/>
    <n v="15"/>
    <s v="2024-114-000580-5"/>
    <d v="2024-02-22T00:00:00"/>
    <m/>
    <d v="2024-05-31T00:00:00"/>
    <n v="67"/>
    <n v="68"/>
    <x v="1"/>
    <s v=" Finalizar radicado 2024-05-16 12:52:25_x000a_Usuario: Jorge Enrique Restrepo Sanguino_x000a__x000a_Dependencia: FORMULACIÓN, ACTUALIZACIÓN ,ACOMPAÑAMINETO NORMATIVO Y OPERATIVO_x000a__x000a_Observación: ES DE INFORMACION NO REQUIERE RESPUESTA"/>
    <m/>
    <m/>
    <m/>
    <m/>
    <m/>
  </r>
  <r>
    <x v="0"/>
    <x v="0"/>
    <x v="0"/>
    <s v="FISCALIA GENERAL DE LA NACION  fabio.guerrero@fiscalia.gov.co"/>
    <x v="2"/>
    <x v="1"/>
    <s v="RV: Solicitud información"/>
    <s v="Luis Alberto Valencia Pulido"/>
    <x v="0"/>
    <s v="Coordinación Operativa"/>
    <x v="2"/>
    <n v="10"/>
    <s v="2024-114-000589-5"/>
    <d v="2024-02-23T00:00:00"/>
    <s v="2024-212-000139-1"/>
    <d v="2024-04-03T10:44:28"/>
    <n v="26"/>
    <n v="27"/>
    <x v="0"/>
    <s v="Finalizar radicado 2024-04-03 10:44:28_x000a_Usuario: Luis Alberto Valencia Pulido_x000a__x000a_Dependencia: COORDINACIÓN OPERATIVA_x000a__x000a_Observación: radicado enviado por correo electrónico"/>
    <d v="2024-03-22T11:00:04"/>
    <s v="PDF"/>
    <s v="SI"/>
    <s v="NO"/>
    <s v="   SE DIO CUMPLIMIENTO A LA PETICION FUERA DE LOS TIEMPOS ESTABLACIDOS "/>
  </r>
  <r>
    <x v="0"/>
    <x v="0"/>
    <x v="2"/>
    <s v="UNIDAD ADMINISTRATIVA ESPECIAL CUERPO OFICIAL DE BOMBEROS DE BOGOTA UAECOB  sin información phenao@bomberosbogota.gov.co"/>
    <x v="3"/>
    <x v="1"/>
    <s v="Apoyo Incendio Forestal - Cucunubá, Cundinamarca"/>
    <s v="Juan Carlos Puerto Prieto"/>
    <x v="0"/>
    <s v="Coordinación Operativa"/>
    <x v="0"/>
    <n v="15"/>
    <s v="2024-114-000578-5"/>
    <d v="2024-02-22T00:00:00"/>
    <m/>
    <d v="2024-05-31T00:00:00"/>
    <n v="0"/>
    <n v="0"/>
    <x v="2"/>
    <s v="Finalizar radicado 2024-03-14 16:03:25_x000a_Usuario: Juan Carlos Puerto Prieto_x000a__x000a_Dependencia: COORDINACIÓN OPERATIVA_x000a__x000a_Observación: SE GESTIONÓ EL DEBIDO PROCESO EN EL TIEMPO ESTABLECIDO._x000a__x000a_assignment_turned_in Incluir en expediente 2024-03-14 15:56:16"/>
    <m/>
    <m/>
    <m/>
    <m/>
    <s v="Informativa"/>
  </r>
  <r>
    <x v="0"/>
    <x v="0"/>
    <x v="10"/>
    <s v="LUIS FERNANDO -- --"/>
    <x v="0"/>
    <x v="1"/>
    <s v="Solicitud informacion y concepto."/>
    <s v="Andrea Bibiana Castañeda Durán"/>
    <x v="0"/>
    <s v="Formulación, Actualización y Acompañamiento Normativo "/>
    <x v="0"/>
    <n v="15"/>
    <s v="2024-114-000577-5"/>
    <d v="2024-02-22T00:00:00"/>
    <m/>
    <d v="2024-05-31T00:00:00"/>
    <n v="67"/>
    <n v="68"/>
    <x v="1"/>
    <s v="Reasignar Radicado 2024-04-10 20:15:55_x000a_Usuario: Ronny Estiven Romero Velandia_x000a__x000a_Dependencia: FORMULACIÓN, ACTUALIZACIÓN ,ACOMPAÑAMINETO NORMATIVO Y OPERATIVO_x000a__x000a_Observación: Se reasignó el radicado al usuario: Andrea Bibiana Castañeda Durán con la siguiente observación: para tramitar"/>
    <m/>
    <m/>
    <m/>
    <m/>
    <m/>
  </r>
  <r>
    <x v="0"/>
    <x v="0"/>
    <x v="2"/>
    <s v="CUERPO DE BOMBEROS VOLUNTARIOS MADRID  sin información"/>
    <x v="3"/>
    <x v="1"/>
    <s v="Información vehículo en proceso de importación por la comunidad internacional."/>
    <s v="Andres Fernando Muñoz Cabrera"/>
    <x v="0"/>
    <s v="Fortalecimiento Bomberil"/>
    <x v="0"/>
    <n v="15"/>
    <s v="2024-114-000576-5"/>
    <d v="2024-02-22T00:00:00"/>
    <m/>
    <d v="2024-05-31T00:00:00"/>
    <n v="67"/>
    <n v="68"/>
    <x v="1"/>
    <s v="Crear Radicado 2024-02-22 15:05:39_x000a_Usuario: Atención de Usuario al Ciudadano_x000a__x000a_Dependencia: GESTIÓN ATENCIÓN AL USUARIO_x000a__x000a_Observación: Se radicó el documento de forma correcta mediante radicación email con los siguientes datos: Usuarios tramitadores: - Andrés Fernando Muñoz Cabrera, Dependencia/s tramitadora/s: - FORTALECIMIENTO BOMBERIL PARA LA RESPUESTA, Usuario creador: Atención de Usuario al Ciudadano"/>
    <m/>
    <m/>
    <m/>
    <m/>
    <m/>
  </r>
  <r>
    <x v="0"/>
    <x v="0"/>
    <x v="20"/>
    <s v="CUERPO DE BOMBEROS OFICIALES DE NEIVA  -- --"/>
    <x v="3"/>
    <x v="1"/>
    <s v="Solicitud Kit Rescate Vehicular"/>
    <s v="Andres Fernando Muñoz Cabrera"/>
    <x v="0"/>
    <s v="Fortalecimiento Bomberil"/>
    <x v="0"/>
    <n v="15"/>
    <s v="2024-114-000575-5"/>
    <d v="2024-02-22T00:00:00"/>
    <m/>
    <d v="2024-05-31T00:00:00"/>
    <n v="67"/>
    <n v="68"/>
    <x v="1"/>
    <s v=" Crear Radicado 2024-02-22 15:04:11_x000a_Usuario: Atención de Usuario al Ciudadano_x000a__x000a_Dependencia: GESTIÓN ATENCIÓN AL USUARIO_x000a__x000a_Observación: Se radicó el documento de forma correcta mediante radicación email con los siguientes datos: Usuarios tramitadores: - Andrés Fernando Muñoz Cabrera, Dependencia/s tramitadora/s: - FORTALECIMIENTO BOMBERIL PARA LA RESPUESTA, Usuario creador: Atención de Usuario al Ciudadano"/>
    <m/>
    <m/>
    <m/>
    <m/>
    <m/>
  </r>
  <r>
    <x v="0"/>
    <x v="0"/>
    <x v="20"/>
    <s v="CUERPO DE BOMBEROS OFICIALES DE NEIVA  -- --"/>
    <x v="3"/>
    <x v="1"/>
    <s v="Solicitud Kit Rescate Vehicular"/>
    <s v="Andres Fernando Muñoz Cabrera"/>
    <x v="0"/>
    <s v="Fortalecimiento Bomberil"/>
    <x v="0"/>
    <n v="15"/>
    <s v="2024-114-000574-5"/>
    <d v="2024-02-22T00:00:00"/>
    <m/>
    <d v="2024-05-31T00:00:00"/>
    <n v="67"/>
    <n v="68"/>
    <x v="1"/>
    <s v="ncluir en expediente 2024-04-01 11:04:07_x000a_Usuario: Andrés Fernando Muñoz Cabrera_x000a__x000a_Dependencia: FORTALECIMIENTO BOMBERIL PARA LA RESPUESTA_x000a__x000a_Observación: Se incluyó el radicado en el expediente: PROYECTOS"/>
    <m/>
    <m/>
    <m/>
    <m/>
    <m/>
  </r>
  <r>
    <x v="0"/>
    <x v="0"/>
    <x v="17"/>
    <s v="ALCALDIA MUNICIPAL DE PINCHOTE SANTANDER  MIGUEL TRIANA"/>
    <x v="4"/>
    <x v="1"/>
    <s v="DELEGACION GESTIONES BOMBERILES ANTE LA DNBC"/>
    <m/>
    <x v="2"/>
    <s v="Dirección General"/>
    <x v="0"/>
    <n v="15"/>
    <s v="2024-114-000573-5"/>
    <d v="2024-02-22T00:00:00"/>
    <m/>
    <d v="2024-05-31T00:00:00"/>
    <n v="67"/>
    <n v="68"/>
    <x v="1"/>
    <s v="Finalizar radicado 2024-04-12 11:33:23_x000a_Usuario: Director General_x000a__x000a_Dependencia: DIRECCION GENERAL_x000a__x000a_Observación: ARCHIVO"/>
    <m/>
    <m/>
    <m/>
    <m/>
    <m/>
  </r>
  <r>
    <x v="0"/>
    <x v="0"/>
    <x v="17"/>
    <s v="ALCALDÍA DE OCAMONTE  -- --"/>
    <x v="4"/>
    <x v="1"/>
    <s v="DELEGACIÓN ASESOR PARA GESTIONES BOMBERILES"/>
    <m/>
    <x v="2"/>
    <s v="Dirección General"/>
    <x v="0"/>
    <n v="15"/>
    <s v="2024-114-000571-5"/>
    <d v="2024-02-22T00:00:00"/>
    <m/>
    <d v="2024-05-31T00:00:00"/>
    <n v="67"/>
    <n v="68"/>
    <x v="1"/>
    <s v=" Finalizar radicado 2024-04-12 11:36:50_x000a_Usuario: Director General_x000a__x000a_Dependencia: DIRECCION GENERAL_x000a__x000a_Observación: ARCHIVO"/>
    <m/>
    <m/>
    <m/>
    <m/>
    <m/>
  </r>
  <r>
    <x v="0"/>
    <x v="0"/>
    <x v="2"/>
    <s v="ISELE PAOLA TOSCANO RIVERO"/>
    <x v="0"/>
    <x v="1"/>
    <s v="RV: Pregunta de permiso"/>
    <s v="Andrea Bibiana Castañeda Durán"/>
    <x v="0"/>
    <s v="Fortalecimiento Bomberil"/>
    <x v="0"/>
    <n v="15"/>
    <s v="2024-114-000570-5"/>
    <d v="2024-02-22T00:00:00"/>
    <m/>
    <d v="2024-05-31T00:00:00"/>
    <n v="67"/>
    <n v="68"/>
    <x v="1"/>
    <s v="Reasignar Radicado 2024-04-10 20:17:33_x000a_Usuario: Ronny Estiven Romero Velandia_x000a__x000a_Dependencia: FORMULACIÓN, ACTUALIZACIÓN ,ACOMPAÑAMINETO NORMATIVO Y OPERATIVO_x000a__x000a_Observación: Se reasignó el radicado al usuario: Andrea Bibiana Castañeda Durán con la siguiente observación: tramitar"/>
    <m/>
    <m/>
    <m/>
    <m/>
    <m/>
  </r>
  <r>
    <x v="0"/>
    <x v="0"/>
    <x v="21"/>
    <s v="CUERPO DE BOMBEROS VOLUNTARIOS DE EL TAMBO - NARIÑO  sin información"/>
    <x v="3"/>
    <x v="0"/>
    <s v="Cambio de usuario y clave RUE"/>
    <s v="Luis Alberto Valencia Pulido"/>
    <x v="0"/>
    <s v="Coordinación Operativa"/>
    <x v="0"/>
    <n v="15"/>
    <s v="2024-114-000567-5"/>
    <d v="2024-02-22T00:00:00"/>
    <m/>
    <d v="2024-05-31T00:00:00"/>
    <n v="67"/>
    <n v="68"/>
    <x v="1"/>
    <s v="Finalizar radicado 2024-03-13 11:01:08_x000a_Usuario: Luis Alberto Valencia Pulido_x000a__x000a_Dependencia: COORDINACIÓN OPERATIVA_x000a__x000a_Observación: se archiva ya que es un usuario y clave dada a un cuerpo de bomberos"/>
    <m/>
    <m/>
    <m/>
    <m/>
    <m/>
  </r>
  <r>
    <x v="0"/>
    <x v="0"/>
    <x v="10"/>
    <s v="CUERPO DE BOMBEROS VOLUNTARIOS DE POLONUEVO - ATLANTICO  sin información"/>
    <x v="3"/>
    <x v="1"/>
    <s v="Cordial saludo envío documento de cese de actividades del Cuerpo de Bomberos Voluntarios De Polonuevo Atlántico"/>
    <s v="Rubén Darío Rincón Sanchez"/>
    <x v="0"/>
    <s v="Inspección, Vigilancia y Control"/>
    <x v="0"/>
    <n v="15"/>
    <s v="2024-114-000564-5"/>
    <d v="2024-02-21T00:00:00"/>
    <m/>
    <d v="2024-05-31T00:00:00"/>
    <n v="68"/>
    <n v="69"/>
    <x v="1"/>
    <s v="Crear Radicado 2024-02-21 16:01:17_x000a_Usuario: Atención de Usuario al Ciudadano_x000a__x000a_Dependencia: GESTIÓN ATENCIÓN AL USUARIO_x000a__x000a_Observación: Se radicó el documento de forma correcta mediante radicación email con los siguientes datos: Usuarios tramitadores: - Rubén Darío Rincón Sanchez, Dependencia/s tramitadora/s: - INSPECCIÓN, VIGILANCIA Y CONTROL, Usuario creador: Atención de Usuario al Ciudadano"/>
    <m/>
    <m/>
    <m/>
    <m/>
    <m/>
  </r>
  <r>
    <x v="0"/>
    <x v="0"/>
    <x v="9"/>
    <s v="CUERPO DE BOMBEROS VOLUNTARIOS DE ENTRERRIOS  sin información"/>
    <x v="3"/>
    <x v="0"/>
    <s v="Informe de Actividades CBV de Entrerríos Enero 2024"/>
    <s v="Alejandra Navia Ortiz"/>
    <x v="0"/>
    <s v="Formulación, Actualización y Acompañamiento Normativo "/>
    <x v="0"/>
    <n v="15"/>
    <s v="2024-114-000559-5"/>
    <d v="2024-02-21T00:00:00"/>
    <m/>
    <d v="2024-05-31T00:00:00"/>
    <n v="68"/>
    <n v="69"/>
    <x v="1"/>
    <s v="Finalizar radicado 2024-05-16 12:08:26_x000a_Usuario: Andrés Fernando Muñoz Cabrera_x000a__x000a_Dependencia: FORTALECIMIENTO BOMBERIL PARA LA RESPUESTA_x000a__x000a_Observación: Respuesta enviada el día 16/05/2024 a través de la plataforma, con oficio de salida No. 2024-000000520"/>
    <m/>
    <m/>
    <m/>
    <m/>
    <m/>
  </r>
  <r>
    <x v="0"/>
    <x v="0"/>
    <x v="0"/>
    <s v="CUERPO DE BOMBEROS VOLUNTARIOS DE PAIPA - BOYACA  sin información"/>
    <x v="3"/>
    <x v="1"/>
    <s v="SOLICITID DE CARNET PARA EL CUERPO DE BOMBEROS VOLUNTARIOS DE PAIPA"/>
    <s v="Edwin Alfonso Zamora Oyola"/>
    <x v="1"/>
    <s v="Gestión de Tecnologia e Informática"/>
    <x v="0"/>
    <n v="15"/>
    <s v="2024-114-000558-5"/>
    <d v="2024-02-21T00:00:00"/>
    <m/>
    <d v="2024-05-31T00:00:00"/>
    <n v="68"/>
    <n v="69"/>
    <x v="1"/>
    <s v=" Crear Radicado 2024-02-21 15:43:14_x000a_Usuario: Atención de Usuario al Ciudadano_x000a__x000a_Dependencia: GESTIÓN ATENCIÓN AL USUARIO_x000a__x000a_Observación: Se radicó el documento de forma correcta mediante radicación email con los siguientes datos: Usuarios tramitadores: - Edwin Alfonso Zamora Oyola, Dependencia/s tramitadora/s: - GESTIÓN DE TECNOLOGÍA E INFORMÁTICA, Usuario creador: Atención de Usuario al Ciudadano"/>
    <m/>
    <m/>
    <m/>
    <m/>
    <m/>
  </r>
  <r>
    <x v="0"/>
    <x v="0"/>
    <x v="4"/>
    <s v="CUERPO DE BOMBEROS VOLUNTARIOS DE AYAPEL  -- --"/>
    <x v="3"/>
    <x v="1"/>
    <s v="SOLICITUD ACTUALIZACION CARNETS"/>
    <s v="Edwin Alfonso Zamora Oyola"/>
    <x v="1"/>
    <s v="Gestión de Tecnologia e Informática"/>
    <x v="0"/>
    <n v="15"/>
    <s v="2024-114-000554-5"/>
    <d v="2024-02-21T00:00:00"/>
    <m/>
    <d v="2024-05-31T00:00:00"/>
    <n v="68"/>
    <n v="69"/>
    <x v="1"/>
    <s v=" Crear Radicado 2024-02-21 11:40:46_x000a_Usuario: Atención de Usuario al Ciudadano_x000a__x000a_Dependencia: GESTIÓN ATENCIÓN AL USUARIO_x000a__x000a_Observación: Se radicó el documento de forma correcta mediante radicación email con los siguientes datos: Usuarios tramitadores: - Edwin Alfonso Zamora Oyola, Dependencia/s tramitadora/s: - GESTIÓN DE TECNOLOGÍA E INFORMÁTICA, Usuario creador: Atención de Usuario al Ciudadano"/>
    <m/>
    <m/>
    <m/>
    <m/>
    <m/>
  </r>
  <r>
    <x v="0"/>
    <x v="0"/>
    <x v="10"/>
    <s v="CUERPO DE BOMBEROS VOLUNTARIOS DE TUTA  sin información"/>
    <x v="3"/>
    <x v="1"/>
    <s v="Solicitud"/>
    <s v="Edwin Alfonso Zamora Oyola"/>
    <x v="1"/>
    <s v="Gestión de Tecnologia e Informática"/>
    <x v="0"/>
    <n v="15"/>
    <s v="2024-114-000552-5"/>
    <d v="2024-02-21T00:00:00"/>
    <m/>
    <d v="2024-05-31T00:00:00"/>
    <n v="68"/>
    <n v="69"/>
    <x v="1"/>
    <s v="Finalizar radicado 2024-04-01 10:30:17_x000a_Usuario: Andrés Fernando Muñoz Cabrera_x000a__x000a_Dependencia: FORTALECIMIENTO BOMBERIL PARA LA RESPUESTA_x000a__x000a_Observación: Se archiva por ser documento informativo, los proyectos radicados por los CB del pais, se parasan en una base consolidada a la Dirección de la DNBC 01/04/2024"/>
    <m/>
    <m/>
    <m/>
    <m/>
    <m/>
  </r>
  <r>
    <x v="0"/>
    <x v="0"/>
    <x v="2"/>
    <s v="FIDUCIARIA LA PREVISORA  -- --"/>
    <x v="2"/>
    <x v="0"/>
    <s v="RE:URGENTE Información para vinculación – SARLAFT prerrequisito para contrato FNGRD"/>
    <s v="Marisol Mora Bustos,"/>
    <x v="1"/>
    <s v="Gestiòn Financiera"/>
    <x v="0"/>
    <n v="15"/>
    <s v="2024-114-000550-5"/>
    <d v="2024-02-21T00:00:00"/>
    <m/>
    <d v="2024-05-31T00:00:00"/>
    <n v="68"/>
    <n v="69"/>
    <x v="1"/>
    <s v="Crear Radicado 2024-02-21 10:31:48_x000a_Usuario: Atención de Usuario al Ciudadano_x000a__x000a_Dependencia: GESTIÓN ATENCIÓN AL USUARIO_x000a__x000a_Observación: Se radicó el documento de forma correcta mediante radicación email con los siguientes datos: Usuarios tramitadores: - Marisol Mora Bustos, Dependencia/s tramitadora/s: - GESTIÓN FINANCIERA, Usuario creador: Atención de Usuario al Ciudadano"/>
    <m/>
    <m/>
    <m/>
    <m/>
    <m/>
  </r>
  <r>
    <x v="0"/>
    <x v="0"/>
    <x v="2"/>
    <s v="Firetrucks Latin American Services  --"/>
    <x v="0"/>
    <x v="1"/>
    <s v="Solicitud de requerimientos y estandares tecnicos"/>
    <s v="Jorge Enrique Restrepo Sanguino"/>
    <x v="0"/>
    <s v="Formulación, Actualización y Acompañamiento Normativo "/>
    <x v="0"/>
    <n v="15"/>
    <s v="2024-114-000569-5"/>
    <d v="2024-02-22T00:00:00"/>
    <s v="2024-211-000434-1"/>
    <d v="2024-05-24T10:56:15"/>
    <n v="62"/>
    <n v="63"/>
    <x v="0"/>
    <s v="Firmado físicamente 2024-05-24 10:56:15_x000a_Usuario: Alejandra Navia Ortiz_x000a__x000a_Dependencia: FORMULACIÓN, ACTUALIZACIÓN ,ACOMPAÑAMINETO NORMATIVO Y OPERATIVO_x000a__x000a_Observación: Se firmó físicamente el documento 2024-114-000569-5 SOLICITUD CREACION CUERPO DE BOMBEROS SIBATE-CUNDINAMARCA"/>
    <d v="2024-05-16T12:40:02"/>
    <s v="PDF"/>
    <s v="N/A  NO SE COMUNICA EL MEDIO DE ENVIO"/>
    <s v="N/A  NO SE COMUNICA EL MEDIO DE ENVIO"/>
    <s v="INCUMPLIMIENTO AL PROCEDIMIENTO INTERNO DE PQRSD POR NO CARGAR DOCUMENTO DE EVIDENCIA DE ENVIO DE RESPUESTA/ NO ENVIO RESPUESTA POR ORFEO"/>
  </r>
  <r>
    <x v="0"/>
    <x v="0"/>
    <x v="2"/>
    <s v="CONTRALORIA GENERAL DE LA REPUBLICA  mercy.martinez@contraloria.gov.co"/>
    <x v="2"/>
    <x v="4"/>
    <s v="Of 2024EE0029716 Solicitud de información Denuncia 2023-289269-80134-D"/>
    <s v="Carlos Armando López Barrera"/>
    <x v="1"/>
    <s v="Gestion Jurìdica"/>
    <x v="0"/>
    <n v="15"/>
    <s v="2024-114-000549-5"/>
    <d v="2024-02-21T00:00:00"/>
    <m/>
    <d v="2024-05-31T00:00:00"/>
    <n v="68"/>
    <n v="69"/>
    <x v="1"/>
    <s v="Incluir en expediente 2024-03-20 16:13:58_x000a_Usuario: Carlos Armando López Barrera_x000a__x000a_Dependencia: GESTIÓN JURÍDICA_x000a__x000a_Observación: Se incluyó el radicado en el expediente: respuesta contraloria 17_x000a__x000a_"/>
    <m/>
    <m/>
    <m/>
    <m/>
    <m/>
  </r>
  <r>
    <x v="0"/>
    <x v="0"/>
    <x v="2"/>
    <s v="MINISTERIO DE INTERIOR PQRSD  -- --"/>
    <x v="2"/>
    <x v="1"/>
    <s v="SOLICITUD CAMION DE BOMBEROS PARA EL MUNICIPIO DE SAN BENITO SANTANDER"/>
    <s v="Andres Fernando Muñoz Cabrera"/>
    <x v="0"/>
    <s v="Fortalecimiento Bomberil"/>
    <x v="0"/>
    <n v="15"/>
    <s v="2024-114-000566-5"/>
    <d v="2024-02-21T00:00:00"/>
    <s v=" 2024-213-000435-1"/>
    <d v="2024-05-16T00:00:00"/>
    <n v="57"/>
    <n v="58"/>
    <x v="0"/>
    <s v="Finalizar radicado 2024-05-16 13:04:56_x000a_Usuario: Andrés Fernando Muñoz Cabrera_x000a__x000a_Dependencia: FORTALECIMIENTO BOMBERIL PARA LA RESPUESTA_x000a__x000a_Observación: Respuesta enviada el día 16/05/2024 a través de la plataforma, con oficio de salida No. 2024-000000527"/>
    <d v="2024-05-16T00:00:00"/>
    <s v="PDF"/>
    <s v="SI"/>
    <s v="NO"/>
    <s v=" Desatención al procedimiento adecuado de salidas a respuestas de PQRSD ya que se cargó el archivo de salida en documentos del radicado y no en documentos principales."/>
  </r>
  <r>
    <x v="0"/>
    <x v="0"/>
    <x v="7"/>
    <s v="ALVARO  CAICEDO  SALDARRIAGA"/>
    <x v="0"/>
    <x v="1"/>
    <s v="SOLICITA SUPRIMIR EL PARAGRAFO 2 DEL ARTICULO 12 DE LA RESOLUCION No 1127"/>
    <s v="Jorge Enrique Restrepo Sanguino"/>
    <x v="0"/>
    <s v="Formulación, Actualización y Acompañamiento Normativo "/>
    <x v="0"/>
    <n v="15"/>
    <s v="2024-114-000565-5"/>
    <d v="2024-02-21T00:00:00"/>
    <s v="2024-211-000429-1"/>
    <d v="2024-05-24T00:00:00"/>
    <n v="63"/>
    <n v="64"/>
    <x v="0"/>
    <s v="Firmado físicamente 2024-05-24 10:48:42_x000a_Usuario: Alejandra Navia Ortiz_x000a__x000a_Dependencia: FORMULACIÓN, ACTUALIZACIÓN ,ACOMPAÑAMINETO NORMATIVO Y OPERATIVO_x000a__x000a_Observación: Se firmó físicamente el documento 2024-114-000565-5 SOLICITUD DE MODIFICACION RESOLUCION 1127 BOMBEROS HONORARIOS_x000a__x000a_"/>
    <d v="2024-05-16T11:57:38"/>
    <s v="PDF"/>
    <s v="N/A  NO SE COMUNICA EL MEDIO DE ENVIO"/>
    <s v="N/A  NO SE COMUNICA EL MEDIO DE ENVIO"/>
    <s v="INCUMPLIMIENTO AL PROCEDIMIENTO INTERNO DE PQRSD POR NO CARGAR DOCUMENTO DE EVIDENCIA DE ENVIO DE RESPUESTA/ NO ENVIO RESPUESTA POR ORFEO"/>
  </r>
  <r>
    <x v="0"/>
    <x v="1"/>
    <x v="7"/>
    <s v="CONTRALORIA MUNICIPAL DE YUMBO  --"/>
    <x v="2"/>
    <x v="4"/>
    <s v="DENUNCIA DE IRREGULARIDADES Y ESTADO DE DEFICIT DEL CUERPO DE BOMBEROS DE YUMBO"/>
    <s v="Rubén Darío Rincón Sanchez"/>
    <x v="0"/>
    <s v="Inspección, Vigilancia y Control"/>
    <x v="1"/>
    <n v="15"/>
    <s v="2024-114-000548-5"/>
    <d v="2024-02-21T00:00:00"/>
    <m/>
    <d v="2024-05-31T00:00:00"/>
    <n v="68"/>
    <n v="69"/>
    <x v="1"/>
    <s v="Copiar a informado 2024-02-21 10:39:25_x000a_Usuario: Atención de Usuario al Ciudadano_x000a__x000a_Dependencia: GESTIÓN ATENCIÓN AL USUARIO_x000a__x000a_Observación: Se informó el radicado al usuario Ronny Estiven Romero Velandia"/>
    <m/>
    <m/>
    <m/>
    <m/>
    <m/>
  </r>
  <r>
    <x v="0"/>
    <x v="0"/>
    <x v="22"/>
    <s v="ALCALDIA HATONUEVO LA GUAJIRA  sin información"/>
    <x v="4"/>
    <x v="0"/>
    <s v="Solicitud Mesa Técnica"/>
    <s v="Alejandra Navia Ortiz"/>
    <x v="0"/>
    <s v="Formulación, Actualización y Acompañamiento Normativo "/>
    <x v="0"/>
    <n v="15"/>
    <s v="2024-114-000563-5"/>
    <d v="2024-02-21T00:00:00"/>
    <s v="2024-211-000423-1"/>
    <d v="2024-05-24T00:00:00"/>
    <n v="63"/>
    <n v="64"/>
    <x v="0"/>
    <s v="Firmado físicamente 2024-05-24 10:29:58_x000a_Usuario: Alejandra Navia Ortiz_x000a__x000a_Dependencia: FORMULACIÓN, ACTUALIZACIÓN ,ACOMPAÑAMINETO NORMATIVO Y OPERATIVO_x000a__x000a_Observación: Se firmó físicamente el documento 2024-114-000563-5 SOLICITUD MESA DE TRABAJO ALCALDIA HATONUEVO-GUAJIRA"/>
    <d v="2024-05-16T10:51:35"/>
    <s v="PDF"/>
    <s v="N/A  NO SE COMUNICA EL MEDIO DE ENVIO"/>
    <s v="N/A  NO SE COMUNICA EL MEDIO DE ENVIO"/>
    <s v="INCUMPLIMIENTO AL PROCEDIMIENTO INTERNO DE PQRSD POR NO CARGAR DOCUMENTO DE EVIDENCIA DE ENVIO DE RESPUESTA/ NO ENVIO RESPUESTA POR ORFEO"/>
  </r>
  <r>
    <x v="0"/>
    <x v="0"/>
    <x v="23"/>
    <s v="DIANA CAROLINA RAMIREZ LAVERDE  -- --"/>
    <x v="0"/>
    <x v="0"/>
    <s v="Fwd: Solicitud Risaralda"/>
    <s v="Andres Fernando Muñoz Cabrera"/>
    <x v="0"/>
    <s v="Fortalecimiento Bomberil"/>
    <x v="0"/>
    <n v="15"/>
    <s v="2024-114-000562-5"/>
    <d v="2024-02-21T00:00:00"/>
    <s v=" 2024-213-000428-1"/>
    <d v="2024-05-16T00:00:00"/>
    <n v="57"/>
    <n v="58"/>
    <x v="0"/>
    <s v="Finalizar radicado 2024-05-16 12:08:26_x000a_Usuario: Andrés Fernando Muñoz Cabrera_x000a__x000a_Dependencia: FORTALECIMIENTO BOMBERIL PARA LA RESPUESTA_x000a__x000a_Observación: Respuesta enviada el día 16/05/2024 a través de la plataforma, con oficio de salida No. 2024-000000520"/>
    <d v="2024-05-16T00:00:00"/>
    <s v="PDF"/>
    <s v="SI"/>
    <s v="NO"/>
    <s v=" Desatención al procedimiento adecuado de salidas a respuestas de PQRSD ya que se cargó el archivo de salida en documentos del radicado y no en documentos principales."/>
  </r>
  <r>
    <x v="0"/>
    <x v="0"/>
    <x v="11"/>
    <s v="DELEGACION DEPARTAMENTAL  DE BOMBEROS DE CALDAS  sin información"/>
    <x v="3"/>
    <x v="1"/>
    <s v="Proyecto Delegación Departamental de Bomberos de Caldas"/>
    <s v="Andres Fernando Muñoz Cabrera"/>
    <x v="0"/>
    <s v="Fortalecimiento Bomberil"/>
    <x v="0"/>
    <n v="15"/>
    <s v="2024-114-000547-5"/>
    <d v="2024-02-21T00:00:00"/>
    <m/>
    <d v="2024-05-31T00:00:00"/>
    <n v="68"/>
    <n v="69"/>
    <x v="1"/>
    <s v="Finalizar radicado 2024-04-01 10:25:31_x000a_Usuario: Andrés Fernando Muñoz Cabrera_x000a__x000a_Dependencia: FORTALECIMIENTO BOMBERIL PARA LA RESPUESTA_x000a__x000a_Observación: Se archiva por ser documento informativo, plan de acción 2024, se parasan en una base consolidada a la Dirección de la DNBC 01/04/2024"/>
    <m/>
    <m/>
    <m/>
    <m/>
    <m/>
  </r>
  <r>
    <x v="0"/>
    <x v="0"/>
    <x v="3"/>
    <s v="ALCALDIA MUNICIPAL DE MESETAS  --"/>
    <x v="4"/>
    <x v="1"/>
    <s v="SOLICITUD DE APOYO INSTITUCIONAL"/>
    <s v="Andres Fernando Muñoz Cabrera"/>
    <x v="0"/>
    <s v="Fortalecimiento Bomberil"/>
    <x v="0"/>
    <n v="15"/>
    <s v="2024-114-000546-5"/>
    <d v="2024-02-21T00:00:00"/>
    <m/>
    <d v="2024-05-31T00:00:00"/>
    <n v="68"/>
    <n v="69"/>
    <x v="1"/>
    <s v="Crear Radicado 2024-02-21 09:01:34_x000a_Usuario: Atención de Usuario al Ciudadano_x000a__x000a_Dependencia: GESTIÓN ATENCIÓN AL USUARIO_x000a__x000a_Observación: Se radicó el documento de forma correcta mediante radicación email con los siguientes datos: Usuarios tramitadores: - Andrés Fernando Muñoz Cabrera, Dependencia/s tramitadora/s: - FORTALECIMIENTO BOMBERIL PARA LA RESPUESTA, Usuario creador: Atención de Usuario al Ciudadano"/>
    <m/>
    <m/>
    <m/>
    <m/>
    <m/>
  </r>
  <r>
    <x v="0"/>
    <x v="1"/>
    <x v="7"/>
    <s v="anónimo anónimo"/>
    <x v="0"/>
    <x v="0"/>
    <s v="Solicitud de visita a conjunto residencial ciudad tintal 2 etapa 2"/>
    <s v="Atención Ciudadano"/>
    <x v="1"/>
    <s v="Atención Ciudadano"/>
    <x v="1"/>
    <n v="15"/>
    <s v="2024-114-000557-5"/>
    <d v="2024-02-21T00:00:00"/>
    <s v="2024-114-00052-1"/>
    <d v="2024-03-05T00:00:00"/>
    <n v="10"/>
    <n v="11"/>
    <x v="2"/>
    <s v=" Finalizar radicado 2024-03-05 17:06:56_x000a_Usuario: Atención de Usuario al Ciudadano_x000a__x000a_Dependencia: GESTIÓN ATENCIÓN AL USUARIO_x000a__x000a_Observación: SE TRASLADO Y SE ARCHIVA EN EL EXPEDIENTE TRASLADO ANONIMO"/>
    <d v="2024-02-23T15:27:43"/>
    <s v="PDF"/>
    <s v="N/A  NO SE COMUNICA EL MEDIO DE ENVIO"/>
    <s v="N/A  NO SE COMUNICA EL MEDIO DE ENVIO"/>
    <s v="SE DIO CUMPLIMIENTO A LA PETICION"/>
  </r>
  <r>
    <x v="0"/>
    <x v="0"/>
    <x v="7"/>
    <s v="ALCALDIA MUNICIPAL DE LA CUMBRE  VALLE CAUCA"/>
    <x v="4"/>
    <x v="1"/>
    <s v="Respuesta a solicitud con radicado municipal N°. 202400300002962 de 01/12/2024."/>
    <s v="Andrea Bibiana Castañeda Durán"/>
    <x v="0"/>
    <s v="Formulación, Actualización y Acompañamiento Normativo "/>
    <x v="0"/>
    <n v="15"/>
    <s v="2024-114-000545-5"/>
    <d v="2024-02-21T00:00:00"/>
    <m/>
    <d v="2024-05-31T00:00:00"/>
    <n v="68"/>
    <n v="69"/>
    <x v="1"/>
    <s v="Reasignar Radicado 2024-04-10 20:17:33_x000a_Usuario: Ronny Estiven Romero Velandia_x000a__x000a_Dependencia: FORMULACIÓN, ACTUALIZACIÓN ,ACOMPAÑAMINETO NORMATIVO Y OPERATIVO_x000a__x000a_Observación: Se reasignó el radicado al usuario: Andrea Bibiana Castañeda Durán con la siguiente observación: tramitar"/>
    <m/>
    <m/>
    <m/>
    <m/>
    <m/>
  </r>
  <r>
    <x v="0"/>
    <x v="0"/>
    <x v="8"/>
    <s v="CUERPO DE BOMBEROS DE SILVIA  -- --"/>
    <x v="3"/>
    <x v="1"/>
    <s v="Duplicado de carnet bomberos colombia"/>
    <s v="Edwin Alfonso Zamora Oyola"/>
    <x v="1"/>
    <s v="Gestión de Tecnologia e Informática"/>
    <x v="0"/>
    <n v="15"/>
    <s v="2024-114-000544-5"/>
    <d v="2024-02-21T00:00:00"/>
    <m/>
    <d v="2024-05-31T00:00:00"/>
    <n v="68"/>
    <n v="69"/>
    <x v="1"/>
    <s v=" Crear Radicado 2024-02-21 08:33:11_x000a_Usuario: Atención de Usuario al Ciudadano_x000a__x000a_Dependencia: GESTIÓN ATENCIÓN AL USUARIO_x000a__x000a_Observación: Se radicó el documento de forma correcta mediante radicación email con los siguientes datos: Usuarios tramitadores: - Edwin Alfonso Zamora Oyola, Dependencia/s tramitadora/s: - GESTIÓN DE TECNOLOGÍA E INFORMÁTICA, Usuario creador: Atención de Usuario al Ciudadano"/>
    <m/>
    <m/>
    <m/>
    <m/>
    <m/>
  </r>
  <r>
    <x v="0"/>
    <x v="0"/>
    <x v="2"/>
    <s v="VEEDURIA BOMBERIL  --"/>
    <x v="1"/>
    <x v="0"/>
    <s v="DERECHO DE PETICIÓN"/>
    <s v="Luis Fernando Vargas"/>
    <x v="1"/>
    <s v="Gestión Contractual"/>
    <x v="1"/>
    <n v="15"/>
    <s v="2024-114-000535-5"/>
    <d v="2024-02-20T00:00:00"/>
    <m/>
    <d v="2024-05-31T00:00:00"/>
    <n v="69"/>
    <n v="70"/>
    <x v="1"/>
    <s v="Reasignar Radicado 2024-03-13 09:32:33_x000a_Usuario: Andrés Fernando Muñoz Cabrera_x000a__x000a_Dependencia: FORTALECIMIENTO BOMBERIL PARA LA RESPUESTA_x000a__x000a_Observación: Se reasignó el radicado al usuario: Luis Fernando Vargas Campo con la siguiente observación: Solicitud para Contratación"/>
    <m/>
    <m/>
    <m/>
    <m/>
    <m/>
  </r>
  <r>
    <x v="0"/>
    <x v="0"/>
    <x v="2"/>
    <s v="ORLANDO  VARGAS"/>
    <x v="0"/>
    <x v="4"/>
    <s v="queja"/>
    <s v="Andrea Bibiana Castañeda Durán"/>
    <x v="0"/>
    <s v="Formulación, Actualización y Acompañamiento Normativo "/>
    <x v="0"/>
    <n v="15"/>
    <s v="2024-114-000542-5"/>
    <d v="2024-02-20T00:00:00"/>
    <m/>
    <d v="2024-05-31T00:00:00"/>
    <n v="69"/>
    <n v="70"/>
    <x v="1"/>
    <s v="Reasignar Radicado 2024-04-10 20:17:33_x000a_Usuario: Ronny Estiven Romero Velandia_x000a__x000a_Dependencia: FORMULACIÓN, ACTUALIZACIÓN ,ACOMPAÑAMINETO NORMATIVO Y OPERATIVO_x000a__x000a_Observación: Se reasignó el radicado al usuario: Andrea Bibiana Castañeda Durán con la siguiente observación: tramitar"/>
    <m/>
    <m/>
    <m/>
    <m/>
    <m/>
  </r>
  <r>
    <x v="0"/>
    <x v="0"/>
    <x v="0"/>
    <s v="JULIO CESAR  RAMÍREZ"/>
    <x v="0"/>
    <x v="1"/>
    <s v="Solicitud y petición de trámite sobre calidad bomberil"/>
    <s v="Rubén Darío Rincón Sanchez"/>
    <x v="0"/>
    <s v="Inspección, Vigilancia y Control"/>
    <x v="0"/>
    <n v="15"/>
    <s v="2024-114-000541-5"/>
    <d v="2024-02-20T00:00:00"/>
    <m/>
    <d v="2024-05-31T00:00:00"/>
    <n v="69"/>
    <n v="70"/>
    <x v="1"/>
    <s v="Reasignar Radicado 2024-05-15 10:46:54_x000a_Usuario: Jorge Enrique Restrepo Sanguino_x000a__x000a_Dependencia: FORMULACIÓN, ACTUALIZACIÓN ,ACOMPAÑAMINETO NORMATIVO Y OPERATIVO_x000a__x000a_Observación: Se reasignó el radicado al usuario: Rubén Darío Rincón Sanchez con la siguiente observación: PARA LO DE SU COMPETENCIA, YA SE LE DIO UNA RESPUESTA INICIAL CON RADICADO DNBC N° 2024-211-000149-1"/>
    <m/>
    <m/>
    <m/>
    <m/>
    <m/>
  </r>
  <r>
    <x v="0"/>
    <x v="0"/>
    <x v="2"/>
    <s v="UNIDAD PARA LA GESTION  DEL RIESGO"/>
    <x v="2"/>
    <x v="1"/>
    <s v="Oficio 2024EE02725 - Traslado solicitud con radicado UNGRD No. 2024ER02522."/>
    <s v="Andres Fernando Muñoz Cabrera"/>
    <x v="0"/>
    <s v="Fortalecimiento Bomberil"/>
    <x v="0"/>
    <n v="15"/>
    <s v="2024-114-000540-5"/>
    <d v="2024-02-20T00:00:00"/>
    <m/>
    <d v="2024-05-31T00:00:00"/>
    <n v="69"/>
    <n v="70"/>
    <x v="1"/>
    <s v="Crear Radicado 2024-02-20 16:07:43_x000a_Usuario: Atención de Usuario al Ciudadano_x000a__x000a_Dependencia: GESTIÓN ATENCIÓN AL USUARIO_x000a__x000a_Observación: Se radicó el documento de forma correcta mediante radicación email con los siguientes datos: Usuarios tramitadores: - Andrés Fernando Muñoz Cabrera, Dependencia/s tramitadora/s: - FORTALECIMIENTO BOMBERIL PARA LA RESPUESTA, Usuario creador: Atención de Usuario al Ciudadano"/>
    <m/>
    <m/>
    <m/>
    <m/>
    <m/>
  </r>
  <r>
    <x v="0"/>
    <x v="0"/>
    <x v="2"/>
    <s v="EDINSON  ROMERO"/>
    <x v="0"/>
    <x v="1"/>
    <s v="Inquietud mesa técnica"/>
    <s v="Andres Fernando Muñoz Cabrera"/>
    <x v="0"/>
    <s v="Fortalecimiento Bomberil"/>
    <x v="0"/>
    <n v="15"/>
    <s v="2024-114-000539-5"/>
    <d v="2024-02-20T00:00:00"/>
    <m/>
    <d v="2024-05-31T00:00:00"/>
    <n v="69"/>
    <n v="70"/>
    <x v="1"/>
    <s v="Crear Radicado 2024-02-20 16:02:41_x000a_Usuario: Atención de Usuario al Ciudadano_x000a__x000a_Dependencia: GESTIÓN ATENCIÓN AL USUARIO_x000a__x000a_Observación: Se radicó el documento de forma correcta mediante radicación email con los siguientes datos: Usuarios tramitadores: - Andrés Fernando Muñoz Cabrera, Dependencia/s tramitadora/s: - FORTALECIMIENTO BOMBERIL PARA LA RESPUESTA, Usuario creador: Atención de Usuario al Ciudadano"/>
    <m/>
    <m/>
    <m/>
    <m/>
    <m/>
  </r>
  <r>
    <x v="0"/>
    <x v="0"/>
    <x v="23"/>
    <s v="ALCALDIA MUNICIPAL LA VIRGINIA  GUSTAVO VELEZ MENA RISARALDA"/>
    <x v="4"/>
    <x v="1"/>
    <s v="SOLICITUD DE INTERVENCION"/>
    <s v="Jorge Enrique Restrepo Sanguino"/>
    <x v="0"/>
    <s v="Formulación, Actualización y Acompañamiento Normativo "/>
    <x v="0"/>
    <n v="15"/>
    <s v="2024-114-000537-5"/>
    <d v="2024-02-20T00:00:00"/>
    <m/>
    <d v="2024-05-31T00:00:00"/>
    <n v="69"/>
    <n v="70"/>
    <x v="1"/>
    <s v="Finalizar radicado 2024-05-15 18:10:58_x000a_Usuario: Jorge Enrique Restrepo Sanguino_x000a__x000a_Dependencia: FORMULACIÓN, ACTUALIZACIÓN ,ACOMPAÑAMINETO NORMATIVO Y OPERATIVO_x000a__x000a_Observación: NO REQUIERE RESPUESTA SE RESPONDIO CON RADICADO N°2024-211-000107-1"/>
    <m/>
    <m/>
    <m/>
    <m/>
    <m/>
  </r>
  <r>
    <x v="0"/>
    <x v="0"/>
    <x v="2"/>
    <s v="UNIDAD PARA LA GESTION  DEL RIESGO"/>
    <x v="2"/>
    <x v="0"/>
    <s v="Oficio 2024EE02730 - Traslado y respuesta solicitud con radicado UNGRD No. 2024ER02131."/>
    <s v="Andres Fernando Muñoz Cabrera"/>
    <x v="0"/>
    <s v="Fortalecimiento Bomberil"/>
    <x v="0"/>
    <n v="15"/>
    <s v="2024-114-000534-5"/>
    <d v="2024-02-20T00:00:00"/>
    <m/>
    <d v="2024-05-31T00:00:00"/>
    <n v="69"/>
    <n v="70"/>
    <x v="1"/>
    <s v="Crear Radicado 2024-02-20 14:35:50_x000a_Usuario: Atención de Usuario al Ciudadano_x000a__x000a_Dependencia: GESTIÓN ATENCIÓN AL USUARIO_x000a__x000a_Observación: Se radicó el documento de forma correcta mediante radicación email con los siguientes datos: Usuarios tramitadores: - Andrés Fernando Muñoz Cabrera, Dependencia/s tramitadora/s: - FORTALECIMIENTO BOMBERIL PARA LA RESPUESTA, Usuario creador: Atención de Usuario al Ciudadano"/>
    <m/>
    <m/>
    <m/>
    <m/>
    <m/>
  </r>
  <r>
    <x v="0"/>
    <x v="0"/>
    <x v="2"/>
    <s v="GESTION DEL RIESGO CUNDINAMARCA  sin información"/>
    <x v="2"/>
    <x v="0"/>
    <s v="Oficio 2024EE02727 - Traslado solicitud con radicado UNGRD No. 2024ER02480."/>
    <s v="Andres Fernando Muñoz Cabrera"/>
    <x v="0"/>
    <s v="Fortalecimiento Bomberil"/>
    <x v="0"/>
    <n v="15"/>
    <s v="2024-114-000533-5"/>
    <d v="2024-02-20T00:00:00"/>
    <m/>
    <d v="2024-05-31T00:00:00"/>
    <n v="69"/>
    <n v="70"/>
    <x v="1"/>
    <s v="Crear Radicado 2024-02-20 14:32:43_x000a_Usuario: Atención de Usuario al Ciudadano_x000a__x000a_Dependencia: GESTIÓN ATENCIÓN AL USUARIO_x000a__x000a_Observación: Se radicó el documento de forma correcta mediante radicación email con los siguientes datos: Usuarios tramitadores: - Andrés Fernando Muñoz Cabrera, Dependencia/s tramitadora/s: - FORTALECIMIENTO BOMBERIL PARA LA RESPUESTA, Usuario creador: Atención de Usuario al Ciudadano"/>
    <m/>
    <m/>
    <m/>
    <m/>
    <m/>
  </r>
  <r>
    <x v="0"/>
    <x v="0"/>
    <x v="2"/>
    <s v="UNIDAD NACIONAL PARA LA GESTION DEL RIESGO  sin información obdin.choles@gestiondelriesgo.gov.co"/>
    <x v="2"/>
    <x v="0"/>
    <s v="Oficio 2024EE02727 - Traslado solicitud con radicado UNGRD No. 2024ER02480."/>
    <s v="Andres Fernando Muñoz Cabrera"/>
    <x v="0"/>
    <s v="Fortalecimiento Bomberil"/>
    <x v="0"/>
    <n v="15"/>
    <s v="2024-114-000532-5"/>
    <d v="2024-02-20T00:00:00"/>
    <m/>
    <d v="2024-05-31T00:00:00"/>
    <n v="69"/>
    <n v="70"/>
    <x v="1"/>
    <s v="Crear Radicado 2024-02-20 14:32:38_x000a_Usuario: Atención de Usuario al Ciudadano_x000a__x000a_Dependencia: GESTIÓN ATENCIÓN AL USUARIO_x000a__x000a_Observación: Se radicó el documento de forma correcta mediante radicación email con los siguientes datos: Usuarios tramitadores: - Andrés Fernando Muñoz Cabrera, Dependencia/s tramitadora/s: - FORTALECIMIENTO BOMBERIL PARA LA RESPUESTA, Usuario creador: Atención de Usuario al Ciudadano"/>
    <m/>
    <m/>
    <m/>
    <m/>
    <m/>
  </r>
  <r>
    <x v="0"/>
    <x v="0"/>
    <x v="9"/>
    <s v="anónimo anónimo"/>
    <x v="3"/>
    <x v="1"/>
    <s v="Comunicado Incapacidad de respuesta Bomberos Ituango"/>
    <s v="Alejandra Navia Ortiz"/>
    <x v="0"/>
    <s v="Formulación, Actualización y Acompañamiento Normativo "/>
    <x v="0"/>
    <n v="15"/>
    <s v="2024-114-000530-5"/>
    <d v="2024-02-20T00:00:00"/>
    <m/>
    <d v="2024-05-31T00:00:00"/>
    <n v="69"/>
    <n v="70"/>
    <x v="1"/>
    <s v="Adjuntar anexo al radicado 2024-05-20 16:09:40_x000a_Usuario: Alejandra Navia Ortiz_x000a__x000a_Dependencia: FORMULACIÓN, ACTUALIZACIÓN ,ACOMPAÑAMINETO NORMATIVO Y OPERATIVO_x000a__x000a_Observación: Se realizó la carga del siguiente documento: 2024-114-000530-5-5.pdf, con el nombre de: Contrato 0122 de 2024 Ituango.pdf, y su descripción: Contrato - Convenio Ituango 0122- 2024"/>
    <m/>
    <m/>
    <m/>
    <m/>
    <m/>
  </r>
  <r>
    <x v="0"/>
    <x v="0"/>
    <x v="11"/>
    <s v="CUERPO DE BOMBEROS DE SALAMINA  sin información bomberosalamina@hotmail.es"/>
    <x v="3"/>
    <x v="1"/>
    <s v="Fwd: DOCUMENTACION PROYECTO VEHICULO CUERPO DE BOMBEROS DE SALAMINA"/>
    <s v="Andres Fernando Muñoz Cabrera"/>
    <x v="0"/>
    <s v="Fortalecimiento Bomberil"/>
    <x v="0"/>
    <n v="15"/>
    <s v="2024-114-000529-5"/>
    <d v="2024-02-20T00:00:00"/>
    <m/>
    <d v="2024-05-31T00:00:00"/>
    <n v="69"/>
    <n v="70"/>
    <x v="1"/>
    <s v="Finalizar radicado 2024-04-03 09:27:31_x000a_Usuario: Andrés Fernando Muñoz Cabrera_x000a__x000a_Dependencia: FORTALECIMIENTO BOMBERIL PARA LA RESPUESTA_x000a__x000a_Observación: Se archiva por ser documento informativo, los proyectos radicados por los CB del pais, se parasan en una base consolidada a la Dirección de la DNBC 03/04/2024"/>
    <m/>
    <m/>
    <m/>
    <m/>
    <m/>
  </r>
  <r>
    <x v="0"/>
    <x v="0"/>
    <x v="17"/>
    <s v="CUERPO DE BOMBEROS VOLUNTARIOS FLORIDABLANCA  -- --"/>
    <x v="3"/>
    <x v="0"/>
    <s v="Falla en plataforma RUE"/>
    <s v="Luis Alberto Valencia Pulido"/>
    <x v="0"/>
    <s v="Coordinación Operativa"/>
    <x v="0"/>
    <n v="15"/>
    <s v="2024-114-000528-5"/>
    <d v="2024-02-20T00:00:00"/>
    <m/>
    <d v="2024-05-31T00:00:00"/>
    <n v="69"/>
    <n v="70"/>
    <x v="1"/>
    <s v="Finalizar radicado 2024-03-12 10:27:09_x000a_Usuario: Luis Alberto Valencia Pulido_x000a__x000a_Dependencia: COORDINACIÓN OPERATIVA_x000a__x000a_Observación: Se archiva documento por ser aviso informativo"/>
    <m/>
    <m/>
    <m/>
    <m/>
    <m/>
  </r>
  <r>
    <x v="0"/>
    <x v="0"/>
    <x v="0"/>
    <s v="LUPSA INGENIERIA Y CONTRUCCIONES SAS  --"/>
    <x v="0"/>
    <x v="1"/>
    <s v="SOLICITUD CONCEPTO TECNICO"/>
    <s v="Andres Fernando Muñoz Cabrera"/>
    <x v="0"/>
    <s v="Fortalecimiento Bomberil"/>
    <x v="0"/>
    <n v="15"/>
    <s v="2024-114-000527-5"/>
    <d v="2024-02-20T00:00:00"/>
    <m/>
    <d v="2024-05-31T00:00:00"/>
    <n v="69"/>
    <n v="70"/>
    <x v="1"/>
    <s v=" Crear Radicado 2024-02-20 11:48:40_x000a_Usuario: Atención de Usuario al Ciudadano_x000a__x000a_Dependencia: GESTIÓN ATENCIÓN AL USUARIO_x000a__x000a_Observación: Se radicó el documento de forma correcta mediante radicación email con los siguientes datos: Usuarios tramitadores: - Andrés Fernando Muñoz Cabrera, Dependencia/s tramitadora/s: - FORTALECIMIENTO BOMBERIL PARA LA RESPUESTA, Usuario creador: Atención de Usuario al Ciudadano"/>
    <m/>
    <m/>
    <m/>
    <m/>
    <m/>
  </r>
  <r>
    <x v="0"/>
    <x v="0"/>
    <x v="7"/>
    <s v="CORPORACION DE ENTIDADES AMBIENTALES CORPENAM  --"/>
    <x v="2"/>
    <x v="1"/>
    <s v="SOLICITUD ABASTECIMIENTO PARA LA SUBESTACION DE BOMBEROS EN LA PAILA VALLE DEL CAUCA"/>
    <s v="Andres Fernando Muñoz Cabrera"/>
    <x v="0"/>
    <s v="Fortalecimiento Bomberil"/>
    <x v="0"/>
    <n v="15"/>
    <s v="2024-114-000526-5"/>
    <d v="2024-02-20T00:00:00"/>
    <m/>
    <d v="2024-05-31T00:00:00"/>
    <n v="69"/>
    <n v="70"/>
    <x v="1"/>
    <s v="Asociar imagen principal 2024-02-20 11:41:05_x000a_Usuario: Atención de Usuario al Ciudadano_x000a__x000a_Dependencia: GESTIÓN ATENCIÓN AL USUARIO_x000a__x000a_Observación: Se realizó la carga del documento principal: 2024-114-000526-5-1.pdf, con el nombre de: 2024-114-000526-5.pdf, y su descripción: 2024-114-000526-5"/>
    <m/>
    <m/>
    <m/>
    <m/>
    <m/>
  </r>
  <r>
    <x v="0"/>
    <x v="0"/>
    <x v="2"/>
    <s v="CNSC - COMISION NACIONAL DEL SERVICIO CIVIL  sin información jcorrea@cnsc.gov.co"/>
    <x v="2"/>
    <x v="0"/>
    <s v="**2024RS023761** Remisión de Comunicación: 2024RS023761"/>
    <s v="Carlos Armando López Barrera"/>
    <x v="1"/>
    <s v="Gestion Jurìdica"/>
    <x v="0"/>
    <n v="15"/>
    <s v="2024-114-000522-5"/>
    <d v="2024-02-20T00:00:00"/>
    <m/>
    <d v="2024-05-31T00:00:00"/>
    <n v="69"/>
    <n v="70"/>
    <x v="1"/>
    <s v="Reasignar Radicado 2024-03-20 16:46:32_x000a_Usuario: Andrea González Sarmiento_x000a__x000a_Dependencia: GESTIÓN ATENCIÓN AL USUARIO_x000a__x000a_Observación: Se reasignó el radicado al usuario: Carlos Armando López Barrera con la siguiente observación: El documento es enviado a través de mensajería 472, por lo que se debe ingresar al link del documento para descargar el documento. Quedo pendiente"/>
    <m/>
    <m/>
    <m/>
    <m/>
    <m/>
  </r>
  <r>
    <x v="0"/>
    <x v="0"/>
    <x v="23"/>
    <s v="CUERPO DE BOMBEROS OFICIALES DE DOSQUEBRADAS  sin información"/>
    <x v="3"/>
    <x v="1"/>
    <s v="consulta para nombramiento de un comandante de bomberos voluntarios de la virginia"/>
    <s v="Rubén Darío Rincón Sanchez"/>
    <x v="0"/>
    <s v="Inspección, Vigilancia y Control"/>
    <x v="0"/>
    <n v="15"/>
    <s v="2024-114-000520-5"/>
    <d v="2024-02-19T00:00:00"/>
    <m/>
    <d v="2024-05-31T00:00:00"/>
    <n v="70"/>
    <n v="71"/>
    <x v="1"/>
    <s v=" Crear Radicado 2024-02-19 17:07:17_x000a_Usuario: Atención de Usuario al Ciudadano_x000a__x000a_Dependencia: GESTIÓN ATENCIÓN AL USUARIO_x000a__x000a_Observación: Se radicó el documento de forma correcta mediante radicación email con los siguientes datos: Usuarios tramitadores: - Rubén Darío Rincón Sanchez, Dependencia/s tramitadora/s: - INSPECCIÓN, VIGILANCIA Y CONTROL, Usuario creador: Atención de Usuario al Ciudadano"/>
    <m/>
    <m/>
    <m/>
    <m/>
    <m/>
  </r>
  <r>
    <x v="0"/>
    <x v="0"/>
    <x v="11"/>
    <s v="DELEGACION DEPARTAMENTAL  DE BOMBEROS DE CALDAS  sin información"/>
    <x v="3"/>
    <x v="1"/>
    <s v="SG 0202 Traslado de petición del Cuerpo de Bomberos Voluntarios de Belalcazar - Caldas"/>
    <s v="Andres Fernando Muñoz Cabrera"/>
    <x v="0"/>
    <s v="Fortalecimiento Bomberil"/>
    <x v="0"/>
    <n v="15"/>
    <s v="2024-114-000518-5"/>
    <d v="2024-02-19T00:00:00"/>
    <m/>
    <d v="2024-05-31T00:00:00"/>
    <n v="70"/>
    <n v="71"/>
    <x v="1"/>
    <s v="Crear Radicado 2024-02-19 16:37:00_x000a_Usuario: Atención de Usuario al Ciudadano_x000a__x000a_Dependencia: GESTIÓN ATENCIÓN AL USUARIO_x000a__x000a_Observación: Se radicó el documento de forma correcta mediante radicación email con los siguientes datos: Usuarios tramitadores: - Andrés Fernando Muñoz Cabrera, Dependencia/s tramitadora/s: - FORTALECIMIENTO BOMBERIL PARA LA RESPUESTA, Usuario creador: Atención de Usuario al Ciudadano_x000a__x000a_"/>
    <m/>
    <m/>
    <m/>
    <m/>
    <m/>
  </r>
  <r>
    <x v="0"/>
    <x v="0"/>
    <x v="2"/>
    <s v="DEPARTAMENTO NACIONAL DE PLANEACION  --"/>
    <x v="2"/>
    <x v="0"/>
    <s v="Circular 0005-4 de 19 de febrero de 2024 - Programación del PGN para la vigencia 2025 y Seguimiento a la Ejecución Inversión 2024"/>
    <s v="Adriana Moreno Roncancio"/>
    <x v="2"/>
    <s v="Planeación Estratégica"/>
    <x v="0"/>
    <n v="15"/>
    <s v="2024-114-000517-5"/>
    <d v="2024-02-19T00:00:00"/>
    <m/>
    <d v="2024-05-31T00:00:00"/>
    <n v="70"/>
    <n v="71"/>
    <x v="1"/>
    <s v="Crear Radicado 2024-02-19 16:33:16_x000a_Usuario: Atención de Usuario al Ciudadano_x000a__x000a_Dependencia: GESTIÓN ATENCIÓN AL USUARIO_x000a__x000a_Observación: Se radicó el documento de forma correcta mediante radicación email con los siguientes datos: Usuarios tramitadores: - Adriana Moreno Roncancio, Dependencia/s tramitadora/s: - PLANEACIÓN ESTRATEGICA, Usuario creador: Atención de Usuario al Ciudadano"/>
    <m/>
    <m/>
    <m/>
    <m/>
    <m/>
  </r>
  <r>
    <x v="0"/>
    <x v="0"/>
    <x v="2"/>
    <s v="DIEGO JIMENEZ OSORIO"/>
    <x v="0"/>
    <x v="0"/>
    <s v="PETICION"/>
    <s v="Nicolas Potes Rengifo"/>
    <x v="0"/>
    <s v="Formulación, Actualización y Acompañamiento Normativo "/>
    <x v="0"/>
    <n v="15"/>
    <s v="2024-114-000516-5"/>
    <d v="2024-02-19T00:00:00"/>
    <m/>
    <d v="2024-05-31T00:00:00"/>
    <n v="70"/>
    <n v="71"/>
    <x v="1"/>
    <s v="Reasignar Radicado 2024-04-10 20:22:11_x000a_Usuario: Ronny Estiven Romero Velandia_x000a__x000a_Dependencia: FORMULACIÓN, ACTUALIZACIÓN ,ACOMPAÑAMINETO NORMATIVO Y OPERATIVO_x000a__x000a_Observación: Se reasignó el radicado al usuario: Nicolas Potes Rengifo con la siguiente observación: tramitar_x000a__x000a_"/>
    <m/>
    <m/>
    <m/>
    <m/>
    <m/>
  </r>
  <r>
    <x v="0"/>
    <x v="0"/>
    <x v="2"/>
    <s v="CUERPO DE BOMBEROS VOLUNTARIOS DE CHOACHI - CUNDIMARCA  -- --"/>
    <x v="3"/>
    <x v="1"/>
    <s v="PRESENTACION PROYECTO VEHICULO MAQUINA EXTINTORA PARA ELCUERPO DE BOMBEROS VOLUNTARIOS DE CHOACHI -CUNDINAMARCA"/>
    <s v="Andres Fernando Muñoz Cabrera"/>
    <x v="0"/>
    <s v="Fortalecimiento Bomberil"/>
    <x v="1"/>
    <n v="15"/>
    <s v="2024-114-000515-5"/>
    <d v="2024-02-19T00:00:00"/>
    <m/>
    <d v="2024-05-31T00:00:00"/>
    <n v="70"/>
    <n v="71"/>
    <x v="1"/>
    <s v="Asociar imagen principal 2024-02-19 15:58:31_x000a_Usuario: Atención de Usuario al Ciudadano_x000a__x000a_Dependencia: GESTIÓN ATENCIÓN AL USUARIO_x000a__x000a_Observación: Se realizó la carga del documento principal: 2024-114-000515-5-1.pdf, con el nombre de: 2024-114-000515-5.pdf, y su descripción: 2024-114-000515-5"/>
    <m/>
    <m/>
    <m/>
    <m/>
    <m/>
  </r>
  <r>
    <x v="0"/>
    <x v="0"/>
    <x v="2"/>
    <s v="DELEGACION DEPARTAMENTAL DE BOMBEROS CUNDINAMARCA  sin información"/>
    <x v="3"/>
    <x v="1"/>
    <s v="CAMBIO DE DESTINACIÓN KIT FORESTAL DE BOMBEROS SAN BERNARDO PARA BOMBEROS CABRERA"/>
    <s v="Andres Fernando Muñoz Cabrera"/>
    <x v="0"/>
    <s v="Fortalecimiento Bomberil"/>
    <x v="1"/>
    <n v="15"/>
    <s v="2024-114-000510-5"/>
    <d v="2024-02-19T00:00:00"/>
    <m/>
    <d v="2024-05-31T00:00:00"/>
    <n v="70"/>
    <n v="71"/>
    <x v="1"/>
    <s v="Asociar imagen principal 2024-02-19 15:23:27_x000a_Usuario: Atención de Usuario al Ciudadano_x000a__x000a_Dependencia: GESTIÓN ATENCIÓN AL USUARIO_x000a__x000a_Observación: Se realizó la carga del documento principal: 2024-114-000510-5-1.pdf, con el nombre de: 2024-114-000510-5.pdf, y su descripción: 2024-114-000510-5_x000a__x000a_"/>
    <m/>
    <m/>
    <m/>
    <m/>
    <m/>
  </r>
  <r>
    <x v="0"/>
    <x v="1"/>
    <x v="2"/>
    <s v="anónimo anónimo"/>
    <x v="0"/>
    <x v="0"/>
    <s v="Solicitud de resolución"/>
    <s v="Edgar Alexander Maya Lopez,"/>
    <x v="0"/>
    <s v="Educación Nacional para Bomberos"/>
    <x v="0"/>
    <n v="15"/>
    <s v="2024-114-000508-5"/>
    <d v="2024-02-19T00:00:00"/>
    <m/>
    <d v="2024-05-31T00:00:00"/>
    <n v="70"/>
    <n v="71"/>
    <x v="1"/>
    <s v="Reasignar Radicado 2024-02-19 15:12:02_x000a_Usuario: Atención de Usuario al Ciudadano_x000a__x000a_Dependencia: GESTIÓN ATENCIÓN AL USUARIO_x000a__x000a_Observación: Se reasignó el radicado al usuario: Edgar Alexander Maya Lopez con la siguiente observación: PARA RESPECTIVO TRAMITE"/>
    <m/>
    <m/>
    <m/>
    <m/>
    <m/>
  </r>
  <r>
    <x v="0"/>
    <x v="0"/>
    <x v="13"/>
    <s v="CUERPO DE BOMBEROS VOLUNTARIOS DE AGUAZUL  sin información"/>
    <x v="3"/>
    <x v="1"/>
    <s v="SOLICITUD FORTALECIMIENTO AL CUERPO DE BOMBEROS VOLUNTARIOS DE AGUAZUL CASANARE"/>
    <s v="Andrés Fernando Muñoz Cabrera"/>
    <x v="0"/>
    <s v="Fortalecimiento Bomberil"/>
    <x v="1"/>
    <n v="15"/>
    <s v="2024-114-000507-5"/>
    <d v="2024-02-19T00:00:00"/>
    <m/>
    <d v="2024-05-31T00:00:00"/>
    <n v="70"/>
    <n v="71"/>
    <x v="1"/>
    <s v=" Asociar imagen principal 2024-02-19 12:25:18_x000a_Usuario: Atención de Usuario al Ciudadano_x000a__x000a_Dependencia: GESTIÓN ATENCIÓN AL USUARIO_x000a__x000a_Observación: Se realizó la carga del documento principal: 2024-114-000507-5-1.pdf, con el nombre de: 2024-114-000507-5.pdf, y su descripción: 2024-114-000507-5 PROYECTO AGUAZUL"/>
    <m/>
    <m/>
    <m/>
    <m/>
    <m/>
  </r>
  <r>
    <x v="0"/>
    <x v="0"/>
    <x v="2"/>
    <s v="MINISTERIO DEL INTERIOR  -- correspondencia@mininterior.gov.co"/>
    <x v="2"/>
    <x v="0"/>
    <s v="¡URGENTE! Políticas Públicas, Programas, Proyectos de Inversión Priorizados Territorializados del Plan de Gobierno"/>
    <s v="Adriana Moreno Roncancio"/>
    <x v="2"/>
    <s v="Dirección General"/>
    <x v="1"/>
    <n v="15"/>
    <s v="2024-114-000506-5"/>
    <d v="2024-02-19T00:00:00"/>
    <m/>
    <d v="2024-05-31T00:00:00"/>
    <n v="70"/>
    <n v="71"/>
    <x v="1"/>
    <s v="Reasignar Radicado 2024-03-01 15:13:03_x000a_Usuario: Director General_x000a__x000a_Dependencia: DIRECCION GENERAL_x000a__x000a_Observación: Se reasignó el radicado al usuario: Adriana Moreno Roncancio con la siguiente observación: para tramite"/>
    <m/>
    <m/>
    <m/>
    <m/>
    <m/>
  </r>
  <r>
    <x v="0"/>
    <x v="0"/>
    <x v="10"/>
    <s v="CUERPO DE BOMBEROS VOLUNTARIOS DE TITIRIB  -- --"/>
    <x v="3"/>
    <x v="1"/>
    <s v="Fwd: proyecto camioneta VBV Titiribí Antioquia."/>
    <s v="Andres Fernando Muñoz Cabrera"/>
    <x v="0"/>
    <s v="Fortalecimiento Bomberil"/>
    <x v="1"/>
    <n v="15"/>
    <s v="2024-114-000505-5"/>
    <d v="2024-02-19T00:00:00"/>
    <m/>
    <d v="2024-05-31T00:00:00"/>
    <n v="70"/>
    <n v="71"/>
    <x v="1"/>
    <s v="Finalizar radicado 2024-03-22 10:21:13_x000a_Usuario: Andrés Fernando Muñoz Cabrera_x000a__x000a_Dependencia: FORTALECIMIENTO BOMBERIL PARA LA RESPUESTA_x000a__x000a_Observación: Se archiva por ser documento informativo, los proyectos radicados por los CB del pais, se parasan en una base consolidada a la Dirección de la DNBC 22/03/2024"/>
    <m/>
    <m/>
    <m/>
    <m/>
    <m/>
  </r>
  <r>
    <x v="0"/>
    <x v="0"/>
    <x v="24"/>
    <s v="DELEGACION DEPARTAMENTAL DE BOMBEROS DE SUCRE  sin información"/>
    <x v="3"/>
    <x v="1"/>
    <s v="DONACION EQUIPOS USAID PARA DEPARTAMENTO DE SUCRE."/>
    <s v="Andres Fernando Muñoz Cabrera"/>
    <x v="0"/>
    <s v="Fortalecimiento Bomberil"/>
    <x v="1"/>
    <n v="15"/>
    <s v="2024-114-000504-5"/>
    <d v="2024-02-19T00:00:00"/>
    <m/>
    <d v="2024-05-31T00:00:00"/>
    <n v="70"/>
    <n v="71"/>
    <x v="1"/>
    <s v="Crear Radicado 2024-02-19 11:44:30_x000a_Usuario: Atención de Usuario al Ciudadano_x000a__x000a_Dependencia: GESTIÓN ATENCIÓN AL USUARIO_x000a__x000a_Observación: Se radicó el documento de forma correcta mediante radicación email con los siguientes datos: Usuarios tramitadores: - Andrés Fernando Muñoz Cabrera, Dependencia/s tramitadora/s: - FORTALECIMIENTO BOMBERIL PARA LA RESPUESTA, Usuario creador: Atención de Usuario al Ciudadano"/>
    <m/>
    <m/>
    <m/>
    <m/>
    <m/>
  </r>
  <r>
    <x v="0"/>
    <x v="0"/>
    <x v="2"/>
    <s v="DELEGACION DEPARTAMENTAL DE BOMBEROS CUNDINAMARCA  sin información"/>
    <x v="3"/>
    <x v="4"/>
    <s v="SOLICITUD MEDIDAS DISCIPLINARIAS Y CORRECTIVAS HACIA FUNCIONARIO DE LA ENTIDAD, POR CONDUCTAS INAPROPIADAS DISCURSOS DE ODIO"/>
    <s v="Nicolas Potes Rengifo"/>
    <x v="0"/>
    <s v="Formulación, Actualización y Acompañamiento Normativo "/>
    <x v="0"/>
    <n v="15"/>
    <s v="2024-114-000511-5"/>
    <d v="2024-02-19T00:00:00"/>
    <s v="2024-211-000511-1"/>
    <d v="2024-05-29T00:00:00"/>
    <n v="68"/>
    <n v="69"/>
    <x v="0"/>
    <s v=" Firmado físicamente 2024-05-29 14:46:42_x000a_Usuario: Alejandra Navia Ortiz_x000a__x000a_Dependencia: FORMULACIÓN, ACTUALIZACIÓN ,ACOMPAÑAMINETO NORMATIVO Y OPERATIVO_x000a__x000a_Observación: Se firmó físicamente el documento RESPUESTA COMANDANTE 680"/>
    <d v="2024-05-24T10:25:48"/>
    <s v="PDF"/>
    <s v="N/A  NO SE COMUNICA EL MEDIO DE ENVIO"/>
    <s v="N/A  NO SE COMUNICA EL MEDIO DE ENVIO"/>
    <s v="INCUMPLIMIENTO AL PROCEDIMIENTO INTERNO DE PQRSD POR NO CARGAR DOCUMENTO DE EVIDENCIA DE ENVIO DE RESPUESTA/ NO ENVIO RESPUESTA POR ORFEO"/>
  </r>
  <r>
    <x v="0"/>
    <x v="0"/>
    <x v="19"/>
    <s v="ARNOLDO ULISES TOSCANO SALAS"/>
    <x v="0"/>
    <x v="0"/>
    <s v="Revisión de las acciones jurídicas y procedimientos, por parte de los funcionarios de la Secretaria del Interior que expidieron la Resolución No. 004 ..."/>
    <s v="Jorge Enrique Restrepo Sanguino"/>
    <x v="0"/>
    <s v="Formulación, Actualización y Acompañamiento Normativo "/>
    <x v="1"/>
    <n v="15"/>
    <s v="2024-114-000503-5"/>
    <d v="2024-02-19T00:00:00"/>
    <m/>
    <d v="2024-05-31T00:00:00"/>
    <n v="70"/>
    <n v="71"/>
    <x v="1"/>
    <s v="Finalizar radicado 2024-05-15 11:03:21_x000a_Usuario: Jorge Enrique Restrepo Sanguino_x000a__x000a_Dependencia: FORMULACIÓN, ACTUALIZACIÓN ,ACOMPAÑAMINETO NORMATIVO Y OPERATIVO_x000a__x000a_Observación: ES DE INFORMACION NO REQUIERE RESPUESTA"/>
    <m/>
    <m/>
    <m/>
    <m/>
    <m/>
  </r>
  <r>
    <x v="0"/>
    <x v="0"/>
    <x v="17"/>
    <s v="LIGA DE GOBERNANTES ANTICORRUPCION  --"/>
    <x v="2"/>
    <x v="0"/>
    <s v="Radicacion Derecho Peticion-Remitente Partido Politico LIGA-DIRECCION NACIONAL DE BOMBEROS"/>
    <s v="Luis Alberto Valencia Pulido"/>
    <x v="0"/>
    <s v="Coordinación Operativa"/>
    <x v="1"/>
    <n v="15"/>
    <s v="TMP-2024-000000041"/>
    <d v="2024-02-19T00:00:00"/>
    <m/>
    <d v="2024-05-31T00:00:00"/>
    <n v="70"/>
    <n v="71"/>
    <x v="1"/>
    <s v="Crear Radicado 2024-02-19 11:16:03_x000a_Usuario: Luis Alberto Valencia Pulido_x000a__x000a_Dependencia: COORDINACIÓN OPERATIVA_x000a__x000a_Observación: Se radicó el documento de forma correcta asociado al radicado padre 2024-114-000384-5"/>
    <m/>
    <m/>
    <m/>
    <m/>
    <m/>
  </r>
  <r>
    <x v="0"/>
    <x v="0"/>
    <x v="6"/>
    <s v="CUERPO DE BOMBEROS VOLUNTARIOS DE CIRCASIA  --"/>
    <x v="3"/>
    <x v="0"/>
    <s v="OFICIO ENVIADO A LA SECRETARIA DEL INTERIOR Y JUZGADO PRIMERO CIVIL DEL CIRCUITO ARMENIA"/>
    <s v="Jorge Enrique Restrepo Sanguino"/>
    <x v="0"/>
    <s v="Formulación, Actualización y Acompañamiento Normativo "/>
    <x v="0"/>
    <n v="15"/>
    <s v="2024-114-000501-5"/>
    <d v="2024-02-19T00:00:00"/>
    <m/>
    <d v="2024-05-31T00:00:00"/>
    <n v="70"/>
    <n v="71"/>
    <x v="1"/>
    <s v="Reasignar Radicado 2024-05-15 11:28:39_x000a_Usuario: Jorge Enrique Restrepo Sanguino_x000a__x000a_Dependencia: FORMULACIÓN, ACTUALIZACIÓN ,ACOMPAÑAMINETO NORMATIVO Y OPERATIVO_x000a__x000a_Observación: Se reasignó el radicado al usuario: Rubén Darío Rincón Sanchez con la siguiente observación: PARA LO DE SU COMPETENCIA"/>
    <m/>
    <m/>
    <m/>
    <m/>
    <m/>
  </r>
  <r>
    <x v="0"/>
    <x v="0"/>
    <x v="0"/>
    <s v="ALCALDIA DE SATIVANORTE  --"/>
    <x v="4"/>
    <x v="1"/>
    <s v="Solicitud de interés de construcción de estación de bomberos en el municipio de Sativanorte Boyacá"/>
    <s v="Jonathan Prieto "/>
    <x v="1"/>
    <s v="Fortalecimiento Bomberil"/>
    <x v="0"/>
    <n v="15"/>
    <s v="2024-114-000498-5"/>
    <d v="2024-02-19T00:00:00"/>
    <m/>
    <d v="2024-05-31T00:00:00"/>
    <n v="70"/>
    <n v="71"/>
    <x v="1"/>
    <s v="Reasignar Radicado 2024-04-09 13:59:45_x000a_Usuario: Rainer Narval Naranjo Charrasquiel_x000a__x000a_Dependencia: SUBDIRECCIÓN ADMINISTRATIVA Y FINANCIERA_x000a__x000a_Observación: Se reasignó el radicado al usuario: Jonathan Prieto con la siguiente observación: Se traslada al área de Infraestructura para su revisión."/>
    <m/>
    <m/>
    <m/>
    <m/>
    <m/>
  </r>
  <r>
    <x v="0"/>
    <x v="0"/>
    <x v="11"/>
    <s v="Secretario de Vivienda, Saneamiento Básico y Obras Publicas  --"/>
    <x v="2"/>
    <x v="1"/>
    <s v="Solicitud de información para la adjudicación de construcción de una estación de bomberos"/>
    <s v="Jonathan Prieto "/>
    <x v="0"/>
    <s v="Fortalecimiento Bomberil"/>
    <x v="1"/>
    <n v="15"/>
    <s v="2024-114-000494-5"/>
    <d v="2024-02-19T00:00:00"/>
    <m/>
    <d v="2024-05-31T00:00:00"/>
    <n v="70"/>
    <n v="71"/>
    <x v="1"/>
    <s v="Reasignar Radicado 2024-04-09 13:55:51_x000a_Usuario: Rainer Narval Naranjo Charrasquiel_x000a__x000a_Dependencia: SUBDIRECCIÓN ADMINISTRATIVA Y FINANCIERA_x000a__x000a_Observación: Se reasignó el radicado al usuario: Jonathan Prieto con la siguiente observación: Se da traslado al área de Infraestructura para su revisión y manejo"/>
    <m/>
    <m/>
    <m/>
    <m/>
    <m/>
  </r>
  <r>
    <x v="0"/>
    <x v="0"/>
    <x v="2"/>
    <s v="CUERPO DE BOMBEROS VOLUNTARIOS DE COGUA  --"/>
    <x v="3"/>
    <x v="0"/>
    <s v="oficio demora firma convenio cogua"/>
    <s v="Alejandra Navia Ortiz"/>
    <x v="1"/>
    <s v="Formulación, Actualización y Acompañamiento Normativo "/>
    <x v="1"/>
    <n v="15"/>
    <s v="2024-114-000493-5"/>
    <d v="2024-02-19T00:00:00"/>
    <m/>
    <d v="2024-05-31T00:00:00"/>
    <n v="70"/>
    <n v="71"/>
    <x v="1"/>
    <s v="Adjuntar anexo al radicado 2024-05-20 15:51:47_x000a_Usuario: Alejandra Navia Ortiz_x000a__x000a_Dependencia: FORMULACIÓN, ACTUALIZACIÓN ,ACOMPAÑAMINETO NORMATIVO Y OPERATIVO_x000a__x000a_Observación: Se realizó la carga del siguiente documento: 2024-114-000493-5-5.pdf, con el nombre de: Convenio 005-2024 Cogua.pdf, y su descripción: Contrato Convenio No 005 de 2024 Ok convenio"/>
    <m/>
    <m/>
    <m/>
    <m/>
    <m/>
  </r>
  <r>
    <x v="0"/>
    <x v="0"/>
    <x v="14"/>
    <s v="PABLO JOSE -- --"/>
    <x v="0"/>
    <x v="0"/>
    <s v="Re: Solicitud de documentos para suscripción de convenio de cooperacion"/>
    <s v="Jorge Enrique Restrepo Sanguino"/>
    <x v="0"/>
    <s v="Formulación, Actualización y Acompañamiento Normativo "/>
    <x v="1"/>
    <n v="15"/>
    <s v="2024-114-000491-5"/>
    <d v="2024-02-19T00:00:00"/>
    <m/>
    <d v="2024-05-31T00:00:00"/>
    <n v="70"/>
    <n v="71"/>
    <x v="1"/>
    <s v="Finalizar radicado 2024-05-02 16:25:24_x000a_Usuario: Jorge Enrique Restrepo Sanguino_x000a__x000a_Dependencia: FORMULACIÓN, ACTUALIZACIÓN ,ACOMPAÑAMINETO NORMATIVO Y OPERATIVO_x000a__x000a_Observación: ES DE INFORMACION"/>
    <m/>
    <m/>
    <m/>
    <m/>
    <m/>
  </r>
  <r>
    <x v="0"/>
    <x v="0"/>
    <x v="10"/>
    <s v="CBV DAGUA VALLE --"/>
    <x v="0"/>
    <x v="0"/>
    <s v="Solicitud radicado 202402042"/>
    <s v="Andres Fernando Muñoz Cabrera"/>
    <x v="0"/>
    <s v="Fortalecimiento Bomberil"/>
    <x v="1"/>
    <n v="15"/>
    <s v="2024-114-000489-5"/>
    <d v="2024-02-19T00:00:00"/>
    <m/>
    <d v="2024-05-31T00:00:00"/>
    <n v="70"/>
    <n v="71"/>
    <x v="1"/>
    <s v="Crear Radicado 2024-02-19 09:18:55_x000a_Usuario: Atención de Usuario al Ciudadano_x000a__x000a_Dependencia: GESTIÓN ATENCIÓN AL USUARIO_x000a__x000a_Observación: Se radicó el documento de forma correcta mediante radicación email con los siguientes datos: Usuarios tramitadores: - Andrés Fernando Muñoz Cabrera, Dependencia/s tramitadora/s: - FORTALECIMIENTO BOMBERIL PARA LA RESPUESTA, Usuario creador: Atención de Usuario al Ciudadano"/>
    <m/>
    <m/>
    <m/>
    <m/>
    <m/>
  </r>
  <r>
    <x v="0"/>
    <x v="0"/>
    <x v="2"/>
    <s v="MINISTERIO DEL INTERIOR  -- correspondencia@mininterior.gov.co"/>
    <x v="2"/>
    <x v="0"/>
    <s v="RE: ¡URGENTE! Solicitud información políticas públicas dirigidas al Grupo de Población Migrante y Refugiada - CONTRALORÍA GENERAL DE LA REPUBLICA ..."/>
    <s v="Carlos Armando López Barrera"/>
    <x v="1"/>
    <s v="Gestion Jurìdica"/>
    <x v="1"/>
    <n v="15"/>
    <s v="2024-114-000486-5"/>
    <d v="2024-02-19T00:00:00"/>
    <m/>
    <d v="2024-05-31T00:00:00"/>
    <n v="70"/>
    <n v="71"/>
    <x v="1"/>
    <s v="Incluir en expediente 2024-03-20 16:18:15_x000a_Usuario: Carlos Armando López Barrera_x000a__x000a_Dependencia: GESTIÓN JURÍDICA_x000a__x000a_Observación: Se incluyó el radicado en el expediente: respuesta ministerio del interior"/>
    <m/>
    <m/>
    <m/>
    <m/>
    <m/>
  </r>
  <r>
    <x v="0"/>
    <x v="0"/>
    <x v="25"/>
    <s v="ALCALDIA MUNICIPAL DE ARAUCA  --"/>
    <x v="4"/>
    <x v="1"/>
    <s v="Solicitud de apoyo cuerpo de Bomberos del municipio de Arauca"/>
    <s v="Andres Fernando Muñoz Cabrera"/>
    <x v="0"/>
    <s v="Fortalecimiento Bomberil"/>
    <x v="1"/>
    <n v="15"/>
    <s v="2024-114-000499-5"/>
    <d v="2024-02-19T00:00:00"/>
    <s v="2024-213-000392-1"/>
    <d v="2024-05-10T00:00:00"/>
    <n v="56"/>
    <n v="57"/>
    <x v="0"/>
    <s v="Finalizar radicado 2024-05-15 16:23:24_x000a_Usuario: Andrés Fernando Muñoz Cabrera_x000a__x000a_Dependencia: FORTALECIMIENTO BOMBERIL PARA LA RESPUESTA_x000a__x000a_Observación: Se dio respuesta con oficio de salida No. 2024-000000482"/>
    <d v="2024-05-15T16:23:24"/>
    <s v="PDF"/>
    <s v="SI"/>
    <s v="NO"/>
    <s v=" Desatención al procedimiento adecuado de salidas a respuestas de PQRSD ya que se cargó el archivo de salida en documentos del radicado y no en documentos principales."/>
  </r>
  <r>
    <x v="0"/>
    <x v="0"/>
    <x v="0"/>
    <s v="ALCALDIA  COMBITA"/>
    <x v="4"/>
    <x v="0"/>
    <s v="Solicitud"/>
    <s v="Andres Fernando Muñoz Cabrera"/>
    <x v="0"/>
    <s v="Fortalecimiento Bomberil"/>
    <x v="1"/>
    <n v="15"/>
    <s v="2024-114-000484-5"/>
    <d v="2024-02-16T00:00:00"/>
    <m/>
    <d v="2024-05-31T00:00:00"/>
    <n v="71"/>
    <n v="72"/>
    <x v="1"/>
    <s v="Crear Radicado 2024-02-16 16:55:51_x000a_Usuario: Atención de Usuario al Ciudadano_x000a__x000a_Dependencia: GESTIÓN ATENCIÓN AL USUARIO_x000a__x000a_Observación: Se radicó el documento de forma correcta mediante radicación email con los siguientes datos: Usuarios tramitadores: - Andrés Fernando Muñoz Cabrera, Dependencia/s tramitadora/s: - FORTALECIMIENTO BOMBERIL PARA LA RESPUESTA, Usuario creador: Atención de Usuario al Ciudadano"/>
    <m/>
    <m/>
    <m/>
    <m/>
    <m/>
  </r>
  <r>
    <x v="0"/>
    <x v="0"/>
    <x v="4"/>
    <s v="OSCAR JUNIOR ORTIZ LOPEZ"/>
    <x v="0"/>
    <x v="1"/>
    <s v="SOLICITUD INFORMACIÓN"/>
    <s v="Luis Alberto Valencia Pulido"/>
    <x v="0"/>
    <s v="Coordinación Operativa"/>
    <x v="0"/>
    <n v="15"/>
    <s v="2024-114-000483-5"/>
    <d v="2024-02-16T00:00:00"/>
    <m/>
    <d v="2024-05-31T00:00:00"/>
    <n v="71"/>
    <n v="72"/>
    <x v="1"/>
    <s v="Crear Radicado 2024-02-16 16:32:20_x000a_Usuario: Atención de Usuario al Ciudadano_x000a__x000a_Dependencia: GESTIÓN ATENCIÓN AL USUARIO_x000a__x000a_Observación: Se radicó el documento de forma correcta mediante radicación email con los siguientes datos: Usuarios tramitadores: - Luis Alberto Valencia Pulido, Dependencia/s tramitadora/s: - COORDINACIÓN OPERATIVA, Usuario creador: Atención de Usuario al Ciudadano"/>
    <m/>
    <m/>
    <m/>
    <m/>
    <m/>
  </r>
  <r>
    <x v="0"/>
    <x v="0"/>
    <x v="2"/>
    <s v="NATALY  QUEVEDO"/>
    <x v="0"/>
    <x v="1"/>
    <s v="solicitud de confirmación de resolución y certificación centro de formación"/>
    <s v="Edgar Alexander Maya Lopez,"/>
    <x v="0"/>
    <s v="Educación Nacional para Bomberos"/>
    <x v="0"/>
    <n v="15"/>
    <s v="2024-114-000482-5"/>
    <d v="2024-02-16T00:00:00"/>
    <m/>
    <d v="2024-05-31T00:00:00"/>
    <n v="71"/>
    <n v="72"/>
    <x v="1"/>
    <s v="Crear Radicado 2024-02-16 16:27:42_x000a_Usuario: Atención de Usuario al Ciudadano_x000a__x000a_Dependencia: GESTIÓN ATENCIÓN AL USUARIO_x000a__x000a_Observación: Se radicó el documento de forma correcta mediante radicación email con los siguientes datos: Usuarios tramitadores: - Edgar Alexander Maya Lopez, Dependencia/s tramitadora/s: - EDUCACIÓN NACIONAL PARA BOMBEROS , Usuario creador: Atención de Usuario al Ciudadano"/>
    <m/>
    <m/>
    <m/>
    <m/>
    <m/>
  </r>
  <r>
    <x v="0"/>
    <x v="0"/>
    <x v="6"/>
    <s v="CUERPO DE BOMBEROS VOLUNTARIOS DE ARMENIA QUINDIO  JORGE URREA"/>
    <x v="3"/>
    <x v="4"/>
    <s v="Documentación Certifiado de Cumplmiento"/>
    <s v="Rubén Darío Rincón Sanchez"/>
    <x v="0"/>
    <s v="Inspección, Vigilancia y Control"/>
    <x v="0"/>
    <n v="15"/>
    <s v="2024-114-000480-5"/>
    <d v="2024-02-16T00:00:00"/>
    <m/>
    <d v="2024-05-31T00:00:00"/>
    <n v="71"/>
    <n v="72"/>
    <x v="1"/>
    <s v="Crear Radicado 2024-02-16 16:01:21_x000a_Usuario: Atención de Usuario al Ciudadano_x000a__x000a_Dependencia: GESTIÓN ATENCIÓN AL USUARIO_x000a__x000a_Observación: Se radicó el documento de forma correcta mediante radicación email con los siguientes datos: Usuarios tramitadores: - Rubén Darío Rincón Sanchez, Dependencia/s tramitadora/s: - INSPECCIÓN, VIGILANCIA Y CONTROL, Usuario creador: Atención de Usuario al Ciudadano"/>
    <m/>
    <m/>
    <m/>
    <m/>
    <m/>
  </r>
  <r>
    <x v="0"/>
    <x v="0"/>
    <x v="6"/>
    <s v="CUERPO DE BOMBEROS VOLUNTARIOS DE ARMENIA QUINDIO  JORGE URREA"/>
    <x v="3"/>
    <x v="4"/>
    <s v="Documentación Certificado de cumplimiento"/>
    <s v="Rubén Darío Rincón Sanchez"/>
    <x v="0"/>
    <s v="Inspección, Vigilancia y Control"/>
    <x v="0"/>
    <n v="15"/>
    <s v="2024-114-000479-5"/>
    <d v="2024-02-16T00:00:00"/>
    <m/>
    <d v="2024-05-31T00:00:00"/>
    <n v="71"/>
    <n v="72"/>
    <x v="1"/>
    <s v="Crear Radicado 2024-02-16 16:00:10_x000a_Usuario: Atención de Usuario al Ciudadano_x000a__x000a_Dependencia: GESTIÓN ATENCIÓN AL USUARIO_x000a__x000a_Observación: Se radicó el documento de forma correcta mediante radicación email con los siguientes datos: Usuarios tramitadores: - Rubén Darío Rincón Sanchez, Dependencia/s tramitadora/s: - INSPECCIÓN, VIGILANCIA Y CONTROL, Usuario creador: Atención de Usuario al Ciudadano"/>
    <m/>
    <m/>
    <m/>
    <m/>
    <m/>
  </r>
  <r>
    <x v="0"/>
    <x v="0"/>
    <x v="10"/>
    <s v="FRANCISCO JAVIER -- --"/>
    <x v="0"/>
    <x v="0"/>
    <s v="Asesoría grupo FANO"/>
    <s v="Alejandra Navia Ortiz"/>
    <x v="0"/>
    <s v="Formulación, Actualización y Acompañamiento Normativo "/>
    <x v="0"/>
    <n v="15"/>
    <s v="2024-114-000488-5"/>
    <d v="2024-02-19T00:00:00"/>
    <s v="2024-211-000371-1"/>
    <d v="2024-05-22T00:00:00"/>
    <n v="63"/>
    <n v="64"/>
    <x v="0"/>
    <s v="Firmado físicamente 2024-05-22 11:02:38_x000a_Usuario: Alejandra Navia Ortiz_x000a__x000a_Dependencia: FORMULACIÓN, ACTUALIZACIÓN ,ACOMPAÑAMINETO NORMATIVO Y OPERATIVO_x000a__x000a_Observación: Se firmó físicamente el documento 2024-114-000488-5 SOLICITUD CONCEPTO BOMBEROS MAYORES DE 70 AÑOS"/>
    <d v="2024-05-09T10:43:07"/>
    <s v="PDF"/>
    <s v="N/A  NO SE COMUNICA EL MEDIO DE ENVIO"/>
    <s v="N/A  NO SE COMUNICA EL MEDIO DE ENVIO"/>
    <s v="INCUMPLIMIENTO AL PROCEDIMIENTO INTERNO DE PQRSD POR NO CARGAR DOCUMENTO DE EVIDENCIA DE ENVIO DE RESPUESTA/ NO ENVIO RESPUESTA POR ORFEO"/>
  </r>
  <r>
    <x v="0"/>
    <x v="0"/>
    <x v="7"/>
    <s v="LEONELA  CASTRILLON"/>
    <x v="0"/>
    <x v="1"/>
    <s v="SOLICITUD INFORMACION"/>
    <s v="Luis Alberto Valencia Pulido"/>
    <x v="0"/>
    <s v="Coordinación Operativa"/>
    <x v="0"/>
    <n v="15"/>
    <s v="2024-114-000477-5"/>
    <d v="2024-02-16T00:00:00"/>
    <m/>
    <d v="2024-05-31T00:00:00"/>
    <n v="71"/>
    <n v="72"/>
    <x v="1"/>
    <s v="Crear Radicado 2024-02-16 15:39:32_x000a_Usuario: Atención de Usuario al Ciudadano_x000a__x000a_Dependencia: GESTIÓN ATENCIÓN AL USUARIO_x000a__x000a_Observación: Se radicó el documento de forma correcta mediante radicación email con los siguientes datos: Usuarios tramitadores: - Luis Alberto Valencia Pulido, Dependencia/s tramitadora/s: - COORDINACIÓN OPERATIVA, Usuario creador: Atención de Usuario al Ciudadano"/>
    <m/>
    <m/>
    <m/>
    <m/>
    <m/>
  </r>
  <r>
    <x v="0"/>
    <x v="1"/>
    <x v="2"/>
    <s v="DANNA VALENTINA SÁNCHEZ PINILLA"/>
    <x v="0"/>
    <x v="0"/>
    <s v="Solicitud de información de  de incendios estructurales entre 2010 y  2023"/>
    <s v="Luis Alberto Valencia Pulido"/>
    <x v="0"/>
    <s v="Coordinación Operativa"/>
    <x v="1"/>
    <n v="15"/>
    <s v="2024-114-000485-5"/>
    <d v="2024-02-18T00:00:00"/>
    <s v="2024-212-000140-1"/>
    <d v="2024-04-02T00:00:00"/>
    <n v="29"/>
    <n v="30"/>
    <x v="0"/>
    <s v="Enviar respuesta por correo 2024-04-02 11:50:15_x000a_Usuario: Luis Alberto Valencia Pulido_x000a__x000a_Dependencia: COORDINACIÓN OPERATIVA_x000a__x000a_Observación: Se envió el radicado al(los) cliente(s) con el correo registrado keyla.cortes@dnbc.gov.co, danna.sanchez-p@mail.escuelaing.edu.co"/>
    <d v="2024-03-25T19:24:06"/>
    <s v="PDF"/>
    <s v="SI"/>
    <s v="NO"/>
    <s v="   SE DIO CUMPLIMIENTO A LA PETICION FUERA DE LOS TIEMPOS ESTABLACIDOS "/>
  </r>
  <r>
    <x v="0"/>
    <x v="0"/>
    <x v="24"/>
    <s v="CUERPO DE BOMBEROS VOLUNTARIOS DE SANTIAGO DE TOLU  JOAQUIN MAURICIO TEJERA MARTINEZ"/>
    <x v="3"/>
    <x v="1"/>
    <s v="SOLICITUD DE AUTORIZACIÓN DE ENTREGA DE MAQUINA TIPO CISTERNA (JVM648) A LOS 3 MIEMBROS DE JUNTA DEPARTAMENTAL DE BOMBEROS DEL DEPARTAMENTO DE SUCRE"/>
    <s v="Andres Fernando Muñoz Cabrera"/>
    <x v="0"/>
    <s v="Fortalecimiento Bomberil"/>
    <x v="1"/>
    <n v="15"/>
    <s v="2024-114-000475-5"/>
    <d v="2024-02-16T00:00:00"/>
    <m/>
    <d v="2024-05-31T00:00:00"/>
    <n v="71"/>
    <n v="72"/>
    <x v="1"/>
    <s v="Crear Radicado 2024-02-16 14:26:26_x000a_Usuario: Atención de Usuario al Ciudadano_x000a__x000a_Dependencia: GESTIÓN ATENCIÓN AL USUARIO_x000a__x000a_Observación: Se radicó el documento de forma correcta mediante radicación email con los siguientes datos: Usuarios tramitadores: - Andrés Fernando Muñoz Cabrera, Dependencia/s tramitadora/s: - FORTALECIMIENTO BOMBERIL PARA LA RESPUESTA, Usuario creador: Atención de Usuario al Ciudadano"/>
    <m/>
    <m/>
    <m/>
    <m/>
    <m/>
  </r>
  <r>
    <x v="0"/>
    <x v="0"/>
    <x v="10"/>
    <s v="AERONAUTICA CIVIL FRANKLIN --"/>
    <x v="2"/>
    <x v="1"/>
    <s v="Derecho de peticion Interes  General Cambio de ARL DNBC cuerpos de Bomberos Colombia  16_02_2023"/>
    <s v="PROSPERO ANTONIO CARBONELL"/>
    <x v="1"/>
    <s v="Gestion Juridica"/>
    <x v="0"/>
    <n v="15"/>
    <s v="2024-114-000473-5"/>
    <d v="2024-02-16T00:00:00"/>
    <m/>
    <d v="2024-05-31T00:00:00"/>
    <n v="71"/>
    <n v="72"/>
    <x v="1"/>
    <s v="k Copiar a informado 2024-04-03 10:13:45_x000a_Usuario: PROSPERO ANTONIO CARBONELL TANGARIFE_x000a__x000a_Dependencia: GESTIÓN JURÍDICA_x000a__x000a_Observación: Se informó el radicado al usuario Director General"/>
    <m/>
    <m/>
    <m/>
    <m/>
    <m/>
  </r>
  <r>
    <x v="0"/>
    <x v="0"/>
    <x v="2"/>
    <s v="SASC ACADEMY  --"/>
    <x v="2"/>
    <x v="1"/>
    <s v="Solicitud listado Cuerpo de Bomberos Avalados bajo Resolución 0256"/>
    <s v="Luis Alberto Valencia Pulido"/>
    <x v="0"/>
    <s v="Coordinación Operativa"/>
    <x v="0"/>
    <n v="15"/>
    <s v="2024-114-000471-5"/>
    <d v="2024-02-16T00:00:00"/>
    <m/>
    <d v="2024-05-31T00:00:00"/>
    <n v="71"/>
    <n v="72"/>
    <x v="1"/>
    <s v=" Crear Radicado 2024-02-16 10:36:43_x000a_Usuario: Atención de Usuario al Ciudadano_x000a__x000a_Dependencia: GESTIÓN ATENCIÓN AL USUARIO_x000a__x000a_Observación: Se radicó el documento de forma correcta mediante radicación email con los siguientes datos: Usuarios tramitadores: - Luis Alberto Valencia Pulido, Dependencia/s tramitadora/s: - COORDINACIÓN OPERATIVA, Usuario creador: Atención de Usuario al Ciudadano"/>
    <m/>
    <m/>
    <m/>
    <m/>
    <m/>
  </r>
  <r>
    <x v="0"/>
    <x v="0"/>
    <x v="23"/>
    <s v="CUERPO DE BOMBEROS VOLUNTARIOS DE SANTA ROSA DE CABAL  sin información"/>
    <x v="3"/>
    <x v="1"/>
    <s v="faltante MCLEOD"/>
    <s v="Andres Fernando Muñoz Cabrera"/>
    <x v="0"/>
    <s v="Fortalecimiento Bomberil"/>
    <x v="0"/>
    <n v="15"/>
    <s v="2024-114-000469-5"/>
    <d v="2024-02-16T00:00:00"/>
    <m/>
    <d v="2024-05-31T00:00:00"/>
    <n v="71"/>
    <n v="72"/>
    <x v="1"/>
    <s v="Crear Radicado 2024-02-16 10:26:04_x000a_Usuario: Atención de Usuario al Ciudadano_x000a__x000a_Dependencia: GESTIÓN ATENCIÓN AL USUARIO_x000a__x000a_Observación: Se radicó el documento de forma correcta mediante radicación email con los siguientes datos: Usuarios tramitadores: - Andrés Fernando Muñoz Cabrera, Dependencia/s tramitadora/s: - FORTALECIMIENTO BOMBERIL PARA LA RESPUESTA, Usuario creador: Atención de Usuario al Ciudadano"/>
    <m/>
    <m/>
    <m/>
    <m/>
    <m/>
  </r>
  <r>
    <x v="0"/>
    <x v="0"/>
    <x v="10"/>
    <s v="CUERPO DE BOMBEROS VOLUNTARIOS DE LA HORMIGA  JORGE ELIECER OSORIO"/>
    <x v="3"/>
    <x v="0"/>
    <s v="RUBEN DARIO- GESTOR VIGILANCIA Y CONTROL -LISTADO PARA CARNETIZACION"/>
    <s v="Edwin Alfonso Zamora Oyola"/>
    <x v="1"/>
    <s v="Gestión de Tecnologia e Informática"/>
    <x v="0"/>
    <n v="15"/>
    <s v="2024-114-000468-5"/>
    <d v="2024-02-16T00:00:00"/>
    <m/>
    <d v="2024-05-31T00:00:00"/>
    <n v="71"/>
    <n v="72"/>
    <x v="1"/>
    <s v="Crear Radicado 2024-02-16 10:23:20_x000a_Usuario: Atención de Usuario al Ciudadano_x000a__x000a_Dependencia: GESTIÓN ATENCIÓN AL USUARIO_x000a__x000a_Observación: Se radicó el documento de forma correcta mediante radicación email con los siguientes datos: Usuarios tramitadores: - Edwin Alfonso Zamora Oyola, Dependencia/s tramitadora/s: - GESTIÓN DE TECNOLOGÍA E INFORMÁTICA, Usuario creador: Atención de Usuario al Ciudadano"/>
    <m/>
    <m/>
    <m/>
    <m/>
    <m/>
  </r>
  <r>
    <x v="0"/>
    <x v="0"/>
    <x v="2"/>
    <s v="ASOCIACION COLOMBIANA DE  PROFESIONALES    --"/>
    <x v="2"/>
    <x v="0"/>
    <s v="solicitud - derecho de petición"/>
    <m/>
    <x v="2"/>
    <s v="Dirección General"/>
    <x v="1"/>
    <n v="15"/>
    <s v="2024-114-000478-5"/>
    <d v="2024-02-16T00:00:00"/>
    <s v="2024-100-000061-1"/>
    <d v="2024-04-15T00:00:00"/>
    <n v="39"/>
    <n v="40"/>
    <x v="0"/>
    <s v="Finalizar radicado 2024-04-15 11:41:22_x000a_Usuario: Director General_x000a__x000a_Dependencia: DIRECCION GENERAL_x000a__x000a_Observación: ARCHIVO"/>
    <d v="2024-02-27T10:09:23"/>
    <s v="PDF"/>
    <s v="N/A  NO SE COMUNICA EL MEDIO DE ENVIO"/>
    <s v="N/A  NO SE COMUNICA EL MEDIO DE ENVIO"/>
    <s v="INCUMPLIMIENTO AL PROCEDIMIENTO INTERNO DE PQRSD POR NO CARGAR DOCUMENTO DE EVIDENCIA DE ENVIO DE RESPUESTA/ NO ENVIO RESPUESTA POR ORFEO"/>
  </r>
  <r>
    <x v="0"/>
    <x v="0"/>
    <x v="18"/>
    <s v="ALCALDIA MUNICIPAL DE MORELIA  --"/>
    <x v="4"/>
    <x v="0"/>
    <s v="SOLICITUD DE INFORMACION"/>
    <s v="Andres Fernando Muñoz Cabrera"/>
    <x v="0"/>
    <s v="Fortalecimiento Bomberil"/>
    <x v="0"/>
    <n v="15"/>
    <s v="2024-114-000467-5"/>
    <d v="2024-02-16T00:00:00"/>
    <m/>
    <d v="2024-05-31T00:00:00"/>
    <n v="71"/>
    <n v="72"/>
    <x v="1"/>
    <s v="Crear Radicado 2024-02-16 10:19:15_x000a_Usuario: Atención de Usuario al Ciudadano_x000a__x000a_Dependencia: GESTIÓN ATENCIÓN AL USUARIO_x000a__x000a_Observación: Se radicó el documento de forma correcta mediante radicación email con los siguientes datos: Usuarios tramitadores: - Andrés Fernando Muñoz Cabrera, Dependencia/s tramitadora/s: - FORTALECIMIENTO BOMBERIL PARA LA RESPUESTA, Usuario creador: Atención de Usuario al Ciudadano"/>
    <m/>
    <m/>
    <m/>
    <m/>
    <m/>
  </r>
  <r>
    <x v="0"/>
    <x v="0"/>
    <x v="4"/>
    <s v="ALCALDIA DE PLANETA RICA  --"/>
    <x v="4"/>
    <x v="2"/>
    <s v="SOLICITUD DE VEHÍCULO TRANSPORTADOR DE AGUA (CISTERNA) Y CAMIONETA DEINTERVENCIÓN RAPIDA PARA EL MUNICIPIO DE PLANETA RICA- DEPARTAMENTO DE CORDOBA"/>
    <s v="Andres Fernando Muñoz Cabrera"/>
    <x v="0"/>
    <s v="Fortalecimiento Bomberil"/>
    <x v="0"/>
    <n v="15"/>
    <s v="2024-114-000476-5"/>
    <d v="2024-02-16T00:00:00"/>
    <s v=" 2024-213-000391-1"/>
    <d v="2024-05-10T00:00:00"/>
    <n v="57"/>
    <n v="58"/>
    <x v="0"/>
    <s v="Finalizar radicado 2024-05-15 16:24:18_x000a_Usuario: Andrés Fernando Muñoz Cabrera_x000a__x000a_Dependencia: FORTALECIMIENTO BOMBERIL PARA LA RESPUESTA_x000a__x000a_Observación: Se dio respuesta con oficiio de salida No. 2024-000000481"/>
    <d v="2024-05-15T00:00:00"/>
    <s v="PDF"/>
    <s v="SI"/>
    <s v="NO"/>
    <s v="   SE DIO CUMPLIMIENTO A LA PETICION FUERA DE LOS TIEMPOS ESTABLACIDOS "/>
  </r>
  <r>
    <x v="0"/>
    <x v="0"/>
    <x v="13"/>
    <s v="RUTH -- GOMEZ --"/>
    <x v="0"/>
    <x v="1"/>
    <s v="Fwd: DOCUMENTOS PROYECTO MAQUINA EXTINTORA BOMBEROS AGUAZUL"/>
    <s v="Andres Fernando Muñoz Cabrera"/>
    <x v="0"/>
    <s v="Fortalecimiento Bomberil"/>
    <x v="0"/>
    <n v="15"/>
    <s v="2024-114-000464-5"/>
    <d v="2024-02-16T00:00:00"/>
    <m/>
    <d v="2024-05-31T00:00:00"/>
    <n v="71"/>
    <n v="72"/>
    <x v="1"/>
    <s v="Finalizar radicado 2024-03-22 10:17:08_x000a_Usuario: Andrés Fernando Muñoz Cabrera_x000a__x000a_Dependencia: FORTALECIMIENTO BOMBERIL PARA LA RESPUESTA_x000a__x000a_Observación: Se archiva por ser documento informativo, los proyectos radicados por los CB del pais, se parasan en una base consolidada a la Dirección de la DNBC 22/03/2024"/>
    <m/>
    <m/>
    <m/>
    <m/>
    <m/>
  </r>
  <r>
    <x v="0"/>
    <x v="0"/>
    <x v="2"/>
    <s v="CNSC - COMISION NACIONAL DEL SERVICIO CIVIL  sin información"/>
    <x v="2"/>
    <x v="0"/>
    <s v="**2024RS021712** Remisión de Comunicación: 2024RS021712"/>
    <s v="Nicolas Potes Rengifo"/>
    <x v="0"/>
    <s v="Formulación, Actualización y Acompañamiento Normativo "/>
    <x v="0"/>
    <n v="15"/>
    <s v="2024-114-000463-5"/>
    <d v="2024-02-16T00:00:00"/>
    <m/>
    <d v="2024-05-31T00:00:00"/>
    <n v="71"/>
    <n v="72"/>
    <x v="1"/>
    <s v="Reasignar Radicado 2024-05-02 09:34:53_x000a_Usuario: Jorge Enrique Restrepo Sanguino_x000a__x000a_Dependencia: FORMULACIÓN, ACTUALIZACIÓN ,ACOMPAÑAMINETO NORMATIVO Y OPERATIVO_x000a__x000a_Observación: Se reasignó el radicado al usuario: Nicolas Potes Rengifo con la siguiente observación: SE REASIGNA PARA ARCHIVAR CON LA RESPUESTA EMITIDA POR NICOLAS POTES"/>
    <m/>
    <m/>
    <m/>
    <m/>
    <m/>
  </r>
  <r>
    <x v="0"/>
    <x v="0"/>
    <x v="2"/>
    <s v="CONTRALORIA GENERAL DE LA REPUBLICA  mercy.martinez@contraloria.gov.co"/>
    <x v="2"/>
    <x v="0"/>
    <s v="Adjunto oficio 2024EE0011530. Comunicación apertura Proceso Responsabilidad Fiscal 85112-2022-41340 y solicitud información"/>
    <s v="Luis Alberto Valencia Pulido"/>
    <x v="1"/>
    <s v="Gestiòn Contractul"/>
    <x v="0"/>
    <n v="15"/>
    <s v="2024-114-000462-5"/>
    <d v="2024-02-15T00:00:00"/>
    <m/>
    <d v="2024-05-31T00:00:00"/>
    <n v="72"/>
    <n v="73"/>
    <x v="1"/>
    <s v="Copiar a informado 2024-04-11 14:38:53_x000a_Usuario: PROSPERO ANTONIO CARBONELL TANGARIFE_x000a__x000a_Dependencia: GESTIÓN JURÍDICA_x000a__x000a_Observación: Se informó el radicado al usuario Director General"/>
    <m/>
    <m/>
    <m/>
    <m/>
    <m/>
  </r>
  <r>
    <x v="0"/>
    <x v="0"/>
    <x v="2"/>
    <s v="CNSC - COMISION NACIONAL DEL SERVICIO CIVIL  sin información"/>
    <x v="2"/>
    <x v="0"/>
    <s v="**2024RS021714** Remisión de Comunicación: 2024RS021714"/>
    <s v="Nicolas Potes Rengifo"/>
    <x v="0"/>
    <s v="Formulación, Actualización y Acompañamiento Normativo "/>
    <x v="0"/>
    <n v="15"/>
    <s v="2024-114-000458-5"/>
    <d v="2024-02-15T00:00:00"/>
    <m/>
    <d v="2024-05-31T00:00:00"/>
    <n v="72"/>
    <n v="73"/>
    <x v="1"/>
    <s v="Reasignar Radicado 2024-04-30 19:26:17_x000a_Usuario: Jorge Enrique Restrepo Sanguino_x000a__x000a_Dependencia: FORMULACIÓN, ACTUALIZACIÓN ,ACOMPAÑAMINETO NORMATIVO Y OPERATIVO_x000a__x000a_Observación: Se reasignó el radicado al usuario: Nicolas Potes Rengifo con la siguiente observación: SE ASIGNA POR QUE YA LE DIO RESPUESTA CON RADICADO 2024-211-000272-1 PARA ARCHIVAR"/>
    <m/>
    <m/>
    <m/>
    <m/>
    <m/>
  </r>
  <r>
    <x v="0"/>
    <x v="0"/>
    <x v="6"/>
    <s v="CUERPO DE BOMBEROS QUIMBAYA  JORGE SALAZAR"/>
    <x v="3"/>
    <x v="1"/>
    <s v="Solicitud de Apoyo"/>
    <s v="Andres Fernando Muñoz Cabrera"/>
    <x v="0"/>
    <s v="Fortalecimiento Bomberil"/>
    <x v="0"/>
    <n v="15"/>
    <s v="2024-114-000457-5"/>
    <d v="2024-02-15T00:00:00"/>
    <m/>
    <d v="2024-05-31T00:00:00"/>
    <n v="72"/>
    <n v="73"/>
    <x v="1"/>
    <s v="Finalizar radicado 2024-03-22 10:08:43_x000a_Usuario: Andrés Fernando Muñoz Cabrera_x000a__x000a_Dependencia: FORTALECIMIENTO BOMBERIL PARA LA RESPUESTA_x000a__x000a_Observación: Se archiva por ser documento informativo, los proyectos radicados por los CB del pais, se parasan en una base consolidada a la Dirección de la DNBC 22/03/2024"/>
    <m/>
    <m/>
    <m/>
    <m/>
    <m/>
  </r>
  <r>
    <x v="0"/>
    <x v="0"/>
    <x v="7"/>
    <s v="CUERPO DE BOMBEROS VOLUNTARIOS DE PALMIRA  ---"/>
    <x v="3"/>
    <x v="1"/>
    <s v="Solicitud información garantía equipo"/>
    <s v="Andres Fernando Muñoz Cabrera"/>
    <x v="0"/>
    <s v="Fortalecimiento Bomberil"/>
    <x v="0"/>
    <n v="15"/>
    <s v="2024-114-000455-5"/>
    <d v="2024-02-15T00:00:00"/>
    <m/>
    <d v="2024-05-31T00:00:00"/>
    <n v="72"/>
    <n v="73"/>
    <x v="1"/>
    <s v="Finalizar radicado 2024-05-24 13:25:23_x000a_Usuario: Andrés Fernando Muñoz Cabrera_x000a__x000a_Dependencia: FORTALECIMIENTO BOMBERIL PARA LA RESPUESTA_x000a__x000a_Observación: Se archiva por ser documento informativo, 23/05/2024"/>
    <m/>
    <m/>
    <m/>
    <m/>
    <m/>
  </r>
  <r>
    <x v="0"/>
    <x v="0"/>
    <x v="1"/>
    <s v="ALCALDIA MUNICIPAL DE CUMARIBO  -- --"/>
    <x v="4"/>
    <x v="1"/>
    <s v="Solicitud de fortalecimiento de capacidades del cuerpo de bomberos voluntarios presente en el municipio de Cumaribo, vichada."/>
    <s v="Andres Fernando Muñoz Cabrera"/>
    <x v="0"/>
    <s v="Fortalecimiento Bomberil"/>
    <x v="0"/>
    <n v="15"/>
    <s v="2024-114-000454-5"/>
    <d v="2024-02-15T00:00:00"/>
    <m/>
    <d v="2024-05-31T00:00:00"/>
    <n v="72"/>
    <n v="73"/>
    <x v="1"/>
    <s v="Finalizar radicado 2024-03-21 10:24:32_x000a_Usuario: Andrés Fernando Muñoz Cabrera_x000a__x000a_Dependencia: FORTALECIMIENTO BOMBERIL PARA LA RESPUESTA_x000a__x000a_Observación: Se finaliza porque se envío respuesta por correo con salida No. 148"/>
    <m/>
    <m/>
    <m/>
    <m/>
    <m/>
  </r>
  <r>
    <x v="0"/>
    <x v="0"/>
    <x v="6"/>
    <s v="Juzgado 01 Civil Circuito - Quindío - Armenia   --"/>
    <x v="2"/>
    <x v="0"/>
    <s v="Envio Oficio 109 Rad. 2022.00259.00 Solicitud emitir concepto"/>
    <s v="Ronny Estiven Romero Velandia"/>
    <x v="0"/>
    <s v="Formulación, Actualización y Acompañamiento Normativo "/>
    <x v="0"/>
    <n v="15"/>
    <s v="2024-114-000453-5"/>
    <d v="2024-02-15T00:00:00"/>
    <m/>
    <d v="2024-05-31T00:00:00"/>
    <n v="72"/>
    <n v="73"/>
    <x v="1"/>
    <s v=" Crear Radicado 2024-02-15 14:39:07_x000a_Usuario: Atención de Usuario al Ciudadano_x000a__x000a_Dependencia: GESTIÓN ATENCIÓN AL USUARIO_x000a__x000a_Observación: Se radicó el documento de forma correcta mediante radicación email con los siguientes datos: Usuarios tramitadores: - Ronny Estiven Romero Velandia, Dependencia/s tramitadora/s: - FORMULACIÓN, ACTUALIZACIÓN ,ACOMPAÑAMINETO NORMATIVO Y OPERATIVO, Usuario creador: Atención de Usuario al Ciudadano_x000a__x000a_"/>
    <m/>
    <m/>
    <m/>
    <m/>
    <m/>
  </r>
  <r>
    <x v="0"/>
    <x v="1"/>
    <x v="2"/>
    <s v="SINTRAMINERALES  --"/>
    <x v="0"/>
    <x v="0"/>
    <s v="Comunicado a la opinión publica sobre el estado de la sede del MINENERGIA"/>
    <s v="Andres Fernando Muñoz Cabrera"/>
    <x v="0"/>
    <s v="Coordinación Operativa"/>
    <x v="1"/>
    <n v="15"/>
    <s v="2024-114-000452-5"/>
    <d v="2024-02-15T00:00:00"/>
    <m/>
    <d v="2024-05-31T00:00:00"/>
    <n v="72"/>
    <n v="73"/>
    <x v="1"/>
    <s v="Copiar a informado 2024-02-16 12:16:33_x000a_Usuario: Atención de Usuario al Ciudadano_x000a__x000a_Dependencia: GESTIÓN ATENCIÓN AL USUARIO_x000a__x000a_Observación: Se informó el radicado al usuario Andrés Fernando Muñoz Cabrera"/>
    <m/>
    <m/>
    <m/>
    <m/>
    <m/>
  </r>
  <r>
    <x v="0"/>
    <x v="0"/>
    <x v="21"/>
    <s v="RAQUEL  MARIA MUÑOZ"/>
    <x v="0"/>
    <x v="0"/>
    <s v="Derecho de petición."/>
    <s v="Andrea Bibiana Castañeda Durán"/>
    <x v="0"/>
    <s v="Formulación, Actualización y Acompañamiento Normativo "/>
    <x v="0"/>
    <n v="15"/>
    <s v="2024-114-000461-5"/>
    <d v="2024-02-15T00:00:00"/>
    <s v="2024-211-000195-1"/>
    <d v="2024-04-10T00:00:00"/>
    <n v="37"/>
    <n v="38"/>
    <x v="0"/>
    <s v="En proceso de firma física 2024-04-10 11:24:05_x000a_Usuario: Andrea Bibiana Castañeda Durán_x000a__x000a_Dependencia: FORMULACIÓN, ACTUALIZACIÓN ,ACOMPAÑAMINETO NORMATIVO Y OPERATIVO_x000a__x000a_Observación: El inicia proceso de firma física para el documento 2024-114-000461-5 RESPUESTA ANCUYA RAQUEL QUEJA CBV VOLLEYBALL"/>
    <d v="2024-04-10T00:00:00"/>
    <s v="PDF"/>
    <s v="N/A  NO SE COMUNICA EL MEDIO DE ENVIO"/>
    <s v="N/A  NO SE COMUNICA EL MEDIO DE ENVIO"/>
    <s v="INCUMPLIMIENTO AL PROCEDIMIENTO INTERNO DE PQRSD POR NO CARGAR DOCUMENTO DE EVIDENCIA DE ENVIO DE RESPUESTA/ NO ENVIO RESPUESTA POR ORFEO"/>
  </r>
  <r>
    <x v="0"/>
    <x v="0"/>
    <x v="2"/>
    <s v="MINISTERIO DE INTERIOR PQRSD  -- --"/>
    <x v="2"/>
    <x v="1"/>
    <s v="TRASLADO POR COMEPTENCIA"/>
    <s v="Jorge Enrique Restrepo Sanguino"/>
    <x v="0"/>
    <s v="Formulación, Actualización y Acompañamiento Normativo "/>
    <x v="0"/>
    <n v="15"/>
    <s v="2024-114-000460-5"/>
    <d v="2024-02-15T00:00:00"/>
    <s v="2024-211-000447-1"/>
    <d v="2024-05-24T00:00:00"/>
    <n v="67"/>
    <n v="68"/>
    <x v="0"/>
    <s v="Firmado físicamente 2024-05-24 12:29:27_x000a_Usuario: Alejandra Navia Ortiz_x000a__x000a_Dependencia: FORMULACIÓN, ACTUALIZACIÓN ,ACOMPAÑAMINETO NORMATIVO Y OPERATIVO_x000a__x000a_Observación: Se firmó físicamente el documento 2024-114-000460-5 SOLICITUD SUSPENSION CONCURSO BOMBEROS OFICIALES"/>
    <d v="2024-05-16T18:07:08"/>
    <s v="PDF"/>
    <s v="N/A  NO SE COMUNICA EL MEDIO DE ENVIO"/>
    <s v="N/A  NO SE COMUNICA EL MEDIO DE ENVIO"/>
    <s v="INCUMPLIMIENTO AL PROCEDIMIENTO INTERNO DE PQRSD POR NO CARGAR DOCUMENTO DE EVIDENCIA DE ENVIO DE RESPUESTA/ NO ENVIO RESPUESTA POR ORFEO"/>
  </r>
  <r>
    <x v="0"/>
    <x v="0"/>
    <x v="2"/>
    <s v="CNSC - COMISION NACIONAL DEL SERVICIO CIVIL  sin información"/>
    <x v="2"/>
    <x v="0"/>
    <s v="**2024RS021713** Remisión de Comunicación: 2024RS021713"/>
    <s v="Nicolas Potes Rengifo"/>
    <x v="0"/>
    <s v="Formulación, Actualización y Acompañamiento Normativo "/>
    <x v="0"/>
    <n v="15"/>
    <s v="2024-114-000451-5"/>
    <d v="2024-02-15T00:00:00"/>
    <m/>
    <d v="2024-05-31T00:00:00"/>
    <n v="72"/>
    <n v="73"/>
    <x v="1"/>
    <s v="Reasignar Radicado 2024-04-10 20:22:11_x000a_Usuario: Ronny Estiven Romero Velandia_x000a__x000a_Dependencia: FORMULACIÓN, ACTUALIZACIÓN ,ACOMPAÑAMINETO NORMATIVO Y OPERATIVO_x000a__x000a_Observación: Se reasignó el radicado al usuario: Nicolas Potes Rengifo con la siguiente observación: tramitar"/>
    <m/>
    <m/>
    <m/>
    <m/>
    <m/>
  </r>
  <r>
    <x v="0"/>
    <x v="0"/>
    <x v="10"/>
    <s v="CITEL -- -- --"/>
    <x v="0"/>
    <x v="1"/>
    <s v="RV: Solicitud de información sobre vehículo cisterna – Bomberos Páramo Santander"/>
    <s v="Rainer Narval Naranjo Charrasquiel"/>
    <x v="1"/>
    <m/>
    <x v="0"/>
    <n v="15"/>
    <s v="2024-114-000450-5"/>
    <d v="2024-02-15T00:00:00"/>
    <m/>
    <d v="2024-05-31T00:00:00"/>
    <n v="72"/>
    <n v="73"/>
    <x v="1"/>
    <s v="Reasignar Radicado 2024-05-24 16:17:44_x000a_Usuario: Andrés Fernando Muñoz Cabrera_x000a__x000a_Dependencia: FORTALECIMIENTO BOMBERIL PARA LA RESPUESTA_x000a__x000a_Observación: Se reasignó el radicado al usuario: Rainer Narval Naranjo Charrasquiel con la siguiente observación: Se reasigna al Subdirector Administratibva y Financiera, por ser el supervisor del contrato"/>
    <m/>
    <m/>
    <m/>
    <m/>
    <m/>
  </r>
  <r>
    <x v="0"/>
    <x v="0"/>
    <x v="17"/>
    <s v="CUERPO DE BOMBEROS VOLUNTARIOS DE PÁRAMO - SANTANDER  sin información"/>
    <x v="3"/>
    <x v="1"/>
    <s v="RV: Solicitud de información sobre vehículo cisterna – Bomberos Páramo Santander"/>
    <s v="Andres Fernando Muñoz Cabrera"/>
    <x v="0"/>
    <s v="Fortalecimiento Bomberil"/>
    <x v="0"/>
    <n v="15"/>
    <s v="2024-114-000449-5"/>
    <d v="2024-02-15T00:00:00"/>
    <m/>
    <d v="2024-05-31T00:00:00"/>
    <n v="72"/>
    <n v="73"/>
    <x v="1"/>
    <s v="Crear Radicado 2024-02-15 14:18:51_x000a_Usuario: Atención de Usuario al Ciudadano_x000a__x000a_Dependencia: GESTIÓN ATENCIÓN AL USUARIO_x000a__x000a_Observación: Se radicó el documento de forma correcta mediante radicación email con los siguientes datos: Usuarios tramitadores: - Andrés Fernando Muñoz Cabrera, Dependencia/s tramitadora/s: - FORTALECIMIENTO BOMBERIL PARA LA RESPUESTA, Usuario creador: Atención de Usuario al Ciudadano"/>
    <m/>
    <m/>
    <m/>
    <m/>
    <m/>
  </r>
  <r>
    <x v="0"/>
    <x v="0"/>
    <x v="26"/>
    <s v="CUERPO DE BOMBEROS VOLUNTARIOS DE TADO CHOCO  sin información"/>
    <x v="3"/>
    <x v="1"/>
    <s v="SOLICITUD DE APOYO- BOMBEROS VOLUNTARIOS DE TADO"/>
    <s v="Andres Fernando Muñoz Cabrera"/>
    <x v="0"/>
    <s v="Fortalecimiento Bomberil"/>
    <x v="0"/>
    <n v="15"/>
    <s v="2024-114-000448-5"/>
    <d v="2024-02-15T00:00:00"/>
    <m/>
    <d v="2024-05-31T00:00:00"/>
    <n v="72"/>
    <n v="73"/>
    <x v="1"/>
    <s v=" Finalizar radicado 2024-03-22 10:03:48_x000a_Usuario: Andrés Fernando Muñoz Cabrera_x000a__x000a_Dependencia: FORTALECIMIENTO BOMBERIL PARA LA RESPUESTA_x000a__x000a_Observación: Se archiva por ser documento informativo, los proyectos radicados por los CB del pais, se parasan en una base consolidada a la Dirección de la DNBC 22/03/2024"/>
    <m/>
    <m/>
    <m/>
    <m/>
    <m/>
  </r>
  <r>
    <x v="0"/>
    <x v="0"/>
    <x v="17"/>
    <s v="CARLOS  -- --"/>
    <x v="0"/>
    <x v="0"/>
    <s v="Solicitud de Carnetización CBV San Vicente de Chucuri"/>
    <s v="Edwin Alfonso Zamora Oyola"/>
    <x v="1"/>
    <s v="Gestión de Tecnologia e Informática"/>
    <x v="1"/>
    <n v="15"/>
    <s v="2024-114-000447-5"/>
    <d v="2024-02-15T00:00:00"/>
    <m/>
    <d v="2024-05-31T00:00:00"/>
    <n v="72"/>
    <n v="73"/>
    <x v="1"/>
    <s v="_x000a_add Crear Radicado 2024-02-15 12:01:39_x000a_Usuario: Atención de Usuario al Ciudadano_x000a__x000a_Dependencia: GESTIÓN ATENCIÓN AL USUARIO_x000a__x000a_Observación: Se radicó el documento de forma correcta mediante radicación email con los siguientes datos: Usuarios tramitadores: - Edwin Alfonso Zamora Oyola, Dependencia/s tramitadora/s: - GESTIÓN DE TECNOLOGÍA E INFORMÁTICA, Usuario creador: Atención de Usuario al Ciudadano_x000a__x000a_"/>
    <m/>
    <m/>
    <m/>
    <m/>
    <m/>
  </r>
  <r>
    <x v="0"/>
    <x v="0"/>
    <x v="2"/>
    <s v="CUERPO DE BOMBEROS VOLUNTARIOS DE LA MESA  ----"/>
    <x v="3"/>
    <x v="0"/>
    <s v="proyecto"/>
    <s v="Andres Fernando Muñoz Cabrera"/>
    <x v="0"/>
    <s v="Fortalecimiento Bomberil"/>
    <x v="1"/>
    <n v="15"/>
    <s v="2024-114-000446-5"/>
    <d v="2024-02-15T00:00:00"/>
    <m/>
    <d v="2024-05-31T00:00:00"/>
    <n v="72"/>
    <n v="73"/>
    <x v="1"/>
    <s v=" Finalizar radicado 2024-03-22 10:00:44_x000a_Usuario: Andrés Fernando Muñoz Cabrera_x000a__x000a_Dependencia: FORTALECIMIENTO BOMBERIL PARA LA RESPUESTA_x000a__x000a_Observación: Se archiva por ser documento informativo, los proyectos radicados por los CB del pais, se parasan en una base consolidada a la Dirección de la DNBC 22/03/2024"/>
    <m/>
    <m/>
    <m/>
    <m/>
    <m/>
  </r>
  <r>
    <x v="0"/>
    <x v="0"/>
    <x v="10"/>
    <s v="COORDINACION DEPARTAMENTAL DE BOMBEROS DEL ATLANTICO  -- --"/>
    <x v="3"/>
    <x v="1"/>
    <s v="OFICIO 009 DE FEBRERO 09 DE 2024"/>
    <s v="Andres Fernando Muñoz Cabrera"/>
    <x v="0"/>
    <s v="Fortalecimiento Bomberil"/>
    <x v="1"/>
    <n v="15"/>
    <s v="2024-114-000442-5"/>
    <d v="2024-02-15T00:00:00"/>
    <m/>
    <d v="2024-05-31T00:00:00"/>
    <n v="72"/>
    <n v="73"/>
    <x v="1"/>
    <s v=" Finalizar radicado 2024-05-21 10:53:03_x000a_Usuario: Andrés Fernando Muñoz Cabrera_x000a__x000a_Dependencia: FORTALECIMIENTO BOMBERIL PARA LA RESPUESTA_x000a__x000a_Observación: Se archiva por ser documento informativo 21/05/2024"/>
    <m/>
    <m/>
    <m/>
    <m/>
    <m/>
  </r>
  <r>
    <x v="0"/>
    <x v="0"/>
    <x v="10"/>
    <s v="COORDINACION DEPARTAMENTAL DE BOMBEROS DEL ATLANTICO  -- --"/>
    <x v="3"/>
    <x v="1"/>
    <s v="OFICIO 009 DE FEBRERO 09 DE 2024"/>
    <s v="Edgar Alexander Maya Lopez,"/>
    <x v="0"/>
    <s v="Educación Nacional para Bomberos"/>
    <x v="0"/>
    <n v="15"/>
    <s v="2024-114-000441-5"/>
    <d v="2024-02-15T00:00:00"/>
    <m/>
    <d v="2024-05-31T00:00:00"/>
    <n v="72"/>
    <n v="73"/>
    <x v="1"/>
    <s v="Crear Radicado 2024-02-15 08:21:43_x000a_Usuario: Atención de Usuario al Ciudadano_x000a__x000a_Dependencia: GESTIÓN ATENCIÓN AL USUARIO_x000a__x000a_Observación: Se radicó el documento de forma correcta mediante radicación email con los siguientes datos: Usuarios tramitadores: - Edgar Alexander Maya Lopez, Dependencia/s tramitadora/s: - EDUCACIÓN NACIONAL PARA BOMBEROS , Usuario creador: Atención de Usuario al Ciudadano"/>
    <m/>
    <m/>
    <m/>
    <m/>
    <m/>
  </r>
  <r>
    <x v="0"/>
    <x v="0"/>
    <x v="2"/>
    <s v="UNIDAD NACIONAL PARA LA GESTION DEL RIESGO  sin información obdin.choles@gestiondelriesgo.gov.co"/>
    <x v="2"/>
    <x v="1"/>
    <s v="DOCUMENTOS VEHICULO ODU015 LA UNION ANTIOQUIA"/>
    <s v="Andres Fernando Muñoz Cabrera"/>
    <x v="0"/>
    <s v="Fortalecimiento Bomberil"/>
    <x v="0"/>
    <n v="15"/>
    <s v="2024-114-000440-5"/>
    <d v="2024-02-15T00:00:00"/>
    <m/>
    <d v="2024-05-31T00:00:00"/>
    <n v="72"/>
    <n v="73"/>
    <x v="1"/>
    <s v=" Incluir en expediente 2024-04-03 14:57:35_x000a_Usuario: Andrés Fernando Muñoz Cabrera_x000a__x000a_Dependencia: FORTALECIMIENTO BOMBERIL PARA LA RESPUESTA_x000a__x000a_Observación: Se incluyó el radicado en el expediente: PROYECTOS"/>
    <m/>
    <m/>
    <m/>
    <m/>
    <m/>
  </r>
  <r>
    <x v="0"/>
    <x v="0"/>
    <x v="11"/>
    <s v="CARLOS ANDRES -- --"/>
    <x v="0"/>
    <x v="0"/>
    <s v="Respuesta derecho de petición calendado el 13 diciembre del 2023, Radicado DNBC20231000100501"/>
    <s v="Andrea Bibiana Castañeda Durán"/>
    <x v="0"/>
    <s v="Fortalecimiento Bomberil"/>
    <x v="0"/>
    <n v="15"/>
    <s v="2024-114-000439-5"/>
    <d v="2024-02-14T00:00:00"/>
    <m/>
    <d v="2024-05-31T00:00:00"/>
    <n v="73"/>
    <n v="74"/>
    <x v="1"/>
    <s v="Reasignar Radicado 2024-04-10 20:19:32_x000a_Usuario: Ronny Estiven Romero Velandia_x000a__x000a_Dependencia: FORMULACIÓN, ACTUALIZACIÓN ,ACOMPAÑAMINETO NORMATIVO Y OPERATIVO_x000a__x000a_Observación: Se reasignó el radicado al usuario: Andrea Bibiana Castañeda Durán con la siguiente observación: tramitar"/>
    <m/>
    <m/>
    <m/>
    <m/>
    <m/>
  </r>
  <r>
    <x v="0"/>
    <x v="0"/>
    <x v="15"/>
    <s v="CUERPO DE BOMBEROS VOLUNTARIOS DE BOSCONIA --- ---"/>
    <x v="3"/>
    <x v="0"/>
    <s v="SOLICITUD DE CARNETS"/>
    <s v="Edwin Alfonso Zamora Oyola"/>
    <x v="1"/>
    <s v="Gestión de Tecnologia e Informática"/>
    <x v="0"/>
    <n v="15"/>
    <s v="2024-114-000438-5"/>
    <d v="2024-02-14T00:00:00"/>
    <m/>
    <d v="2024-05-31T00:00:00"/>
    <n v="73"/>
    <n v="74"/>
    <x v="1"/>
    <s v="Crear Radicado 2024-02-14 14:53:40_x000a_Usuario: Atención de Usuario al Ciudadano_x000a__x000a_Dependencia: GESTIÓN ATENCIÓN AL USUARIO_x000a__x000a_Observación: Se radicó el documento de forma correcta mediante radicación email con los siguientes datos: Usuarios tramitadores: - Edwin Alfonso Zamora Oyola, Dependencia/s tramitadora/s: - GESTIÓN DE TECNOLOGÍA E INFORMÁTICA, Usuario creador: Atención de Usuario al Ciudadano_x000a__x000a_"/>
    <m/>
    <m/>
    <m/>
    <m/>
    <m/>
  </r>
  <r>
    <x v="0"/>
    <x v="0"/>
    <x v="2"/>
    <s v="UNIDAD NACIONAL PARA LA GESTION DEL RIESGO  sin información obdin.choles@gestiondelriesgo.gov.co"/>
    <x v="2"/>
    <x v="0"/>
    <s v="Oficio 2024EE02218 - Respuesta al radicado 2023ER27636 remitido por el colectivo COACOL vía mail frente a los avances de los protocolos para la atenci..."/>
    <s v="Luis Alberto Valencia Pulido"/>
    <x v="0"/>
    <s v="Coordinación Operativa"/>
    <x v="1"/>
    <n v="15"/>
    <s v="2024-114-000436-5"/>
    <d v="2024-02-14T00:00:00"/>
    <m/>
    <d v="2024-05-31T00:00:00"/>
    <n v="73"/>
    <n v="74"/>
    <x v="1"/>
    <s v="Crear Radicado 2024-02-14 14:33:58_x000a_Usuario: Atención de Usuario al Ciudadano_x000a__x000a_Dependencia: GESTIÓN ATENCIÓN AL USUARIO_x000a__x000a_Observación: Se radicó el documento de forma correcta mediante radicación email con los siguientes datos: Usuarios tramitadores: - Luis Alberto Valencia Pulido, Dependencia/s tramitadora/s: - COORDINACIÓN OPERATIVA, Usuario creador: Atención de Usuario al Ciudadano_x000a__x000a_"/>
    <m/>
    <m/>
    <m/>
    <m/>
    <m/>
  </r>
  <r>
    <x v="0"/>
    <x v="0"/>
    <x v="17"/>
    <s v="CUERPO DE BOMBEROS VOLUNTARIOS FLORIDABLANCA  sin información"/>
    <x v="3"/>
    <x v="1"/>
    <s v="CONSULTA DNBC CBVF-FL-2024-FORM-333-S"/>
    <s v="Edgar Alexander Maya Lopez,"/>
    <x v="0"/>
    <s v="Educación Nacional para Bomberos"/>
    <x v="0"/>
    <n v="15"/>
    <s v="2024-114-000445-5"/>
    <d v="2024-02-15T00:00:00"/>
    <s v="2024-214-000135-1"/>
    <d v="2024-04-02T00:00:00"/>
    <n v="31"/>
    <n v="32"/>
    <x v="0"/>
    <s v=" Finalizar radicado 2024-04-02 13:05:05_x000a_Usuario: Edgar Alexander Maya Lopez_x000a__x000a_Dependencia: EDUCACIÓN NACIONAL PARA BOMBEROS_x000a__x000a_Observación: se da respuesta con radicado de salida 2024-114-000135-1"/>
    <d v="2024-03-21T00:00:00"/>
    <s v="PDF"/>
    <s v="SI"/>
    <s v="NO"/>
    <s v="   SE DIO CUMPLIMIENTO A LA PETICION FUERA DE LOS TIEMPOS ESTABLACIDOS "/>
  </r>
  <r>
    <x v="0"/>
    <x v="0"/>
    <x v="2"/>
    <s v="CUERPO DE BOMBEROS VOLUNTARIOS DE CHOACHI - CUNDIMARCA  -- --"/>
    <x v="3"/>
    <x v="1"/>
    <s v="Solicitud Fortalecimiento de proyecto de Maquina de extintora Municipio de CHOACHI CUNDINAMARCA"/>
    <s v="Andres Fernando Muñoz Cabrera"/>
    <x v="0"/>
    <s v="Fortalecimiento Bomberil"/>
    <x v="1"/>
    <n v="15"/>
    <s v="2024-114-000435-5"/>
    <d v="2024-02-14T00:00:00"/>
    <m/>
    <d v="2024-05-31T00:00:00"/>
    <n v="73"/>
    <n v="74"/>
    <x v="1"/>
    <s v="Finalizar radicado 2024-03-22 09:57:31_x000a_Usuario: Andrés Fernando Muñoz Cabrera_x000a__x000a_Dependencia: FORTALECIMIENTO BOMBERIL PARA LA RESPUESTA_x000a__x000a_Observación: Se archiva por ser documento informativo, los proyectos radicados por los CB del pais, se parasan en una base consolidada a la Dirección de la DNBC 22/03/2024"/>
    <m/>
    <m/>
    <m/>
    <m/>
    <m/>
  </r>
  <r>
    <x v="0"/>
    <x v="0"/>
    <x v="24"/>
    <s v="CUERPO DE BOMBEROS VOLUNTARIOS DE SINCELEJO  MONTALVO"/>
    <x v="3"/>
    <x v="0"/>
    <s v="Creacion Comite de Ascenso"/>
    <s v="Andrea Bibiana Castañeda Durán"/>
    <x v="0"/>
    <s v="Formulación, Actualización y Acompañamiento Normativo "/>
    <x v="1"/>
    <n v="15"/>
    <s v="2024-114-000434-5"/>
    <d v="2024-02-14T00:00:00"/>
    <m/>
    <d v="2024-05-31T00:00:00"/>
    <n v="73"/>
    <n v="74"/>
    <x v="1"/>
    <s v="Reasignar Radicado 2024-04-10 20:19:32_x000a_Usuario: Ronny Estiven Romero Velandia_x000a__x000a_Dependencia: FORMULACIÓN, ACTUALIZACIÓN ,ACOMPAÑAMINETO NORMATIVO Y OPERATIVO_x000a__x000a_Observación: Se reasignó el radicado al usuario: Andrea Bibiana Castañeda Durán con la siguiente observación: tramitar_x000a__x000a_"/>
    <m/>
    <m/>
    <m/>
    <m/>
    <m/>
  </r>
  <r>
    <x v="0"/>
    <x v="0"/>
    <x v="21"/>
    <s v="ALCALDIA DE LA CRUZ  --"/>
    <x v="4"/>
    <x v="1"/>
    <s v="REVISIÓN DOCUMENTACION PARA LA VIABILIZACION DEL PROYECTO CONSTRUCCION DE LA NUEVA ESTACION DE BOMBEROS EN EL MUNICIPIO DE LA CRUZ DEPARTAMENTO DE NAR..."/>
    <s v="Jonathan Prieto"/>
    <x v="0"/>
    <s v="Fortalecimiento Bomberil"/>
    <x v="1"/>
    <n v="15"/>
    <s v="2024-114-000431-5"/>
    <d v="2024-02-14T00:00:00"/>
    <m/>
    <d v="2024-05-31T00:00:00"/>
    <n v="73"/>
    <n v="74"/>
    <x v="1"/>
    <s v=" Reasignar Radicado 2024-04-05 15:53:19_x000a_Usuario: Rainer Narval Naranjo Charrasquiel_x000a__x000a_Dependencia: SUBDIRECCIÓN ADMINISTRATIVA Y FINANCIERA_x000a__x000a_Observación: Se reasignó el radicado al usuario: Jonathan Prieto con la siguiente observación: Se traslada orfeo al área de Infraestructura para su revisión y manejo"/>
    <m/>
    <m/>
    <m/>
    <m/>
    <m/>
  </r>
  <r>
    <x v="0"/>
    <x v="0"/>
    <x v="2"/>
    <s v="COMCE -- -- --"/>
    <x v="0"/>
    <x v="0"/>
    <s v="Solicitud"/>
    <s v="Nicolas Potes Rengifo"/>
    <x v="0"/>
    <s v="Formulación, Actualización y Acompañamiento Normativo "/>
    <x v="0"/>
    <n v="15"/>
    <s v="2024-114-000429-5"/>
    <d v="2024-02-14T00:00:00"/>
    <m/>
    <d v="2024-05-31T00:00:00"/>
    <n v="73"/>
    <n v="74"/>
    <x v="1"/>
    <s v="Reasignar Radicado 2024-04-10 20:20:29_x000a_Usuario: Ronny Estiven Romero Velandia_x000a__x000a_Dependencia: FORMULACIÓN, ACTUALIZACIÓN ,ACOMPAÑAMINETO NORMATIVO Y OPERATIVO_x000a__x000a_Observación: Se reasignó el radicado al usuario: Nicolas Potes Rengifo con la siguiente observación: tramitar"/>
    <m/>
    <m/>
    <m/>
    <m/>
    <m/>
  </r>
  <r>
    <x v="0"/>
    <x v="0"/>
    <x v="2"/>
    <s v="MINISTERIO DE INTERIOR PQRSD  -- --"/>
    <x v="2"/>
    <x v="0"/>
    <s v="Traslado Directiva 002 de 18 de enero de 2022 y Circular No.016 de 13 de octubre de 2023 emitidas por la Procuraduría General de la Nación y Procuradu..."/>
    <s v="Luis Alberto Valencia Pulido"/>
    <x v="0"/>
    <s v="Coordinación Operativa"/>
    <x v="0"/>
    <n v="15"/>
    <s v="2024-114-000427-5"/>
    <d v="2024-02-14T00:00:00"/>
    <m/>
    <d v="2024-05-31T00:00:00"/>
    <n v="73"/>
    <n v="74"/>
    <x v="1"/>
    <s v="Reasignar Radicado 2024-03-04 11:32:51_x000a_Usuario: Director General_x000a__x000a_Dependencia: DIRECCION GENERAL_x000a__x000a_Observación: Se reasignó el radicado al usuario: Luis Alberto Valencia Pulido con la siguiente observación: para su conocimiento"/>
    <m/>
    <m/>
    <m/>
    <m/>
    <m/>
  </r>
  <r>
    <x v="0"/>
    <x v="0"/>
    <x v="2"/>
    <s v="UNIDAD NACIONAL PARA LA GESTION DEL RIESGO  sin información obdin.choles@gestiondelriesgo.gov.co"/>
    <x v="2"/>
    <x v="1"/>
    <s v="Oficio 2024EE02219 - Traslado por competencia - Solicitud de apoyo para el fortalecimiento del Cuerpo de Bomberos del Municipio de Ábrego. Radicado UN..."/>
    <s v="Andres Fernando Muñoz Cabrera"/>
    <x v="0"/>
    <s v="Fortalecimiento Bomberil"/>
    <x v="1"/>
    <n v="15"/>
    <s v="2024-114-000437-5"/>
    <d v="2024-02-14T00:00:00"/>
    <s v="2024-213-000424-1"/>
    <d v="2024-05-16T00:00:00"/>
    <n v="62"/>
    <n v="63"/>
    <x v="0"/>
    <s v="Finalizar radicado 2024-05-16 11:14:09_x000a_Usuario: Andrés Fernando Muñoz Cabrera_x000a__x000a_Dependencia: FORTALECIMIENTO BOMBERIL PARA LA RESPUESTA_x000a__x000a_Observación: Respuesta enviada el día 16/05/2024 a través de la plataforma, con salida No. 2024-000000515"/>
    <d v="2024-05-16T11:14:09"/>
    <s v="PDF"/>
    <s v="SI"/>
    <s v="NO"/>
    <s v=" Desatención al procedimiento adecuado de salidas a respuestas de PQRSD ya que se cargó el archivo de salida en documentos del radicado y no en documentos principales."/>
  </r>
  <r>
    <x v="0"/>
    <x v="0"/>
    <x v="2"/>
    <s v="PROCURADURIA GENERAL DE LA NACION  sin información"/>
    <x v="2"/>
    <x v="0"/>
    <s v="Visita especial expediente IUS-E-2023-511576 / IUS-D-2023-3124651 adelantada por la Dirección Nacional de Investigaciones Especiales de la Procuradurí..."/>
    <s v="Carlos Armando López Barrera"/>
    <x v="2"/>
    <s v="Dirección General"/>
    <x v="0"/>
    <n v="15"/>
    <s v="2024-114-000424-5"/>
    <d v="2024-02-14T00:00:00"/>
    <m/>
    <d v="2024-05-31T00:00:00"/>
    <n v="73"/>
    <n v="74"/>
    <x v="1"/>
    <s v="Reasignar Radicado 2024-03-04 11:38:07_x000a_Usuario: Director General_x000a__x000a_Dependencia: DIRECCION GENERAL_x000a__x000a_Observación: Se reasignó el radicado al usuario: Carlos Armando López Barrera con la siguiente observación: por ser de su competencia"/>
    <m/>
    <m/>
    <m/>
    <m/>
    <m/>
  </r>
  <r>
    <x v="0"/>
    <x v="0"/>
    <x v="17"/>
    <s v="PC SYSTEM S.A.S  --"/>
    <x v="0"/>
    <x v="0"/>
    <s v="SOLICITUD DE ACTA DE EJECUCIÓN DE CONTRATO"/>
    <s v="Carlos Armando López Barrera"/>
    <x v="2"/>
    <s v="Dirección General"/>
    <x v="0"/>
    <n v="15"/>
    <s v="2024-114-000423-5"/>
    <d v="2024-02-14T00:00:00"/>
    <m/>
    <d v="2024-05-31T00:00:00"/>
    <n v="73"/>
    <n v="74"/>
    <x v="1"/>
    <s v="Incluir en expediente 2024-03-07 13:19:10_x000a_Usuario: Carlos Armando López Barrera_x000a__x000a_Dependencia: GESTIÓN JURÍDICA_x000a__x000a_Observación: Se incluyó el radicado en el expediente: certificacion"/>
    <m/>
    <m/>
    <m/>
    <m/>
    <m/>
  </r>
  <r>
    <x v="0"/>
    <x v="0"/>
    <x v="11"/>
    <s v="CUERPO DE BOMBEROS AGUADAS CALDAS  sin información"/>
    <x v="3"/>
    <x v="1"/>
    <s v="PROYECTO ADQUISICÓN DE KIT DE EXTRICACIÓN VEHICULAR"/>
    <s v="Andres Fernando Muñoz Cabrera"/>
    <x v="0"/>
    <s v="Fortalecimiento Bomberil"/>
    <x v="0"/>
    <n v="15"/>
    <s v="2024-114-000422-5"/>
    <d v="2024-02-14T00:00:00"/>
    <m/>
    <d v="2024-05-31T00:00:00"/>
    <n v="73"/>
    <n v="74"/>
    <x v="1"/>
    <s v=" Finalizar radicado 2024-05-24 16:07:31_x000a_Usuario: Andrés Fernando Muñoz Cabrera_x000a__x000a_Dependencia: FORTALECIMIENTO BOMBERIL PARA LA RESPUESTA_x000a__x000a_Observación: Se archiva por ser documento informativo, los proyectos radicados por los CB del pais, se parasan en una base consolidada a la Dirección de la DNBC 24/05/2024"/>
    <m/>
    <m/>
    <m/>
    <m/>
    <m/>
  </r>
  <r>
    <x v="0"/>
    <x v="0"/>
    <x v="11"/>
    <s v="CUERPO DE BOMBEROS AGUADAS CALDAS  sin información"/>
    <x v="3"/>
    <x v="1"/>
    <s v="PROYECTO ADQUISICIÓN MÁQUINA EXTINTORA"/>
    <s v="Andres Fernando Muñoz Cabrera"/>
    <x v="0"/>
    <s v="Fortalecimiento Bomberil"/>
    <x v="0"/>
    <n v="15"/>
    <s v="2024-114-000421-5"/>
    <d v="2024-02-14T00:00:00"/>
    <m/>
    <d v="2024-05-31T00:00:00"/>
    <n v="73"/>
    <n v="74"/>
    <x v="1"/>
    <s v="Finalizar radicado 2024-04-02 16:19:02_x000a_Usuario: Andrés Fernando Muñoz Cabrera_x000a__x000a_Dependencia: FORTALECIMIENTO BOMBERIL PARA LA RESPUESTA_x000a__x000a_Observación: Se archiva por ser documento informativo, los proyectos radicados por los CB del pais, se parasan en una base consolidada a la Dirección de la DNBC 02/04/2024"/>
    <m/>
    <m/>
    <m/>
    <m/>
    <m/>
  </r>
  <r>
    <x v="0"/>
    <x v="0"/>
    <x v="2"/>
    <s v="MINISTERIO DE INTERIOR PQRSD  -- --"/>
    <x v="2"/>
    <x v="0"/>
    <s v="RV: Envío petición señora Dionila Carabali Popo recibida durante viaje oficial."/>
    <s v="Andres Fernando Muñoz Cabrera"/>
    <x v="0"/>
    <s v="Fortalecimiento Bomberil"/>
    <x v="0"/>
    <n v="15"/>
    <s v="2024-114-000419-5"/>
    <d v="2024-02-13T00:00:00"/>
    <m/>
    <d v="2024-05-31T00:00:00"/>
    <n v="74"/>
    <n v="75"/>
    <x v="1"/>
    <s v="Crear Radicado 2024-02-13 16:58:51_x000a_Usuario: Atención de Usuario al Ciudadano_x000a__x000a_Dependencia: GESTIÓN ATENCIÓN AL USUARIO_x000a__x000a_Observación: Se radicó el documento de forma correcta mediante radicación email con los siguientes datos: Usuarios tramitadores: - Andrés Fernando Muñoz Cabrera, Dependencia/s tramitadora/s: - FORTALECIMIENTO BOMBERIL PARA LA RESPUESTA, Usuario creador: Atención de Usuario al Ciudadano"/>
    <m/>
    <m/>
    <m/>
    <m/>
    <m/>
  </r>
  <r>
    <x v="0"/>
    <x v="0"/>
    <x v="2"/>
    <s v="MINISTERIO DE INTERIOR PQRSD  -- --"/>
    <x v="2"/>
    <x v="0"/>
    <s v="RV: Envío petición señor José Ramiro Corté  durante viaje oficial."/>
    <s v="Andres Fernando Muñoz Cabrera"/>
    <x v="0"/>
    <s v="Fortalecimiento Bomberil"/>
    <x v="0"/>
    <n v="15"/>
    <s v="2024-114-000418-5"/>
    <d v="2024-02-13T00:00:00"/>
    <m/>
    <d v="2024-05-31T00:00:00"/>
    <n v="74"/>
    <n v="75"/>
    <x v="1"/>
    <s v="Crear Radicado 2024-02-13 16:57:34_x000a_Usuario: Atención de Usuario al Ciudadano_x000a__x000a_Dependencia: GESTIÓN ATENCIÓN AL USUARIO_x000a__x000a_Observación: Se radicó el documento de forma correcta mediante radicación email con los siguientes datos: Usuarios tramitadores: - Andrés Fernando Muñoz Cabrera, Dependencia/s tramitadora/s: - FORTALECIMIENTO BOMBERIL PARA LA RESPUESTA, Usuario creador: Atención de Usuario al Ciudadano"/>
    <m/>
    <m/>
    <m/>
    <m/>
    <m/>
  </r>
  <r>
    <x v="0"/>
    <x v="0"/>
    <x v="20"/>
    <s v="CUERPO DE BOMBEROS VOLUNTARIOS DE ISNOS  - HUILA  sin información"/>
    <x v="3"/>
    <x v="1"/>
    <s v="Radicación proyecto Cuerpo de Bomberos Voluntarios de Isnos Huila"/>
    <s v="Andres Fernando Muñoz Cabrera"/>
    <x v="0"/>
    <s v="Fortalecimiento Bomberil"/>
    <x v="0"/>
    <n v="15"/>
    <s v="2024-114-000416-5"/>
    <d v="2024-02-13T00:00:00"/>
    <m/>
    <d v="2024-05-31T00:00:00"/>
    <n v="74"/>
    <n v="75"/>
    <x v="1"/>
    <s v="Finalizar radicado 2024-03-22 09:54:08_x000a_Usuario: Andrés Fernando Muñoz Cabrera_x000a__x000a_Dependencia: FORTALECIMIENTO BOMBERIL PARA LA RESPUESTA_x000a__x000a_Observación: Se archiva por ser documento informativo, los proyectos radicados por los CB del pais, se parasan en una base consolidada a la Dirección de la DNBC 22/03/2024"/>
    <m/>
    <m/>
    <m/>
    <m/>
    <m/>
  </r>
  <r>
    <x v="0"/>
    <x v="0"/>
    <x v="10"/>
    <s v="FEDERACIóN NACIONAL DE DEPARTAMENTOS  -- --"/>
    <x v="2"/>
    <x v="0"/>
    <s v="Delegada ante la Junta Nacional de Bomberos de Colombia."/>
    <m/>
    <x v="2"/>
    <s v="Dirección General"/>
    <x v="0"/>
    <n v="15"/>
    <s v="2024-114-000414-5"/>
    <d v="2024-02-13T00:00:00"/>
    <m/>
    <d v="2024-05-31T00:00:00"/>
    <n v="74"/>
    <n v="75"/>
    <x v="1"/>
    <s v=" Finalizar radicado 2024-04-12 11:39:58_x000a_Usuario: Director General_x000a__x000a_Dependencia: DIRECCION GENERAL_x000a__x000a_Observación: ARCHIVO"/>
    <m/>
    <m/>
    <m/>
    <m/>
    <m/>
  </r>
  <r>
    <x v="0"/>
    <x v="0"/>
    <x v="2"/>
    <s v="MINISTERIO DEL INTERIOR  -- correspondencia@mininterior.gov.co"/>
    <x v="2"/>
    <x v="0"/>
    <s v="RV: SOLICITUD RESPUESTA id 269505"/>
    <s v="Carlos Armando López Barrera"/>
    <x v="1"/>
    <s v="Gestion Jurìdica"/>
    <x v="0"/>
    <n v="15"/>
    <s v="2024-114-000411-5"/>
    <d v="2024-02-13T00:00:00"/>
    <m/>
    <d v="2024-05-31T00:00:00"/>
    <n v="74"/>
    <n v="75"/>
    <x v="1"/>
    <s v="Incluir en expediente 2024-03-20 16:28:26_x000a_Usuario: Carlos Armando López Barrera_x000a__x000a_Dependencia: GESTIÓN JURÍDICA_x000a__x000a_Observación: Se incluyó el radicado en el expediente: respuesta congresista"/>
    <m/>
    <m/>
    <m/>
    <m/>
    <m/>
  </r>
  <r>
    <x v="0"/>
    <x v="0"/>
    <x v="2"/>
    <s v="Airbox Colombia  --"/>
    <x v="0"/>
    <x v="0"/>
    <s v="Solicitud de Visita o Reunión Virtual Presentación de Brochure Airbox Colombia SAS - Venta, Mantenimiento y Capacitación de Equipos SCBA y Compresores..."/>
    <s v="Andres Fernando Muñoz Cabrera"/>
    <x v="0"/>
    <s v="Fortalecimiento Bomberil"/>
    <x v="0"/>
    <n v="15"/>
    <s v="2024-114-000409-5"/>
    <d v="2024-02-13T00:00:00"/>
    <m/>
    <d v="2024-05-31T00:00:00"/>
    <n v="74"/>
    <n v="75"/>
    <x v="1"/>
    <s v="Finalizar radicado 2024-03-21 16:19:42_x000a_Usuario: Andrés Fernando Muñoz Cabrera_x000a__x000a_Dependencia: FORTALECIMIENTO BOMBERIL PARA LA RESPUESTA_x000a__x000a_Observación: Se archiva por ser documento informativo (invitación) 21/03/2024"/>
    <m/>
    <m/>
    <m/>
    <m/>
    <m/>
  </r>
  <r>
    <x v="0"/>
    <x v="1"/>
    <x v="0"/>
    <s v="YEISON  ANDRES PRECIADO PRECIADO"/>
    <x v="0"/>
    <x v="0"/>
    <s v="solicitud de informacion sobre practica juridica laboral"/>
    <s v="Carlos Armando López Barrera"/>
    <x v="1"/>
    <s v="Gestion Jurìdica"/>
    <x v="0"/>
    <n v="15"/>
    <s v="2024-114-000406-5"/>
    <d v="2024-02-13T00:00:00"/>
    <m/>
    <d v="2024-05-31T00:00:00"/>
    <n v="74"/>
    <n v="75"/>
    <x v="1"/>
    <s v="Reasignar Radicado 2024-02-29 09:40:13_x000a_Usuario: MARYOLY DIAZ_x000a__x000a_Dependencia: GESTIÓN TALENTO HUMANO_x000a__x000a_Observación: Se reasignó el radicado al usuario: Carlos Armando López Barrera con la siguiente observación: se remite"/>
    <m/>
    <m/>
    <m/>
    <m/>
    <m/>
  </r>
  <r>
    <x v="0"/>
    <x v="0"/>
    <x v="2"/>
    <s v="UNGRD  -- --"/>
    <x v="2"/>
    <x v="0"/>
    <s v="Remisión Derecho de Petición- Ticket N°GSC-2024-115391 - ATENCION AL CIUDADANO UNGRD"/>
    <s v="Luis Alberto Valencia Pulido"/>
    <x v="0"/>
    <s v="Coordinación Operativa"/>
    <x v="0"/>
    <n v="15"/>
    <s v="2024-114-000405-5"/>
    <d v="2024-02-13T00:00:00"/>
    <m/>
    <d v="2024-05-31T00:00:00"/>
    <n v="74"/>
    <n v="75"/>
    <x v="1"/>
    <s v="Incluir en expediente 2024-03-20 15:12:31_x000a_Usuario: Luis Alberto Valencia Pulido_x000a__x000a_Dependencia: COORDINACIÓN OPERATIVA_x000a__x000a_Observación: Se incluyó el radicado en el expediente: VARIOS DNBC- SALIDA"/>
    <m/>
    <m/>
    <m/>
    <m/>
    <m/>
  </r>
  <r>
    <x v="0"/>
    <x v="0"/>
    <x v="18"/>
    <s v="DIANA MARCELA SUAREZ JIMENEZ  sin información"/>
    <x v="0"/>
    <x v="0"/>
    <s v="DERECHO DE PETICIÓN"/>
    <s v="Jorge Enrique Restrepo Sanguino"/>
    <x v="0"/>
    <s v="Formulación, Actualización y Acompañamiento Normativo "/>
    <x v="1"/>
    <n v="15"/>
    <s v="2024-114-000417-5"/>
    <d v="2024-02-13T00:00:00"/>
    <s v="2024-211-000331-1"/>
    <d v="2024-05-22T00:00:00"/>
    <n v="67"/>
    <n v="68"/>
    <x v="0"/>
    <s v="Firmado físicamente 2024-05-22 11:46:58_x000a_Usuario: Alejandra Navia Ortiz_x000a__x000a_Dependencia: FORMULACIÓN, ACTUALIZACIÓN ,ACOMPAÑAMINETO NORMATIVO Y OPERATIVO_x000a__x000a_Observación: Se firmó físicamente el documento 2024-114-000417-5 QUEJA DIANA MARCELA SUAREZ JMENEZ CONTRA COMANDANTE CBV EL"/>
    <d v="2024-04-30T19:05:32"/>
    <s v="PDF"/>
    <s v="N/A  NO SE COMUNICA EL MEDIO DE ENVIO"/>
    <s v="N/A  NO SE COMUNICA EL MEDIO DE ENVIO"/>
    <s v="INCUMPLIMIENTO AL PROCEDIMIENTO INTERNO DE PQRSD POR NO CARGAR DOCUMENTO DE EVIDENCIA DE ENVIO DE RESPUESTA/ NO ENVIO RESPUESTA POR ORFEO"/>
  </r>
  <r>
    <x v="0"/>
    <x v="0"/>
    <x v="18"/>
    <s v="CUERPO DE BOMBEROS VOLUNTARIOS SAN JOSE - CAQUETA  RUEDA"/>
    <x v="3"/>
    <x v="1"/>
    <s v="Re: ENVIO DOCUEMNTACION"/>
    <s v="Andres Fernando Muñoz Cabrera"/>
    <x v="0"/>
    <s v="Fortalecimiento Bomberil"/>
    <x v="0"/>
    <n v="15"/>
    <s v="2024-114-000403-5"/>
    <d v="2024-02-13T00:00:00"/>
    <m/>
    <d v="2024-05-31T00:00:00"/>
    <n v="74"/>
    <n v="75"/>
    <x v="1"/>
    <s v="Finalizar radicado 2024-03-22 09:49:40_x000a_Usuario: Andrés Fernando Muñoz Cabrera_x000a__x000a_Dependencia: FORTALECIMIENTO BOMBERIL PARA LA RESPUESTA_x000a__x000a_Observación: Se archiva por ser documento informativo para la entrega de equipos de febrero 24 ( 22/03/2024)"/>
    <m/>
    <m/>
    <m/>
    <m/>
    <m/>
  </r>
  <r>
    <x v="0"/>
    <x v="0"/>
    <x v="18"/>
    <s v="CUERPO DE BOMBEROS VOLUNTARIOS SAN JOSE - CAQUETA  RUEDA"/>
    <x v="3"/>
    <x v="1"/>
    <s v="Re: ENVIO DOCUEMNTACION"/>
    <s v="Andres Fernando Muñoz Cabrera"/>
    <x v="0"/>
    <s v="Fortalecimiento Bomberil"/>
    <x v="0"/>
    <n v="15"/>
    <s v="2024-114-000402-5"/>
    <d v="2024-02-13T00:00:00"/>
    <m/>
    <d v="2024-05-31T00:00:00"/>
    <n v="74"/>
    <n v="75"/>
    <x v="1"/>
    <s v="Finalizar radicado 2024-03-22 09:48:49_x000a_Usuario: Andrés Fernando Muñoz Cabrera_x000a__x000a_Dependencia: FORTALECIMIENTO BOMBERIL PARA LA RESPUESTA_x000a__x000a_Observación: Se archiva por ser documento informativo para la entrega de equipos de febrero 24 ( 22/03/2024)"/>
    <m/>
    <m/>
    <m/>
    <m/>
    <m/>
  </r>
  <r>
    <x v="0"/>
    <x v="0"/>
    <x v="10"/>
    <s v="MINISTERIO DE INTERIOR oficinaasesorajuridica@mininterior.gov.co OFICINA JURíDICA"/>
    <x v="2"/>
    <x v="0"/>
    <s v="Actas Junta Nacional de Bomberos"/>
    <m/>
    <x v="2"/>
    <s v="Gestión de Tecnologia e Informática"/>
    <x v="0"/>
    <n v="15"/>
    <s v="2024-114-000401-5"/>
    <d v="2024-02-13T00:00:00"/>
    <m/>
    <d v="2024-05-31T00:00:00"/>
    <n v="74"/>
    <n v="75"/>
    <x v="1"/>
    <s v="e Finalizar radicado 2024-04-12 11:16:47_x000a_Usuario: Director General_x000a__x000a_Dependencia: DIRECCION GENERAL_x000a__x000a_Observación: SE ARCHIVA"/>
    <m/>
    <m/>
    <m/>
    <m/>
    <m/>
  </r>
  <r>
    <x v="0"/>
    <x v="0"/>
    <x v="14"/>
    <s v="CUERPO DE BOMBEROS VOLUNTARIOS DE PIVIJAY MAGDALENA  sin información"/>
    <x v="3"/>
    <x v="0"/>
    <s v="Solicitud de usuario y contraseña de la plataforma RUE"/>
    <s v="Edwin Alfonso Zamora Oyola"/>
    <x v="1"/>
    <s v="Gestión de Tecnologia e Informática"/>
    <x v="0"/>
    <n v="15"/>
    <s v="2024-114-000400-5"/>
    <d v="2024-02-13T00:00:00"/>
    <m/>
    <d v="2024-05-31T00:00:00"/>
    <n v="74"/>
    <n v="75"/>
    <x v="1"/>
    <s v="Crear Radicado 2024-02-13 10:26:44_x000a_Usuario: Atención de Usuario al Ciudadano_x000a__x000a_Dependencia: GESTIÓN ATENCIÓN AL USUARIO_x000a__x000a_Observación: Se radicó el documento de forma correcta mediante radicación email con los siguientes datos: Usuarios tramitadores: - Edwin Alfonso Zamora Oyola, Dependencia/s tramitadora/s: - GESTIÓN DE TECNOLOGÍA E INFORMÁTICA, Usuario creador: Atención de Usuario al Ciudadano"/>
    <m/>
    <m/>
    <m/>
    <m/>
    <m/>
  </r>
  <r>
    <x v="0"/>
    <x v="0"/>
    <x v="7"/>
    <s v="ANA LUCIA ARIAS"/>
    <x v="0"/>
    <x v="0"/>
    <s v="conciliación prejudicial"/>
    <s v="Carlos Armando López Barrera"/>
    <x v="1"/>
    <s v="Gestion Jurìdica"/>
    <x v="0"/>
    <n v="15"/>
    <s v="2024-114-000399-5"/>
    <d v="2024-02-13T00:00:00"/>
    <m/>
    <d v="2024-05-31T00:00:00"/>
    <n v="74"/>
    <n v="75"/>
    <x v="1"/>
    <s v="Incluir en expediente 2024-03-20 15:28:19_x000a_Usuario: Carlos Armando López Barrera_x000a__x000a_Dependencia: GESTIÓN JURÍDICA_x000a__x000a_Observación: Se incluyó el radicado en el expediente: requerimiento previo"/>
    <m/>
    <m/>
    <m/>
    <m/>
    <m/>
  </r>
  <r>
    <x v="0"/>
    <x v="0"/>
    <x v="4"/>
    <s v="CUERPO DE BOMBEROS VOLUNTARIOS DE SAHAGUN  sin información"/>
    <x v="3"/>
    <x v="1"/>
    <s v="Solicitud Carnet y Cambio de Carnet por Ascensos"/>
    <s v="Edwin Alfonso Zamora Oyola"/>
    <x v="1"/>
    <s v="Gestión de Tecnologia e Informática"/>
    <x v="0"/>
    <n v="15"/>
    <s v="2024-114-000397-5"/>
    <d v="2024-02-13T00:00:00"/>
    <m/>
    <d v="2024-05-31T00:00:00"/>
    <n v="74"/>
    <n v="75"/>
    <x v="1"/>
    <s v=" Crear Radicado 2024-02-13 09:45:04_x000a_Usuario: Atención de Usuario al Ciudadano_x000a__x000a_Dependencia: GESTIÓN ATENCIÓN AL USUARIO_x000a__x000a_Observación: Se radicó el documento de forma correcta mediante radicación email con los siguientes datos: Usuarios tramitadores: - Edwin Alfonso Zamora Oyola, Dependencia/s tramitadora/s: - GESTIÓN DE TECNOLOGÍA E INFORMÁTICA, Usuario creador: Atención de Usuario al Ciudadano"/>
    <m/>
    <m/>
    <m/>
    <m/>
    <m/>
  </r>
  <r>
    <x v="0"/>
    <x v="0"/>
    <x v="14"/>
    <s v="CUERPO DE BOMBEROS VOLUNTARIOS DE SANTA ANA - MAGDALENA  sin información"/>
    <x v="3"/>
    <x v="1"/>
    <s v="queja ante la direccion nacional"/>
    <s v="Ronny Estiven Romero Velandia"/>
    <x v="0"/>
    <s v="Formulación, Actualización y Acompañamiento Normativo "/>
    <x v="1"/>
    <n v="15"/>
    <s v="2024-114-000404-5"/>
    <d v="2024-02-13T00:00:00"/>
    <s v="2024-211-000040-1"/>
    <d v="2024-02-27T00:00:00"/>
    <n v="11"/>
    <n v="12"/>
    <x v="2"/>
    <s v="Finalizar radicado 2024-04-15 09:37:52_x000a_Usuario: Ronny Estiven Romero Velandia_x000a__x000a_Dependencia: FORMULACIÓN, ACTUALIZACIÓN ,ACOMPAÑAMINETO NORMATIVO Y OPERATIVO_x000a__x000a_Observación: TRAMITADO"/>
    <d v="2024-02-21T15:07:37"/>
    <s v="PDF"/>
    <s v="N/A  NO SE COMUNICA EL MEDIO DE ENVIO"/>
    <s v="N/A  NO SE COMUNICA EL MEDIO DE ENVIO"/>
    <s v="INCUMPLIMIENTO AL PROCEDIMIENTO INTERNO DE PQRSD POR NO CARGAR DOCUMENTO DE EVIDENCIA DE ENVIO DE RESPUESTA/ NO ENVIO RESPUESTA POR ORFEO"/>
  </r>
  <r>
    <x v="0"/>
    <x v="0"/>
    <x v="2"/>
    <s v="FUNDACION NATURA  --"/>
    <x v="0"/>
    <x v="1"/>
    <s v="Información: Articulación con Cuerpos de Bomberos"/>
    <s v="Edgar Alexander Maya Lopez,"/>
    <x v="0"/>
    <s v="Educación Nacional para Bomberos"/>
    <x v="0"/>
    <n v="15"/>
    <s v="2024-114-000396-5"/>
    <d v="2024-02-13T00:00:00"/>
    <m/>
    <d v="2024-05-31T00:00:00"/>
    <n v="74"/>
    <n v="75"/>
    <x v="1"/>
    <s v=" Crear Radicado 2024-02-13 09:27:58_x000a_Usuario: Atención de Usuario al Ciudadano_x000a__x000a_Dependencia: GESTIÓN ATENCIÓN AL USUARIO_x000a__x000a_Observación: Se radicó el documento de forma correcta mediante radicación email con los siguientes datos: Usuarios tramitadores: - Edgar Alexander Maya Lopez, Dependencia/s tramitadora/s: - EDUCACIÓN NACIONAL PARA BOMBEROS , Usuario creador: Atención de Usuario al Ciudadano"/>
    <m/>
    <m/>
    <m/>
    <m/>
    <m/>
  </r>
  <r>
    <x v="0"/>
    <x v="0"/>
    <x v="2"/>
    <s v="CUERPO DE BOMBEROS VOLUNTARIOS DE PIJAO  YONEY GUTIERREZ"/>
    <x v="3"/>
    <x v="1"/>
    <s v="SOLICITUD ASIGNACIÓN PROYECTO KIT FORESTAL"/>
    <s v="Andrea Bibiana Castañeda Durán"/>
    <x v="0"/>
    <s v="Formulación, Actualización y Acompañamiento Normativo "/>
    <x v="0"/>
    <n v="15"/>
    <s v="2024-114-000392-5"/>
    <d v="2024-02-13T00:00:00"/>
    <m/>
    <d v="2024-05-31T00:00:00"/>
    <n v="74"/>
    <n v="75"/>
    <x v="1"/>
    <s v="Finalizar radicado 2024-04-02 16:13:42_x000a_Usuario: Andrés Fernando Muñoz Cabrera_x000a__x000a_Dependencia: FORTALECIMIENTO BOMBERIL PARA LA RESPUESTA_x000a__x000a_Observación: Se archiva por ser documento informativo, los proyectos radicados por los CB del pais, se parasan en una base consolidada a la Dirección de la DNBC 02/04/2024"/>
    <m/>
    <m/>
    <m/>
    <m/>
    <m/>
  </r>
  <r>
    <x v="0"/>
    <x v="0"/>
    <x v="10"/>
    <s v="LUIS FERNANDO -- --"/>
    <x v="0"/>
    <x v="0"/>
    <s v="DESPACHO DE LA CAPITAN EN JEFE LOURDES PEÑA DEL VALLE"/>
    <s v="Rubén Darío Rincón Sanchez"/>
    <x v="0"/>
    <s v="Inspección, Vigilancia y Control"/>
    <x v="0"/>
    <n v="15"/>
    <s v="2024-114-000391-5"/>
    <d v="2024-02-12T00:00:00"/>
    <m/>
    <d v="2024-05-31T00:00:00"/>
    <n v="75"/>
    <n v="76"/>
    <x v="1"/>
    <s v="Crear Radicado 2024-02-12 17:05:06_x000a_Usuario: Atención de Usuario al Ciudadano_x000a__x000a_Dependencia: GESTIÓN ATENCIÓN AL USUARIO_x000a__x000a_Observación: Se radicó el documento de forma correcta mediante radicación email con los siguientes datos: Usuarios tramitadores: - Rubén Darío Rincón Sanchez, Dependencia/s tramitadora/s: - INSPECCIÓN, VIGILANCIA Y CONTROL, Usuario creador: Atención de Usuario al Ciudadano"/>
    <m/>
    <m/>
    <m/>
    <m/>
    <m/>
  </r>
  <r>
    <x v="0"/>
    <x v="0"/>
    <x v="24"/>
    <s v="DELEGACION DEPARTAMENTAL DE BOMBEROS DE SUCRE  sin información"/>
    <x v="3"/>
    <x v="1"/>
    <s v="JUSTIFICACION SOLICITUD ASIGNACIOPN TEMPORAL DE MAQUINA DE BOMBEROS"/>
    <s v="Andres Fernando Muñoz Cabrera"/>
    <x v="0"/>
    <s v="Fortalecimiento Bomberil"/>
    <x v="0"/>
    <n v="15"/>
    <s v="2024-114-000390-5"/>
    <d v="2024-02-12T00:00:00"/>
    <m/>
    <d v="2024-05-31T00:00:00"/>
    <n v="75"/>
    <n v="76"/>
    <x v="1"/>
    <s v="Asociar imagen principal 2024-02-12 16:58:53_x000a_Usuario: Atención de Usuario al Ciudadano_x000a__x000a_Dependencia: GESTIÓN ATENCIÓN AL USUARIO_x000a__x000a_Observación: Se realizó la carga del documento principal: 2024-114-000390-5-1.pdf, con el nombre de: 2024-114-000390-5.pdf, y su descripción: 2024-114-000390-5"/>
    <m/>
    <m/>
    <m/>
    <m/>
    <m/>
  </r>
  <r>
    <x v="0"/>
    <x v="0"/>
    <x v="2"/>
    <s v="COMUNICACIóN PRESIDENCIA DE LA REPúBLICA  -- --"/>
    <x v="2"/>
    <x v="0"/>
    <s v="Traslado OFI24-00022663 / GFPU - ."/>
    <s v="Andres Fernando Muñoz Cabrera"/>
    <x v="0"/>
    <s v="Fortalecimiento Bomberil"/>
    <x v="0"/>
    <n v="15"/>
    <s v="2024-114-000388-5"/>
    <d v="2024-02-12T00:00:00"/>
    <m/>
    <d v="2024-05-31T00:00:00"/>
    <n v="75"/>
    <n v="76"/>
    <x v="1"/>
    <s v=" Crear Radicado 2024-02-12 16:23:36_x000a_Usuario: Atención de Usuario al Ciudadano_x000a__x000a_Dependencia: GESTIÓN ATENCIÓN AL USUARIO_x000a__x000a_Observación: Se radicó el documento de forma correcta mediante radicación email con los siguientes datos: Usuarios tramitadores: - Andrés Fernando Muñoz Cabrera, Dependencia/s tramitadora/s: - FORTALECIMIENTO BOMBERIL PARA LA RESPUESTA, Usuario creador: Atención de Usuario al Ciudadano"/>
    <m/>
    <m/>
    <m/>
    <m/>
    <m/>
  </r>
  <r>
    <x v="0"/>
    <x v="0"/>
    <x v="2"/>
    <s v="SANDRA JAIMES  --SENADORA DE LA REPÚBLICA"/>
    <x v="2"/>
    <x v="0"/>
    <s v="Respetuosa solicitud de información"/>
    <s v="Luis Fernando Vargas"/>
    <x v="1"/>
    <s v="Gestión Contractual"/>
    <x v="3"/>
    <n v="5"/>
    <s v="2024-114-000367-5"/>
    <d v="2024-02-09T00:00:00"/>
    <m/>
    <d v="2024-05-31T00:00:00"/>
    <n v="76"/>
    <n v="77"/>
    <x v="1"/>
    <s v="Copiar a informado 2024-03-21 10:32:35_x000a_Usuario: PROSPERO ANTONIO CARBONELL TANGARIFE_x000a_Dependencia: GESTIÓN JURÍDICA_x000a_Observación: Se informó el radicado al usuario Director General_x000a_send Reasignar Radicado 2024-03-21 10:32:33_x000a_Usuario: PROSPERO ANTONIO CARBONELL TANGARIFE_x000a__x000a_Dependencia: GESTIÓN JURÍDICA_x000a__x000a_Observación: Se reasignó el radicado al usuario: Luis Fernando Vargas Campo con la siguiente observación: Por tratarse de la eventual suscripción de contratos, se remite al grupo de Gestión Contractual."/>
    <m/>
    <m/>
    <m/>
    <m/>
    <m/>
  </r>
  <r>
    <x v="0"/>
    <x v="0"/>
    <x v="2"/>
    <s v="CUERPO DE BOMBEROS VOLUNTARIO DE PACXHO  PACHO"/>
    <x v="3"/>
    <x v="4"/>
    <s v="Envío derecho de petición"/>
    <s v="Ronny Estiven Romero Velandia"/>
    <x v="0"/>
    <s v="Formulación, Actualización y Acompañamiento Normativo "/>
    <x v="1"/>
    <n v="15"/>
    <s v="2024-114-000328-5"/>
    <d v="2024-02-08T00:00:00"/>
    <m/>
    <d v="2024-05-31T00:00:00"/>
    <n v="77"/>
    <n v="78"/>
    <x v="1"/>
    <s v="Finalizar radicado 2024-03-14 15:58:57_x000a_Usuario: Ronny Estiven Romero Velandia_x000a_Dependencia: FORMULACIÓN, ACTUALIZACIÓN ,ACOMPAÑAMINETO NORMATIVO Y OPERATIVO_x000a_Observación: INFORMATIVO"/>
    <m/>
    <m/>
    <m/>
    <m/>
    <m/>
  </r>
  <r>
    <x v="0"/>
    <x v="0"/>
    <x v="0"/>
    <s v="OMAR ALBERTO ALARCON AVILA"/>
    <x v="0"/>
    <x v="4"/>
    <s v="Derecho de Petición"/>
    <s v="Rubén Darío Rincón Sanchez"/>
    <x v="0"/>
    <s v="Inspección, Vigilancia y Control"/>
    <x v="1"/>
    <n v="15"/>
    <s v="2024-114-000322-5"/>
    <d v="2024-02-05T00:00:00"/>
    <m/>
    <d v="2024-05-31T00:00:00"/>
    <n v="80"/>
    <n v="81"/>
    <x v="1"/>
    <s v=" Crear Radicado 2024-02-08 14:59:31_x000a_Usuario: Atención de Usuario al Ciudadano_x000a__x000a_Dependencia: GESTIÓN ATENCIÓN AL USUARIO_x000a__x000a_Observación: Se radicó el documento de forma correcta mediante radicación email con los siguientes datos: Usuarios tramitadores: - Rubén Darío Rincón Sanchez, Dependencia/s tramitadora/s: - INSPECCIÓN, VIGILANCIA Y CONTROL, Usuario creador: Atención de Usuario al Ciudadano"/>
    <m/>
    <m/>
    <m/>
    <m/>
    <m/>
  </r>
  <r>
    <x v="0"/>
    <x v="0"/>
    <x v="4"/>
    <s v="ARTURO ENRIQUE -- --"/>
    <x v="0"/>
    <x v="1"/>
    <s v="SOLICITUD DE ACTUALIZACIÓN DE CARNETS"/>
    <s v="Edwin Alfonso Zamora Oyola"/>
    <x v="1"/>
    <s v="Gestión de Tecnologia e Informática"/>
    <x v="0"/>
    <n v="15"/>
    <s v="2024-114-000386-5"/>
    <d v="2024-02-12T00:00:00"/>
    <m/>
    <d v="2024-05-31T00:00:00"/>
    <n v="75"/>
    <n v="76"/>
    <x v="1"/>
    <s v="Crear Radicado 2024-02-12 15:02:18_x000a_Usuario: Atención de Usuario al Ciudadano_x000a__x000a_Dependencia: GESTIÓN ATENCIÓN AL USUARIO_x000a__x000a_Observación: Se radicó el documento de forma correcta mediante radicación email con los siguientes datos: Usuarios tramitadores: - Edwin Alfonso Zamora Oyola, Dependencia/s tramitadora/s: - GESTIÓN DE TECNOLOGÍA E INFORMÁTICA, Usuario creador: Atención de Usuario al Ciudadano"/>
    <m/>
    <m/>
    <m/>
    <m/>
    <m/>
  </r>
  <r>
    <x v="0"/>
    <x v="0"/>
    <x v="17"/>
    <s v="LIGA DE GOBERNANTES ANTICORRUPCION  --"/>
    <x v="2"/>
    <x v="0"/>
    <s v="Radicacion Derecho Peticion-Remitente Partido Politico LIGA-DIRECCION NACIONAL DE BOMBEROS"/>
    <s v="Luis Alberto Valencia Pulido"/>
    <x v="0"/>
    <s v="Coordinación Operativa"/>
    <x v="0"/>
    <n v="15"/>
    <s v="2024-114-000384-5"/>
    <d v="2024-02-12T00:00:00"/>
    <s v=" 2024-212-000030-1"/>
    <d v="2024-05-31T00:00:00"/>
    <n v="75"/>
    <n v="76"/>
    <x v="1"/>
    <s v="En proceso de firma física 2024-02-19 11:57:00_x000a_Usuario: Luis Alberto Valencia Pulido_x000a__x000a_Dependencia: COORDINACIÓN OPERATIVA_x000a__x000a_Observación: El inicia proceso de firma física para el documento SEGUIMIENTO A LAS PREVENCIONES, TOMADAS DE CARA AL FENÓMENO CLIMÁTICO DEL NIÑO."/>
    <m/>
    <m/>
    <m/>
    <m/>
    <s v="EN PROSESO DE FIRMA"/>
  </r>
  <r>
    <x v="0"/>
    <x v="0"/>
    <x v="2"/>
    <s v="ALVEIRO  -- --"/>
    <x v="0"/>
    <x v="0"/>
    <s v="Derecho de Petición"/>
    <s v="Andrea Bibiana Castañeda Durán"/>
    <x v="0"/>
    <s v="Formulación, Actualización y Acompañamiento Normativo "/>
    <x v="0"/>
    <n v="15"/>
    <s v="2024-114-000383-5"/>
    <d v="2024-02-12T00:00:00"/>
    <m/>
    <d v="2024-05-31T00:00:00"/>
    <n v="75"/>
    <n v="76"/>
    <x v="1"/>
    <s v="Reasignar Radicado 2024-04-10 19:25:53_x000a_Usuario: Ronny Estiven Romero Velandia_x000a__x000a_Dependencia: FORMULACIÓN, ACTUALIZACIÓN ,ACOMPAÑAMINETO NORMATIVO Y OPERATIVO_x000a__x000a_Observación: Se reasignó el radicado al usuario: Andrea Bibiana Castañeda Durán con la siguiente observación: PARA TRAMITAR"/>
    <m/>
    <m/>
    <m/>
    <m/>
    <m/>
  </r>
  <r>
    <x v="0"/>
    <x v="0"/>
    <x v="16"/>
    <s v="ALCALDIA MUNICIPAL DE PUERTO ASÍS - PUTUMAYO  -- --"/>
    <x v="4"/>
    <x v="0"/>
    <s v="Informe Solicitud Plan de Inversión Cuerpo de Bomberos Puerto Asís  "/>
    <s v="Jorge Enrique Restrepo Sanguino"/>
    <x v="0"/>
    <s v="Formulación, Actualización y Acompañamiento Normativo "/>
    <x v="0"/>
    <n v="15"/>
    <s v="2024-114-000380-5"/>
    <d v="2024-02-12T00:00:00"/>
    <m/>
    <d v="2024-05-31T00:00:00"/>
    <n v="80"/>
    <n v="81"/>
    <x v="1"/>
    <s v="Finalizar radicado 2024-04-30 17:50:21_x000a_Usuario: Jorge Enrique Restrepo Sanguino_x000a__x000a_Dependencia: FORMULACIÓN, ACTUALIZACIÓN ,ACOMPAÑAMINETO NORMATIVO Y OPERATIVO_x000a__x000a_Observación: SE ARCHIVA ES DE INFORMACION, EL CBV YA FIRMO CONVENIO"/>
    <m/>
    <m/>
    <m/>
    <m/>
    <m/>
  </r>
  <r>
    <x v="0"/>
    <x v="0"/>
    <x v="18"/>
    <s v="CUERPO DE BOMBEROS VOLUNTARIOS DE PUERTO RICO - CAQUETA  sin información"/>
    <x v="3"/>
    <x v="1"/>
    <s v="RQUISITOS KIT RESCATE VEHICULAR"/>
    <s v="Andres Fernando Muñoz Cabrera"/>
    <x v="0"/>
    <s v="Fortalecimiento Bomberil"/>
    <x v="0"/>
    <n v="15"/>
    <s v="2024-114-000379-5"/>
    <d v="2024-02-12T00:00:00"/>
    <m/>
    <d v="2024-05-31T00:00:00"/>
    <n v="80"/>
    <n v="81"/>
    <x v="1"/>
    <s v="Finalizar radicado 2024-04-03 14:50:45_x000a_Usuario: Andrés Fernando Muñoz Cabrera_x000a__x000a_Dependencia: FORTALECIMIENTO BOMBERIL PARA LA RESPUESTA_x000a__x000a_Observación: Se archiva por ser documento infomativo correspondiente al Kit de rescate vehícular, entregado el 24/02/2024"/>
    <m/>
    <m/>
    <m/>
    <m/>
    <m/>
  </r>
  <r>
    <x v="0"/>
    <x v="0"/>
    <x v="18"/>
    <s v="CUERPO DE BOMBEROS VOLUNTARIOS DE PUERTO RICO - CAQUETA  sin información"/>
    <x v="3"/>
    <x v="1"/>
    <s v="ASIGNACION Y REASIGNACION"/>
    <s v="Andres Fernando Muñoz Cabrera"/>
    <x v="0"/>
    <s v="Fortalecimiento Bomberil"/>
    <x v="0"/>
    <n v="15"/>
    <s v="2024-114-000378-5"/>
    <d v="2024-02-12T00:00:00"/>
    <m/>
    <d v="2024-05-31T00:00:00"/>
    <n v="80"/>
    <n v="81"/>
    <x v="1"/>
    <s v="Crear Radicado 2024-02-12 11:54:50_x000a_Usuario: Atención de Usuario al Ciudadano_x000a__x000a_Dependencia: GESTIÓN ATENCIÓN AL USUARIO_x000a__x000a_Observación: Se radicó el documento de forma correcta mediante radicación email con los siguientes datos: Usuarios tramitadores: - Andrés Fernando Muñoz Cabrera, Dependencia/s tramitadora/s: - FORTALECIMIENTO BOMBERIL PARA LA RESPUESTA, Usuario creador: Atención de Usuario al Ciudadano"/>
    <m/>
    <m/>
    <m/>
    <m/>
    <m/>
  </r>
  <r>
    <x v="0"/>
    <x v="0"/>
    <x v="9"/>
    <s v="ALCALDIA MUNICIPAL DE VALPARAISO  ---"/>
    <x v="4"/>
    <x v="0"/>
    <s v="Respuesta a solicitud de cumplimiento LEY 1575 DE 2012 - RAD. 20242110102391"/>
    <s v="Jorge Enrique Restrepo Sanguino"/>
    <x v="0"/>
    <s v="Formulación, Actualización y Acompañamiento Normativo "/>
    <x v="0"/>
    <n v="15"/>
    <s v="2024-114-000375-5"/>
    <d v="2024-02-12T00:00:00"/>
    <m/>
    <d v="2024-05-31T00:00:00"/>
    <n v="80"/>
    <n v="81"/>
    <x v="1"/>
    <s v="Crear Radicado 2024-02-12 11:54:50_x000a_Usuario: Atención de Usuario al Ciudadano_x000a__x000a_Dependencia: GESTIÓN ATENCIÓN AL USUARIO_x000a__x000a_Observación: Se radicó el documento de forma correcta mediante radicación email con los siguientes datos: Usuarios tramitadores: - Andrés Fernando Muñoz Cabrera, Dependencia/s tramitadora/s: - FORTALECIMIENTO BOMBERIL PARA LA RESPUESTA, Usuario creador: Atención de Usuario al Ciudadano"/>
    <m/>
    <m/>
    <m/>
    <m/>
    <m/>
  </r>
  <r>
    <x v="0"/>
    <x v="0"/>
    <x v="18"/>
    <s v="CUERPO DE BOMBEROS VOLUNTARIOS DE FLORENCIA  William Álvarez Lozada"/>
    <x v="3"/>
    <x v="1"/>
    <s v="REQUERIMIENTOS ASIGNACIÓN DE EQUIPOS"/>
    <s v="Andres Fernando Muñoz Cabrera"/>
    <x v="0"/>
    <s v="Fortalecimiento Bomberil"/>
    <x v="0"/>
    <n v="15"/>
    <s v="2024-114-000374-5"/>
    <d v="2024-02-12T00:00:00"/>
    <m/>
    <d v="2024-05-31T00:00:00"/>
    <n v="80"/>
    <n v="81"/>
    <x v="1"/>
    <s v="Finalizar radicado 2024-03-22 09:40:05_x000a_Usuario: Andrés Fernando Muñoz Cabrera_x000a__x000a_Dependencia: FORTALECIMIENTO BOMBERIL PARA LA RESPUESTA_x000a__x000a_Observación: Se archiva por ser documento informativo para la entrega de equipos de febrero 24 ( 22/03/2024)"/>
    <m/>
    <m/>
    <m/>
    <m/>
    <m/>
  </r>
  <r>
    <x v="0"/>
    <x v="0"/>
    <x v="2"/>
    <s v="PROCURADURIA PROVINCIAL DE GIRARDOT  sin información"/>
    <x v="2"/>
    <x v="0"/>
    <s v="Remisión de diligencias"/>
    <s v="Jorge Enrique Restrepo Sanguino"/>
    <x v="0"/>
    <s v="Formulación, Actualización y Acompañamiento Normativo "/>
    <x v="0"/>
    <n v="15"/>
    <s v="2024-114-000373-5"/>
    <d v="2024-02-12T00:00:00"/>
    <m/>
    <d v="2024-05-31T00:00:00"/>
    <n v="80"/>
    <n v="81"/>
    <x v="1"/>
    <s v="Finalizar radicado 2024-04-17 17:02:55_x000a_Usuario: Jorge Enrique Restrepo Sanguino_x000a__x000a_Dependencia: FORMULACIÓN, ACTUALIZACIÓN ,ACOMPAÑAMINETO NORMATIVO Y OPERATIVO_x000a__x000a_Observación: SE ARCHIVA ES DE INFORMACION"/>
    <m/>
    <m/>
    <m/>
    <m/>
    <m/>
  </r>
  <r>
    <x v="0"/>
    <x v="0"/>
    <x v="10"/>
    <s v="CUERPO DE BOMBEROS VOLUNTARIOS DE SABANAGRANDE  ---"/>
    <x v="3"/>
    <x v="1"/>
    <s v="Remision de Documentos"/>
    <s v="Andres Fernando Muñoz Cabrera"/>
    <x v="0"/>
    <s v="Fortalecimiento Bomberil"/>
    <x v="0"/>
    <n v="15"/>
    <s v="2024-114-000371-5"/>
    <d v="2024-02-12T00:00:00"/>
    <m/>
    <d v="2024-05-31T00:00:00"/>
    <n v="80"/>
    <n v="81"/>
    <x v="1"/>
    <s v="Finalizar radicado 2024-03-21 11:27:01_x000a_Usuario: Andrés Fernando Muñoz Cabrera_x000a__x000a_Dependencia: FORTALECIMIENTO BOMBERIL PARA LA RESPUESTA_x000a__x000a_Observación: Se archiva por ser documento informativo 20/03/2024"/>
    <m/>
    <m/>
    <m/>
    <m/>
    <m/>
  </r>
  <r>
    <x v="0"/>
    <x v="0"/>
    <x v="5"/>
    <s v="BENEMERITO CUERPO DE BOMBEROS VOLUNTARIOS DE IBAGUE  MORA"/>
    <x v="3"/>
    <x v="1"/>
    <s v="Solicitud apertura plataforma"/>
    <s v="Edwin Alfonso Zamora Oyola"/>
    <x v="1"/>
    <s v="Gestión de Tecnologia e Informática"/>
    <x v="0"/>
    <n v="15"/>
    <s v="2024-114-000368-5"/>
    <d v="2024-02-12T00:00:00"/>
    <m/>
    <d v="2024-05-31T00:00:00"/>
    <n v="80"/>
    <n v="81"/>
    <x v="1"/>
    <s v="Reasignar Radicado 2024-02-19 16:08:23_x000a_Usuario: Edgar Alexander Maya Lopez_x000a__x000a_Dependencia: EDUCACIÓN NACIONAL PARA BOMBEROS_x000a__x000a_Observación: Se reasignó el radicado al usuario: Edwin Alfonso Zamora Oyola con la siguiente observación: Para tramite"/>
    <m/>
    <m/>
    <m/>
    <m/>
    <m/>
  </r>
  <r>
    <x v="0"/>
    <x v="0"/>
    <x v="10"/>
    <s v="DANIEL ALBERTO -- --"/>
    <x v="0"/>
    <x v="1"/>
    <s v="Solicitud apoyo cofinanciación Proyecto Centro de Entrenamiento de Bomberos y de Investigación para la Gestión Integral del Riesgo contra incendios Do..."/>
    <s v="Andres Fernando Muñoz Cabrera"/>
    <x v="0"/>
    <s v="Fortalecimiento Bomberil"/>
    <x v="0"/>
    <n v="15"/>
    <s v="2024-114-000366-5"/>
    <d v="2024-02-12T00:00:00"/>
    <m/>
    <d v="2024-05-31T00:00:00"/>
    <n v="80"/>
    <n v="81"/>
    <x v="1"/>
    <s v="Reasignar Radicado 2024-03-04 14:39:09_x000a_Usuario: Director General_x000a__x000a_Dependencia: DIRECCION GENERAL_x000a__x000a_Observación: Se reasignó el radicado al usuario: Andrés Fernando Muñoz Cabrera con la siguiente observación: Por ser de su competencia"/>
    <m/>
    <m/>
    <m/>
    <m/>
    <m/>
  </r>
  <r>
    <x v="0"/>
    <x v="0"/>
    <x v="2"/>
    <s v="RICARDO  RUIZ MONROY"/>
    <x v="0"/>
    <x v="0"/>
    <s v="Solicitud de información"/>
    <s v="Jorge Enrique Restrepo Sanguino"/>
    <x v="0"/>
    <s v="Formulación, Actualización y Acompañamiento Normativo "/>
    <x v="1"/>
    <n v="15"/>
    <s v="2024-114-000372-5"/>
    <d v="2024-02-12T00:00:00"/>
    <s v="2024-211-000323-1"/>
    <d v="2024-05-22T00:00:00"/>
    <n v="73"/>
    <n v="74"/>
    <x v="0"/>
    <s v=" Firmado físicamente 2024-05-22 11:48:28_x000a_Usuario: Alejandra Navia Ortiz_x000a__x000a_Dependencia: FORMULACIÓN, ACTUALIZACIÓN ,ACOMPAÑAMINETO NORMATIVO Y OPERATIVO_x000a__x000a_Observación: Se firmó físicamente el documento 2024-114-000372-5 SOLICITUD DE INFORMACION IDENTIDAD FALSA CBV CALERA-CUNDINAMAR"/>
    <d v="2024-04-30T10:46:11"/>
    <s v="PDF"/>
    <s v="N/A  NO SE COMUNICA EL MEDIO DE ENVIO"/>
    <s v="N/A  NO SE COMUNICA EL MEDIO DE ENVIO"/>
    <s v="INCUMPLIMIENTO AL PROCEDIMIENTO INTERNO DE PQRSD POR NO CARGAR DOCUMENTO DE EVIDENCIA DE ENVIO DE RESPUESTA/ NO ENVIO RESPUESTA POR ORFEO"/>
  </r>
  <r>
    <x v="0"/>
    <x v="0"/>
    <x v="19"/>
    <s v="COORDINACION EJECUTIVA DEPARTAMENTAL BOMBEROS BOLIVAR  sin información"/>
    <x v="3"/>
    <x v="1"/>
    <s v="Solicitud de informacion"/>
    <s v="Rubén Darío Rincón Sanchez"/>
    <x v="0"/>
    <s v="Inspección, Vigilancia y Control"/>
    <x v="0"/>
    <n v="15"/>
    <s v="2024-114-000365-5"/>
    <d v="2024-02-12T00:00:00"/>
    <m/>
    <d v="2024-05-31T00:00:00"/>
    <n v="80"/>
    <n v="81"/>
    <x v="1"/>
    <s v=" Reasignar Radicado 2024-04-16 18:24:19_x000a_Usuario: Jorge Enrique Restrepo Sanguino_x000a__x000a_Dependencia: FORMULACIÓN, ACTUALIZACIÓN ,ACOMPAÑAMINETO NORMATIVO Y OPERATIVO_x000a__x000a_Observación: Se reasignó el radicado al usuario: Rubén Darío Rincón Sanchez con la siguiente observación: POR COMPETENCIA"/>
    <m/>
    <m/>
    <m/>
    <m/>
    <m/>
  </r>
  <r>
    <x v="0"/>
    <x v="0"/>
    <x v="22"/>
    <s v="LA JAGUA DEL PILARJOSE AMIRO MORON NUñEZ  -- --"/>
    <x v="0"/>
    <x v="1"/>
    <s v="SOLICITUD VEHICULO, EQUIPOS Y HERRAMIENTAS CUERPO DE BOMBEROS MUNICIPIO DE LA JAGUA DEL PILAR - LA GUAJIRA"/>
    <s v="Andres Fernando Muñoz Cabrera"/>
    <x v="0"/>
    <s v="Fortalecimiento Bomberil"/>
    <x v="0"/>
    <n v="15"/>
    <s v="2024-114-000369-5"/>
    <d v="2024-02-12T00:00:00"/>
    <s v="2024-213-000193-1"/>
    <d v="2024-04-10T00:00:00"/>
    <n v="43"/>
    <n v="44"/>
    <x v="0"/>
    <s v="Enviar respuesta por correo 2024-04-10 09:05:45_x000a_Usuario: Andrés Fernando Muñoz Cabrera_x000a__x000a_Dependencia: FORTALECIMIENTO BOMBERIL PARA LA RESPUESTA_x000a__x000a_Observación: Se envió el radicado al(los) cliente(s) con el correo registrado contacto@lajaguadelpilar-laguajira.gov.co, andres.munoz@dnbc.gov.co, tatiana.herrera@dnbc.gov.co, planeacion@lajaguadelpilar-laguajira.gov.co"/>
    <d v="2024-04-10T09:05:45"/>
    <s v="PDF"/>
    <s v="SI"/>
    <s v="NO"/>
    <s v=" Desatención al procedimiento adecuado de salidas a respuestas de PQRSD ya que se cargó el archivo de salida en documentos del radicado y no en documentos principales."/>
  </r>
  <r>
    <x v="0"/>
    <x v="0"/>
    <x v="19"/>
    <s v="COORDINACION EJECUTIVA DEPARTAMENTAL BOMBEROS BOLIVAR  sin información"/>
    <x v="3"/>
    <x v="1"/>
    <s v=": Solicitud de información"/>
    <s v="Rubén Darío Rincón Sanchez"/>
    <x v="0"/>
    <s v="Inspección, Vigilancia y Control"/>
    <x v="0"/>
    <n v="15"/>
    <s v="2024-114-000364-5"/>
    <d v="2024-02-12T00:00:00"/>
    <m/>
    <d v="2024-05-31T00:00:00"/>
    <n v="80"/>
    <n v="81"/>
    <x v="1"/>
    <s v="Reasignar Radicado 2024-04-16 18:23:05_x000a_Usuario: Jorge Enrique Restrepo Sanguino_x000a__x000a_Dependencia: FORMULACIÓN, ACTUALIZACIÓN ,ACOMPAÑAMINETO NORMATIVO Y OPERATIVO_x000a__x000a_Observación: Se reasignó el radicado al usuario: Rubén Darío Rincón Sanchez con la siguiente observación: POR COMPETENCIA"/>
    <m/>
    <m/>
    <m/>
    <m/>
    <m/>
  </r>
  <r>
    <x v="0"/>
    <x v="0"/>
    <x v="2"/>
    <s v="MINISTERIO DEL INTERIOR  -- correspondencia@mininterior.gov.co"/>
    <x v="2"/>
    <x v="0"/>
    <s v="Solicitud de Reporte para Anuncios en el Encuentro &quot;Acciones por la Paz y la Vida&quot; en Santander"/>
    <m/>
    <x v="2"/>
    <s v="Dirección General"/>
    <x v="0"/>
    <n v="15"/>
    <s v="2024-114-000363-5"/>
    <d v="2024-02-12T00:00:00"/>
    <m/>
    <d v="2024-05-31T00:00:00"/>
    <n v="80"/>
    <n v="81"/>
    <x v="1"/>
    <s v=" Finalizar radicado 2024-04-12 11:04:05_x000a_Usuario: Director General_x000a__x000a_Dependencia: DIRECCION GENERAL_x000a__x000a_Observación: ARCHIVO INVITACIONES"/>
    <m/>
    <m/>
    <m/>
    <m/>
    <m/>
  </r>
  <r>
    <x v="0"/>
    <x v="0"/>
    <x v="21"/>
    <s v="ALCALDIA  MUNICIPAL  LA CRUZ"/>
    <x v="4"/>
    <x v="1"/>
    <s v="“CONSTRUCCIÓN DE LA NUEVA ESTACIÓN DE BOMBEROS EN EL MUNICIPIO DE LA CRUZ - DEPARTAMENTO DE NARIÑO”."/>
    <s v="Jonathan Prieto"/>
    <x v="0"/>
    <s v="Fortalecimiento Bomberil"/>
    <x v="0"/>
    <n v="15"/>
    <s v="2024-114-000362-5"/>
    <d v="2024-02-12T00:00:00"/>
    <m/>
    <d v="2024-05-31T00:00:00"/>
    <n v="80"/>
    <n v="81"/>
    <x v="1"/>
    <s v="Reasignar Radicado 2024-04-05 15:52:15_x000a_Usuario: Rainer Narval Naranjo Charrasquiel_x000a__x000a_Dependencia: SUBDIRECCIÓN ADMINISTRATIVA Y FINANCIERA_x000a__x000a_Observación: Se reasignó el radicado al usuario: Jonathan Prieto con la siguiente observación: Se traslada Orfeo al área de Infraestructura para su revisión y manejo."/>
    <m/>
    <m/>
    <m/>
    <m/>
    <m/>
  </r>
  <r>
    <x v="0"/>
    <x v="0"/>
    <x v="2"/>
    <s v="DELEGACION DEPARTAMENTAL DE BOMBEROS CUNDINAMARCA  sin información"/>
    <x v="3"/>
    <x v="1"/>
    <s v="Derecho de petición"/>
    <s v="Jorge Enrique Restrepo Sanguino"/>
    <x v="0"/>
    <s v="Formulación, Actualización y Acompañamiento Normativo "/>
    <x v="0"/>
    <n v="15"/>
    <s v="2024-114-000361-5"/>
    <d v="2024-02-12T00:00:00"/>
    <m/>
    <d v="2024-05-31T00:00:00"/>
    <n v="80"/>
    <n v="81"/>
    <x v="1"/>
    <s v="Finalizar radicado 2024-04-16 17:43:00_x000a_Usuario: Jorge Enrique Restrepo Sanguino_x000a__x000a_Dependencia: FORMULACIÓN, ACTUALIZACIÓN ,ACOMPAÑAMINETO NORMATIVO Y OPERATIVO_x000a__x000a_Observación: SE ARCHIA PORQUE NOS COPIAN CON DNBC PERO NO SOMOS COMPETENTES"/>
    <m/>
    <m/>
    <m/>
    <m/>
    <m/>
  </r>
  <r>
    <x v="0"/>
    <x v="0"/>
    <x v="11"/>
    <s v="CBV LA DORADA CALDAS  sin información"/>
    <x v="4"/>
    <x v="0"/>
    <s v="Documentos para Adquisicion de Vehiculo -"/>
    <s v="Andres Fernando Muñoz Cabrera"/>
    <x v="0"/>
    <s v="Fortalecimiento Bomberil"/>
    <x v="0"/>
    <n v="15"/>
    <s v="2024-114-000360-5"/>
    <d v="2024-02-12T00:00:00"/>
    <m/>
    <d v="2024-05-31T00:00:00"/>
    <n v="80"/>
    <n v="81"/>
    <x v="1"/>
    <s v="Finalizar radicado 2024-05-23 19:05:07_x000a_Usuario: Andrés Fernando Muñoz Cabrera_x000a__x000a_Dependencia: FORTALECIMIENTO BOMBERIL PARA LA RESPUESTA_x000a__x000a_Observación: Se archiva por ser documento informativo, 23/05/2024"/>
    <m/>
    <m/>
    <m/>
    <m/>
    <m/>
  </r>
  <r>
    <x v="0"/>
    <x v="0"/>
    <x v="2"/>
    <s v="FREDY TAMAYO SÁNCHEZ  --Colectivo Legal"/>
    <x v="0"/>
    <x v="0"/>
    <s v="derecho de peticion de documentos"/>
    <s v="Andrea Bibiana Castañeda Durán"/>
    <x v="0"/>
    <s v="Formulación, Actualización y Acompañamiento Normativo "/>
    <x v="0"/>
    <n v="15"/>
    <s v="2024-114-000359-5"/>
    <d v="2024-02-12T00:00:00"/>
    <m/>
    <d v="2024-05-31T00:00:00"/>
    <n v="80"/>
    <n v="81"/>
    <x v="1"/>
    <s v="Reasignar Radicado 2024-04-10 19:25:53_x000a_Usuario: Ronny Estiven Romero Velandia_x000a__x000a_Dependencia: FORMULACIÓN, ACTUALIZACIÓN ,ACOMPAÑAMINETO NORMATIVO Y OPERATIVO_x000a__x000a_Observación: Se reasignó el radicado al usuario: Andrea Bibiana Castañeda Durán con la siguiente observación: PARA TRAMITAR"/>
    <m/>
    <m/>
    <m/>
    <m/>
    <m/>
  </r>
  <r>
    <x v="0"/>
    <x v="0"/>
    <x v="2"/>
    <s v="FIREGUARDNE   --"/>
    <x v="1"/>
    <x v="2"/>
    <s v="DERECHO DE PETICIÓN -PRODUCTO PARA APAGAR INCENDIOS FORESTALES DESARROLLADO POR COLOMBIANOS"/>
    <s v="Andres Fernando Muñoz Cabrera"/>
    <x v="0"/>
    <s v="Fortalecimiento Bomberil"/>
    <x v="0"/>
    <n v="15"/>
    <s v="2024-114-000234-5"/>
    <d v="2024-02-02T00:00:00"/>
    <m/>
    <d v="2024-05-31T00:00:00"/>
    <n v="86"/>
    <n v="87"/>
    <x v="1"/>
    <s v="Reasignar Radicado 2024-03-08 11:35:21_x000a_Usuario: Luis Alberto Valencia Pulido_x000a__x000a_Dependencia: COORDINACIÓN OPERATIVA_x000a__x000a_Observación: Se reasignó el radicado al usuario: Andrés Fernando Muñoz Cabrera con la siguiente observación: se reasigna por competencia"/>
    <m/>
    <m/>
    <m/>
    <m/>
    <m/>
  </r>
  <r>
    <x v="0"/>
    <x v="0"/>
    <x v="9"/>
    <s v="HERNAN CADAVID"/>
    <x v="2"/>
    <x v="0"/>
    <s v="DP SOLICITUD INFORMACIÓN MEDIOS DE COMUNICACIÓN"/>
    <s v="PROSPERO ANTONIO CARBONELL"/>
    <x v="2"/>
    <s v="Gestión Jurídica"/>
    <x v="3"/>
    <n v="5"/>
    <s v="2024-114-000233-5"/>
    <d v="2024-02-02T00:00:00"/>
    <m/>
    <d v="2024-05-31T00:00:00"/>
    <n v="86"/>
    <n v="87"/>
    <x v="1"/>
    <s v="Reasignar Radicado 2024-03-18 14:58:05_x000a_Usuario: Carlos Armando López Barrera_x000a__x000a_Dependencia: GESTIÓN JURÍDICA_x000a__x000a_Observación: Se reasignó el radicado al usuario: PROSPERO ANTONIO CARBONELL TANGARIFE con la siguiente observación: por ser de su competencia"/>
    <m/>
    <m/>
    <n v="18"/>
    <m/>
    <m/>
  </r>
  <r>
    <x v="0"/>
    <x v="0"/>
    <x v="2"/>
    <s v="CAROL JURIBI AGUILAR JAIMES"/>
    <x v="0"/>
    <x v="0"/>
    <s v="Denuncia"/>
    <s v="Andrea Bibiana Castañeda Durán"/>
    <x v="0"/>
    <s v="Formulación, Actualización y Acompañamiento Normativo "/>
    <x v="0"/>
    <n v="15"/>
    <s v="2024-114-000358-5"/>
    <d v="2024-02-09T00:00:00"/>
    <m/>
    <d v="2024-05-31T00:00:00"/>
    <n v="81"/>
    <n v="82"/>
    <x v="1"/>
    <s v=" Reasignar Radicado 2024-04-10 19:25:53_x000a_Usuario: Ronny Estiven Romero Velandia_x000a__x000a_Dependencia: FORMULACIÓN, ACTUALIZACIÓN ,ACOMPAÑAMINETO NORMATIVO Y OPERATIVO_x000a__x000a_Observación: Se reasignó el radicado al usuario: Andrea Bibiana Castañeda Durán con la siguiente observación: PARA TRAMITAR"/>
    <m/>
    <m/>
    <m/>
    <m/>
    <m/>
  </r>
  <r>
    <x v="0"/>
    <x v="0"/>
    <x v="2"/>
    <s v="CUERPO DE BOMBEROS VOLUNTARIOS DE VILLAPINZON  --"/>
    <x v="3"/>
    <x v="1"/>
    <s v="Derecho de petición"/>
    <s v="Andrea Bibiana Castañeda Durán"/>
    <x v="0"/>
    <s v="Formulación, Actualización y Acompañamiento Normativo "/>
    <x v="0"/>
    <n v="15"/>
    <s v="2024-114-000357-5"/>
    <d v="2024-02-09T00:00:00"/>
    <m/>
    <d v="2024-05-31T00:00:00"/>
    <n v="81"/>
    <n v="82"/>
    <x v="1"/>
    <s v="Reasignar Radicado 2024-04-10 19:25:53_x000a_Usuario: Ronny Estiven Romero Velandia_x000a__x000a_Dependencia: FORMULACIÓN, ACTUALIZACIÓN ,ACOMPAÑAMINETO NORMATIVO Y OPERATIVO_x000a__x000a_Observación: Se reasignó el radicado al usuario: Andrea Bibiana Castañeda Durán con la siguiente observación: PARA TRAMITAR"/>
    <m/>
    <m/>
    <m/>
    <m/>
    <m/>
  </r>
  <r>
    <x v="0"/>
    <x v="0"/>
    <x v="7"/>
    <s v="BENEMÉRITO CUERPO DE BOMBEROS VOLUNTARIOS DE CALI  sin información GUTIéRREZ"/>
    <x v="3"/>
    <x v="1"/>
    <s v="ACTUALIZACION BASES DE DATOS"/>
    <s v="Luis Alberto Valencia Pulido"/>
    <x v="0"/>
    <s v="Coordinación Operativa"/>
    <x v="0"/>
    <n v="15"/>
    <s v="2024-114-000355-5"/>
    <d v="2024-02-09T00:00:00"/>
    <m/>
    <d v="2024-05-31T00:00:00"/>
    <n v="81"/>
    <n v="82"/>
    <x v="1"/>
    <s v=" Crear Radicado 2024-02-09 16:12:29_x000a_Usuario: Atención de Usuario al Ciudadano_x000a__x000a_Dependencia: GESTIÓN ATENCIÓN AL USUARIO_x000a__x000a_Observación: Se radicó el documento de forma correcta mediante radicación email con los siguientes datos: Usuarios tramitadores: - Luis Alberto Valencia Pulido, Dependencia/s tramitadora/s: - COORDINACIÓN OPERATIVA, Usuario creador: Atención de Usuario al Ciudadano"/>
    <m/>
    <m/>
    <m/>
    <m/>
    <m/>
  </r>
  <r>
    <x v="0"/>
    <x v="0"/>
    <x v="2"/>
    <s v="PERSONERIA MUNICIPAL DE  CHIA  -- --"/>
    <x v="4"/>
    <x v="0"/>
    <s v="COMUNICA RADICADO 20240010000973"/>
    <s v="Jorge Enrique Restrepo Sanguino"/>
    <x v="0"/>
    <s v="Formulación, Actualización y Acompañamiento Normativo "/>
    <x v="0"/>
    <n v="15"/>
    <s v="2024-114-000356-5"/>
    <d v="2024-02-09T00:00:00"/>
    <s v="2024-211-000232-1"/>
    <d v="2024-05-22T00:00:00"/>
    <n v="74"/>
    <n v="75"/>
    <x v="0"/>
    <s v="Firmado físicamente 2024-05-22 14:55:55_x000a_Usuario: Alejandra Navia Ortiz_x000a__x000a_Dependencia: FORMULACIÓN, ACTUALIZACIÓN ,ACOMPAÑAMINETO NORMATIVO Y OPERATIVO_x000a__x000a_Observación: Se firmó físicamente el documento 2024-114-000356-5 REQUERIMIENTO PERSONERIA MUNICIPAL DE CHIA"/>
    <d v="2024-04-16T16:04:45"/>
    <s v="PDF"/>
    <s v="N/A  NO SE COMUNICA EL MEDIO DE ENVIO"/>
    <s v="N/A  NO SE COMUNICA EL MEDIO DE ENVIO"/>
    <s v="INCUMPLIMIENTO AL PROCEDIMIENTO INTERNO DE PQRSD POR NO CARGAR DOCUMENTO DE EVIDENCIA DE ENVIO DE RESPUESTA/ NO ENVIO RESPUESTA POR ORFEO"/>
  </r>
  <r>
    <x v="0"/>
    <x v="0"/>
    <x v="18"/>
    <s v="CUERPO DE BOMBEROS VOLUNTARIOS DE DONCELLO  ---"/>
    <x v="3"/>
    <x v="1"/>
    <s v="Documentos para tema de fortalecimiento de los cuerpo de bomberos a travez de la DNBC vigencia 2023"/>
    <s v="Andres Fernando Muñoz Cabrera"/>
    <x v="0"/>
    <s v="Fortalecimiento Bomberil"/>
    <x v="0"/>
    <n v="15"/>
    <s v="2024-114-000354-5"/>
    <d v="2024-02-09T00:00:00"/>
    <m/>
    <d v="2024-05-31T00:00:00"/>
    <n v="81"/>
    <n v="82"/>
    <x v="1"/>
    <s v="Finalizar radicado 2024-03-21 11:26:26_x000a_Usuario: Andrés Fernando Muñoz Cabrera_x000a__x000a_Dependencia: FORTALECIMIENTO BOMBERIL PARA LA RESPUESTA_x000a__x000a_Observación: Se archiva por ser documento informativo 20/03/2024"/>
    <m/>
    <m/>
    <m/>
    <m/>
    <m/>
  </r>
  <r>
    <x v="0"/>
    <x v="0"/>
    <x v="6"/>
    <s v="CUERPO DE BOMBEROS VOLUNTARIO DE CIRCASIA  ---"/>
    <x v="3"/>
    <x v="1"/>
    <s v="se le envía copia del documento enviado a la procuraduría departamental para la revisión del caso para la legalización y protocolización, de la justa ..."/>
    <s v="Jorge Enrique Restrepo Sanguino"/>
    <x v="0"/>
    <s v="Formulación, Actualización y Acompañamiento Normativo "/>
    <x v="0"/>
    <n v="15"/>
    <s v="2024-114-000353-5"/>
    <d v="2024-02-09T00:00:00"/>
    <m/>
    <d v="2024-05-31T00:00:00"/>
    <n v="81"/>
    <n v="82"/>
    <x v="1"/>
    <s v="Finalizar radicado 2024-04-16 11:51:18_x000a_Usuario: Jorge Enrique Restrepo Sanguino_x000a__x000a_Dependencia: FORMULACIÓN, ACTUALIZACIÓN ,ACOMPAÑAMINETO NORMATIVO Y OPERATIVO_x000a__x000a_Observación: ES DE INFORMACION"/>
    <m/>
    <m/>
    <m/>
    <m/>
    <m/>
  </r>
  <r>
    <x v="0"/>
    <x v="0"/>
    <x v="10"/>
    <s v="FONDO DE EMPLEADOS DEL MINISTERIO DEL INTERIOR Y DE JUSTICIA  sin información FONDEMINTJUS"/>
    <x v="2"/>
    <x v="0"/>
    <s v="Traslado petición desacuerdo en respuesta de la DNBC"/>
    <s v="Rubén Darío Rincón Sanchez"/>
    <x v="0"/>
    <s v="Inspección, Vigilancia y Control"/>
    <x v="0"/>
    <n v="15"/>
    <s v="2024-114-000348-5"/>
    <d v="2024-02-09T00:00:00"/>
    <m/>
    <d v="2024-05-31T00:00:00"/>
    <n v="81"/>
    <n v="82"/>
    <x v="1"/>
    <s v=" Reasignar Radicado 2024-04-16 11:01:09_x000a_Usuario: Jorge Enrique Restrepo Sanguino_x000a__x000a_Dependencia: FORMULACIÓN, ACTUALIZACIÓN ,ACOMPAÑAMINETO NORMATIVO Y OPERATIVO_x000a__x000a_Observación: Se reasignó el radicado al usuario: Rubén Darío Rincón Sanchez con la siguiente observación: POR COMPETENCIA"/>
    <m/>
    <m/>
    <m/>
    <m/>
    <m/>
  </r>
  <r>
    <x v="0"/>
    <x v="0"/>
    <x v="2"/>
    <s v="MINISTERIO DE INTERIOR PQRSD  -- --"/>
    <x v="2"/>
    <x v="0"/>
    <s v="Traslado petición desacuerdo en respuesta de la DNBC"/>
    <s v="Orlando Murillo Lopez"/>
    <x v="0"/>
    <s v="Inspección, Vigilancia y Control"/>
    <x v="0"/>
    <n v="15"/>
    <s v="2024-114-000347-5"/>
    <d v="2024-02-09T00:00:00"/>
    <m/>
    <d v="2024-05-31T00:00:00"/>
    <n v="81"/>
    <n v="82"/>
    <x v="1"/>
    <s v="Reasignar Radicado 2024-04-16 09:22:51_x000a_Usuario: Rubén Darío Rincón Sanchez_x000a__x000a_Dependencia: INSPECCIÓN, VIGILANCIA Y CONTROL_x000a__x000a_Observación: Se reasignó el radicado al usuario: Orlando Murillo Lopez con la siguiente observación: Cordial saludo capitán Murillo: Por favor revisar y dar tramite respuesta-"/>
    <m/>
    <m/>
    <m/>
    <m/>
    <m/>
  </r>
  <r>
    <x v="0"/>
    <x v="0"/>
    <x v="2"/>
    <s v="MINISTERIO DE INTERIOR PQRSD  -- --"/>
    <x v="2"/>
    <x v="0"/>
    <s v="Respuesta a solicitud Desacuerdo de respuesta de la DNBC"/>
    <s v="Rubén Darío Rincón Sanchez"/>
    <x v="0"/>
    <s v="Inspección, Vigilancia y Control"/>
    <x v="0"/>
    <n v="15"/>
    <s v="2024-114-000346-5"/>
    <d v="2024-02-09T00:00:00"/>
    <m/>
    <d v="2024-05-31T00:00:00"/>
    <n v="81"/>
    <n v="82"/>
    <x v="1"/>
    <s v="Reasignar Radicado 2024-04-15 17:01:20_x000a_Usuario: Jorge Enrique Restrepo Sanguino_x000a__x000a_Dependencia: FORMULACIÓN, ACTUALIZACIÓN ,ACOMPAÑAMINETO NORMATIVO Y OPERATIVO_x000a__x000a_Observación: Se reasignó el radicado al usuario: Rubén Darío Rincón Sanchez con la siguiente observación: POR COMPETENCIA"/>
    <m/>
    <m/>
    <m/>
    <m/>
    <m/>
  </r>
  <r>
    <x v="0"/>
    <x v="0"/>
    <x v="2"/>
    <s v="CUERPO DE BOMBEROS VOLUNTARIOS DE SIBATE  sin información bomberossibate@yahoo.es"/>
    <x v="3"/>
    <x v="1"/>
    <s v="SOLICITUD AUDIENCIA"/>
    <m/>
    <x v="2"/>
    <s v="Dirección General"/>
    <x v="0"/>
    <n v="15"/>
    <s v="2024-114-000345-5"/>
    <d v="2024-02-09T00:00:00"/>
    <m/>
    <d v="2024-05-31T00:00:00"/>
    <n v="81"/>
    <n v="82"/>
    <x v="1"/>
    <s v=" Asociar imagen principal 2024-02-09 14:28:49_x000a_Usuario: Atención de Usuario al Ciudadano_x000a__x000a_Dependencia: GESTIÓN ATENCIÓN AL USUARIO_x000a__x000a_Observación: Se realizó la carga del documento principal: 2024-114-000345-5-1.pdf, con el nombre de: 2024-114-000345-5.pdf, y su descripción: 2024-114-000345-5"/>
    <m/>
    <m/>
    <m/>
    <m/>
    <m/>
  </r>
  <r>
    <x v="0"/>
    <x v="0"/>
    <x v="2"/>
    <s v="UNIDAD NACIONAL DE GESTION DEL RIESGO DE DESASTRES  --"/>
    <x v="2"/>
    <x v="0"/>
    <s v="Oficio 2024EE02092 - Traslado por competencia. Radicado 2024ER02713. “Derecho de petición Dirección Nacional de Bomberos”"/>
    <s v="Luis Alberto Valencia Pulido"/>
    <x v="0"/>
    <s v="Coordinación Operativa"/>
    <x v="0"/>
    <n v="15"/>
    <s v="2024-114-000342-5"/>
    <d v="2024-02-09T00:00:00"/>
    <m/>
    <d v="2024-05-31T00:00:00"/>
    <n v="81"/>
    <n v="82"/>
    <x v="1"/>
    <s v="Crear Radicado 2024-02-09 11:32:25_x000a_Usuario: Atención de Usuario al Ciudadano_x000a__x000a_Dependencia: GESTIÓN ATENCIÓN AL USUARIO_x000a__x000a_Observación: Se radicó el documento de forma correcta mediante radicación email con los siguientes datos: Usuarios tramitadores: - Luis Alberto Valencia Pulido, Dependencia/s tramitadora/s: - COORDINACIÓN OPERATIVA, Usuario creador: Atención de Usuario al Ciudadano_x000a__x000a_"/>
    <m/>
    <m/>
    <m/>
    <m/>
    <m/>
  </r>
  <r>
    <x v="0"/>
    <x v="0"/>
    <x v="2"/>
    <s v="GOBERNACION DE CUNDINAMARCA  --"/>
    <x v="4"/>
    <x v="0"/>
    <s v="Respuesta DP y traslado a DNBC"/>
    <s v="Edgar Alexander Maya Lopez,"/>
    <x v="0"/>
    <s v="Educación Nacional para Bomberos"/>
    <x v="0"/>
    <n v="15"/>
    <s v="2024-114-000344-5"/>
    <d v="2024-02-09T00:00:00"/>
    <s v="2023-200-010200-1"/>
    <d v="2024-05-28T16:02:30"/>
    <n v="78"/>
    <n v="79"/>
    <x v="0"/>
    <s v="Crear Radicado 2024-02-09 14:15:01_x000a_Usuario: Atención de Usuario al Ciudadano_x000a__x000a_Dependencia: GESTIÓN ATENCIÓN AL USUARIO_x000a__x000a_Observación: Se radicó el documento de forma correcta mediante radicación email con los siguientes datos: Usuarios tramitadores: - Edgar Alexander Maya Lopez, Dependencia/s tramitadora/s: - EDUCACIÓN NACIONAL PARA BOMBEROS , Usuario creador: Atención de Usuario al Ciudadano"/>
    <d v="2024-05-28T16:02:30"/>
    <m/>
    <s v="SI"/>
    <s v="NO"/>
    <s v="INCUMPLIMIENTO AL PROCEDIMIENTO INTERNO DE PQRSD POR NO CARGAR DOCUMENTO DE EVIDENCIA DE ENVIO DE RESPUESTA/ NO ENVIO RESPUESTA POR ORFEO"/>
  </r>
  <r>
    <x v="0"/>
    <x v="0"/>
    <x v="24"/>
    <s v="CUERPO DE BOMBEROS VOLUNTARIOS DE SAN MARCOS  -----"/>
    <x v="3"/>
    <x v="1"/>
    <s v="CAMBIO ASIGNACION DE EQUIPO"/>
    <s v="Andres Fernando Muñoz Cabrera"/>
    <x v="0"/>
    <s v="Fortalecimiento Bomberil"/>
    <x v="0"/>
    <n v="15"/>
    <s v="2024-114-000341-5"/>
    <d v="2024-02-09T00:00:00"/>
    <m/>
    <d v="2024-05-31T00:00:00"/>
    <n v="81"/>
    <n v="82"/>
    <x v="1"/>
    <s v=" Crear Radicado 2024-02-09 11:26:44_x000a_Usuario: Atención de Usuario al Ciudadano_x000a__x000a_Dependencia: GESTIÓN ATENCIÓN AL USUARIO_x000a__x000a_Observación: Se radicó el documento de forma correcta mediante radicación email con los siguientes datos: Usuarios tramitadores: - Andrés Fernando Muñoz Cabrera, Dependencia/s tramitadora/s: - FORTALECIMIENTO BOMBERIL PARA LA RESPUESTA, Usuario creador: Atención de Usuario al Ciudadano"/>
    <m/>
    <m/>
    <m/>
    <m/>
    <m/>
  </r>
  <r>
    <x v="0"/>
    <x v="0"/>
    <x v="18"/>
    <s v="CUERPO DE BOMBEROS VOLUNTARIOS DE EL PAUJIL - CAQUETA  -- --"/>
    <x v="3"/>
    <x v="1"/>
    <s v="INFORMACIÓN CBV EL PAUJIL CAQUETÁ"/>
    <s v="Andres Fernando Muñoz Cabrera"/>
    <x v="0"/>
    <s v="Fortalecimiento Bomberil"/>
    <x v="0"/>
    <n v="15"/>
    <s v="2024-114-000340-5"/>
    <d v="2024-02-09T00:00:00"/>
    <m/>
    <d v="2024-05-31T00:00:00"/>
    <n v="81"/>
    <n v="82"/>
    <x v="1"/>
    <s v=" Finalizar radicado 2024-05-23 19:02:34_x000a_Usuario: Andrés Fernando Muñoz Cabrera_x000a__x000a_Dependencia: FORTALECIMIENTO BOMBERIL PARA LA RESPUESTA_x000a__x000a_Observación: Se archiva por ser documento informativo, 23/05/2024"/>
    <m/>
    <m/>
    <m/>
    <m/>
    <m/>
  </r>
  <r>
    <x v="0"/>
    <x v="0"/>
    <x v="2"/>
    <s v="Carlos Armando López Barrera"/>
    <x v="0"/>
    <x v="0"/>
    <s v="RENUNCIA CARGO ASESOR DEL DESPACHO"/>
    <s v="Daniel Ernesto Fonseca Ramirez"/>
    <x v="1"/>
    <s v="Gestion del Talento Humano"/>
    <x v="0"/>
    <n v="15"/>
    <s v="2024-114-000338-5"/>
    <d v="2024-02-09T00:00:00"/>
    <m/>
    <d v="2024-05-31T00:00:00"/>
    <n v="81"/>
    <n v="82"/>
    <x v="1"/>
    <s v="Reasignar Radicado 2024-05-22 09:03:46_x000a_Usuario: MARYOLY DIAZ_x000a__x000a_Dependencia: GESTIÓN TALENTO HUMANO_x000a__x000a_Observación: Se reasignó el radicado al usuario: Daniel Ernesto Fonseca Ramirez con la siguiente observación: Reasignación nuevo jefe de dependencia"/>
    <m/>
    <m/>
    <m/>
    <m/>
    <m/>
  </r>
  <r>
    <x v="0"/>
    <x v="0"/>
    <x v="17"/>
    <s v="MANUEL ENRIQUE SALAZAR HERNANDEZ  sin información DELEGADO"/>
    <x v="0"/>
    <x v="0"/>
    <s v="PLAN DE ACCIÓN DEPARTAMENTO DE SANTANDER 2024"/>
    <s v="Andres Fernando Muñoz Cabrera"/>
    <x v="0"/>
    <s v="Fortalecimiento Bomberil"/>
    <x v="0"/>
    <n v="15"/>
    <s v="2024-114-000337-5"/>
    <d v="2024-02-09T00:00:00"/>
    <m/>
    <d v="2024-05-31T00:00:00"/>
    <n v="81"/>
    <n v="82"/>
    <x v="1"/>
    <s v=" Finalizar radicado 2024-03-21 11:03:30_x000a_Usuario: Andrés Fernando Muñoz Cabrera_x000a__x000a_Dependencia: FORTALECIMIENTO BOMBERIL PARA LA RESPUESTA_x000a__x000a_Observación: Se archiva por ser documentos informativos. Al ser Plan de Acción los adjuntos se descargar para crear el archivo general y pasarlo a la Dirección 21/03/2023"/>
    <m/>
    <m/>
    <m/>
    <m/>
    <m/>
  </r>
  <r>
    <x v="0"/>
    <x v="0"/>
    <x v="17"/>
    <s v="CUERPO DE BOMBEROS VOLUNTARIOS DE BARICHARA  --"/>
    <x v="3"/>
    <x v="1"/>
    <s v="plan de acción 2024 bomberos barichara, santander"/>
    <s v="Andres Fernando Muñoz Cabrera"/>
    <x v="0"/>
    <s v="Fortalecimiento Bomberil"/>
    <x v="0"/>
    <n v="15"/>
    <s v="2024-114-000336-5"/>
    <d v="2024-02-09T00:00:00"/>
    <m/>
    <d v="2024-05-31T00:00:00"/>
    <n v="81"/>
    <n v="82"/>
    <x v="1"/>
    <s v=" Finalizar radicado 2024-03-22 09:32:28_x000a_Usuario: Andrés Fernando Muñoz Cabrera_x000a__x000a_Dependencia: FORTALECIMIENTO BOMBERIL PARA LA RESPUESTA_x000a__x000a_Observación: Se archiva por ser documento informativo, los proyectos radicados por los CB del pais, se parasan en una base consolidada a la Dirección de la DNBC 22/03/2024"/>
    <m/>
    <m/>
    <m/>
    <m/>
    <m/>
  </r>
  <r>
    <x v="0"/>
    <x v="0"/>
    <x v="8"/>
    <s v="JAIME ALBERTO MARTINEZ BOLAÑOS"/>
    <x v="0"/>
    <x v="0"/>
    <s v="SOLICITUD DE APOYO CUERPO DE BOMBEROS VOLUNTARIOS DE PAISPAMBA, SOTARÁ, CAUCA"/>
    <s v="Andres Fernando Muñoz Cabrera"/>
    <x v="0"/>
    <s v="Fortalecimiento Bomberil"/>
    <x v="0"/>
    <n v="15"/>
    <s v="2024-114-000335-5"/>
    <d v="2024-02-09T00:00:00"/>
    <m/>
    <d v="2024-05-31T00:00:00"/>
    <n v="81"/>
    <n v="82"/>
    <x v="1"/>
    <s v="Crear Radicado 2024-02-09 08:45:16_x000a_Usuario: Atención de Usuario al Ciudadano_x000a__x000a_Dependencia: GESTIÓN ATENCIÓN AL USUARIO_x000a__x000a_Observación: Se radicó el documento de forma correcta mediante radicación email con los siguientes datos: Usuarios tramitadores: - Andrés Fernando Muñoz Cabrera, Dependencia/s tramitadora/s: - FORTALECIMIENTO BOMBERIL PARA LA RESPUESTA, Usuario creador: Atención de Usuario al Ciudadano"/>
    <m/>
    <m/>
    <m/>
    <m/>
    <m/>
  </r>
  <r>
    <x v="0"/>
    <x v="0"/>
    <x v="2"/>
    <s v="OSCAR LEON SANCHEZ"/>
    <x v="2"/>
    <x v="4"/>
    <s v="DERECHO DE PETICION"/>
    <s v="Carlos Armando López Barrera"/>
    <x v="2"/>
    <s v="Gestión Jurídica"/>
    <x v="3"/>
    <n v="5"/>
    <s v="2024-114-000203-5"/>
    <d v="2024-02-01T00:00:00"/>
    <m/>
    <d v="2024-05-31T00:00:00"/>
    <n v="87"/>
    <n v="88"/>
    <x v="1"/>
    <s v="Reasignar Radicado 2024-03-06 17:27:09_x000a_Usuario: Rainer Narval Naranjo Charrasquiel_x000a__x000a_Dependencia: SUBDIRECCIÓN ADMINISTRATIVA Y FINANCIERA_x000a__x000a_Observación: Se reasignó el radicado al usuario: Luis Fernando Vargas Campo con la siguiente observación: Se da Traslado para su competencia."/>
    <m/>
    <m/>
    <m/>
    <m/>
    <m/>
  </r>
  <r>
    <x v="0"/>
    <x v="1"/>
    <x v="8"/>
    <s v="JAIME ALBERTO MARTINEZ BOLAÑOS"/>
    <x v="0"/>
    <x v="1"/>
    <s v="SOLICITUD DE APOYO CUERPO DE BOMBEROS VOLUNTARIOS DE PAISPAMBA, SOTARA, CAUCA"/>
    <s v="Andres Fernando Muñoz Cabrera"/>
    <x v="0"/>
    <s v="Fortalecimiento Bomberil"/>
    <x v="0"/>
    <n v="15"/>
    <s v="2024-114-000334-5"/>
    <d v="2024-02-08T00:00:00"/>
    <m/>
    <d v="2024-05-31T00:00:00"/>
    <n v="82"/>
    <n v="83"/>
    <x v="1"/>
    <s v="Finalizar radicado 2024-03-21 16:08:08_x000a_Usuario: Andrés Fernando Muñoz Cabrera_x000a__x000a_Dependencia: FORTALECIMIENTO BOMBERIL PARA LA RESPUESTA_x000a__x000a_Observación: Se archiva por ser documento informativo, los proyectos radicados por los CB del pais, se parasan en una base consolidada a la Dirección de la DNBC 21/03/2024"/>
    <m/>
    <m/>
    <m/>
    <m/>
    <m/>
  </r>
  <r>
    <x v="0"/>
    <x v="0"/>
    <x v="7"/>
    <s v="CUERPO DE BOMBEROS VOLUNTARIOS DE TRUJILLO - VALLE DEL CAUCA  -- --"/>
    <x v="3"/>
    <x v="1"/>
    <s v="RESPUESTA A PETICION DE FIRMA DE CONVENIO O CONTRATO"/>
    <s v="Jorge Enrique Restrepo Sanguino"/>
    <x v="0"/>
    <s v="Formulación, Actualización y Acompañamiento Normativo "/>
    <x v="0"/>
    <n v="15"/>
    <s v="2024-114-000332-5"/>
    <d v="2024-02-08T00:00:00"/>
    <m/>
    <d v="2024-05-31T00:00:00"/>
    <n v="82"/>
    <n v="83"/>
    <x v="1"/>
    <s v=" Finalizar radicado 2024-04-15 16:38:34_x000a_Usuario: Jorge Enrique Restrepo Sanguino_x000a__x000a_Dependencia: FORMULACIÓN, ACTUALIZACIÓN ,ACOMPAÑAMINETO NORMATIVO Y OPERATIVO_x000a__x000a_Observación: se dio respuesta con Radicado N° 2024-211-000054-1 N° 2024-211-000056-1"/>
    <m/>
    <m/>
    <m/>
    <m/>
    <m/>
  </r>
  <r>
    <x v="0"/>
    <x v="0"/>
    <x v="2"/>
    <s v="UNIDAD NACIONAL PARA LA GESTION DEL RIESGO  sin información obdin.choles@gestiondelriesgo.gov.co"/>
    <x v="2"/>
    <x v="0"/>
    <s v="Oficio 2024EE02047 - Traslado solicitud de apoyo para el fortalecimiento de las capacidades del cuerpo oficial de Bomberos del Municipio de Arauca."/>
    <s v="Andres Fernando Muñoz Cabrera"/>
    <x v="0"/>
    <s v="Fortalecimiento Bomberil"/>
    <x v="0"/>
    <n v="15"/>
    <s v="2024-114-000330-5"/>
    <d v="2024-02-08T00:00:00"/>
    <m/>
    <d v="2024-05-31T00:00:00"/>
    <n v="82"/>
    <n v="83"/>
    <x v="1"/>
    <s v="Crear Radicado 2024-02-08 16:29:09_x000a_Usuario: Atención de Usuario al Ciudadano_x000a__x000a_Dependencia: GESTIÓN ATENCIÓN AL USUARIO_x000a__x000a_Observación: Se radicó el documento de forma correcta mediante radicación email con los siguientes datos: Usuarios tramitadores: - Andrés Fernando Muñoz Cabrera, Dependencia/s tramitadora/s: - FORTALECIMIENTO BOMBERIL PARA LA RESPUESTA, Usuario creador: Atención de Usuario al Ciudadano_x000a__x000a_"/>
    <m/>
    <m/>
    <m/>
    <m/>
    <m/>
  </r>
  <r>
    <x v="0"/>
    <x v="0"/>
    <x v="11"/>
    <s v="CUERPO DE BOMBEROS VOLUNTARIOS DE CHINCHINA  nathaly  sanchez"/>
    <x v="3"/>
    <x v="1"/>
    <s v="Solicitud de cambio de carnés por ascenso de cinco (5) unidades - Benemérito Cuerpo de Bomberos Voluntarios de Chinchiná"/>
    <s v="Edwin Alfonso Zamora Oyola"/>
    <x v="1"/>
    <s v="Gestión de Tecnologia e Informática"/>
    <x v="0"/>
    <n v="15"/>
    <s v="2024-114-000329-5"/>
    <d v="2024-02-08T00:00:00"/>
    <m/>
    <d v="2024-05-31T00:00:00"/>
    <n v="82"/>
    <n v="83"/>
    <x v="1"/>
    <s v=" Crear Radicado 2024-02-08 16:27:03_x000a_Usuario: Atención de Usuario al Ciudadano_x000a__x000a_Dependencia: GESTIÓN ATENCIÓN AL USUARIO_x000a__x000a_Observación: Se radicó el documento de forma correcta mediante radicación email con los siguientes datos: Usuarios tramitadores: - Edwin Alfonso Zamora Oyola, Dependencia/s tramitadora/s: - GESTIÓN DE TECNOLOGÍA E INFORMÁTICA, Usuario creador: Atención de Usuario al Ciudadano"/>
    <m/>
    <m/>
    <m/>
    <m/>
    <m/>
  </r>
  <r>
    <x v="0"/>
    <x v="1"/>
    <x v="2"/>
    <s v="Nicolas   Londoño  Patarroyo"/>
    <x v="0"/>
    <x v="1"/>
    <s v="ESTATUS LEGAL ESTACION B-29 BOMBEROS VOLUNTARIOS GUASCA"/>
    <s v="Jorge Enrique Restrepo Sanguino"/>
    <x v="0"/>
    <s v="Formulación, Actualización y Acompañamiento Normativo "/>
    <x v="1"/>
    <n v="15"/>
    <s v="2024-114-000326-5"/>
    <d v="2024-02-08T00:00:00"/>
    <s v="2024-211-000226-1"/>
    <d v="2024-05-22T00:00:00"/>
    <n v="75"/>
    <n v="76"/>
    <x v="0"/>
    <s v=" Firmado físicamente 2024-05-22 14:58:23_x000a_Usuario: Alejandra Navia Ortiz_x000a__x000a_Dependencia: FORMULACIÓN, ACTUALIZACIÓN ,ACOMPAÑAMINETO NORMATIVO Y OPERATIVO_x000a__x000a_Observación: Se firmó físicamente el documento 2024-114-000326-5 SOLICITUD INFORMACION CBV GUASCA"/>
    <d v="2024-04-16T10:36:41"/>
    <s v="PDF"/>
    <s v="N/A  NO SE COMUNICA EL MEDIO DE ENVIO"/>
    <s v="N/A  NO SE COMUNICA EL MEDIO DE ENVIO"/>
    <s v="INCUMPLIMIENTO AL PROCEDIMIENTO INTERNO DE PQRSD POR NO CARGAR DOCUMENTO DE EVIDENCIA DE ENVIO DE RESPUESTA/ NO ENVIO RESPUESTA POR ORFEO"/>
  </r>
  <r>
    <x v="0"/>
    <x v="0"/>
    <x v="14"/>
    <s v="CUERPO DE BOMBEROS VOLUNTARIOS DE PIVIJAY MAGDALENA  sin información"/>
    <x v="3"/>
    <x v="0"/>
    <s v="SOLICITUD USUARIO Y CLAVE PLATAFORMA RUE"/>
    <s v="Luis Alberto Valencia Pulido"/>
    <x v="0"/>
    <s v="Coordinación Operativa"/>
    <x v="0"/>
    <n v="15"/>
    <s v="2024-114-000324-5"/>
    <d v="2024-02-08T00:00:00"/>
    <m/>
    <d v="2024-05-31T00:00:00"/>
    <n v="82"/>
    <n v="83"/>
    <x v="1"/>
    <s v="Crear Radicado 2024-02-08 15:21:02_x000a_Usuario: Atención de Usuario al Ciudadano_x000a__x000a_Dependencia: GESTIÓN ATENCIÓN AL USUARIO_x000a__x000a_Observación: Se radicó el documento de forma correcta mediante radicación email con los siguientes datos: Usuarios tramitadores: - Luis Alberto Valencia Pulido, Dependencia/s tramitadora/s: - COORDINACIÓN OPERATIVA, Usuario creador: Atención de Usuario al Ciudadano"/>
    <m/>
    <m/>
    <m/>
    <m/>
    <m/>
  </r>
  <r>
    <x v="0"/>
    <x v="0"/>
    <x v="2"/>
    <s v="Luis Felipe Triana"/>
    <x v="0"/>
    <x v="0"/>
    <s v="RESPUESTA SOLICITUD"/>
    <s v="Edgar Alexander Maya Lopez,"/>
    <x v="0"/>
    <s v="Educación Nacional para Bomberos"/>
    <x v="0"/>
    <n v="15"/>
    <s v="2024-214-000015-1"/>
    <d v="2024-02-08T00:00:00"/>
    <s v=" 2024-214-000015-1"/>
    <d v="2024-05-28T00:00:00"/>
    <n v="79"/>
    <n v="80"/>
    <x v="0"/>
    <s v="En proceso de firma física 2024-02-08 15:17:18_x000a_Usuario: Edgar Alexander Maya Lopez_x000a__x000a_Dependencia: EDUCACIÓN NACIONAL PARA BOMBEROS_x000a__x000a_Observación: El inicia proceso de firma física para el documento 20241140273462 RESPUESTA LUIS FELIPE TRIANA"/>
    <d v="2024-02-08T15:16:29"/>
    <s v="PDF"/>
    <s v="SI"/>
    <s v="NO"/>
    <s v="INCUMPLIMIENTO AL PROCEDIMIENTO INTERNO DE PQRSD POR NO CARGAR DOCUMENTO DE EVIDENCIA DE ENVIO DE RESPUESTA/ NO ENVIO RESPUESTA POR ORFEO"/>
  </r>
  <r>
    <x v="0"/>
    <x v="0"/>
    <x v="2"/>
    <s v="CUERPO DE BOMBEROS DE MANTA  sin información"/>
    <x v="3"/>
    <x v="0"/>
    <s v="Derecho de peticion"/>
    <s v="Andrea Bibiana Castañeda Durán"/>
    <x v="0"/>
    <s v="Formulación, Actualización y Acompañamiento Normativo "/>
    <x v="0"/>
    <n v="15"/>
    <s v="2024-114-000323-5"/>
    <d v="2024-02-08T00:00:00"/>
    <m/>
    <d v="2024-05-31T00:00:00"/>
    <n v="82"/>
    <n v="83"/>
    <x v="1"/>
    <s v="Reasignar Radicado 2024-04-10 19:27:45_x000a_Usuario: Ronny Estiven Romero Velandia_x000a__x000a_Dependencia: FORMULACIÓN, ACTUALIZACIÓN ,ACOMPAÑAMINETO NORMATIVO Y OPERATIVO_x000a__x000a_Observación: Se reasignó el radicado al usuario: Andrea Bibiana Castañeda Durán con la siguiente observación: PARA SU TRAMITE"/>
    <m/>
    <m/>
    <m/>
    <m/>
    <m/>
  </r>
  <r>
    <x v="0"/>
    <x v="0"/>
    <x v="10"/>
    <s v="YERSON GONZALO -- --"/>
    <x v="0"/>
    <x v="0"/>
    <s v="SILENCIO ADMINISTRATIVO POSITIVO"/>
    <s v="Andres Fernando Muñoz Cabrera"/>
    <x v="0"/>
    <s v="Fortalecimiento Bomberil"/>
    <x v="0"/>
    <n v="15"/>
    <s v="2024-114-000321-5"/>
    <d v="2024-02-08T00:00:00"/>
    <m/>
    <d v="2024-05-31T00:00:00"/>
    <n v="82"/>
    <n v="83"/>
    <x v="1"/>
    <s v="Crear Radicado 2024-02-08 14:33:44_x000a_Usuario: Atención de Usuario al Ciudadano_x000a__x000a_Dependencia: GESTIÓN ATENCIÓN AL USUARIO_x000a__x000a_Observación: Se radicó el documento de forma correcta mediante radicación email con los siguientes datos: Usuarios tramitadores: - Andrés Fernando Muñoz Cabrera, Dependencia/s tramitadora/s: - FORTALECIMIENTO BOMBERIL PARA LA RESPUESTA, Usuario creador: Atención de Usuario al Ciudadano"/>
    <m/>
    <m/>
    <m/>
    <m/>
    <m/>
  </r>
  <r>
    <x v="0"/>
    <x v="0"/>
    <x v="16"/>
    <s v="DELEGACION DEPARTAMENTAL  DE BOMBEROS PUTUMAYO  JAVIER BENAVIDES"/>
    <x v="3"/>
    <x v="1"/>
    <s v="solicitud cambio beneficiario de equipo"/>
    <s v="Andres Fernando Muñoz Cabrera"/>
    <x v="0"/>
    <s v="Fortalecimiento Bomberil"/>
    <x v="0"/>
    <n v="15"/>
    <s v="2024-114-000320-5"/>
    <d v="2024-02-08T00:00:00"/>
    <m/>
    <d v="2024-05-31T00:00:00"/>
    <n v="82"/>
    <n v="83"/>
    <x v="1"/>
    <s v="Incluir en expediente 2024-03-21 14:38:17_x000a_Usuario: Andrés Fernando Muñoz Cabrera_x000a__x000a_Dependencia: FORTALECIMIENTO BOMBERIL PARA LA RESPUESTA_x000a__x000a_Observación: Se incluyó el radicado en el expediente: PROYECTOS"/>
    <m/>
    <m/>
    <m/>
    <m/>
    <m/>
  </r>
  <r>
    <x v="0"/>
    <x v="0"/>
    <x v="10"/>
    <s v="COORDINACION DEPARTAMENTAL DE BOMBEROS DEL ATLANTICO  -- --"/>
    <x v="3"/>
    <x v="1"/>
    <s v="OFICIO 08 DE 2024 - RESPUESTA BOMBEROS VOLUNTARIOS DE CAMPO DE LA CRUZ"/>
    <s v="Jorge Enrique Restrepo Sanguino"/>
    <x v="0"/>
    <s v="Formulación, Actualización y Acompañamiento Normativo "/>
    <x v="0"/>
    <n v="15"/>
    <s v="2024-114-000319-5"/>
    <d v="2024-02-08T00:00:00"/>
    <m/>
    <d v="2024-05-31T00:00:00"/>
    <n v="82"/>
    <n v="83"/>
    <x v="1"/>
    <s v="Finalizar radicado 2024-04-15 17:06:06_x000a_Usuario: Jorge Enrique Restrepo Sanguino_x000a__x000a_Dependencia: FORMULACIÓN, ACTUALIZACIÓN ,ACOMPAÑAMINETO NORMATIVO Y OPERATIVO_x000a__x000a_Observación: SE ARCHIVA ES DE INFORMACION"/>
    <m/>
    <m/>
    <m/>
    <m/>
    <m/>
  </r>
  <r>
    <x v="0"/>
    <x v="0"/>
    <x v="26"/>
    <s v="CUERPO DE BOMBEROS VOLUNTARIOS DE BAJO BAUDO (PIZARRO) - CHOCO  sin información"/>
    <x v="3"/>
    <x v="0"/>
    <s v="SOLICITUD DE DONACION IMPLEMENTOS Y MATERIALES BOMBERILES"/>
    <s v="Andres Fernando Muñoz Cabrera"/>
    <x v="0"/>
    <s v="Fortalecimiento Bomberil"/>
    <x v="0"/>
    <n v="15"/>
    <s v="2024-114-000314-5"/>
    <d v="2024-02-08T00:00:00"/>
    <m/>
    <d v="2024-05-31T00:00:00"/>
    <n v="82"/>
    <n v="83"/>
    <x v="1"/>
    <s v="Finalizar radicado 2024-04-02 15:17:56_x000a_Usuario: Andrés Fernando Muñoz Cabrera_x000a__x000a_Dependencia: FORTALECIMIENTO BOMBERIL PARA LA RESPUESTA_x000a__x000a_Observación: Se archiva por ser documento informativo, los proyectos radicados por los CB del pais, se parasan en una base consolidada a la Dirección de la DNBC 02/04/2024"/>
    <m/>
    <m/>
    <m/>
    <m/>
    <m/>
  </r>
  <r>
    <x v="0"/>
    <x v="0"/>
    <x v="7"/>
    <s v="ALCALDIA MUNICIPAL DE ALCALA - VALLE DEL CAUCA  sin información"/>
    <x v="4"/>
    <x v="0"/>
    <s v="RESPUESTA A SU SOLICITUD - MUNICIPIO DE ALCALA VALLE DEL CAUCA"/>
    <s v="Andrea Bibiana Castañeda Durán"/>
    <x v="0"/>
    <s v="Formulación, Actualización y Acompañamiento Normativo "/>
    <x v="0"/>
    <n v="15"/>
    <s v="2024-114-000312-5"/>
    <d v="2024-02-08T00:00:00"/>
    <m/>
    <d v="2024-05-31T00:00:00"/>
    <n v="82"/>
    <n v="83"/>
    <x v="1"/>
    <s v="Reasignar Radicado 2024-04-10 19:27:45_x000a_Usuario: Ronny Estiven Romero Velandia_x000a__x000a_Dependencia: FORMULACIÓN, ACTUALIZACIÓN ,ACOMPAÑAMINETO NORMATIVO Y OPERATIVO_x000a__x000a_Observación: Se reasignó el radicado al usuario: Andrea Bibiana Castañeda Durán con la siguiente observación: PARA SU TRAMITE"/>
    <m/>
    <m/>
    <m/>
    <m/>
    <m/>
  </r>
  <r>
    <x v="0"/>
    <x v="0"/>
    <x v="23"/>
    <s v="CUERPO DE BOMBEROS VOLUNTARIO DE APIA  SIN INFORMACION"/>
    <x v="3"/>
    <x v="0"/>
    <s v="SOLICITUD CAMBIO DE CARNET DIRECCION NACIONAL DE BOMBEROS"/>
    <s v="Edwin Alfonso Zamora Oyola"/>
    <x v="1"/>
    <s v="Gestión de Tecnologia e Informática"/>
    <x v="0"/>
    <n v="15"/>
    <s v="2024-114-000311-5"/>
    <d v="2024-02-08T00:00:00"/>
    <m/>
    <d v="2024-05-31T00:00:00"/>
    <n v="82"/>
    <n v="83"/>
    <x v="1"/>
    <s v="Crear Radicado 2024-02-08 11:38:55_x000a_Usuario: Atención de Usuario al Ciudadano_x000a__x000a_Dependencia: GESTIÓN ATENCIÓN AL USUARIO_x000a__x000a_Observación: Se radicó el documento de forma correcta mediante radicación email con los siguientes datos: Usuarios tramitadores: - Edwin Alfonso Zamora Oyola, Dependencia/s tramitadora/s: - GESTIÓN DE TECNOLOGÍA E INFORMÁTICA, Usuario creador: Atención de Usuario al Ciudadano"/>
    <m/>
    <m/>
    <m/>
    <m/>
    <m/>
  </r>
  <r>
    <x v="0"/>
    <x v="0"/>
    <x v="7"/>
    <s v="BENEMERITO CUERPO DE BOMBEROS VOLUNTARIOS DE JAMUNDI  SIERRA"/>
    <x v="3"/>
    <x v="0"/>
    <s v="Seguimiento a Radicado No. 20232120090221"/>
    <s v="Luis Alberto Valencia Pulido"/>
    <x v="0"/>
    <s v="Coordinación Operativa"/>
    <x v="0"/>
    <n v="15"/>
    <s v="2024-114-000310-5"/>
    <d v="2024-02-08T00:00:00"/>
    <m/>
    <d v="2024-05-31T00:00:00"/>
    <n v="82"/>
    <n v="83"/>
    <x v="1"/>
    <s v="Crear Radicado 2024-02-08 11:15:49_x000a_Usuario: Atención de Usuario al Ciudadano_x000a__x000a_Dependencia: GESTIÓN ATENCIÓN AL USUARIO_x000a__x000a_Observación: Se radicó el documento de forma correcta mediante radicación email con los siguientes datos: Usuarios tramitadores: - Luis Alberto Valencia Pulido, Dependencia/s tramitadora/s: - COORDINACIÓN OPERATIVA, Usuario creador: Atención de Usuario al Ciudadano"/>
    <m/>
    <m/>
    <m/>
    <m/>
    <m/>
  </r>
  <r>
    <x v="0"/>
    <x v="0"/>
    <x v="2"/>
    <s v="CUERPO DE BOMBEROS VOLUNTARIOS DE SAN ANTONIO DEL TEQUENDAMA  sin información"/>
    <x v="3"/>
    <x v="0"/>
    <s v="COMUNICACIÓN 018-2024 SOLICITUD CARNET BRO NIXON GONZALEZ"/>
    <s v="Edwin Alfonso Zamora Oyola"/>
    <x v="1"/>
    <s v="Gestión de Tecnologia e Informática"/>
    <x v="0"/>
    <n v="15"/>
    <s v="2024-114-000309-5"/>
    <d v="2024-02-08T00:00:00"/>
    <m/>
    <d v="2024-05-31T00:00:00"/>
    <n v="82"/>
    <n v="83"/>
    <x v="1"/>
    <s v="Crear Radicado 2024-02-08 11:01:36_x000a_Usuario: Atención de Usuario al Ciudadano_x000a__x000a_Dependencia: GESTIÓN ATENCIÓN AL USUARIO_x000a__x000a_Observación: Se radicó el documento de forma correcta mediante radicación email con los siguientes datos: Usuarios tramitadores: - Edwin Alfonso Zamora Oyola, Dependencia/s tramitadora/s: - GESTIÓN DE TECNOLOGÍA E INFORMÁTICA, Usuario creador: Atención de Usuario al Ciudadano"/>
    <m/>
    <m/>
    <m/>
    <m/>
    <m/>
  </r>
  <r>
    <x v="0"/>
    <x v="0"/>
    <x v="2"/>
    <s v="MINISTERIO DE INTERIOR PQRSD  -- --"/>
    <x v="2"/>
    <x v="0"/>
    <s v="RV: NOTIFICACION OFICIO DE TRASLADO ID 275290"/>
    <s v="Carlos Armando López Barrera"/>
    <x v="1"/>
    <s v="Gestión Contractual"/>
    <x v="0"/>
    <n v="15"/>
    <s v="2024-114-000306-5"/>
    <d v="2024-02-08T00:00:00"/>
    <m/>
    <d v="2024-05-31T00:00:00"/>
    <n v="82"/>
    <n v="83"/>
    <x v="1"/>
    <s v="Reasignar Radicado 2024-03-20 15:58:54_x000a_Usuario: Andrea González Sarmiento_x000a__x000a_Dependencia: GESTIÓN ATENCIÓN AL USUARIO_x000a__x000a_Observación: Se reasignó el radicado al usuario: Carlos Armando López Barrera con la siguiente observación: Dr. López este documento fue respondido por Usted mediante correo electrónico, por favor cargar respuesta o evidencia del envío."/>
    <m/>
    <m/>
    <m/>
    <m/>
    <m/>
  </r>
  <r>
    <x v="0"/>
    <x v="0"/>
    <x v="10"/>
    <s v="MANUEL JOSE -- --"/>
    <x v="0"/>
    <x v="0"/>
    <s v="RV: OFRECIENDO NUESTROS PRODUCTOS Y SERVICIOS"/>
    <s v="Andres Fernando Muñoz Cabrera"/>
    <x v="0"/>
    <s v="Fortalecimiento Bomberil"/>
    <x v="0"/>
    <n v="15"/>
    <s v="2024-114-000305-5"/>
    <d v="2024-02-08T00:00:00"/>
    <m/>
    <d v="2024-05-31T00:00:00"/>
    <n v="82"/>
    <n v="83"/>
    <x v="1"/>
    <s v="Finalizar radicado 2024-05-21 10:35:36_x000a_Usuario: Andrés Fernando Muñoz Cabrera_x000a__x000a_Dependencia: FORTALECIMIENTO BOMBERIL PARA LA RESPUESTA_x000a__x000a_Observación: Se archiva por ser documento informativo 21/05/2024"/>
    <m/>
    <m/>
    <m/>
    <m/>
    <m/>
  </r>
  <r>
    <x v="0"/>
    <x v="0"/>
    <x v="5"/>
    <s v="CUERPO DE BOMBEROS VOLUNTARIOS DE GUAMO  sin información"/>
    <x v="3"/>
    <x v="0"/>
    <s v="SOLICITUD ACLARACION"/>
    <s v="Ronny Estiven Romero Velandia"/>
    <x v="0"/>
    <s v="Formulación, Actualización y Acompañamiento Normativo "/>
    <x v="0"/>
    <n v="15"/>
    <s v="2024-114-000304-5"/>
    <d v="2024-02-08T00:00:00"/>
    <s v="2024-211-000088-1"/>
    <d v="2024-05-21T00:00:00"/>
    <n v="74"/>
    <n v="75"/>
    <x v="0"/>
    <s v="Finalizar radicado 2024-04-15 09:48:59_x000a_Usuario: Ronny Estiven Romero Velandia_x000a__x000a_Dependencia: FORMULACIÓN, ACTUALIZACIÓN ,ACOMPAÑAMINETO NORMATIVO Y OPERATIVO_x000a__x000a_Observación: TRAMITADO"/>
    <m/>
    <m/>
    <m/>
    <m/>
    <s v="EN PROSESO DE FIRMA"/>
  </r>
  <r>
    <x v="0"/>
    <x v="0"/>
    <x v="4"/>
    <s v="CUERPO DE BOMBEROS VOLUNTARIOS DE LA APARTADA  --"/>
    <x v="3"/>
    <x v="1"/>
    <s v="RESOLUCIÓN DE DIGNATARIOS LA APARTADA CORDOBA"/>
    <s v="Andres Fernando Muñoz Cabrera"/>
    <x v="0"/>
    <s v="Fortalecimiento Bomberil"/>
    <x v="0"/>
    <n v="15"/>
    <s v="2024-114-000303-5"/>
    <d v="2024-02-08T00:00:00"/>
    <m/>
    <d v="2024-05-31T00:00:00"/>
    <n v="82"/>
    <n v="83"/>
    <x v="1"/>
    <s v=" Crear Radicado 2024-05-24 15:11:55_x000a_Usuario: Atención de Usuario al Ciudadano_x000a__x000a_Dependencia: GESTIÓN ATENCIÓN AL USUARIO_x000a__x000a_Observación: Se radicó el documento de forma correcta mediante radicación email con los siguientes datos: Usuarios tramitadores: - Luis Alberto Valencia Pulido, Dependencia/s tramitadora/s: - COORDINACIÓN OPERATIVA, Usuario creador: Atención de Usuario al Ciudadano"/>
    <m/>
    <m/>
    <m/>
    <m/>
    <m/>
  </r>
  <r>
    <x v="0"/>
    <x v="0"/>
    <x v="2"/>
    <s v="CUERPO DE BOMBEROS VOLUNTARIOS DE YACOPI  --"/>
    <x v="3"/>
    <x v="0"/>
    <s v="DERECHO DE PETICIÓN ART 23 CPC EN RECHAZO ROTUNDO Y SOLICITUD DE MEDIDAS DISCIPLINARIAS HACIA UN FUNCIONARIO DE LA ENTIDAD POR CONDUCTAS INAPROPIADAS ..."/>
    <s v="Jorge Enrique Restrepo Sanguino"/>
    <x v="0"/>
    <s v="Formulación, Actualización y Acompañamiento Normativo "/>
    <x v="0"/>
    <n v="15"/>
    <s v="2024-114-000302-5"/>
    <d v="2024-02-08T00:00:00"/>
    <m/>
    <d v="2024-05-31T00:00:00"/>
    <n v="82"/>
    <n v="83"/>
    <x v="1"/>
    <s v="Finalizar radicado 2024-04-15 17:12:09_x000a_Usuario: Jorge Enrique Restrepo Sanguino_x000a__x000a_Dependencia: FORMULACIÓN, ACTUALIZACIÓN ,ACOMPAÑAMINETO NORMATIVO Y OPERATIVO_x000a__x000a_Observación: ES DE INFORMACION- NOS COPIAN COMO DIRECCION NACIONAL"/>
    <m/>
    <m/>
    <m/>
    <m/>
    <m/>
  </r>
  <r>
    <x v="0"/>
    <x v="0"/>
    <x v="16"/>
    <s v="CUERPO DE BOMBEROS VOLUNTARIOS DE SAN FRANCISCO  --"/>
    <x v="3"/>
    <x v="1"/>
    <s v="Documentos Bomberos San Francisco Putumayo"/>
    <s v="Andres Fernando Muñoz Cabrera"/>
    <x v="0"/>
    <s v="Fortalecimiento Bomberil"/>
    <x v="0"/>
    <n v="15"/>
    <s v="2024-114-000300-5"/>
    <d v="2024-02-08T00:00:00"/>
    <m/>
    <d v="2024-05-31T00:00:00"/>
    <n v="82"/>
    <n v="83"/>
    <x v="1"/>
    <s v=" Finalizar radicado 2024-03-21 16:43:34_x000a_Usuario: Andrés Fernando Muñoz Cabrera_x000a__x000a_Dependencia: FORTALECIMIENTO BOMBERIL PARA LA RESPUESTA_x000a__x000a_Observación: Se archiva por ser documento informativo para la entrega de equipos de febrero 24 ( 21/03/2024)"/>
    <m/>
    <m/>
    <m/>
    <m/>
    <m/>
  </r>
  <r>
    <x v="0"/>
    <x v="0"/>
    <x v="24"/>
    <s v="CUERPO DE BOMBEROS VOLUNTARIOS DE GALERAS   --"/>
    <x v="3"/>
    <x v="1"/>
    <s v="solicitud de acta."/>
    <s v="Andres Fernando Muñoz Cabrera"/>
    <x v="0"/>
    <s v="Fortalecimiento Bomberil"/>
    <x v="0"/>
    <n v="15"/>
    <s v="2024-114-000299-5"/>
    <d v="2024-02-08T00:00:00"/>
    <m/>
    <d v="2024-05-31T00:00:00"/>
    <n v="82"/>
    <n v="83"/>
    <x v="1"/>
    <s v="Crear Radicado 2024-02-08 09:06:03_x000a_Usuario: Atención de Usuario al Ciudadano_x000a__x000a_Dependencia: GESTIÓN ATENCIÓN AL USUARIO_x000a__x000a_Observación: Se radicó el documento de forma correcta mediante radicación email con los siguientes datos: Usuarios tramitadores: - Andrés Fernando Muñoz Cabrera, Dependencia/s tramitadora/s: - FORTALECIMIENTO BOMBERIL PARA LA RESPUESTA, Usuario creador: Atención de Usuario al Ciudadano"/>
    <m/>
    <m/>
    <m/>
    <m/>
    <m/>
  </r>
  <r>
    <x v="0"/>
    <x v="0"/>
    <x v="10"/>
    <s v="CUERPO DE BOMBEROS VOLUNTARIOS VOLUNTARIOS DE SABANALARGA  SABANALARGA ATLÁNTICO"/>
    <x v="3"/>
    <x v="1"/>
    <s v="ENVIO DE DOCUMENTOS"/>
    <s v="Andres Fernando Muñoz Cabrera"/>
    <x v="0"/>
    <s v="Fortalecimiento Bomberil"/>
    <x v="0"/>
    <n v="15"/>
    <s v="2024-114-000298-5"/>
    <d v="2024-02-08T00:00:00"/>
    <m/>
    <d v="2024-05-31T00:00:00"/>
    <n v="82"/>
    <n v="83"/>
    <x v="1"/>
    <s v="Finalizar radicado 2024-03-21 16:40:40_x000a_Usuario: Andrés Fernando Muñoz Cabrera_x000a__x000a_Dependencia: FORTALECIMIENTO BOMBERIL PARA LA RESPUESTA_x000a__x000a_Observación: Se archiva por ser documento informativo para la entrega de equipos de febrero 24 ( 21/03/2024)"/>
    <m/>
    <m/>
    <m/>
    <m/>
    <m/>
  </r>
  <r>
    <x v="0"/>
    <x v="0"/>
    <x v="2"/>
    <s v="CUERPO DE BOMBEROS VOLUNTARIOS DE GUAYABETAL - CUNDINAMARCA  sin información"/>
    <x v="3"/>
    <x v="0"/>
    <s v="DERECHO DE PETICION"/>
    <s v="Andrea Bibiana Castañeda Durán"/>
    <x v="0"/>
    <s v="Formulación, Actualización y Acompañamiento Normativo "/>
    <x v="0"/>
    <n v="15"/>
    <s v="2024-114-000297-5"/>
    <d v="2024-02-08T00:00:00"/>
    <m/>
    <d v="2024-05-31T00:00:00"/>
    <n v="82"/>
    <n v="83"/>
    <x v="1"/>
    <s v="Reasignar Radicado 2024-04-10 19:29:43_x000a_Usuario: Ronny Estiven Romero Velandia_x000a__x000a_Dependencia: FORMULACIÓN, ACTUALIZACIÓN ,ACOMPAÑAMINETO NORMATIVO Y OPERATIVO_x000a__x000a_Observación: Se reasignó el radicado al usuario: Andrea Bibiana Castañeda Durán con la siguiente observación: PARA SU TRAMITE"/>
    <m/>
    <m/>
    <m/>
    <m/>
    <m/>
  </r>
  <r>
    <x v="0"/>
    <x v="0"/>
    <x v="3"/>
    <s v="ALCALDIA MUNICIPAL DE MESETAS  --"/>
    <x v="4"/>
    <x v="0"/>
    <s v="SOLICITUD DE APOYO INSTITUCIONAL"/>
    <s v="Andres Fernando Muñoz Cabrera"/>
    <x v="0"/>
    <s v="Fortalecimiento Bomberil"/>
    <x v="0"/>
    <n v="15"/>
    <s v="2024-114-000296-5"/>
    <d v="2024-02-07T00:00:00"/>
    <s v="2024-213-000413-"/>
    <d v="2024-05-15T00:00:00"/>
    <n v="71"/>
    <n v="72"/>
    <x v="0"/>
    <s v="Finalizar radicado 2024-05-15 16:21:43_x000a_Usuario: Andrés Fernando Muñoz Cabrera_x000a__x000a_Dependencia: FORTALECIMIENTO BOMBERIL PARA LA RESPUESTA_x000a__x000a_Observación: Se envia respuesta con No. salida 2024-000000506"/>
    <d v="2024-05-15T16:21:43"/>
    <s v="PDF"/>
    <s v="SI"/>
    <s v="NO"/>
    <s v="   SE DIO CUMPLIMIENTO A LA PETICION FUERA DE LOS TIEMPOS ESTABLACIDOS "/>
  </r>
  <r>
    <x v="0"/>
    <x v="0"/>
    <x v="2"/>
    <s v="COMUNICACIóN PRESIDENCIA DE LA REPúBLICA  -- --"/>
    <x v="2"/>
    <x v="0"/>
    <s v="OFI24-00022495 / GFPU - 07 febrero 2024 Convocatoria Mesas de Trabajo VPIS Sentencia STC 3872 de 2020 RespuestaSinRadicado"/>
    <s v="Jorge Enrique Restrepo Sanguino"/>
    <x v="0"/>
    <s v="Formulación, Actualización y Acompañamiento Normativo "/>
    <x v="0"/>
    <n v="15"/>
    <s v="2024-114-000294-5"/>
    <d v="2024-02-07T00:00:00"/>
    <m/>
    <d v="2024-05-31T00:00:00"/>
    <n v="83"/>
    <n v="84"/>
    <x v="1"/>
    <s v="Reasignar Radicado 2024-04-10 19:30:44_x000a_Usuario: Ronny Estiven Romero Velandia_x000a__x000a_Dependencia: FORMULACIÓN, ACTUALIZACIÓN ,ACOMPAÑAMINETO NORMATIVO Y OPERATIVO_x000a__x000a_Observación: Se reasignó el radicado al usuario: Jorge Enrique Sanguino Restrepo con la siguiente observación: PARA SU TRAMITE"/>
    <m/>
    <m/>
    <m/>
    <m/>
    <m/>
  </r>
  <r>
    <x v="0"/>
    <x v="0"/>
    <x v="4"/>
    <s v="ALCALDIA PUEBLO NUEVO  --"/>
    <x v="4"/>
    <x v="0"/>
    <s v="SOLCIITUD DEVOLUCION PROYECTO DE INFRAESTRUCTURA"/>
    <s v="Jonathan Prieto"/>
    <x v="0"/>
    <s v="Fortalecimiento Bomberil"/>
    <x v="0"/>
    <n v="15"/>
    <s v="2024-114-000293-5"/>
    <d v="2024-02-07T00:00:00"/>
    <m/>
    <d v="2024-05-31T00:00:00"/>
    <n v="83"/>
    <n v="84"/>
    <x v="1"/>
    <s v="Reasignar Radicado 2024-04-05 13:05:41_x000a_Usuario: Rainer Narval Naranjo Charrasquiel_x000a__x000a_Dependencia: SUBDIRECCIÓN ADMINISTRATIVA Y FINANCIERA_x000a__x000a_Observación: Se reasignó el radicado al usuario: Jonathan Prieto con la siguiente observación: Se da traslado de Orfeo al área de Infraestructura para su revisión y manejo"/>
    <m/>
    <m/>
    <m/>
    <m/>
    <m/>
  </r>
  <r>
    <x v="0"/>
    <x v="0"/>
    <x v="19"/>
    <s v="GESTION DEL RIESGO ARJONA - BOLÍVAR  sin información"/>
    <x v="2"/>
    <x v="0"/>
    <s v="OFICIO SECRIESG 20 - Solicitud de actualizacion de plataforma y de habilitacion de plataforma RUE"/>
    <s v="Rubén Darío Rincón Sanchez"/>
    <x v="0"/>
    <s v="Inspección, Vigilancia y Control"/>
    <x v="0"/>
    <n v="15"/>
    <s v="2024-114-000291-5"/>
    <d v="2024-02-07T00:00:00"/>
    <m/>
    <d v="2024-05-31T00:00:00"/>
    <n v="83"/>
    <n v="84"/>
    <x v="1"/>
    <s v="Reasignar Radicado 2024-03-20 10:45:39_x000a_Usuario: Luis Alberto Valencia Pulido_x000a__x000a_Dependencia: COORDINACIÓN OPERATIVA_x000a__x000a_Observación: Se reasignó el radicado al usuario: Rubén Darío Rincón Sanchez con la siguiente observación: se envia por competencia ya que este cuerpo de bomberos se encuentra en vigilancia"/>
    <m/>
    <m/>
    <m/>
    <m/>
    <m/>
  </r>
  <r>
    <x v="0"/>
    <x v="0"/>
    <x v="4"/>
    <s v="DELEGACIÓN DEPARTAMENTAL DE BOMBEROS DE CORDOBA  sin información delegadocbcordoba@gmail.com"/>
    <x v="3"/>
    <x v="1"/>
    <s v="Plan de acción 2024 cordoba"/>
    <s v="Andres Fernando Muñoz Cabrera"/>
    <x v="0"/>
    <s v="Fortalecimiento Bomberil"/>
    <x v="0"/>
    <n v="15"/>
    <s v="2024-114-000290-5"/>
    <d v="2024-02-07T00:00:00"/>
    <m/>
    <d v="2024-05-31T00:00:00"/>
    <n v="83"/>
    <n v="84"/>
    <x v="1"/>
    <s v="Finalizar radicado 2024-03-21 11:08:12_x000a_Usuario: Andrés Fernando Muñoz Cabrera_x000a__x000a_Dependencia: FORTALECIMIENTO BOMBERIL PARA LA RESPUESTA_x000a__x000a_Observación: Se archiva por ser documentos informativos. Al ser Plan de Acción los adjuntos se descargar para crear el archivo general y pasarlo a la Dirección 21/03/2023_x000a__x000a_"/>
    <m/>
    <m/>
    <m/>
    <m/>
    <m/>
  </r>
  <r>
    <x v="0"/>
    <x v="0"/>
    <x v="19"/>
    <s v="CUERPO DE BOMBEROS VOLUNTARIOS DE VILLANUEVA - BOLIVAR  sin información"/>
    <x v="3"/>
    <x v="0"/>
    <s v="DERECHO DE PETICIÓN"/>
    <s v="Andres Fernando Muñoz Cabrera"/>
    <x v="0"/>
    <s v="Fortalecimiento Bomberil"/>
    <x v="0"/>
    <n v="15"/>
    <s v="2024-114-000289-5"/>
    <d v="2024-02-07T00:00:00"/>
    <m/>
    <d v="2024-05-31T00:00:00"/>
    <n v="83"/>
    <n v="84"/>
    <x v="1"/>
    <s v="Crear Radicado 2024-02-07 08:07:44_x000a_Usuario: Atención de Usuario al Ciudadano_x000a__x000a_Dependencia: GESTIÓN ATENCIÓN AL USUARIO_x000a__x000a_Observación: Se radicó el documento de forma correcta mediante radicación email con los siguientes datos: Usuarios tramitadores: - Andrés Fernando Muñoz Cabrera, Dependencia/s tramitadora/s: - FORTALECIMIENTO BOMBERIL PARA LA RESPUESTA, Usuario creador: Atención de Usuario al Ciudadano"/>
    <m/>
    <m/>
    <m/>
    <m/>
    <m/>
  </r>
  <r>
    <x v="0"/>
    <x v="0"/>
    <x v="2"/>
    <s v="CONTRALORIA GENERAL DE LA REPUBLICA  mercy.martinez@contraloria.gov.co"/>
    <x v="2"/>
    <x v="0"/>
    <s v="PAGO CUOTA DE AUDITAJE CONTRALORIA GENERAL DE LA REPUBLICA"/>
    <s v="Miguel Ángel Franco Torres"/>
    <x v="1"/>
    <s v="Gestion Financiera"/>
    <x v="0"/>
    <n v="15"/>
    <s v="2024-114-000285-5"/>
    <d v="2024-02-06T00:00:00"/>
    <m/>
    <d v="2024-05-31T00:00:00"/>
    <n v="84"/>
    <n v="85"/>
    <x v="1"/>
    <s v="Incluir en expediente 2024-04-17 15:13:43_x000a_Usuario: Miguel Ángel Franco Torres_x000a__x000a_Dependencia: GESTIÓN FINANCIERA_x000a__x000a_Observación: Se incluyó el radicado en el expediente: CONTRALORIA GENERA DE LA REPUBLICA"/>
    <m/>
    <m/>
    <m/>
    <m/>
    <m/>
  </r>
  <r>
    <x v="0"/>
    <x v="0"/>
    <x v="2"/>
    <s v="SUPERINTENDENCIA FINANCIERA  --"/>
    <x v="2"/>
    <x v="0"/>
    <s v="Informe aporte de aseguradora al Fondo Nacional De Bomberos"/>
    <s v="Freddy Andrés Farfán Moreno"/>
    <x v="1"/>
    <s v="Gestion Jurìdica"/>
    <x v="0"/>
    <n v="15"/>
    <s v="TMP-2024-000000017"/>
    <d v="2024-02-06T00:00:00"/>
    <m/>
    <d v="2024-05-31T00:00:00"/>
    <n v="84"/>
    <n v="85"/>
    <x v="1"/>
    <s v=" Reasignar Radicado 2024-03-12 09:14:04_x000a_Usuario: Carlos Armando López Barrera_x000a__x000a_Dependencia: GESTIÓN JURÍDICA_x000a__x000a_Observación: Se reasignó el consecutivo al usuario: Freddy Andrés Farfán Moreno con la siguiente observación: por ser de su competencia"/>
    <m/>
    <m/>
    <m/>
    <m/>
    <m/>
  </r>
  <r>
    <x v="0"/>
    <x v="0"/>
    <x v="2"/>
    <s v="SUPERINTENDENCIA FINANCIERA  --"/>
    <x v="2"/>
    <x v="0"/>
    <s v="Informe Aporte de Aseguradoras al Fondo Nacional de Bomberos  diciembre 31 del 2023"/>
    <s v="Freddy Andrés Farfán Moreno"/>
    <x v="1"/>
    <s v="Gestion Financiera"/>
    <x v="0"/>
    <n v="15"/>
    <s v="2024-311-000010-1"/>
    <d v="2024-02-06T00:00:00"/>
    <s v="2024-311-000010-1"/>
    <d v="2024-05-31T00:00:00"/>
    <n v="84"/>
    <n v="85"/>
    <x v="1"/>
    <s v="Solicitud de anulación de radicados 2024-02-06 10:04:02_x000a_Usuario: Freddy Andrés Farfán Moreno_x000a__x000a_Dependencia: GESTIÓN FINANCIERA_x000a__x000a_Observación: prueba de salida"/>
    <m/>
    <m/>
    <m/>
    <m/>
    <s v="EN PROSESO DE FIRMA"/>
  </r>
  <r>
    <x v="0"/>
    <x v="0"/>
    <x v="13"/>
    <s v="CUERPO DE BOMBEROS VOLUNTARIOS DE SAN LUIS DE PALENQUE  sin información"/>
    <x v="3"/>
    <x v="0"/>
    <s v="RV: solicitud de aclaracion"/>
    <s v="Andrea Bibiana Castañeda Durán"/>
    <x v="0"/>
    <s v="Formulación, Actualización y Acompañamiento Normativo "/>
    <x v="0"/>
    <n v="15"/>
    <s v="2024-114-000281-5"/>
    <d v="2024-02-06T00:00:00"/>
    <s v=" 2024-211-000011-1"/>
    <d v="2024-05-31T00:00:00"/>
    <n v="84"/>
    <n v="85"/>
    <x v="1"/>
    <s v="Finalizar radicado 2024-05-23 20:12:34_x000a_Usuario: Andrea Bibiana Castañeda Durán_x000a__x000a_Dependencia: FORMULACIÓN, ACTUALIZACIÓN ,ACOMPAÑAMINETO NORMATIVO Y OPERATIVO_x000a__x000a_Observación: TRAMITADO"/>
    <m/>
    <m/>
    <m/>
    <m/>
    <s v="EN PROSESO DE FIRMA"/>
  </r>
  <r>
    <x v="0"/>
    <x v="0"/>
    <x v="7"/>
    <s v="ALBERTO  -- --"/>
    <x v="0"/>
    <x v="0"/>
    <s v="Retiro definitivo de unidad de la institución -Bomberos Yumbo-Valle"/>
    <s v="Luis Alberto Valencia Pulido"/>
    <x v="0"/>
    <s v="Coordinación Operativa"/>
    <x v="0"/>
    <n v="15"/>
    <s v="2024-114-000279-5"/>
    <d v="2024-02-06T00:00:00"/>
    <m/>
    <d v="2024-05-31T00:00:00"/>
    <n v="84"/>
    <n v="85"/>
    <x v="1"/>
    <s v="Crear Radicado 2024-02-06 09:16:06_x000a_Usuario: Atención de Usuario al Ciudadano_x000a__x000a_Dependencia: GESTIÓN ATENCIÓN AL USUARIO_x000a__x000a_Observación: Se radicó el documento de forma correcta mediante radicación email con los siguientes datos: Usuarios tramitadores: - Luis Alberto Valencia Pulido, Dependencia/s tramitadora/s: - COORDINACIÓN OPERATIVA, Usuario creador: Atención de Usuario al Ciudadano"/>
    <m/>
    <m/>
    <m/>
    <m/>
    <m/>
  </r>
  <r>
    <x v="0"/>
    <x v="0"/>
    <x v="10"/>
    <s v="CUERPO DE BOMBEROS VOLUNTARIOS DE TIMANá  -- --"/>
    <x v="3"/>
    <x v="0"/>
    <s v="derecho de peticion"/>
    <s v="Andrea Bibiana Castañeda Durán"/>
    <x v="0"/>
    <s v="Formulación, Actualización y Acompañamiento Normativo "/>
    <x v="0"/>
    <n v="15"/>
    <s v="2024-114-000277-5"/>
    <d v="2024-02-06T00:00:00"/>
    <m/>
    <d v="2024-05-31T00:00:00"/>
    <n v="84"/>
    <n v="85"/>
    <x v="1"/>
    <s v="Reasignar Radicado 2024-04-10 19:29:43_x000a_Usuario: Ronny Estiven Romero Velandia_x000a__x000a_Dependencia: FORMULACIÓN, ACTUALIZACIÓN ,ACOMPAÑAMINETO NORMATIVO Y OPERATIVO_x000a__x000a_Observación: Se reasignó el radicado al usuario: Andrea Bibiana Castañeda Durán con la siguiente observación: PARA SU TRAMITE"/>
    <m/>
    <m/>
    <m/>
    <m/>
    <m/>
  </r>
  <r>
    <x v="0"/>
    <x v="0"/>
    <x v="10"/>
    <s v="CUERPO DE BOMBEROS VOLUNTARIOS DE BORRERO AYERBE  -- --"/>
    <x v="3"/>
    <x v="0"/>
    <s v="CONVENIO O CONTRATO CON EL MUNICIPIO"/>
    <s v="Jorge Enrique Restrepo Sanguino"/>
    <x v="0"/>
    <s v="Formulación, Actualización y Acompañamiento Normativo "/>
    <x v="0"/>
    <n v="15"/>
    <s v="2024-114-000276-5"/>
    <d v="2024-02-06T00:00:00"/>
    <s v="2024-211-000234-1"/>
    <d v="2024-05-22T00:00:00"/>
    <n v="77"/>
    <n v="78"/>
    <x v="0"/>
    <s v="Firmado físicamente 2024-05-22 14:54:46_x000a_Usuario: Alejandra Navia Ortiz_x000a__x000a_Dependencia: FORMULACIÓN, ACTUALIZACIÓN ,ACOMPAÑAMINETO NORMATIVO Y OPERATIVO_x000a__x000a_Observación: Se firmó físicamente el documento 2024-114-000276-5 REQUERIMIENTO ALCALDIA DAGUA-VALLE DEL CAUCA"/>
    <d v="2024-04-16T16:39:23"/>
    <s v="PDF"/>
    <s v="N/A  NO SE COMUNICA EL MEDIO DE ENVIO"/>
    <s v="N/A  NO SE COMUNICA EL MEDIO DE ENVIO"/>
    <s v="INCUMPLIMIENTO AL PROCEDIMIENTO INTERNO DE PQRSD POR NO CARGAR DOCUMENTO DE EVIDENCIA DE ENVIO DE RESPUESTA/ NO ENVIO RESPUESTA POR ORFEO"/>
  </r>
  <r>
    <x v="0"/>
    <x v="0"/>
    <x v="24"/>
    <s v="DELEGACION DEPARTAMENTAL DE BOMBEROS DE SUCRE  sin información"/>
    <x v="3"/>
    <x v="1"/>
    <s v="Plan de Accion Sucre 2024.xlsx"/>
    <s v="Andres Fernando Muñoz Cabrera"/>
    <x v="0"/>
    <s v="Fortalecimiento Bomberil"/>
    <x v="0"/>
    <n v="15"/>
    <s v="2024-114-000275-5"/>
    <d v="2024-02-06T00:00:00"/>
    <m/>
    <d v="2024-05-31T00:00:00"/>
    <n v="84"/>
    <n v="85"/>
    <x v="1"/>
    <s v=" Finalizar radicado 2024-03-21 11:13:52_x000a_Usuario: Andrés Fernando Muñoz Cabrera_x000a__x000a_Dependencia: FORTALECIMIENTO BOMBERIL PARA LA RESPUESTA_x000a__x000a_Observación: Se archiva por ser documentos informativos. Al ser Plan de Acción los adjuntos se descargar para crear el archivo general y pasarlo a la Dirección 21/03/2023"/>
    <m/>
    <m/>
    <m/>
    <m/>
    <m/>
  </r>
  <r>
    <x v="0"/>
    <x v="0"/>
    <x v="7"/>
    <s v="CUERPO DE BOMBEROS VOLUNTARIOS DE VILLAGORGONA  --"/>
    <x v="3"/>
    <x v="1"/>
    <s v="Novedades de vehículos del Benemérito Cuerpo de Bomberos Voluntarios de Villagorgona"/>
    <s v="Andres Fernando Muñoz Cabrera"/>
    <x v="0"/>
    <s v="Fortalecimiento Bomberil"/>
    <x v="0"/>
    <n v="15"/>
    <s v="2024-114-000273-5"/>
    <d v="2024-02-06T00:00:00"/>
    <m/>
    <d v="2024-05-31T00:00:00"/>
    <n v="84"/>
    <n v="85"/>
    <x v="1"/>
    <s v="Finalizar radicado 2024-05-23 16:30:35_x000a_Usuario: Andrés Fernando Muñoz Cabrera_x000a__x000a_Dependencia: FORTALECIMIENTO BOMBERIL PARA LA RESPUESTA_x000a__x000a_Observación: Se archiva por ser documento informativo 23/05/2024,"/>
    <m/>
    <m/>
    <m/>
    <m/>
    <m/>
  </r>
  <r>
    <x v="0"/>
    <x v="0"/>
    <x v="5"/>
    <s v="MELBA GISELLA VARGAS --"/>
    <x v="0"/>
    <x v="1"/>
    <s v="SOLICITUD INSPECCION"/>
    <s v="Orlando Murillo Lopez"/>
    <x v="0"/>
    <s v="Inspección, Vigilancia y Control"/>
    <x v="0"/>
    <n v="15"/>
    <s v="2024-114-000271-5"/>
    <d v="2024-02-05T00:00:00"/>
    <m/>
    <d v="2024-05-31T00:00:00"/>
    <n v="85"/>
    <n v="86"/>
    <x v="1"/>
    <s v="Reasignar Radicado 2024-04-17 07:41:17_x000a_Usuario: Rubén Darío Rincón Sanchez_x000a__x000a_Dependencia: INSPECCIÓN, VIGILANCIA Y CONTROL_x000a__x000a_Observación: Se reasignó el radicado al usuario: Orlando Murillo Lopez con la siguiente observación: Cordial saludo: dar respuesta de solicitud IVC, municipio de Planadas Tolima"/>
    <m/>
    <m/>
    <m/>
    <m/>
    <m/>
  </r>
  <r>
    <x v="0"/>
    <x v="0"/>
    <x v="10"/>
    <s v="GIOMAR -- VARGAS"/>
    <x v="1"/>
    <x v="1"/>
    <s v="CIRCULAR ACTUACIÓN Y RESPONSABILIDADES DE LOS CUERPOS DE BOMBEROS EN ACCIDENTES DE TRÁNSITO"/>
    <s v="Ronny Estiven Romero Velandia"/>
    <x v="0"/>
    <s v="Formulación, Actualización y Acompañamiento Normativo "/>
    <x v="0"/>
    <n v="15"/>
    <s v="TMP-2024-000000013"/>
    <d v="2024-02-05T00:00:00"/>
    <m/>
    <d v="2024-05-31T00:00:00"/>
    <n v="85"/>
    <n v="86"/>
    <x v="1"/>
    <s v=" Asociar plantilla 2024-02-05 16:08:19_x000a_Usuario: Ronny Estiven Romero Velandia_x000a__x000a_Dependencia: FORMULACIÓN, ACTUALIZACIÓN ,ACOMPAÑAMINETO NORMATIVO Y OPERATIVO_x000a__x000a_Observación: Se realizó la carga de la plantilla CIRCULAR ACTUACIÓN Y RESPONSABILIDADES DE LOS CUERPOS DE BOMBEROS EN ACCIDENTES al consecutivo temporal TMP-2024-000000013"/>
    <m/>
    <m/>
    <m/>
    <m/>
    <m/>
  </r>
  <r>
    <x v="0"/>
    <x v="0"/>
    <x v="2"/>
    <s v="JAIRO ALBERTO -- --"/>
    <x v="0"/>
    <x v="1"/>
    <s v="Oficio Bomberos Chía"/>
    <m/>
    <x v="2"/>
    <s v="Dirección General"/>
    <x v="0"/>
    <n v="15"/>
    <s v="2024-114-000269-5"/>
    <d v="2024-02-05T00:00:00"/>
    <m/>
    <d v="2024-05-31T00:00:00"/>
    <n v="85"/>
    <n v="86"/>
    <x v="1"/>
    <s v="Finalizar radicado 2024-04-17 10:29:01_x000a_Usuario: Director General_x000a__x000a_Dependencia: DIRECCION GENERAL_x000a__x000a_Observación: archivo"/>
    <m/>
    <m/>
    <m/>
    <m/>
    <m/>
  </r>
  <r>
    <x v="0"/>
    <x v="0"/>
    <x v="16"/>
    <s v="CUERPO DE BOMBEROS VOLUNTARIOS DE LA HORMIGA  JORGE ELIECER OSORIO"/>
    <x v="3"/>
    <x v="1"/>
    <s v="DOCUMENTACION REQUERIDA PARA ENTREGA DE KIT"/>
    <s v="Andres Fernando Muñoz Cabrera"/>
    <x v="0"/>
    <s v="Fortalecimiento Bomberil"/>
    <x v="1"/>
    <n v="15"/>
    <s v="2024-114-000268-5"/>
    <d v="2024-02-05T00:00:00"/>
    <m/>
    <d v="2024-05-31T00:00:00"/>
    <n v="85"/>
    <n v="86"/>
    <x v="1"/>
    <s v="Finalizar radicado 2024-03-21 16:31:01_x000a_Usuario: Andrés Fernando Muñoz Cabrera_x000a__x000a_Dependencia: FORTALECIMIENTO BOMBERIL PARA LA RESPUESTA_x000a__x000a_Observación: Se archiva por ser documento informativo, para entrega de equipos en frebero 24, archivado el 21/03/2024"/>
    <m/>
    <m/>
    <m/>
    <m/>
    <m/>
  </r>
  <r>
    <x v="0"/>
    <x v="0"/>
    <x v="2"/>
    <s v="COMUNICACIóN PRESIDENCIA DE LA REPúBLICA  -- --"/>
    <x v="2"/>
    <x v="0"/>
    <s v="Traslado OFI24-00019899 / GFPU - .DERECHO DE PETICION"/>
    <s v="Jorge Enrique Restrepo Sanguino"/>
    <x v="0"/>
    <s v="Formulación, Actualización y Acompañamiento Normativo "/>
    <x v="0"/>
    <n v="15"/>
    <s v="2024-114-000267-5"/>
    <d v="2024-02-05T00:00:00"/>
    <m/>
    <d v="2024-05-31T00:00:00"/>
    <n v="85"/>
    <n v="86"/>
    <x v="1"/>
    <s v="Dependencia: FORMULACIÓN, ACTUALIZACIÓN ,ACOMPAÑAMINETO NORMATIVO Y OPERATIVO"/>
    <m/>
    <m/>
    <m/>
    <m/>
    <m/>
  </r>
  <r>
    <x v="0"/>
    <x v="0"/>
    <x v="13"/>
    <s v="CUERPO DE BOMBEROS VOLUNTARIOS DE SAN LUIS DE PALENQUE  sin información"/>
    <x v="3"/>
    <x v="0"/>
    <s v="SOLICITUD DE PETICION"/>
    <s v="Andrea Bibiana Castañeda Durán"/>
    <x v="0"/>
    <s v="Formulación, Actualización y Acompañamiento Normativo "/>
    <x v="0"/>
    <n v="15"/>
    <s v="2024-114-000266-5"/>
    <d v="2024-02-05T00:00:00"/>
    <m/>
    <d v="2024-05-31T00:00:00"/>
    <n v="85"/>
    <n v="86"/>
    <x v="1"/>
    <s v="Reasignar Radicado 2024-04-10 19:32:57_x000a_Usuario: Ronny Estiven Romero Velandia_x000a__x000a_Dependencia: FORMULACIÓN, ACTUALIZACIÓN ,ACOMPAÑAMINETO NORMATIVO Y OPERATIVO_x000a__x000a_Observación: Se reasignó el radicado al usuario: Andrea Bibiana Castañeda Durán con la siguiente observación: PARA SU TRÁMITE"/>
    <m/>
    <m/>
    <m/>
    <m/>
    <m/>
  </r>
  <r>
    <x v="0"/>
    <x v="0"/>
    <x v="21"/>
    <s v="DELEGACION DEPARTAMENTAL BOMBEROS NARIÑO  sin información"/>
    <x v="3"/>
    <x v="1"/>
    <s v="PLAN DE ACCIÓN DEPARTAMENTAL NARIÑO 2024 POR SITUACION DE DESASTRE NATURAL DECRETO 0037 DE 2024"/>
    <s v="Andres Fernando Muñoz Cabrera"/>
    <x v="0"/>
    <s v="Fortalecimiento Bomberil"/>
    <x v="1"/>
    <n v="15"/>
    <s v="2024-114-000265-5"/>
    <d v="2024-02-05T00:00:00"/>
    <m/>
    <d v="2024-05-31T00:00:00"/>
    <n v="85"/>
    <n v="86"/>
    <x v="1"/>
    <s v="Observación: Se realizó la carga de la plantilla CIRCULAR ACTUACIÓN Y RESPONSABILIDADES DE LOS CUERPOS DE BOMBEROS EN ACCIDENTES al consecutivo temporal TMP-2024-000000013"/>
    <m/>
    <m/>
    <m/>
    <m/>
    <m/>
  </r>
  <r>
    <x v="0"/>
    <x v="0"/>
    <x v="2"/>
    <s v="CUERPO DE BOMBEROS VOLUNTARIOS CAQUEZA  sin información"/>
    <x v="3"/>
    <x v="0"/>
    <s v="Derecho de peticion"/>
    <s v="Andrea Bibiana Castañeda Durán"/>
    <x v="0"/>
    <s v="Formulación, Actualización y Acompañamiento Normativo "/>
    <x v="0"/>
    <n v="15"/>
    <s v="2024-114-000264-5"/>
    <d v="2024-02-05T00:00:00"/>
    <m/>
    <d v="2024-05-31T00:00:00"/>
    <n v="85"/>
    <n v="86"/>
    <x v="1"/>
    <s v="Reasignar Radicado 2024-04-10 19:32:57_x000a_Usuario: Ronny Estiven Romero Velandia_x000a__x000a_Dependencia: FORMULACIÓN, ACTUALIZACIÓN ,ACOMPAÑAMINETO NORMATIVO Y OPERATIVO_x000a__x000a_Observación: Se reasignó el radicado al usuario: Andrea Bibiana Castañeda Durán con la siguiente observación: PARA SU TRÁMITE"/>
    <m/>
    <m/>
    <m/>
    <m/>
    <m/>
  </r>
  <r>
    <x v="0"/>
    <x v="0"/>
    <x v="27"/>
    <s v="CUERPO DE BOMBEROS VOLUNTARIOS DE ABREGO - NORTE DE SANTANDER  sin información"/>
    <x v="3"/>
    <x v="4"/>
    <s v="Buenas Tardes el cuerpo de Bomberos Voluntarias de Abrego envia este oficio para que tengan conocimiento de lo que esta pasando con el actual alcalde ..."/>
    <s v="Andrea Bibiana Castañeda Durán"/>
    <x v="0"/>
    <s v="Formulación, Actualización y Acompañamiento Normativo "/>
    <x v="1"/>
    <n v="15"/>
    <s v="2024-114-000262-5"/>
    <d v="2024-02-05T00:00:00"/>
    <m/>
    <d v="2024-05-31T00:00:00"/>
    <n v="85"/>
    <n v="86"/>
    <x v="1"/>
    <s v="Reasignar Radicado 2024-04-10 19:32:56_x000a_Usuario: Ronny Estiven Romero Velandia_x000a__x000a_Dependencia: FORMULACIÓN, ACTUALIZACIÓN ,ACOMPAÑAMINETO NORMATIVO Y OPERATIVO_x000a__x000a_Observación: Se reasignó el radicado al usuario: Andrea Bibiana Castañeda Durán con la siguiente observación: PARA SU TRÁMITE"/>
    <m/>
    <m/>
    <m/>
    <m/>
    <m/>
  </r>
  <r>
    <x v="0"/>
    <x v="0"/>
    <x v="24"/>
    <s v="CUERPO DE BOMBEROS VOLUNTARIOS DE TOLUVIEJO  CARLOS GARCIA"/>
    <x v="3"/>
    <x v="1"/>
    <s v="ENTREGA DE UNOS PUNTOS REALIZADOS"/>
    <s v="Luis Alberto Valencia Pulido"/>
    <x v="0"/>
    <s v="Coordinación Operativa"/>
    <x v="1"/>
    <n v="15"/>
    <s v="2024-114-000259-5"/>
    <d v="2024-02-05T00:00:00"/>
    <m/>
    <d v="2024-05-31T00:00:00"/>
    <n v="85"/>
    <n v="86"/>
    <x v="1"/>
    <s v=" Crear Radicado 2024-02-05 11:20:59_x000a_Usuario: Atención de Usuario al Ciudadano_x000a__x000a_Dependencia: GESTIÓN ATENCIÓN AL USUARIO_x000a__x000a_Observación: Se radicó el documento de forma correcta mediante radicación email con los siguientes datos: Usuarios tramitadores: - Luis Alberto Valencia Pulido, Dependencia/s tramitadora/s: - COORDINACIÓN OPERATIVA, Usuario creador: Atención de Usuario al Ciudadano"/>
    <m/>
    <m/>
    <m/>
    <m/>
    <m/>
  </r>
  <r>
    <x v="0"/>
    <x v="0"/>
    <x v="2"/>
    <s v="CUERPO DE BOMBEROS VOLUNTARIOS DE FOMEQUE  -- --"/>
    <x v="3"/>
    <x v="0"/>
    <s v="DERECHO DE PETICION N RECHAZO ROTUNDO Y SOLICITUD DE MEDIDAS DISCIPLINARIAS HACIA UN FUNCIONARIO DE LA ENTIDAD"/>
    <s v="Nicolas Potes Rengifo"/>
    <x v="0"/>
    <s v="Formulación, Actualización y Acompañamiento Normativo "/>
    <x v="0"/>
    <n v="15"/>
    <s v="2024-114-000258-5"/>
    <d v="2024-02-05T00:00:00"/>
    <s v="2024-211-000283-1"/>
    <d v="2024-05-22T00:00:00"/>
    <n v="78"/>
    <n v="79"/>
    <x v="0"/>
    <s v="Firmado físicamente 2024-05-22 12:32:06_x000a_Usuario: Alejandra Navia Ortiz_x000a__x000a_Dependencia: FORMULACIÓN, ACTUALIZACIÓN ,ACOMPAÑAMINETO NORMATIVO Y OPERATIVO_x000a__x000a_Observación: Se firmó físicamente el documento 2024-114-000258-5 RESPUESTA DERECHO DE PETICIóN CUERPO DE BOMBEROS FOMEQUE"/>
    <d v="2024-04-19T11:58:03"/>
    <s v="PDF"/>
    <s v="N/A  NO SE COMUNICA EL MEDIO DE ENVIO"/>
    <s v="N/A  NO SE COMUNICA EL MEDIO DE ENVIO"/>
    <s v="INCUMPLIMIENTO AL PROCEDIMIENTO INTERNO DE PQRSD POR NO CARGAR DOCUMENTO DE EVIDENCIA DE ENVIO DE RESPUESTA/ NO ENVIO RESPUESTA POR ORFEO"/>
  </r>
  <r>
    <x v="0"/>
    <x v="0"/>
    <x v="16"/>
    <s v="CUERPO DE BOMBEROS VOLUNTARIOS DE LA DORADA , SAN MIGUEL - PUTUMAYO  sin información"/>
    <x v="3"/>
    <x v="0"/>
    <s v="Derecho de peticion"/>
    <s v="Nicolas Potes Rengifo"/>
    <x v="0"/>
    <s v="Formulación, Actualización y Acompañamiento Normativo "/>
    <x v="0"/>
    <n v="15"/>
    <s v="2024-114-000257-5"/>
    <d v="2024-02-05T00:00:00"/>
    <s v="2024-211-000282-1"/>
    <d v="2024-05-22T00:00:00"/>
    <n v="78"/>
    <n v="79"/>
    <x v="0"/>
    <s v=" Firmado físicamente 2024-05-22 14:18:05_x000a_Usuario: Alejandra Navia Ortiz_x000a__x000a_Dependencia: FORMULACIÓN, ACTUALIZACIÓN ,ACOMPAÑAMINETO NORMATIVO Y OPERATIVO_x000a__x000a_Observación: Se firmó físicamente el documento 2024-114-000257-5 RESPUESTA DERECHO DE PETICIóN CUERPO DE BOMBEROS SAN MIGUEL"/>
    <d v="2024-04-19T11:53:51"/>
    <s v="PDF"/>
    <s v="N/A  NO SE COMUNICA EL MEDIO DE ENVIO"/>
    <s v="N/A  NO SE COMUNICA EL MEDIO DE ENVIO"/>
    <s v="INCUMPLIMIENTO AL PROCEDIMIENTO INTERNO DE PQRSD POR NO CARGAR DOCUMENTO DE EVIDENCIA DE ENVIO DE RESPUESTA/ NO ENVIO RESPUESTA POR ORFEO"/>
  </r>
  <r>
    <x v="0"/>
    <x v="0"/>
    <x v="2"/>
    <s v="CUERPO DE BOMBEROS VOLUNTARIOS DE UBAQUE  sin información"/>
    <x v="3"/>
    <x v="0"/>
    <s v="derecho de peticion"/>
    <s v="Nicolas Potes Rengifo"/>
    <x v="0"/>
    <s v="Formulación, Actualización y Acompañamiento Normativo "/>
    <x v="0"/>
    <n v="15"/>
    <s v="2024-114-000256-5"/>
    <d v="2024-02-05T00:00:00"/>
    <s v="2024-211-000281-1"/>
    <d v="2024-05-22T00:00:00"/>
    <n v="78"/>
    <n v="79"/>
    <x v="0"/>
    <s v=" Firmado físicamente 2024-05-22 14:19:31_x000a_Usuario: Alejandra Navia Ortiz_x000a__x000a_Dependencia: FORMULACIÓN, ACTUALIZACIÓN ,ACOMPAÑAMINETO NORMATIVO Y OPERATIVO_x000a__x000a_Observación: Se firmó físicamente el documento 2024-114-000256-5 RESPUESTA DERECHO DE PETICIóN CUERPO DE BOMBEROS UBAQUE"/>
    <d v="2024-04-19T11:49:50"/>
    <s v="PDF"/>
    <s v="N/A  NO SE COMUNICA EL MEDIO DE ENVIO"/>
    <s v="N/A  NO SE COMUNICA EL MEDIO DE ENVIO"/>
    <s v="INCUMPLIMIENTO AL PROCEDIMIENTO INTERNO DE PQRSD POR NO CARGAR DOCUMENTO DE EVIDENCIA DE ENVIO DE RESPUESTA/ NO ENVIO RESPUESTA POR ORFEO"/>
  </r>
  <r>
    <x v="0"/>
    <x v="0"/>
    <x v="2"/>
    <s v="CUERPO DE BOMBEROS VOLUNTARIOS DE COGUA  --"/>
    <x v="3"/>
    <x v="0"/>
    <s v="DERECHO DE PETICIÓN"/>
    <s v="Nicolas Potes Rengifo"/>
    <x v="0"/>
    <s v="Formulación, Actualización y Acompañamiento Normativo "/>
    <x v="0"/>
    <n v="15"/>
    <s v="2024-114-000255-5"/>
    <d v="2024-02-05T00:00:00"/>
    <s v="2024-211-000280-1"/>
    <d v="2024-05-22T00:00:00"/>
    <n v="78"/>
    <n v="79"/>
    <x v="0"/>
    <s v="Firmado físicamente 2024-05-22 14:23:12_x000a_Usuario: Alejandra Navia Ortiz_x000a__x000a_Dependencia: FORMULACIÓN, ACTUALIZACIÓN ,ACOMPAÑAMINETO NORMATIVO Y OPERATIVO_x000a__x000a_Observación: Se firmó físicamente el documento 2024-114-000255-5 RESPUESTA DERECHO DE PETICIóN CUERPO DE BOMBEROS COGUA"/>
    <d v="2024-04-19T11:46:03"/>
    <s v="PDF"/>
    <s v="N/A  NO SE COMUNICA EL MEDIO DE ENVIO"/>
    <s v="N/A  NO SE COMUNICA EL MEDIO DE ENVIO"/>
    <s v="INCUMPLIMIENTO AL PROCEDIMIENTO INTERNO DE PQRSD POR NO CARGAR DOCUMENTO DE EVIDENCIA DE ENVIO DE RESPUESTA/ NO ENVIO RESPUESTA POR ORFEO"/>
  </r>
  <r>
    <x v="0"/>
    <x v="0"/>
    <x v="2"/>
    <s v="CUERPO DE BOMBEROS VOLUNTARIOS DE UNE - CUNDINAMARCA  sin información"/>
    <x v="3"/>
    <x v="0"/>
    <s v="derecho petición"/>
    <s v="Nicolas Potes Rengifo"/>
    <x v="0"/>
    <s v="Formulación, Actualización y Acompañamiento Normativo "/>
    <x v="0"/>
    <n v="15"/>
    <s v="2024-114-000254-5"/>
    <d v="2024-02-05T00:00:00"/>
    <s v="2024-211-000279-1"/>
    <d v="2024-05-22T00:00:00"/>
    <n v="78"/>
    <n v="79"/>
    <x v="0"/>
    <s v=" Firmado físicamente 2024-05-22 14:27:49_x000a_Usuario: Alejandra Navia Ortiz_x000a__x000a_Dependencia: FORMULACIÓN, ACTUALIZACIÓN ,ACOMPAÑAMINETO NORMATIVO Y OPERATIVO_x000a__x000a_Observación: Se firmó físicamente el documento 2024-114-000254-5 RESPUESTA DERECHO DE PETICIóN CUERPO DE BOMBEROS UNE"/>
    <d v="2024-04-19T11:42:34"/>
    <s v="PDF"/>
    <s v="N/A  NO SE COMUNICA EL MEDIO DE ENVIO"/>
    <s v="N/A  NO SE COMUNICA EL MEDIO DE ENVIO"/>
    <s v="INCUMPLIMIENTO AL PROCEDIMIENTO INTERNO DE PQRSD POR NO CARGAR DOCUMENTO DE EVIDENCIA DE ENVIO DE RESPUESTA/ NO ENVIO RESPUESTA POR ORFEO"/>
  </r>
  <r>
    <x v="0"/>
    <x v="0"/>
    <x v="2"/>
    <s v="CUERPO DE BOMBEROS VOLUNTARIOS DE VENECIA - CUNDINAMARCA  sin información"/>
    <x v="3"/>
    <x v="0"/>
    <s v="DERECHO DE PETICIÓN ART 23 CPC EN RECHAZO ROTUNDO Y SOLICITUD DE MEDIDAS DISCIPLINARIAS HACIA UN FUNCIONARIO DE LA ENTIDAD POR CONDUCTAS INAPROPIADAS ..."/>
    <s v="Andrea Bibiana Castañeda Durán"/>
    <x v="0"/>
    <s v="Formulación, Actualización y Acompañamiento Normativo "/>
    <x v="0"/>
    <n v="15"/>
    <s v="2024-114-000253-5"/>
    <d v="2024-02-05T00:00:00"/>
    <m/>
    <d v="2024-05-31T00:00:00"/>
    <n v="85"/>
    <n v="86"/>
    <x v="1"/>
    <s v="Reasignar Radicado 2024-04-10 20:19:32_x000a_Usuario: Ronny Estiven Romero Velandia_x000a__x000a_Dependencia: FORMULACIÓN, ACTUALIZACIÓN ,ACOMPAÑAMINETO NORMATIVO Y OPERATIVO_x000a__x000a_Observación: Se reasignó el radicado al usuario: Andrea Bibiana Castañeda Durán con la siguiente observación: tramitar"/>
    <m/>
    <m/>
    <m/>
    <m/>
    <m/>
  </r>
  <r>
    <x v="0"/>
    <x v="0"/>
    <x v="17"/>
    <s v="CUERPO DE BOMBEROS VOLUNTARIOS DE BARICHARA  --"/>
    <x v="3"/>
    <x v="1"/>
    <s v="solicitud modelo proyecto estación de bomberos"/>
    <s v="Jonathan Prieto"/>
    <x v="0"/>
    <s v="Fortalecimiento Bomberil"/>
    <x v="1"/>
    <n v="15"/>
    <s v="2024-114-000250-5"/>
    <d v="2024-02-05T00:00:00"/>
    <m/>
    <d v="2024-05-31T00:00:00"/>
    <n v="85"/>
    <n v="86"/>
    <x v="1"/>
    <s v="Reasignar Radicado 2024-04-05 12:58:30_x000a_Usuario: Rainer Narval Naranjo Charrasquiel_x000a__x000a_Dependencia: SUBDIRECCIÓN ADMINISTRATIVA Y FINANCIERA_x000a__x000a_Observación: Se reasignó el radicado al usuario: Jonathan Prieto con la siguiente observación: Se da traslado al área encargada de Infraestructura para su revisión y manejo."/>
    <m/>
    <m/>
    <m/>
    <m/>
    <m/>
  </r>
  <r>
    <x v="0"/>
    <x v="0"/>
    <x v="2"/>
    <s v="CUERPO DE BOMBEROS VOLUNTARIOS DE ARBELAEZ - CUNDINAMARCA  sin información"/>
    <x v="3"/>
    <x v="0"/>
    <s v="DERECHO DE PETICIÓN"/>
    <s v="Nicolas Potes Rengifo"/>
    <x v="0"/>
    <s v="Formulación, Actualización y Acompañamiento Normativo "/>
    <x v="0"/>
    <n v="15"/>
    <s v="2024-114-000248-5"/>
    <d v="2024-02-05T00:00:00"/>
    <s v="2024-211-000278-1"/>
    <d v="2024-05-22T00:00:00"/>
    <n v="78"/>
    <n v="79"/>
    <x v="0"/>
    <s v="Firmado físicamente 2024-05-22 14:32:16_x000a_Usuario: Alejandra Navia Ortiz_x000a__x000a_Dependencia: FORMULACIÓN, ACTUALIZACIÓN ,ACOMPAÑAMINETO NORMATIVO Y OPERATIVO_x000a__x000a_Observación: Se firmó físicamente el documento 2024-114-000248-5-1 RESPUESTA DERECHO DE PETICIóN CUERPO DE BOMBEROS ARBELAEZ"/>
    <d v="2024-04-19T11:38:28"/>
    <s v="PDF"/>
    <s v="N/A  NO SE COMUNICA EL MEDIO DE ENVIO"/>
    <s v="N/A  NO SE COMUNICA EL MEDIO DE ENVIO"/>
    <s v="INCUMPLIMIENTO AL PROCEDIMIENTO INTERNO DE PQRSD POR NO CARGAR DOCUMENTO DE EVIDENCIA DE ENVIO DE RESPUESTA/ NO ENVIO RESPUESTA POR ORFEO"/>
  </r>
  <r>
    <x v="0"/>
    <x v="0"/>
    <x v="19"/>
    <s v="COORDINACION EJECUTIVA DEPARTAMENTAL BOMBEROS BOLIVAR  sin información"/>
    <x v="3"/>
    <x v="1"/>
    <s v="Solicitud de requisitos para expedición de concepto técnico previo favorable para la creación de Cuerpos de Bomberos Oficiales"/>
    <s v="Nicolas Potes Rengifo"/>
    <x v="0"/>
    <s v="Formulación, Actualización y Acompañamiento Normativo "/>
    <x v="1"/>
    <n v="15"/>
    <s v="2024-114-000246-5"/>
    <d v="2024-02-05T00:00:00"/>
    <m/>
    <d v="2024-05-31T00:00:00"/>
    <n v="85"/>
    <n v="86"/>
    <x v="1"/>
    <s v=" Reasignar Radicado 2024-04-10 20:20:29_x000a_Usuario: Ronny Estiven Romero Velandia_x000a__x000a_Dependencia: FORMULACIÓN, ACTUALIZACIÓN ,ACOMPAÑAMINETO NORMATIVO Y OPERATIVO_x000a__x000a_Observación: Se reasignó el radicado al usuario: Nicolas Potes Rengifo con la siguiente observación: tramitar"/>
    <m/>
    <m/>
    <m/>
    <m/>
    <m/>
  </r>
  <r>
    <x v="0"/>
    <x v="0"/>
    <x v="19"/>
    <s v="COORDINACION EJECUTIVA DEPARTAMENTAL BOMBEROS BOLIVAR  sin información"/>
    <x v="3"/>
    <x v="0"/>
    <s v="Verificación del ingreso de la información RUE"/>
    <s v="Luis Alberto Valencia Pulido"/>
    <x v="0"/>
    <s v="Coordinación Operativa"/>
    <x v="0"/>
    <n v="15"/>
    <s v="2024-114-000245-5"/>
    <d v="2024-02-05T00:00:00"/>
    <m/>
    <d v="2024-05-31T00:00:00"/>
    <n v="85"/>
    <n v="86"/>
    <x v="1"/>
    <s v="Finalizar radicado 2024-03-20 11:32:59_x000a_Usuario: Luis Alberto Valencia Pulido_x000a__x000a_Dependencia: COORDINACIÓN OPERATIVA_x000a__x000a_Observación: se archiva- informativo"/>
    <m/>
    <m/>
    <m/>
    <m/>
    <m/>
  </r>
  <r>
    <x v="0"/>
    <x v="0"/>
    <x v="10"/>
    <s v="COORDINACION DEPARTAMENTAL DE BOMBEROS DEL ATLANTICO  -- --"/>
    <x v="3"/>
    <x v="0"/>
    <s v="OFICIO COORDINACION EJECUTIVA 07 DE 02 FEBRERO DE 2024 - Oficina de Gestión del Riesgo - Distrito de Barranquilla"/>
    <s v="Luis Alberto Valencia Pulido"/>
    <x v="0"/>
    <s v="Coordinación Operativa"/>
    <x v="1"/>
    <n v="15"/>
    <s v="2024-114-000244-5"/>
    <d v="2024-02-05T00:00:00"/>
    <m/>
    <d v="2024-05-31T00:00:00"/>
    <n v="85"/>
    <n v="86"/>
    <x v="1"/>
    <s v=" Crear Radicado 2024-02-05 09:36:18_x000a_Usuario: Atención de Usuario al Ciudadano_x000a__x000a_Dependencia: GESTIÓN ATENCIÓN AL USUARIO_x000a__x000a_Observación: Se radicó el documento de forma correcta mediante radicación email con los siguientes datos: Usuarios tramitadores: - Luis Alberto Valencia Pulido, Dependencia/s tramitadora/s: - COORDINACIÓN OPERATIVA, Usuario creador: Atención de Usuario al Ciudadano"/>
    <m/>
    <m/>
    <m/>
    <m/>
    <m/>
  </r>
  <r>
    <x v="0"/>
    <x v="0"/>
    <x v="10"/>
    <s v="COORDINACION DEPARTAMENTAL DE BOMBEROS DEL ATLANTICO  -- --"/>
    <x v="3"/>
    <x v="0"/>
    <s v="OFICIO COORDINACION EJECUTIVA 07 DE 02 FEBRERO DE 2024 - Oficina de Gestión del Riesgo - Distrito de Barranquilla"/>
    <s v="Luis Alberto Valencia Pulido"/>
    <x v="0"/>
    <s v="Coordinación Operativa"/>
    <x v="1"/>
    <n v="15"/>
    <s v="2024-114-000243-5"/>
    <d v="2024-02-05T00:00:00"/>
    <m/>
    <d v="2024-05-31T00:00:00"/>
    <n v="85"/>
    <n v="86"/>
    <x v="1"/>
    <s v="Crear Radicado 2024-02-05 09:36:15_x000a_Usuario: Atención de Usuario al Ciudadano_x000a__x000a_Dependencia: GESTIÓN ATENCIÓN AL USUARIO_x000a__x000a_Observación: Se radicó el documento de forma correcta mediante radicación email con los siguientes datos: Usuarios tramitadores: - Luis Alberto Valencia Pulido, Dependencia/s tramitadora/s: - COORDINACIÓN OPERATIVA, Usuario creador: Atención de Usuario al Ciudadano"/>
    <m/>
    <m/>
    <m/>
    <m/>
    <m/>
  </r>
  <r>
    <x v="0"/>
    <x v="0"/>
    <x v="2"/>
    <s v="BENJAMIN  HERRERA"/>
    <x v="0"/>
    <x v="0"/>
    <s v="DERECHO DE PETICION"/>
    <s v="Nicolas Potes Rengifo"/>
    <x v="0"/>
    <s v="Formulación, Actualización y Acompañamiento Normativo "/>
    <x v="0"/>
    <n v="15"/>
    <s v="2024-114-000242-5"/>
    <d v="2024-02-05T00:00:00"/>
    <m/>
    <d v="2024-05-31T00:00:00"/>
    <n v="85"/>
    <n v="86"/>
    <x v="1"/>
    <s v="Reasignar Radicado 2024-04-10 20:20:29_x000a_Usuario: Ronny Estiven Romero Velandia_x000a__x000a_Dependencia: FORMULACIÓN, ACTUALIZACIÓN ,ACOMPAÑAMINETO NORMATIVO Y OPERATIVO_x000a__x000a_Observación: Se reasignó el radicado al usuario: Nicolas Potes Rengifo con la siguiente observación: tramitar"/>
    <m/>
    <m/>
    <m/>
    <m/>
    <m/>
  </r>
  <r>
    <x v="0"/>
    <x v="0"/>
    <x v="2"/>
    <s v="ALCALDÍA MUNICIPAL DEL COLEGIO - CUNDINAMARCA  sin información"/>
    <x v="4"/>
    <x v="0"/>
    <s v="Atención Circular 20242110102391"/>
    <s v="Nicolas Potes Rengifo"/>
    <x v="0"/>
    <s v="Formulación, Actualización y Acompañamiento Normativo "/>
    <x v="0"/>
    <n v="15"/>
    <s v="2024-114-000240-5"/>
    <d v="2024-02-05T00:00:00"/>
    <m/>
    <d v="2024-05-31T00:00:00"/>
    <n v="85"/>
    <n v="86"/>
    <x v="1"/>
    <s v="Reasignar Radicado 2024-04-10 20:23:04_x000a_Usuario: Ronny Estiven Romero Velandia_x000a__x000a_Dependencia: FORMULACIÓN, ACTUALIZACIÓN ,ACOMPAÑAMINETO NORMATIVO Y OPERATIVO_x000a__x000a_Observación: Se reasignó el radicado al usuario: Nicolas Potes Rengifo con la siguiente observación: tramitar"/>
    <m/>
    <m/>
    <m/>
    <m/>
    <m/>
  </r>
  <r>
    <x v="0"/>
    <x v="1"/>
    <x v="2"/>
    <s v="anónimo anónimo"/>
    <x v="0"/>
    <x v="0"/>
    <s v="QUEJA CONTRA EL COMANDANTE DEL CUERPO DE BOMBEROS DEL MUNICIPIO DE SOCORRO SANTANDER"/>
    <s v="Nicolas Potes Rengifo"/>
    <x v="0"/>
    <s v="Formulación, Actualización y Acompañamiento Normativo "/>
    <x v="1"/>
    <n v="15"/>
    <s v="2024-114-000239-5"/>
    <d v="2024-02-03T00:00:00"/>
    <s v="2024-211-000288-1"/>
    <d v="2024-04-22T00:00:00"/>
    <n v="56"/>
    <n v="57"/>
    <x v="0"/>
    <s v=" Firmado físicamente 2024-05-22 12:28:36_x000a_Usuario: Alejandra Navia Ortiz_x000a__x000a_Dependencia: FORMULACIÓN, ACTUALIZACIÓN ,ACOMPAÑAMINETO NORMATIVO Y OPERATIVO_x000a__x000a_Observación: Se firmó físicamente el documento TRASLADO TRIBUNAL DISCIPLINARIO PERMANENTE"/>
    <d v="2024-04-22T14:54:30"/>
    <s v="PDF"/>
    <s v="N/A  NO SE COMUNICA EL MEDIO DE ENVIO"/>
    <s v="N/A  NO SE COMUNICA EL MEDIO DE ENVIO"/>
    <s v="INCUMPLIMIENTO AL PROCEDIMIENTO INTERNO DE PQRSD POR NO CARGAR DOCUMENTO DE EVIDENCIA DE ENVIO DE RESPUESTA/ NO ENVIO RESPUESTA POR ORFEO"/>
  </r>
  <r>
    <x v="0"/>
    <x v="0"/>
    <x v="12"/>
    <s v="CUERPO DE BOMBEROS VOLUNTARIOS DE LETICIA  --"/>
    <x v="3"/>
    <x v="1"/>
    <s v="PLAN DE ACCION BOMBEROS LETICIA - AMAZONAS"/>
    <s v="Andres Fernando Muñoz Cabrera"/>
    <x v="0"/>
    <s v="Fortalecimiento Bomberil"/>
    <x v="1"/>
    <n v="15"/>
    <s v="2024-114-000238-5"/>
    <d v="2024-02-02T00:00:00"/>
    <m/>
    <d v="2024-05-31T00:00:00"/>
    <n v="86"/>
    <n v="87"/>
    <x v="1"/>
    <s v="Crear Radicado 2024-02-02 16:58:06_x000a_Usuario: Atención de Usuario al Ciudadano_x000a__x000a_Dependencia: GESTIÓN ATENCIÓN AL USUARIO_x000a__x000a_Observación: Se radicó el documento de forma correcta mediante radicación email con los siguientes datos: Usuarios tramitadores: - Andrés Fernando Muñoz Cabrera, Dependencia/s tramitadora/s: - FORTALECIMIENTO BOMBERIL PARA LA RESPUESTA, Usuario creador: Atención de Usuario al Ciudadano"/>
    <m/>
    <m/>
    <m/>
    <m/>
    <m/>
  </r>
  <r>
    <x v="0"/>
    <x v="0"/>
    <x v="2"/>
    <s v="UNIDAD NACIONAL DE GESTION DEL RIESGO DE DESASTRES  --"/>
    <x v="2"/>
    <x v="0"/>
    <s v="Fwd: traslado por competencia de &quot;Derecho de Petición&quot; presentado por VEEDURÍA BOMBERO bajo el radicado 2024ER02716 UNGRD"/>
    <s v="Andres Fernando Muñoz Cabrera"/>
    <x v="0"/>
    <s v="Fortalecimiento Bomberil"/>
    <x v="0"/>
    <n v="15"/>
    <s v="2024-114-000237-5"/>
    <d v="2024-02-02T00:00:00"/>
    <m/>
    <d v="2024-05-31T00:00:00"/>
    <n v="86"/>
    <n v="87"/>
    <x v="1"/>
    <s v="Reasignar Radicado 2024-05-17 09:18:26_x000a_Usuario: Jorge Enrique Restrepo Sanguino_x000a__x000a_Dependencia: FORMULACIÓN, ACTUALIZACIÓN ,ACOMPAÑAMINETO NORMATIVO Y OPERATIVO_x000a__x000a_Observación: Se reasignó el radicado al usuario: Andrés Fernando Muñoz Cabrera con la siguiente observación: PARA LO DE SU COMPETENCIA"/>
    <m/>
    <m/>
    <m/>
    <m/>
    <m/>
  </r>
  <r>
    <x v="0"/>
    <x v="0"/>
    <x v="2"/>
    <s v="UNIDAD NACIONAL DE GESTION DEL RIESGO DE DESASTRES  --"/>
    <x v="2"/>
    <x v="0"/>
    <s v="Traslado por Competencia de “Derecho de Petición” presentado por CONTROL PÚBLICO Y SOCIAL VEERDURIA CIUDADANA, bajo el Radicado 2024ER01360 UNGRD..."/>
    <s v="Jorge Enrique Restrepo Sanguino"/>
    <x v="0"/>
    <s v="Formulación, Actualización y Acompañamiento Normativo "/>
    <x v="0"/>
    <n v="15"/>
    <s v="2024-114-000236-5"/>
    <d v="2024-02-02T00:00:00"/>
    <m/>
    <d v="2024-05-31T00:00:00"/>
    <n v="86"/>
    <n v="87"/>
    <x v="1"/>
    <s v="Finalizar radicado 2024-04-16 17:48:00_x000a_Usuario: Jorge Enrique Restrepo Sanguino_x000a__x000a_Dependencia: FORMULACIÓN, ACTUALIZACIÓN ,ACOMPAÑAMINETO NORMATIVO Y OPERATIVO_x000a__x000a_Observación: SE ARCHIVA SE DIO RESPUESTA ASOCIADA A RADICADO2024-114-000582-5 ACLARACION RESPUESTA Óscar Eduardo Borja Santofimio"/>
    <m/>
    <m/>
    <m/>
    <m/>
    <m/>
  </r>
  <r>
    <x v="0"/>
    <x v="0"/>
    <x v="6"/>
    <s v="CUERPO DE BOMBEROS VOLUNTARIOS DE ARMENIA QUINDIO  JORGE URREA"/>
    <x v="3"/>
    <x v="1"/>
    <s v="a su solicittud"/>
    <s v="Jorge Enrique Restrepo Sanguino"/>
    <x v="0"/>
    <s v="Formulación, Actualización y Acompañamiento Normativo "/>
    <x v="0"/>
    <n v="15"/>
    <s v="2024-114-000235-5"/>
    <d v="2024-02-02T00:00:00"/>
    <m/>
    <d v="2024-05-31T00:00:00"/>
    <n v="86"/>
    <n v="87"/>
    <x v="1"/>
    <s v="Finalizar radicado 2024-04-16 17:55:28_x000a_Usuario: Jorge Enrique Restrepo Sanguino_x000a__x000a_Dependencia: FORMULACIÓN, ACTUALIZACIÓN ,ACOMPAÑAMINETO NORMATIVO Y OPERATIVO_x000a__x000a_Observación: No requiere respusta"/>
    <m/>
    <m/>
    <m/>
    <m/>
    <m/>
  </r>
  <r>
    <x v="0"/>
    <x v="0"/>
    <x v="17"/>
    <s v="WILLIAM  YESID GONZALEZ GOMEZ"/>
    <x v="0"/>
    <x v="0"/>
    <s v="REQUISITOS PARA SER DIRECTOR DE BOMBEROS, INAHBILIDADES E INCOMPATIBILDIADES."/>
    <s v="Nicolas Potes Rengifo"/>
    <x v="0"/>
    <s v="Formulación, Actualización y Acompañamiento Normativo "/>
    <x v="0"/>
    <n v="15"/>
    <s v="2024-114-000232-5"/>
    <d v="2024-02-02T00:00:00"/>
    <m/>
    <d v="2024-05-31T00:00:00"/>
    <n v="86"/>
    <n v="87"/>
    <x v="1"/>
    <s v="Reasignar Radicado 2024-04-10 20:23:04_x000a_Usuario: Ronny Estiven Romero Velandia_x000a__x000a_Dependencia: FORMULACIÓN, ACTUALIZACIÓN ,ACOMPAÑAMINETO NORMATIVO Y OPERATIVO_x000a__x000a_Observación: Se reasignó el radicado al usuario: Nicolas Potes Rengifo con la siguiente observación: tramitar"/>
    <m/>
    <m/>
    <m/>
    <m/>
    <m/>
  </r>
  <r>
    <x v="0"/>
    <x v="1"/>
    <x v="17"/>
    <s v="WILLIAM  YESID GONZALEZ GOMEZ"/>
    <x v="0"/>
    <x v="0"/>
    <s v="REQUISITOS PARA SER DIRECTOR DE BOMBEROS, INAHBILIDADES E INCOMPATIBILDIADES."/>
    <s v="Nicolas Potes Rengifo"/>
    <x v="0"/>
    <s v="Formulación, Actualización y Acompañamiento Normativo "/>
    <x v="0"/>
    <n v="15"/>
    <s v="2024-114-000231-5"/>
    <d v="2024-02-02T00:00:00"/>
    <s v="2024-211-000508-1"/>
    <d v="2024-05-29T00:00:00"/>
    <n v="84"/>
    <n v="85"/>
    <x v="0"/>
    <s v="En proceso de firma física 2024-05-24 09:50:57_x000a_Usuario: Nicolas Potes Rengifo_x000a__x000a_Dependencia: FORMULACIÓN, ACTUALIZACIÓN ,ACOMPAÑAMINETO NORMATIVO Y OPERATIVO_x000a__x000a_Observación: El inicia proceso de firma física para el documento RESPUESTA 2024-114-000231-5"/>
    <d v="2024-05-24T09:50:47"/>
    <s v="PDF"/>
    <s v="N/A  NO SE COMUNICA EL MEDIO DE ENVIO"/>
    <s v="N/A  NO SE COMUNICA EL MEDIO DE ENVIO"/>
    <s v="INCUMPLIMIENTO AL PROCEDIMIENTO INTERNO DE PQRSD POR NO CARGAR DOCUMENTO DE EVIDENCIA DE ENVIO DE RESPUESTA/ NO ENVIO RESPUESTA POR ORFEO"/>
  </r>
  <r>
    <x v="0"/>
    <x v="0"/>
    <x v="13"/>
    <s v="CUERPO DE BOMBEROS VOLUNTARIOS DE MANI  --"/>
    <x v="3"/>
    <x v="0"/>
    <s v="Solicitud"/>
    <s v="Nicolas Potes Rengifo"/>
    <x v="0"/>
    <s v="Formulación, Actualización y Acompañamiento Normativo "/>
    <x v="0"/>
    <n v="15"/>
    <s v="2024-114-000228-5"/>
    <d v="2024-02-02T00:00:00"/>
    <s v="2024-211-000510-1"/>
    <d v="2024-05-29T00:00:00"/>
    <n v="84"/>
    <n v="85"/>
    <x v="0"/>
    <s v="En proceso de firma física 2024-05-24 10:08:10_x000a_Usuario: Nicolas Potes Rengifo_x000a__x000a_Dependencia: FORMULACIÓN, ACTUALIZACIÓN ,ACOMPAÑAMINETO NORMATIVO Y OPERATIVO_x000a__x000a_Observación: El inicia proceso de firma física para el documento RESPUESTA 2024-114-000228-5"/>
    <d v="2024-05-24T10:08:01"/>
    <s v="PDF"/>
    <s v="N/A  NO SE COMUNICA EL MEDIO DE ENVIO"/>
    <s v="N/A  NO SE COMUNICA EL MEDIO DE ENVIO"/>
    <s v="INCUMPLIMIENTO AL PROCEDIMIENTO INTERNO DE PQRSD POR NO CARGAR DOCUMENTO DE EVIDENCIA DE ENVIO DE RESPUESTA/ NO ENVIO RESPUESTA POR ORFEO"/>
  </r>
  <r>
    <x v="0"/>
    <x v="0"/>
    <x v="17"/>
    <s v="ROLANDO ALEXIS PEÑUELA --"/>
    <x v="0"/>
    <x v="0"/>
    <s v="Solicitud de cita previa con mi capitán y jefe lourdes DNBC"/>
    <m/>
    <x v="2"/>
    <s v="Dirección General"/>
    <x v="0"/>
    <n v="15"/>
    <s v="2024-114-000226-5"/>
    <d v="2024-02-02T00:00:00"/>
    <m/>
    <d v="2024-05-31T00:00:00"/>
    <n v="86"/>
    <n v="87"/>
    <x v="1"/>
    <s v=" Finalizar radicado 2024-04-22 11:49:07_x000a_Usuario: Director General_x000a__x000a_Dependencia: DIRECCION GENERAL_x000a__x000a_Observación: archivo"/>
    <m/>
    <m/>
    <m/>
    <m/>
    <m/>
  </r>
  <r>
    <x v="0"/>
    <x v="0"/>
    <x v="2"/>
    <s v="CUERPO DE BOMBEROS VOLUNTARIOS DE PULI - CUNDINAMARCA  sin información"/>
    <x v="3"/>
    <x v="0"/>
    <s v="SOLICITUD"/>
    <m/>
    <x v="2"/>
    <s v="Dirección General"/>
    <x v="0"/>
    <n v="15"/>
    <s v="2024-114-000225-5"/>
    <d v="2024-02-02T00:00:00"/>
    <m/>
    <d v="2024-05-31T00:00:00"/>
    <n v="86"/>
    <n v="87"/>
    <x v="1"/>
    <s v="Crear Radicado 2024-02-02 11:15:01_x000a_Usuario: Atención de Usuario al Ciudadano_x000a__x000a_Dependencia: GESTIÓN ATENCIÓN AL USUARIO_x000a__x000a_Observación: Se radicó el documento de forma correcta mediante radicación email con los siguientes datos: Usuarios tramitadores: - Director General, Dependencia/s tramitadora/s: - DIRECCION GENERAL, Usuario creador: Atención de Usuario al Ciudadano"/>
    <m/>
    <m/>
    <m/>
    <m/>
    <m/>
  </r>
  <r>
    <x v="0"/>
    <x v="0"/>
    <x v="2"/>
    <s v="CNSC - COMISION NACIONAL DEL SERVICIO CIVIL  sin información"/>
    <x v="2"/>
    <x v="0"/>
    <s v="**2024RS015107** Remisión de Comunicación: 2024RS015107"/>
    <s v="Lina Maria Marin Rodriguez"/>
    <x v="1"/>
    <s v="Gestion de Talento Humano"/>
    <x v="0"/>
    <n v="15"/>
    <s v="2024-114-000224-5"/>
    <d v="2024-02-02T00:00:00"/>
    <m/>
    <d v="2024-05-31T00:00:00"/>
    <n v="86"/>
    <n v="87"/>
    <x v="1"/>
    <s v="Reasignar Radicado 2024-04-05 12:57:20_x000a_Usuario: Rainer Narval Naranjo Charrasquiel_x000a__x000a_Dependencia: SUBDIRECCIÓN ADMINISTRATIVA Y FINANCIERA_x000a__x000a_Observación: Se reasignó el radicado al usuario: Lina Maria Marin Rodriguez con la siguiente observación: Se da traslado de orfeo al área encargada de Gestión de Talento Humano para su revisión y manejo"/>
    <m/>
    <m/>
    <m/>
    <m/>
    <m/>
  </r>
  <r>
    <x v="0"/>
    <x v="0"/>
    <x v="19"/>
    <s v="CUERPO DE BOMBEROS VOLUNTARIOS DE BOLIVAR  --"/>
    <x v="3"/>
    <x v="5"/>
    <s v="solicitud  copia de resolución 468 de 2 de noviembre de 2023 completa"/>
    <s v="Edgar Alexander Maya Lopez,"/>
    <x v="0"/>
    <s v="Educación Nacional para Bomberos"/>
    <x v="0"/>
    <n v="15"/>
    <s v="2024-114-000223-5"/>
    <d v="2024-02-02T00:00:00"/>
    <m/>
    <d v="2024-05-31T00:00:00"/>
    <n v="86"/>
    <n v="87"/>
    <x v="1"/>
    <s v="Crear Radicado 2024-02-02 11:00:34_x000a_Usuario: Atención de Usuario al Ciudadano_x000a__x000a_Dependencia: GESTIÓN ATENCIÓN AL USUARIO_x000a__x000a_Observación: Se radicó el documento de forma correcta mediante radicación email con los siguientes datos: Usuarios tramitadores: - Edgar Alexander Maya Lopez, Dependencia/s tramitadora/s: - EDUCACIÓN NACIONAL PARA BOMBEROS , Usuario creador: Atención de Usuario al Ciudadano"/>
    <m/>
    <m/>
    <m/>
    <m/>
    <m/>
  </r>
  <r>
    <x v="0"/>
    <x v="0"/>
    <x v="22"/>
    <s v="ALCALDIA DISTRACCIÓN - LA GUAJIRA  -- --"/>
    <x v="4"/>
    <x v="1"/>
    <s v="POSTULACION PROGRAMA PARA LOS ESTUDIOS, DISEÑOS Y CONSTRUCCIÓN DE LA ESTACIÓN DE BOMBEROS PARA EL MUNICIPIO DE DISTRACCION, LA GUAJIRA"/>
    <s v="Jonathan Prieto"/>
    <x v="0"/>
    <s v="Fortalecimiento Bomberil"/>
    <x v="1"/>
    <n v="15"/>
    <s v="2024-114-000222-5"/>
    <d v="2024-02-02T00:00:00"/>
    <m/>
    <d v="2024-05-31T00:00:00"/>
    <n v="86"/>
    <n v="87"/>
    <x v="1"/>
    <s v="Reasignar Radicado 2024-04-05 12:54:31_x000a_Usuario: Rainer Narval Naranjo Charrasquiel_x000a__x000a_Dependencia: SUBDIRECCIÓN ADMINISTRATIVA Y FINANCIERA_x000a__x000a_Observación: Se reasignó el radicado al usuario: Jonathan Prieto con la siguiente observación: Se da traslado de Orfeo al área encargada de Infraestructura para su revisión y manejo"/>
    <m/>
    <m/>
    <m/>
    <m/>
    <m/>
  </r>
  <r>
    <x v="0"/>
    <x v="0"/>
    <x v="0"/>
    <s v="NOTIFICACIONES JUDICIALES  sin información"/>
    <x v="2"/>
    <x v="1"/>
    <s v="DERECHO DE PETICIÓN DIRECCIÓN NACIONAL DE BOMBEROS"/>
    <s v="Andres Fernando Muñoz Cabrera"/>
    <x v="0"/>
    <s v="Fortalecimiento Bomberil"/>
    <x v="1"/>
    <n v="15"/>
    <s v="2024-114-000221-5"/>
    <d v="2024-02-02T00:00:00"/>
    <m/>
    <d v="2024-05-31T00:00:00"/>
    <n v="86"/>
    <n v="87"/>
    <x v="1"/>
    <s v="Reasignar Radicado 2024-03-20 15:40:01_x000a_Usuario: Carlos Armando López Barrera_x000a__x000a_Dependencia: GESTIÓN JURÍDICA_x000a__x000a_Observación: Se reasignó el radicado al usuario: Andrés Fernando Muñoz Cabrera con la siguiente observación: por ser de su competencia"/>
    <m/>
    <m/>
    <m/>
    <m/>
    <m/>
  </r>
  <r>
    <x v="0"/>
    <x v="0"/>
    <x v="17"/>
    <s v="CUERPO DE BOMBEROS VOLUNTARIOS DE GALAN  --"/>
    <x v="3"/>
    <x v="0"/>
    <s v="Respuesta circular 20242110102391 convenios"/>
    <s v="Nicolas Potes Rengifo"/>
    <x v="0"/>
    <s v="Formulación, Actualización y Acompañamiento Normativo "/>
    <x v="0"/>
    <n v="15"/>
    <s v="2024-114-000220-5"/>
    <d v="2024-02-02T00:00:00"/>
    <s v="2024-211-000256-1"/>
    <d v="2024-05-22T00:00:00"/>
    <n v="79"/>
    <n v="80"/>
    <x v="0"/>
    <s v="Firmado físicamente 2024-05-22 14:41:15_x000a_Usuario: Alejandra Navia Ortiz_x000a__x000a_Dependencia: FORMULACIÓN, ACTUALIZACIÓN ,ACOMPAÑAMINETO NORMATIVO Y OPERATIVO_x000a__x000a_Observación: Se firmó físicamente el documento 2024-114-000220-5 COMANDANTE CUERPO DE BOMBEROS GALAN"/>
    <d v="2024-04-18T10:02:24"/>
    <s v="PDF"/>
    <s v="N/A  NO SE COMUNICA EL MEDIO DE ENVIO"/>
    <s v="N/A  NO SE COMUNICA EL MEDIO DE ENVIO"/>
    <s v="INCUMPLIMIENTO AL PROCEDIMIENTO INTERNO DE PQRSD POR NO CARGAR DOCUMENTO DE EVIDENCIA DE ENVIO DE RESPUESTA/ NO ENVIO RESPUESTA POR ORFEO"/>
  </r>
  <r>
    <x v="0"/>
    <x v="0"/>
    <x v="14"/>
    <s v="PAULA ANDREA BURGOS CERON  -- --"/>
    <x v="0"/>
    <x v="0"/>
    <s v="Carta Capitan Lourdes del Socorro Peña del Valle"/>
    <m/>
    <x v="2"/>
    <s v="Dirección General"/>
    <x v="0"/>
    <n v="15"/>
    <s v="2024-114-000218-5"/>
    <d v="2024-02-02T00:00:00"/>
    <m/>
    <d v="2024-05-31T00:00:00"/>
    <n v="86"/>
    <n v="87"/>
    <x v="1"/>
    <s v="Finalizar radicado 2024-04-12 11:07:17_x000a_Usuario: Director General_x000a__x000a_Dependencia: DIRECCION GENERAL_x000a__x000a_Observación: SE ARCHIVA"/>
    <m/>
    <m/>
    <m/>
    <m/>
    <m/>
  </r>
  <r>
    <x v="0"/>
    <x v="0"/>
    <x v="7"/>
    <s v="FRANKLIN ROLANDO -- --"/>
    <x v="0"/>
    <x v="0"/>
    <s v="Derecho de petición Solicitud Información"/>
    <s v="Edgar Alexander Maya Lopez,"/>
    <x v="0"/>
    <s v="Educación Nacional para Bomberos"/>
    <x v="1"/>
    <n v="15"/>
    <s v="2024-114-000217-5"/>
    <d v="2024-02-01T00:00:00"/>
    <s v="2024-211-000076-1"/>
    <d v="2024-05-28T00:00:00"/>
    <n v="84"/>
    <n v="85"/>
    <x v="0"/>
    <s v="Firmado físicamente 2024-05-28 12:28:21_x000a_Usuario: Edgar Alexander Maya Lopez_x000a__x000a_Dependencia: EDUCACIÓN NACIONAL PARA BOMBEROS_x000a__x000a_Observación: Se firmó físicamente el documento RESPUESTA SOLICITUD 2024-114-000217-5-2"/>
    <d v="2024-03-04T15:13:36"/>
    <s v="PDF"/>
    <s v="N/A  NO SE COMUNICA EL MEDIO DE ENVIO"/>
    <s v="N/A  NO SE COMUNICA EL MEDIO DE ENVIO"/>
    <s v="INCUMPLIMIENTO AL PROCEDIMIENTO INTERNO DE PQRSD POR NO CARGAR DOCUMENTO DE EVIDENCIA DE ENVIO DE RESPUESTA/ NO ENVIO RESPUESTA POR ORFEO"/>
  </r>
  <r>
    <x v="0"/>
    <x v="1"/>
    <x v="20"/>
    <s v="ESCUELA SURCOLOMBIANA DE BOMBEROS - PITALITO  sin información"/>
    <x v="3"/>
    <x v="0"/>
    <s v="Solicitud de información"/>
    <s v="Edgar Alexander Maya Lopez,"/>
    <x v="0"/>
    <s v="Educación Nacional para Bomberos"/>
    <x v="1"/>
    <n v="15"/>
    <s v="2024-114-000216-5"/>
    <d v="2024-02-01T00:00:00"/>
    <m/>
    <d v="2024-05-31T00:00:00"/>
    <n v="87"/>
    <n v="88"/>
    <x v="1"/>
    <s v="Crear Radicado 2024-02-01 16:15:45_x000a_Usuario: Atención de Usuario al Ciudadano_x000a__x000a_Dependencia: GESTIÓN ATENCIÓN AL USUARIO_x000a__x000a_Observación: Se radicó el documento de forma correcta mediante radicación email con los siguientes datos: Usuarios tramitadores: - Edgar Alexander Maya Lopez, Dependencia/s tramitadora/s: - EDUCACIÓN NACIONAL PARA BOMBEROS , Usuario creador: Atención de Usuario al Ciudadano"/>
    <m/>
    <m/>
    <m/>
    <m/>
    <m/>
  </r>
  <r>
    <x v="0"/>
    <x v="0"/>
    <x v="2"/>
    <s v="CARLOS  DAVID VEGA"/>
    <x v="0"/>
    <x v="1"/>
    <s v="SOLICITUD INFORMACION BOMBERO VOLUNTARIO INACTIVO CARLOS DAVID VEGA"/>
    <s v="Nicolas Potes Rengifo"/>
    <x v="0"/>
    <s v="Formulación, Actualización y Acompañamiento Normativo "/>
    <x v="0"/>
    <n v="15"/>
    <s v="2024-114-000215-5"/>
    <d v="2024-02-01T00:00:00"/>
    <s v="2024-211-000509-1"/>
    <d v="2024-05-29T00:00:00"/>
    <n v="85"/>
    <n v="86"/>
    <x v="0"/>
    <s v=" Firmado físicamente 2024-05-29 12:54:03_x000a_Usuario: Alejandra Navia Ortiz_x000a__x000a_Dependencia: FORMULACIÓN, ACTUALIZACIÓN ,ACOMPAÑAMINETO NORMATIVO Y OPERATIVO_x000a__x000a_Observación: Se firmó físicamente el documento RESPUESTA DAVID VEGA"/>
    <d v="2024-05-24T09:58:10"/>
    <s v="PDF"/>
    <s v="N/A  NO SE COMUNICA EL MEDIO DE ENVIO"/>
    <s v="N/A  NO SE COMUNICA EL MEDIO DE ENVIO"/>
    <s v="INCUMPLIMIENTO AL PROCEDIMIENTO INTERNO DE PQRSD POR NO CARGAR DOCUMENTO DE EVIDENCIA DE ENVIO DE RESPUESTA/ NO ENVIO RESPUESTA POR ORFEO"/>
  </r>
  <r>
    <x v="0"/>
    <x v="0"/>
    <x v="2"/>
    <s v="DELEGACION DEPARTAMENTAL DE BOMBEROS CUNDINAMARCA  sin información"/>
    <x v="3"/>
    <x v="1"/>
    <s v="PLAN DE FORTALECIMIENTO 2024 BOMBEROS DEPARTAMENTO DE CUNDINAMARCA"/>
    <s v="Andres Fernando Muñoz Cabrera"/>
    <x v="0"/>
    <s v="Formulación, Actualización y Acompañamiento Normativo "/>
    <x v="1"/>
    <n v="15"/>
    <s v="2024-114-000213-5"/>
    <d v="2024-02-01T00:00:00"/>
    <m/>
    <d v="2024-05-31T00:00:00"/>
    <n v="87"/>
    <n v="88"/>
    <x v="1"/>
    <s v="Finalizar radicado 2024-03-21 11:23:45_x000a_Usuario: Andrés Fernando Muñoz Cabrera_x000a__x000a_Dependencia: FORTALECIMIENTO BOMBERIL PARA LA RESPUESTA_x000a__x000a_Observación: Se archiva por ser documentos informativos. Al ser Plan de Acción los adjuntos se descargar para crear el archivo general y pasarlo a la Dirección 21/03/2023"/>
    <m/>
    <m/>
    <m/>
    <m/>
    <m/>
  </r>
  <r>
    <x v="0"/>
    <x v="0"/>
    <x v="11"/>
    <s v="CUERPO DE BOMBEROS VOLUNTARIOS DE ANSERMA  sin información"/>
    <x v="3"/>
    <x v="1"/>
    <s v="RV: SOLICITUD"/>
    <s v="Ronny Estiven Romero Velandia"/>
    <x v="0"/>
    <s v="Formulación, Actualización y Acompañamiento Normativo "/>
    <x v="0"/>
    <n v="15"/>
    <s v="2024-114-000212-5"/>
    <d v="2024-02-01T00:00:00"/>
    <s v="2024-211-000045-1"/>
    <d v="2024-02-22T00:00:00"/>
    <n v="16"/>
    <n v="17"/>
    <x v="0"/>
    <s v=" Finalizar radicado 2024-04-15 09:58:04_x000a_Usuario: Ronny Estiven Romero Velandia_x000a__x000a_Dependencia: FORMULACIÓN, ACTUALIZACIÓN ,ACOMPAÑAMINETO NORMATIVO Y OPERATIVO_x000a__x000a_Observación: TRAMITADO"/>
    <d v="2024-02-22T12:49:58"/>
    <s v="PDF"/>
    <s v="N/A  NO SE COMUNICA EL MEDIO DE ENVIO"/>
    <s v="N/A  NO SE COMUNICA EL MEDIO DE ENVIO"/>
    <s v="INCUMPLIMIENTO AL PROCEDIMIENTO INTERNO DE PQRSD POR NO CARGAR DOCUMENTO DE EVIDENCIA DE ENVIO DE RESPUESTA/ NO ENVIO RESPUESTA POR ORFEO"/>
  </r>
  <r>
    <x v="0"/>
    <x v="0"/>
    <x v="7"/>
    <s v="CUERPO DE BOMBEROS VOLUNTARIOS DE LA UNION  sin información BOMBEROS"/>
    <x v="3"/>
    <x v="0"/>
    <s v="SOLICITUD DE SOPORTE PLATAFORMA RUE"/>
    <s v="Luis Alberto Valencia Pulido"/>
    <x v="0"/>
    <s v="Coordinación Operativa"/>
    <x v="0"/>
    <n v="15"/>
    <s v="2024-114-000211-5"/>
    <d v="2024-02-01T00:00:00"/>
    <m/>
    <d v="2024-05-31T00:00:00"/>
    <n v="87"/>
    <n v="88"/>
    <x v="1"/>
    <s v="inalizar radicado 2024-03-20 15:08:16_x000a_Usuario: Luis Alberto Valencia Pulido_x000a__x000a_Dependencia: COORDINACIÓN OPERATIVA_x000a__x000a_Observación: se achiva- Informativo"/>
    <m/>
    <m/>
    <m/>
    <m/>
    <m/>
  </r>
  <r>
    <x v="0"/>
    <x v="0"/>
    <x v="11"/>
    <s v="CUERPO DE BOMBEROS NORCASIA  -- --"/>
    <x v="3"/>
    <x v="0"/>
    <s v="RESPUESTA A CIRCULAR N° 20242110102411"/>
    <s v="Andrea Bibiana Castañeda Durán"/>
    <x v="0"/>
    <s v="Formulación, Actualización y Acompañamiento Normativo "/>
    <x v="0"/>
    <n v="15"/>
    <s v="2024-114-000210-5"/>
    <d v="2024-02-01T00:00:00"/>
    <m/>
    <d v="2024-05-31T00:00:00"/>
    <n v="87"/>
    <n v="88"/>
    <x v="1"/>
    <s v="Reasignar Radicado 2024-04-10 20:23:44_x000a_Usuario: Ronny Estiven Romero Velandia_x000a__x000a_Dependencia: FORMULACIÓN, ACTUALIZACIÓN ,ACOMPAÑAMINETO NORMATIVO Y OPERATIVO_x000a__x000a_Observación: Se reasignó el radicado al usuario: Andrea Bibiana Castañeda Durán con la siguiente observación: tramitar"/>
    <m/>
    <m/>
    <m/>
    <m/>
    <m/>
  </r>
  <r>
    <x v="0"/>
    <x v="0"/>
    <x v="22"/>
    <s v="CUERPO DE BOMBEROS VOLUNTARIOS DE RIOHACHA  --"/>
    <x v="3"/>
    <x v="0"/>
    <s v="RESPUESTA A OFICIO"/>
    <s v="Andrea Bibiana Castañeda Durán"/>
    <x v="0"/>
    <s v="Formulación, Actualización y Acompañamiento Normativo "/>
    <x v="0"/>
    <n v="15"/>
    <s v="2024-114-000209-5"/>
    <d v="2024-02-01T00:00:00"/>
    <m/>
    <d v="2024-05-31T00:00:00"/>
    <n v="87"/>
    <n v="88"/>
    <x v="1"/>
    <s v="Reasignar Radicado 2024-04-10 20:23:44_x000a_Usuario: Ronny Estiven Romero Velandia_x000a__x000a_Dependencia: FORMULACIÓN, ACTUALIZACIÓN ,ACOMPAÑAMINETO NORMATIVO Y OPERATIVO_x000a__x000a_Observación: Se reasignó el radicado al usuario: Andrea Bibiana Castañeda Durán con la siguiente observación: tramitar"/>
    <m/>
    <m/>
    <m/>
    <m/>
    <m/>
  </r>
  <r>
    <x v="0"/>
    <x v="0"/>
    <x v="10"/>
    <s v="JASSIR ESCORCIA -- --"/>
    <x v="0"/>
    <x v="0"/>
    <s v="Derecho De Petición."/>
    <s v="Andrea Bibiana Castañeda Durán"/>
    <x v="0"/>
    <s v="Formulación, Actualización y Acompañamiento Normativo "/>
    <x v="0"/>
    <n v="15"/>
    <s v="2024-114-000208-5"/>
    <d v="2024-02-01T00:00:00"/>
    <s v="2024-211-000563-1"/>
    <d v="2024-05-28T00:00:00"/>
    <n v="84"/>
    <n v="85"/>
    <x v="0"/>
    <s v="Reasignar Radicado 2024-04-10 20:23:44_x000a_Usuario: Ronny Estiven Romero Velandia_x000a__x000a_Dependencia: FORMULACIÓN, ACTUALIZACIÓN ,ACOMPAÑAMINETO NORMATIVO Y OPERATIVO_x000a__x000a_Observación: Se reasignó el radicado al usuario: Andrea Bibiana Castañeda Durán con la siguiente observación: tramitar"/>
    <s v=" 2024-05-28 12:08:30"/>
    <s v="PDF"/>
    <s v="N/A  NO SE COMUNICA EL MEDIO DE ENVIO"/>
    <s v="N/A  NO SE COMUNICA EL MEDIO DE ENVIO"/>
    <s v="EN PROSESO DE FIRMA"/>
  </r>
  <r>
    <x v="0"/>
    <x v="0"/>
    <x v="21"/>
    <s v="DELEGACION DEPARTAMENTAL BOMBEROS NARIÑO  sin información"/>
    <x v="3"/>
    <x v="1"/>
    <s v="PROYECTO MAQUINA CISTERNA - MUNICIPIO DE ARBOLEDA - DEPARTAMENTO DE NARIÑO"/>
    <s v="Andres Fernando Muñoz Cabrera"/>
    <x v="0"/>
    <s v="Fortalecimiento Bomberil"/>
    <x v="1"/>
    <n v="15"/>
    <s v="2024-114-000207-5"/>
    <d v="2024-02-01T00:00:00"/>
    <m/>
    <d v="2024-05-31T00:00:00"/>
    <n v="87"/>
    <n v="88"/>
    <x v="1"/>
    <s v=" Finalizar radicado 2024-03-21 16:25:34_x000a_Usuario: Andrés Fernando Muñoz Cabrera_x000a__x000a_Dependencia: FORTALECIMIENTO BOMBERIL PARA LA RESPUESTA_x000a__x000a_Observación: Se archiva por ser documento informativo, los proyectos radicados por los CB del pais, se parasan en una base consolidada a la Dirección de la DNBC 21/03/2024"/>
    <m/>
    <m/>
    <m/>
    <m/>
    <m/>
  </r>
  <r>
    <x v="0"/>
    <x v="0"/>
    <x v="11"/>
    <s v="CUERPO DE BOMBEROS VOLUNTARIOS DE PENSILVANIA  --"/>
    <x v="3"/>
    <x v="0"/>
    <s v="Solicitud Carnetización Cuerpo de bomberos Pensilvania Caldas"/>
    <s v="Edwin Alfonso Zamora Oyola"/>
    <x v="1"/>
    <s v="Gestión de Tecnologia e Informática"/>
    <x v="1"/>
    <n v="15"/>
    <s v="2024-114-000206-5"/>
    <d v="2024-02-01T00:00:00"/>
    <m/>
    <d v="2024-05-31T00:00:00"/>
    <n v="87"/>
    <n v="88"/>
    <x v="1"/>
    <s v=" Crear Radicado 2024-02-01 09:37:31_x000a_Usuario: Atención de Usuario al Ciudadano_x000a__x000a_Dependencia: GESTIÓN ATENCIÓN AL USUARIO_x000a__x000a_Observación: Se radicó el documento de forma correcta mediante radicación email con los siguientes datos: Usuarios tramitadores: - Edwin Alfonso Zamora Oyola, Dependencia/s tramitadora/s: - GESTIÓN DE TECNOLOGÍA E INFORMACIÓN, Usuario creador: Atención de Usuario al Ciudadano"/>
    <m/>
    <m/>
    <m/>
    <m/>
    <m/>
  </r>
  <r>
    <x v="0"/>
    <x v="0"/>
    <x v="15"/>
    <s v="ALCALDIA MUNICIPAL DE ASTREA  --"/>
    <x v="4"/>
    <x v="1"/>
    <s v="SOLICITUD MUNICIPIO DE ASTREA CESAR"/>
    <s v="Andres Fernando Muñoz Cabrera"/>
    <x v="0"/>
    <s v="Formulación, Actualización y Acompañamiento Normativo "/>
    <x v="1"/>
    <n v="15"/>
    <s v="2024-114-000205-5"/>
    <d v="2024-02-01T00:00:00"/>
    <m/>
    <d v="2024-05-31T00:00:00"/>
    <n v="87"/>
    <n v="88"/>
    <x v="1"/>
    <s v="Finalizar radicado 2024-03-21 16:22:52_x000a_Usuario: Andrés Fernando Muñoz Cabrera_x000a__x000a_Dependencia: FORTALECIMIENTO BOMBERIL PARA LA RESPUESTA_x000a__x000a_Observación: Se archiva por ser documento informativo, los proyectos radicados por los CB del pais, se parasan en una base consolidada a la Dirección de la DNBC 21/03/2024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3" cacheId="3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B8" firstHeaderRow="1" firstDataRow="1" firstDataCol="1"/>
  <pivotFields count="25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5">
        <item x="3"/>
        <item x="1"/>
        <item x="0"/>
        <item x="2"/>
        <item t="default"/>
      </items>
    </pivotField>
    <pivotField showAll="0"/>
    <pivotField showAll="0"/>
    <pivotField numFmtId="164" showAll="0"/>
    <pivotField showAll="0"/>
    <pivotField showAll="0"/>
    <pivotField dataField="1" numFmtId="1" showAll="0"/>
    <pivotField numFmtId="1"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0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Promedio de Días hábiles" fld="16" subtotal="average" baseField="10" baseItem="0"/>
  </dataFields>
  <formats count="27">
    <format dxfId="943">
      <pivotArea collapsedLevelsAreSubtotals="1" fieldPosition="0">
        <references count="1">
          <reference field="10" count="0"/>
        </references>
      </pivotArea>
    </format>
    <format dxfId="942">
      <pivotArea collapsedLevelsAreSubtotals="1" fieldPosition="0">
        <references count="1">
          <reference field="10" count="0"/>
        </references>
      </pivotArea>
    </format>
    <format dxfId="941">
      <pivotArea collapsedLevelsAreSubtotals="1" fieldPosition="0">
        <references count="1">
          <reference field="10" count="0"/>
        </references>
      </pivotArea>
    </format>
    <format dxfId="940">
      <pivotArea collapsedLevelsAreSubtotals="1" fieldPosition="0">
        <references count="1">
          <reference field="10" count="0"/>
        </references>
      </pivotArea>
    </format>
    <format dxfId="939">
      <pivotArea collapsedLevelsAreSubtotals="1" fieldPosition="0">
        <references count="1">
          <reference field="10" count="0"/>
        </references>
      </pivotArea>
    </format>
    <format dxfId="938">
      <pivotArea collapsedLevelsAreSubtotals="1" fieldPosition="0">
        <references count="1">
          <reference field="10" count="0"/>
        </references>
      </pivotArea>
    </format>
    <format dxfId="937">
      <pivotArea collapsedLevelsAreSubtotals="1" fieldPosition="0">
        <references count="1">
          <reference field="10" count="0"/>
        </references>
      </pivotArea>
    </format>
    <format dxfId="936">
      <pivotArea collapsedLevelsAreSubtotals="1" fieldPosition="0">
        <references count="1">
          <reference field="10" count="0"/>
        </references>
      </pivotArea>
    </format>
    <format dxfId="935">
      <pivotArea collapsedLevelsAreSubtotals="1" fieldPosition="0">
        <references count="1">
          <reference field="10" count="0"/>
        </references>
      </pivotArea>
    </format>
    <format dxfId="934">
      <pivotArea outline="0" collapsedLevelsAreSubtotals="1" fieldPosition="0"/>
    </format>
    <format dxfId="933">
      <pivotArea dataOnly="0" labelOnly="1" outline="0" axis="axisValues" fieldPosition="0"/>
    </format>
    <format dxfId="932">
      <pivotArea dataOnly="0" labelOnly="1" outline="0" axis="axisValues" fieldPosition="0"/>
    </format>
    <format dxfId="931">
      <pivotArea outline="0" collapsedLevelsAreSubtotals="1" fieldPosition="0"/>
    </format>
    <format dxfId="930">
      <pivotArea dataOnly="0" labelOnly="1" outline="0" axis="axisValues" fieldPosition="0"/>
    </format>
    <format dxfId="929">
      <pivotArea dataOnly="0" labelOnly="1" outline="0" axis="axisValues" fieldPosition="0"/>
    </format>
    <format dxfId="928">
      <pivotArea grandRow="1" outline="0" collapsedLevelsAreSubtotals="1" fieldPosition="0"/>
    </format>
    <format dxfId="927">
      <pivotArea grandRow="1" outline="0" collapsedLevelsAreSubtotals="1" fieldPosition="0"/>
    </format>
    <format dxfId="926">
      <pivotArea grandRow="1" outline="0" collapsedLevelsAreSubtotals="1" fieldPosition="0"/>
    </format>
    <format dxfId="925">
      <pivotArea grandRow="1" outline="0" collapsedLevelsAreSubtotals="1" fieldPosition="0"/>
    </format>
    <format dxfId="924">
      <pivotArea grandRow="1" outline="0" collapsedLevelsAreSubtotals="1" fieldPosition="0"/>
    </format>
    <format dxfId="923">
      <pivotArea grandRow="1" outline="0" collapsedLevelsAreSubtotals="1" fieldPosition="0"/>
    </format>
    <format dxfId="922">
      <pivotArea grandRow="1" outline="0" collapsedLevelsAreSubtotals="1" fieldPosition="0"/>
    </format>
    <format dxfId="921">
      <pivotArea grandRow="1" outline="0" collapsedLevelsAreSubtotals="1" fieldPosition="0"/>
    </format>
    <format dxfId="920">
      <pivotArea grandRow="1" outline="0" collapsedLevelsAreSubtotals="1" fieldPosition="0"/>
    </format>
    <format dxfId="919">
      <pivotArea grandRow="1" outline="0" collapsedLevelsAreSubtotals="1" fieldPosition="0"/>
    </format>
    <format dxfId="918">
      <pivotArea grandRow="1" outline="0" collapsedLevelsAreSubtotals="1" fieldPosition="0"/>
    </format>
    <format dxfId="917">
      <pivotArea grandRow="1" outline="0" collapsedLevelsAreSubtotals="1" fieldPosition="0"/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0.xml><?xml version="1.0" encoding="utf-8"?>
<pivotTableDefinition xmlns="http://schemas.openxmlformats.org/spreadsheetml/2006/main" name="TablaDinámica63" cacheId="3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1">
  <location ref="A114:B117" firstHeaderRow="1" firstDataRow="1" firstDataCol="1"/>
  <pivotFields count="25">
    <pivotField dataField="1" showAll="0"/>
    <pivotField axis="axisRow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4" showAll="0"/>
    <pivotField showAll="0"/>
    <pivotField showAll="0"/>
    <pivotField numFmtId="1" showAll="0"/>
    <pivotField numFmtId="1"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"/>
  </rowFields>
  <rowItems count="3">
    <i>
      <x/>
    </i>
    <i>
      <x v="1"/>
    </i>
    <i t="grand">
      <x/>
    </i>
  </rowItems>
  <colItems count="1">
    <i/>
  </colItems>
  <dataFields count="1">
    <dataField name="Cuenta de Canal Oficial de Entrada" fld="0" subtotal="count" baseField="0" baseItem="0"/>
  </dataFields>
  <formats count="21">
    <format dxfId="916">
      <pivotArea type="all" dataOnly="0" outline="0" fieldPosition="0"/>
    </format>
    <format dxfId="915">
      <pivotArea outline="0" collapsedLevelsAreSubtotals="1" fieldPosition="0"/>
    </format>
    <format dxfId="914">
      <pivotArea field="1" type="button" dataOnly="0" labelOnly="1" outline="0" axis="axisRow" fieldPosition="0"/>
    </format>
    <format dxfId="913">
      <pivotArea dataOnly="0" labelOnly="1" outline="0" axis="axisValues" fieldPosition="0"/>
    </format>
    <format dxfId="912">
      <pivotArea dataOnly="0" labelOnly="1" fieldPosition="0">
        <references count="1">
          <reference field="1" count="0"/>
        </references>
      </pivotArea>
    </format>
    <format dxfId="911">
      <pivotArea dataOnly="0" labelOnly="1" grandRow="1" outline="0" fieldPosition="0"/>
    </format>
    <format dxfId="910">
      <pivotArea dataOnly="0" labelOnly="1" outline="0" axis="axisValues" fieldPosition="0"/>
    </format>
    <format dxfId="909">
      <pivotArea type="all" dataOnly="0" outline="0" fieldPosition="0"/>
    </format>
    <format dxfId="908">
      <pivotArea outline="0" collapsedLevelsAreSubtotals="1" fieldPosition="0"/>
    </format>
    <format dxfId="907">
      <pivotArea field="1" type="button" dataOnly="0" labelOnly="1" outline="0" axis="axisRow" fieldPosition="0"/>
    </format>
    <format dxfId="906">
      <pivotArea dataOnly="0" labelOnly="1" outline="0" axis="axisValues" fieldPosition="0"/>
    </format>
    <format dxfId="905">
      <pivotArea dataOnly="0" labelOnly="1" fieldPosition="0">
        <references count="1">
          <reference field="1" count="0"/>
        </references>
      </pivotArea>
    </format>
    <format dxfId="904">
      <pivotArea dataOnly="0" labelOnly="1" grandRow="1" outline="0" fieldPosition="0"/>
    </format>
    <format dxfId="903">
      <pivotArea dataOnly="0" labelOnly="1" outline="0" axis="axisValues" fieldPosition="0"/>
    </format>
    <format dxfId="902">
      <pivotArea type="all" dataOnly="0" outline="0" fieldPosition="0"/>
    </format>
    <format dxfId="901">
      <pivotArea outline="0" collapsedLevelsAreSubtotals="1" fieldPosition="0"/>
    </format>
    <format dxfId="900">
      <pivotArea field="1" type="button" dataOnly="0" labelOnly="1" outline="0" axis="axisRow" fieldPosition="0"/>
    </format>
    <format dxfId="899">
      <pivotArea dataOnly="0" labelOnly="1" outline="0" axis="axisValues" fieldPosition="0"/>
    </format>
    <format dxfId="898">
      <pivotArea dataOnly="0" labelOnly="1" fieldPosition="0">
        <references count="1">
          <reference field="1" count="0"/>
        </references>
      </pivotArea>
    </format>
    <format dxfId="897">
      <pivotArea dataOnly="0" labelOnly="1" grandRow="1" outline="0" fieldPosition="0"/>
    </format>
    <format dxfId="896">
      <pivotArea dataOnly="0" labelOnly="1" outline="0" axis="axisValues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Dinámica60" cacheId="3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1">
  <location ref="A44:B51" firstHeaderRow="1" firstDataRow="1" firstDataCol="1"/>
  <pivotFields count="25">
    <pivotField showAll="0"/>
    <pivotField showAll="0"/>
    <pivotField showAll="0"/>
    <pivotField showAll="0"/>
    <pivotField showAll="0"/>
    <pivotField axis="axisRow" dataField="1" showAll="0">
      <items count="8">
        <item x="1"/>
        <item m="1" x="6"/>
        <item x="0"/>
        <item x="5"/>
        <item x="3"/>
        <item x="2"/>
        <item x="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numFmtId="164" showAll="0"/>
    <pivotField showAll="0"/>
    <pivotField showAll="0"/>
    <pivotField numFmtId="1" showAll="0"/>
    <pivotField numFmtId="1"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5"/>
  </rowFields>
  <rowItems count="7">
    <i>
      <x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Cuenta de Tema de Consulta" fld="5" subtotal="count" baseField="0" baseItem="0"/>
  </dataFields>
  <formats count="21">
    <format dxfId="728">
      <pivotArea type="all" dataOnly="0" outline="0" fieldPosition="0"/>
    </format>
    <format dxfId="727">
      <pivotArea outline="0" collapsedLevelsAreSubtotals="1" fieldPosition="0"/>
    </format>
    <format dxfId="726">
      <pivotArea field="5" type="button" dataOnly="0" labelOnly="1" outline="0" axis="axisRow" fieldPosition="0"/>
    </format>
    <format dxfId="725">
      <pivotArea dataOnly="0" labelOnly="1" outline="0" axis="axisValues" fieldPosition="0"/>
    </format>
    <format dxfId="724">
      <pivotArea dataOnly="0" labelOnly="1" fieldPosition="0">
        <references count="1">
          <reference field="5" count="0"/>
        </references>
      </pivotArea>
    </format>
    <format dxfId="723">
      <pivotArea dataOnly="0" labelOnly="1" grandRow="1" outline="0" fieldPosition="0"/>
    </format>
    <format dxfId="722">
      <pivotArea dataOnly="0" labelOnly="1" outline="0" axis="axisValues" fieldPosition="0"/>
    </format>
    <format dxfId="721">
      <pivotArea type="all" dataOnly="0" outline="0" fieldPosition="0"/>
    </format>
    <format dxfId="720">
      <pivotArea outline="0" collapsedLevelsAreSubtotals="1" fieldPosition="0"/>
    </format>
    <format dxfId="719">
      <pivotArea field="5" type="button" dataOnly="0" labelOnly="1" outline="0" axis="axisRow" fieldPosition="0"/>
    </format>
    <format dxfId="718">
      <pivotArea dataOnly="0" labelOnly="1" outline="0" axis="axisValues" fieldPosition="0"/>
    </format>
    <format dxfId="717">
      <pivotArea dataOnly="0" labelOnly="1" fieldPosition="0">
        <references count="1">
          <reference field="5" count="0"/>
        </references>
      </pivotArea>
    </format>
    <format dxfId="716">
      <pivotArea dataOnly="0" labelOnly="1" grandRow="1" outline="0" fieldPosition="0"/>
    </format>
    <format dxfId="715">
      <pivotArea dataOnly="0" labelOnly="1" outline="0" axis="axisValues" fieldPosition="0"/>
    </format>
    <format dxfId="714">
      <pivotArea type="all" dataOnly="0" outline="0" fieldPosition="0"/>
    </format>
    <format dxfId="713">
      <pivotArea outline="0" collapsedLevelsAreSubtotals="1" fieldPosition="0"/>
    </format>
    <format dxfId="712">
      <pivotArea field="5" type="button" dataOnly="0" labelOnly="1" outline="0" axis="axisRow" fieldPosition="0"/>
    </format>
    <format dxfId="711">
      <pivotArea dataOnly="0" labelOnly="1" outline="0" axis="axisValues" fieldPosition="0"/>
    </format>
    <format dxfId="710">
      <pivotArea dataOnly="0" labelOnly="1" fieldPosition="0">
        <references count="1">
          <reference field="5" count="0"/>
        </references>
      </pivotArea>
    </format>
    <format dxfId="709">
      <pivotArea dataOnly="0" labelOnly="1" grandRow="1" outline="0" fieldPosition="0"/>
    </format>
    <format dxfId="708">
      <pivotArea dataOnly="0" labelOnly="1" outline="0" axis="axisValues" fieldPosition="0"/>
    </format>
  </formats>
  <chartFormats count="8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0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5" count="1" selected="0">
            <x v="1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5" count="1" selected="0">
            <x v="2"/>
          </reference>
        </references>
      </pivotArea>
    </chartFormat>
    <chartFormat chart="0" format="4">
      <pivotArea type="data" outline="0" fieldPosition="0">
        <references count="2">
          <reference field="4294967294" count="1" selected="0">
            <x v="0"/>
          </reference>
          <reference field="5" count="1" selected="0">
            <x v="3"/>
          </reference>
        </references>
      </pivotArea>
    </chartFormat>
    <chartFormat chart="0" format="5">
      <pivotArea type="data" outline="0" fieldPosition="0">
        <references count="2">
          <reference field="4294967294" count="1" selected="0">
            <x v="0"/>
          </reference>
          <reference field="5" count="1" selected="0">
            <x v="4"/>
          </reference>
        </references>
      </pivotArea>
    </chartFormat>
    <chartFormat chart="0" format="6">
      <pivotArea type="data" outline="0" fieldPosition="0">
        <references count="2">
          <reference field="4294967294" count="1" selected="0">
            <x v="0"/>
          </reference>
          <reference field="5" count="1" selected="0">
            <x v="5"/>
          </reference>
        </references>
      </pivotArea>
    </chartFormat>
    <chartFormat chart="0" format="7">
      <pivotArea type="data" outline="0" fieldPosition="0">
        <references count="2">
          <reference field="4294967294" count="1" selected="0">
            <x v="0"/>
          </reference>
          <reference field="5" count="1" selected="0">
            <x v="6"/>
          </reference>
        </references>
      </pivotArea>
    </chartFormat>
  </chart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Dinámica57" cacheId="3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5">
  <location ref="A17:B22" firstHeaderRow="1" firstDataRow="1" firstDataCol="1"/>
  <pivotFields count="25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5">
        <item x="3"/>
        <item x="1"/>
        <item x="0"/>
        <item x="2"/>
        <item t="default"/>
      </items>
    </pivotField>
    <pivotField showAll="0"/>
    <pivotField showAll="0"/>
    <pivotField numFmtId="164" showAll="0"/>
    <pivotField showAll="0"/>
    <pivotField showAll="0"/>
    <pivotField numFmtId="1" showAll="0"/>
    <pivotField numFmtId="1"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0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uenta de Tipo de petición" fld="10" subtotal="count" baseField="0" baseItem="0"/>
  </dataFields>
  <formats count="21">
    <format dxfId="749">
      <pivotArea type="all" dataOnly="0" outline="0" fieldPosition="0"/>
    </format>
    <format dxfId="748">
      <pivotArea outline="0" collapsedLevelsAreSubtotals="1" fieldPosition="0"/>
    </format>
    <format dxfId="747">
      <pivotArea field="10" type="button" dataOnly="0" labelOnly="1" outline="0" axis="axisRow" fieldPosition="0"/>
    </format>
    <format dxfId="746">
      <pivotArea dataOnly="0" labelOnly="1" outline="0" axis="axisValues" fieldPosition="0"/>
    </format>
    <format dxfId="745">
      <pivotArea dataOnly="0" labelOnly="1" fieldPosition="0">
        <references count="1">
          <reference field="10" count="0"/>
        </references>
      </pivotArea>
    </format>
    <format dxfId="744">
      <pivotArea dataOnly="0" labelOnly="1" grandRow="1" outline="0" fieldPosition="0"/>
    </format>
    <format dxfId="743">
      <pivotArea dataOnly="0" labelOnly="1" outline="0" axis="axisValues" fieldPosition="0"/>
    </format>
    <format dxfId="742">
      <pivotArea type="all" dataOnly="0" outline="0" fieldPosition="0"/>
    </format>
    <format dxfId="741">
      <pivotArea outline="0" collapsedLevelsAreSubtotals="1" fieldPosition="0"/>
    </format>
    <format dxfId="740">
      <pivotArea field="10" type="button" dataOnly="0" labelOnly="1" outline="0" axis="axisRow" fieldPosition="0"/>
    </format>
    <format dxfId="739">
      <pivotArea dataOnly="0" labelOnly="1" outline="0" axis="axisValues" fieldPosition="0"/>
    </format>
    <format dxfId="738">
      <pivotArea dataOnly="0" labelOnly="1" fieldPosition="0">
        <references count="1">
          <reference field="10" count="0"/>
        </references>
      </pivotArea>
    </format>
    <format dxfId="737">
      <pivotArea dataOnly="0" labelOnly="1" grandRow="1" outline="0" fieldPosition="0"/>
    </format>
    <format dxfId="736">
      <pivotArea dataOnly="0" labelOnly="1" outline="0" axis="axisValues" fieldPosition="0"/>
    </format>
    <format dxfId="735">
      <pivotArea type="all" dataOnly="0" outline="0" fieldPosition="0"/>
    </format>
    <format dxfId="734">
      <pivotArea outline="0" collapsedLevelsAreSubtotals="1" fieldPosition="0"/>
    </format>
    <format dxfId="733">
      <pivotArea field="10" type="button" dataOnly="0" labelOnly="1" outline="0" axis="axisRow" fieldPosition="0"/>
    </format>
    <format dxfId="732">
      <pivotArea dataOnly="0" labelOnly="1" outline="0" axis="axisValues" fieldPosition="0"/>
    </format>
    <format dxfId="731">
      <pivotArea dataOnly="0" labelOnly="1" fieldPosition="0">
        <references count="1">
          <reference field="10" count="0"/>
        </references>
      </pivotArea>
    </format>
    <format dxfId="730">
      <pivotArea dataOnly="0" labelOnly="1" grandRow="1" outline="0" fieldPosition="0"/>
    </format>
    <format dxfId="729">
      <pivotArea dataOnly="0" labelOnly="1" outline="0" axis="axisValues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TablaDinámica54" cacheId="3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5">
  <location ref="A1:B3" firstHeaderRow="1" firstDataRow="1" firstDataCol="1"/>
  <pivotFields count="25">
    <pivotField axis="axisRow" dataField="1"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4" showAll="0"/>
    <pivotField showAll="0"/>
    <pivotField showAll="0"/>
    <pivotField numFmtId="1" showAll="0"/>
    <pivotField numFmtId="1"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2">
    <i>
      <x/>
    </i>
    <i t="grand">
      <x/>
    </i>
  </rowItems>
  <colItems count="1">
    <i/>
  </colItems>
  <dataFields count="1">
    <dataField name="Cuenta de Canal Oficial de Entrada" fld="0" subtotal="count" baseField="0" baseItem="0"/>
  </dataFields>
  <formats count="21">
    <format dxfId="770">
      <pivotArea type="all" dataOnly="0" outline="0" fieldPosition="0"/>
    </format>
    <format dxfId="769">
      <pivotArea outline="0" collapsedLevelsAreSubtotals="1" fieldPosition="0"/>
    </format>
    <format dxfId="768">
      <pivotArea field="0" type="button" dataOnly="0" labelOnly="1" outline="0" axis="axisRow" fieldPosition="0"/>
    </format>
    <format dxfId="767">
      <pivotArea dataOnly="0" labelOnly="1" outline="0" axis="axisValues" fieldPosition="0"/>
    </format>
    <format dxfId="766">
      <pivotArea dataOnly="0" labelOnly="1" fieldPosition="0">
        <references count="1">
          <reference field="0" count="0"/>
        </references>
      </pivotArea>
    </format>
    <format dxfId="765">
      <pivotArea dataOnly="0" labelOnly="1" grandRow="1" outline="0" fieldPosition="0"/>
    </format>
    <format dxfId="764">
      <pivotArea dataOnly="0" labelOnly="1" outline="0" axis="axisValues" fieldPosition="0"/>
    </format>
    <format dxfId="763">
      <pivotArea type="all" dataOnly="0" outline="0" fieldPosition="0"/>
    </format>
    <format dxfId="762">
      <pivotArea outline="0" collapsedLevelsAreSubtotals="1" fieldPosition="0"/>
    </format>
    <format dxfId="761">
      <pivotArea field="0" type="button" dataOnly="0" labelOnly="1" outline="0" axis="axisRow" fieldPosition="0"/>
    </format>
    <format dxfId="760">
      <pivotArea dataOnly="0" labelOnly="1" outline="0" axis="axisValues" fieldPosition="0"/>
    </format>
    <format dxfId="759">
      <pivotArea dataOnly="0" labelOnly="1" fieldPosition="0">
        <references count="1">
          <reference field="0" count="0"/>
        </references>
      </pivotArea>
    </format>
    <format dxfId="758">
      <pivotArea dataOnly="0" labelOnly="1" grandRow="1" outline="0" fieldPosition="0"/>
    </format>
    <format dxfId="757">
      <pivotArea dataOnly="0" labelOnly="1" outline="0" axis="axisValues" fieldPosition="0"/>
    </format>
    <format dxfId="756">
      <pivotArea type="all" dataOnly="0" outline="0" fieldPosition="0"/>
    </format>
    <format dxfId="755">
      <pivotArea outline="0" collapsedLevelsAreSubtotals="1" fieldPosition="0"/>
    </format>
    <format dxfId="754">
      <pivotArea field="0" type="button" dataOnly="0" labelOnly="1" outline="0" axis="axisRow" fieldPosition="0"/>
    </format>
    <format dxfId="753">
      <pivotArea dataOnly="0" labelOnly="1" outline="0" axis="axisValues" fieldPosition="0"/>
    </format>
    <format dxfId="752">
      <pivotArea dataOnly="0" labelOnly="1" fieldPosition="0">
        <references count="1">
          <reference field="0" count="0"/>
        </references>
      </pivotArea>
    </format>
    <format dxfId="751">
      <pivotArea dataOnly="0" labelOnly="1" grandRow="1" outline="0" fieldPosition="0"/>
    </format>
    <format dxfId="750">
      <pivotArea dataOnly="0" labelOnly="1" outline="0" axis="axisValues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TablaDinámica62" cacheId="3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5">
  <location ref="A73:B102" firstHeaderRow="1" firstDataRow="1" firstDataCol="1"/>
  <pivotFields count="25">
    <pivotField showAll="0"/>
    <pivotField dataField="1" showAll="0"/>
    <pivotField axis="axisRow" showAll="0">
      <items count="30">
        <item x="12"/>
        <item x="9"/>
        <item x="25"/>
        <item x="10"/>
        <item x="19"/>
        <item x="0"/>
        <item x="11"/>
        <item x="18"/>
        <item x="13"/>
        <item x="8"/>
        <item x="15"/>
        <item x="26"/>
        <item x="4"/>
        <item x="2"/>
        <item m="1" x="28"/>
        <item x="22"/>
        <item x="20"/>
        <item x="14"/>
        <item x="3"/>
        <item x="21"/>
        <item x="27"/>
        <item x="16"/>
        <item x="6"/>
        <item x="23"/>
        <item x="17"/>
        <item x="24"/>
        <item x="5"/>
        <item x="7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4" showAll="0"/>
    <pivotField showAll="0"/>
    <pivotField showAll="0"/>
    <pivotField numFmtId="1" showAll="0"/>
    <pivotField numFmtId="1"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2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 t="grand">
      <x/>
    </i>
  </rowItems>
  <colItems count="1">
    <i/>
  </colItems>
  <dataFields count="1">
    <dataField name="Cuenta de Servicio de Entrada" fld="1" subtotal="count" baseField="0" baseItem="0"/>
  </dataFields>
  <formats count="21">
    <format dxfId="791">
      <pivotArea type="all" dataOnly="0" outline="0" fieldPosition="0"/>
    </format>
    <format dxfId="790">
      <pivotArea outline="0" collapsedLevelsAreSubtotals="1" fieldPosition="0"/>
    </format>
    <format dxfId="789">
      <pivotArea field="2" type="button" dataOnly="0" labelOnly="1" outline="0" axis="axisRow" fieldPosition="0"/>
    </format>
    <format dxfId="788">
      <pivotArea dataOnly="0" labelOnly="1" outline="0" axis="axisValues" fieldPosition="0"/>
    </format>
    <format dxfId="787">
      <pivotArea dataOnly="0" labelOnly="1" fieldPosition="0">
        <references count="1">
          <reference field="2" count="0"/>
        </references>
      </pivotArea>
    </format>
    <format dxfId="786">
      <pivotArea dataOnly="0" labelOnly="1" grandRow="1" outline="0" fieldPosition="0"/>
    </format>
    <format dxfId="785">
      <pivotArea dataOnly="0" labelOnly="1" outline="0" axis="axisValues" fieldPosition="0"/>
    </format>
    <format dxfId="784">
      <pivotArea type="all" dataOnly="0" outline="0" fieldPosition="0"/>
    </format>
    <format dxfId="783">
      <pivotArea outline="0" collapsedLevelsAreSubtotals="1" fieldPosition="0"/>
    </format>
    <format dxfId="782">
      <pivotArea field="2" type="button" dataOnly="0" labelOnly="1" outline="0" axis="axisRow" fieldPosition="0"/>
    </format>
    <format dxfId="781">
      <pivotArea dataOnly="0" labelOnly="1" outline="0" axis="axisValues" fieldPosition="0"/>
    </format>
    <format dxfId="780">
      <pivotArea dataOnly="0" labelOnly="1" fieldPosition="0">
        <references count="1">
          <reference field="2" count="0"/>
        </references>
      </pivotArea>
    </format>
    <format dxfId="779">
      <pivotArea dataOnly="0" labelOnly="1" grandRow="1" outline="0" fieldPosition="0"/>
    </format>
    <format dxfId="778">
      <pivotArea dataOnly="0" labelOnly="1" outline="0" axis="axisValues" fieldPosition="0"/>
    </format>
    <format dxfId="777">
      <pivotArea type="all" dataOnly="0" outline="0" fieldPosition="0"/>
    </format>
    <format dxfId="776">
      <pivotArea outline="0" collapsedLevelsAreSubtotals="1" fieldPosition="0"/>
    </format>
    <format dxfId="775">
      <pivotArea field="2" type="button" dataOnly="0" labelOnly="1" outline="0" axis="axisRow" fieldPosition="0"/>
    </format>
    <format dxfId="774">
      <pivotArea dataOnly="0" labelOnly="1" outline="0" axis="axisValues" fieldPosition="0"/>
    </format>
    <format dxfId="773">
      <pivotArea dataOnly="0" labelOnly="1" fieldPosition="0">
        <references count="1">
          <reference field="2" count="0"/>
        </references>
      </pivotArea>
    </format>
    <format dxfId="772">
      <pivotArea dataOnly="0" labelOnly="1" grandRow="1" outline="0" fieldPosition="0"/>
    </format>
    <format dxfId="771">
      <pivotArea dataOnly="0" labelOnly="1" outline="0" axis="axisValues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TablaDinámica4" cacheId="3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151:B156" firstHeaderRow="1" firstDataRow="1" firstDataCol="1"/>
  <pivotFields count="25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5">
        <item x="3"/>
        <item x="1"/>
        <item x="0"/>
        <item x="2"/>
        <item t="default"/>
      </items>
    </pivotField>
    <pivotField showAll="0"/>
    <pivotField showAll="0"/>
    <pivotField numFmtId="164" showAll="0"/>
    <pivotField showAll="0"/>
    <pivotField showAll="0"/>
    <pivotField dataField="1" numFmtId="1" showAll="0"/>
    <pivotField numFmtId="1"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0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Promedio de Días hábiles" fld="16" subtotal="average" baseField="10" baseItem="0"/>
  </dataFields>
  <formats count="41">
    <format dxfId="832">
      <pivotArea collapsedLevelsAreSubtotals="1" fieldPosition="0">
        <references count="1">
          <reference field="10" count="0"/>
        </references>
      </pivotArea>
    </format>
    <format dxfId="831">
      <pivotArea collapsedLevelsAreSubtotals="1" fieldPosition="0">
        <references count="1">
          <reference field="10" count="0"/>
        </references>
      </pivotArea>
    </format>
    <format dxfId="830">
      <pivotArea collapsedLevelsAreSubtotals="1" fieldPosition="0">
        <references count="1">
          <reference field="10" count="0"/>
        </references>
      </pivotArea>
    </format>
    <format dxfId="829">
      <pivotArea collapsedLevelsAreSubtotals="1" fieldPosition="0">
        <references count="1">
          <reference field="10" count="0"/>
        </references>
      </pivotArea>
    </format>
    <format dxfId="828">
      <pivotArea collapsedLevelsAreSubtotals="1" fieldPosition="0">
        <references count="1">
          <reference field="10" count="0"/>
        </references>
      </pivotArea>
    </format>
    <format dxfId="827">
      <pivotArea collapsedLevelsAreSubtotals="1" fieldPosition="0">
        <references count="1">
          <reference field="10" count="0"/>
        </references>
      </pivotArea>
    </format>
    <format dxfId="826">
      <pivotArea collapsedLevelsAreSubtotals="1" fieldPosition="0">
        <references count="1">
          <reference field="10" count="0"/>
        </references>
      </pivotArea>
    </format>
    <format dxfId="825">
      <pivotArea collapsedLevelsAreSubtotals="1" fieldPosition="0">
        <references count="1">
          <reference field="10" count="0"/>
        </references>
      </pivotArea>
    </format>
    <format dxfId="824">
      <pivotArea collapsedLevelsAreSubtotals="1" fieldPosition="0">
        <references count="1">
          <reference field="10" count="0"/>
        </references>
      </pivotArea>
    </format>
    <format dxfId="823">
      <pivotArea outline="0" collapsedLevelsAreSubtotals="1" fieldPosition="0"/>
    </format>
    <format dxfId="822">
      <pivotArea dataOnly="0" labelOnly="1" outline="0" axis="axisValues" fieldPosition="0"/>
    </format>
    <format dxfId="821">
      <pivotArea dataOnly="0" labelOnly="1" outline="0" axis="axisValues" fieldPosition="0"/>
    </format>
    <format dxfId="820">
      <pivotArea outline="0" collapsedLevelsAreSubtotals="1" fieldPosition="0"/>
    </format>
    <format dxfId="819">
      <pivotArea dataOnly="0" labelOnly="1" outline="0" axis="axisValues" fieldPosition="0"/>
    </format>
    <format dxfId="818">
      <pivotArea dataOnly="0" labelOnly="1" outline="0" axis="axisValues" fieldPosition="0"/>
    </format>
    <format dxfId="817">
      <pivotArea grandRow="1" outline="0" collapsedLevelsAreSubtotals="1" fieldPosition="0"/>
    </format>
    <format dxfId="816">
      <pivotArea grandRow="1" outline="0" collapsedLevelsAreSubtotals="1" fieldPosition="0"/>
    </format>
    <format dxfId="815">
      <pivotArea grandRow="1" outline="0" collapsedLevelsAreSubtotals="1" fieldPosition="0"/>
    </format>
    <format dxfId="814">
      <pivotArea grandRow="1" outline="0" collapsedLevelsAreSubtotals="1" fieldPosition="0"/>
    </format>
    <format dxfId="813">
      <pivotArea grandRow="1" outline="0" collapsedLevelsAreSubtotals="1" fieldPosition="0"/>
    </format>
    <format dxfId="812">
      <pivotArea grandRow="1" outline="0" collapsedLevelsAreSubtotals="1" fieldPosition="0"/>
    </format>
    <format dxfId="811">
      <pivotArea grandRow="1" outline="0" collapsedLevelsAreSubtotals="1" fieldPosition="0"/>
    </format>
    <format dxfId="810">
      <pivotArea grandRow="1" outline="0" collapsedLevelsAreSubtotals="1" fieldPosition="0"/>
    </format>
    <format dxfId="809">
      <pivotArea grandRow="1" outline="0" collapsedLevelsAreSubtotals="1" fieldPosition="0"/>
    </format>
    <format dxfId="808">
      <pivotArea grandRow="1" outline="0" collapsedLevelsAreSubtotals="1" fieldPosition="0"/>
    </format>
    <format dxfId="807">
      <pivotArea grandRow="1" outline="0" collapsedLevelsAreSubtotals="1" fieldPosition="0"/>
    </format>
    <format dxfId="806">
      <pivotArea grandRow="1" outline="0" collapsedLevelsAreSubtotals="1" fieldPosition="0"/>
    </format>
    <format dxfId="805">
      <pivotArea type="all" dataOnly="0" outline="0" fieldPosition="0"/>
    </format>
    <format dxfId="804">
      <pivotArea outline="0" collapsedLevelsAreSubtotals="1" fieldPosition="0"/>
    </format>
    <format dxfId="803">
      <pivotArea field="10" type="button" dataOnly="0" labelOnly="1" outline="0" axis="axisRow" fieldPosition="0"/>
    </format>
    <format dxfId="802">
      <pivotArea dataOnly="0" labelOnly="1" outline="0" axis="axisValues" fieldPosition="0"/>
    </format>
    <format dxfId="801">
      <pivotArea dataOnly="0" labelOnly="1" fieldPosition="0">
        <references count="1">
          <reference field="10" count="0"/>
        </references>
      </pivotArea>
    </format>
    <format dxfId="800">
      <pivotArea dataOnly="0" labelOnly="1" grandRow="1" outline="0" fieldPosition="0"/>
    </format>
    <format dxfId="799">
      <pivotArea dataOnly="0" labelOnly="1" outline="0" axis="axisValues" fieldPosition="0"/>
    </format>
    <format dxfId="798">
      <pivotArea type="all" dataOnly="0" outline="0" fieldPosition="0"/>
    </format>
    <format dxfId="797">
      <pivotArea outline="0" collapsedLevelsAreSubtotals="1" fieldPosition="0"/>
    </format>
    <format dxfId="796">
      <pivotArea field="10" type="button" dataOnly="0" labelOnly="1" outline="0" axis="axisRow" fieldPosition="0"/>
    </format>
    <format dxfId="795">
      <pivotArea dataOnly="0" labelOnly="1" outline="0" axis="axisValues" fieldPosition="0"/>
    </format>
    <format dxfId="794">
      <pivotArea dataOnly="0" labelOnly="1" fieldPosition="0">
        <references count="1">
          <reference field="10" count="0"/>
        </references>
      </pivotArea>
    </format>
    <format dxfId="793">
      <pivotArea dataOnly="0" labelOnly="1" grandRow="1" outline="0" fieldPosition="0"/>
    </format>
    <format dxfId="792">
      <pivotArea dataOnly="0" labelOnly="1" outline="0" axis="axisValues" fieldPosition="0"/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7.xml><?xml version="1.0" encoding="utf-8"?>
<pivotTableDefinition xmlns="http://schemas.openxmlformats.org/spreadsheetml/2006/main" name="TablaDinámica59" cacheId="3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3:B37" firstHeaderRow="1" firstDataRow="1" firstDataCol="1"/>
  <pivotFields count="25"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4">
        <item x="2"/>
        <item x="1"/>
        <item x="0"/>
        <item t="default"/>
      </items>
    </pivotField>
    <pivotField showAll="0"/>
    <pivotField showAll="0"/>
    <pivotField showAll="0"/>
    <pivotField showAll="0"/>
    <pivotField numFmtId="164" showAll="0"/>
    <pivotField showAll="0"/>
    <pivotField showAll="0"/>
    <pivotField numFmtId="1" showAll="0"/>
    <pivotField numFmtId="1"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8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uenta de Área" fld="8" subtotal="count" baseField="0" baseItem="0"/>
  </dataFields>
  <formats count="21">
    <format dxfId="853">
      <pivotArea type="all" dataOnly="0" outline="0" fieldPosition="0"/>
    </format>
    <format dxfId="852">
      <pivotArea outline="0" collapsedLevelsAreSubtotals="1" fieldPosition="0"/>
    </format>
    <format dxfId="851">
      <pivotArea field="8" type="button" dataOnly="0" labelOnly="1" outline="0" axis="axisRow" fieldPosition="0"/>
    </format>
    <format dxfId="850">
      <pivotArea dataOnly="0" labelOnly="1" outline="0" axis="axisValues" fieldPosition="0"/>
    </format>
    <format dxfId="849">
      <pivotArea dataOnly="0" labelOnly="1" fieldPosition="0">
        <references count="1">
          <reference field="8" count="0"/>
        </references>
      </pivotArea>
    </format>
    <format dxfId="848">
      <pivotArea dataOnly="0" labelOnly="1" grandRow="1" outline="0" fieldPosition="0"/>
    </format>
    <format dxfId="847">
      <pivotArea dataOnly="0" labelOnly="1" outline="0" axis="axisValues" fieldPosition="0"/>
    </format>
    <format dxfId="846">
      <pivotArea type="all" dataOnly="0" outline="0" fieldPosition="0"/>
    </format>
    <format dxfId="845">
      <pivotArea outline="0" collapsedLevelsAreSubtotals="1" fieldPosition="0"/>
    </format>
    <format dxfId="844">
      <pivotArea field="8" type="button" dataOnly="0" labelOnly="1" outline="0" axis="axisRow" fieldPosition="0"/>
    </format>
    <format dxfId="843">
      <pivotArea dataOnly="0" labelOnly="1" outline="0" axis="axisValues" fieldPosition="0"/>
    </format>
    <format dxfId="842">
      <pivotArea dataOnly="0" labelOnly="1" fieldPosition="0">
        <references count="1">
          <reference field="8" count="0"/>
        </references>
      </pivotArea>
    </format>
    <format dxfId="841">
      <pivotArea dataOnly="0" labelOnly="1" grandRow="1" outline="0" fieldPosition="0"/>
    </format>
    <format dxfId="840">
      <pivotArea dataOnly="0" labelOnly="1" outline="0" axis="axisValues" fieldPosition="0"/>
    </format>
    <format dxfId="839">
      <pivotArea type="all" dataOnly="0" outline="0" fieldPosition="0"/>
    </format>
    <format dxfId="838">
      <pivotArea outline="0" collapsedLevelsAreSubtotals="1" fieldPosition="0"/>
    </format>
    <format dxfId="837">
      <pivotArea field="8" type="button" dataOnly="0" labelOnly="1" outline="0" axis="axisRow" fieldPosition="0"/>
    </format>
    <format dxfId="836">
      <pivotArea dataOnly="0" labelOnly="1" outline="0" axis="axisValues" fieldPosition="0"/>
    </format>
    <format dxfId="835">
      <pivotArea dataOnly="0" labelOnly="1" fieldPosition="0">
        <references count="1">
          <reference field="8" count="0"/>
        </references>
      </pivotArea>
    </format>
    <format dxfId="834">
      <pivotArea dataOnly="0" labelOnly="1" grandRow="1" outline="0" fieldPosition="0"/>
    </format>
    <format dxfId="833">
      <pivotArea dataOnly="0" labelOnly="1" outline="0" axis="axisValues" fieldPosition="0"/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8.xml><?xml version="1.0" encoding="utf-8"?>
<pivotTableDefinition xmlns="http://schemas.openxmlformats.org/spreadsheetml/2006/main" name="TablaDinámica61" cacheId="3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1">
  <location ref="A60:B67" firstHeaderRow="1" firstDataRow="1" firstDataCol="1"/>
  <pivotFields count="25">
    <pivotField dataField="1" showAll="0"/>
    <pivotField showAll="0"/>
    <pivotField showAll="0"/>
    <pivotField showAll="0"/>
    <pivotField axis="axisRow" showAll="0">
      <items count="7">
        <item x="3"/>
        <item x="4"/>
        <item x="2"/>
        <item x="5"/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numFmtId="164" showAll="0"/>
    <pivotField showAll="0"/>
    <pivotField showAll="0"/>
    <pivotField numFmtId="1" showAll="0"/>
    <pivotField numFmtId="1"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Cuenta de Canal Oficial de Entrada" fld="0" subtotal="count" baseField="0" baseItem="0"/>
  </dataFields>
  <formats count="21">
    <format dxfId="874">
      <pivotArea type="all" dataOnly="0" outline="0" fieldPosition="0"/>
    </format>
    <format dxfId="873">
      <pivotArea outline="0" collapsedLevelsAreSubtotals="1" fieldPosition="0"/>
    </format>
    <format dxfId="872">
      <pivotArea field="4" type="button" dataOnly="0" labelOnly="1" outline="0" axis="axisRow" fieldPosition="0"/>
    </format>
    <format dxfId="871">
      <pivotArea dataOnly="0" labelOnly="1" outline="0" axis="axisValues" fieldPosition="0"/>
    </format>
    <format dxfId="870">
      <pivotArea dataOnly="0" labelOnly="1" fieldPosition="0">
        <references count="1">
          <reference field="4" count="0"/>
        </references>
      </pivotArea>
    </format>
    <format dxfId="869">
      <pivotArea dataOnly="0" labelOnly="1" grandRow="1" outline="0" fieldPosition="0"/>
    </format>
    <format dxfId="868">
      <pivotArea dataOnly="0" labelOnly="1" outline="0" axis="axisValues" fieldPosition="0"/>
    </format>
    <format dxfId="867">
      <pivotArea type="all" dataOnly="0" outline="0" fieldPosition="0"/>
    </format>
    <format dxfId="866">
      <pivotArea outline="0" collapsedLevelsAreSubtotals="1" fieldPosition="0"/>
    </format>
    <format dxfId="865">
      <pivotArea field="4" type="button" dataOnly="0" labelOnly="1" outline="0" axis="axisRow" fieldPosition="0"/>
    </format>
    <format dxfId="864">
      <pivotArea dataOnly="0" labelOnly="1" outline="0" axis="axisValues" fieldPosition="0"/>
    </format>
    <format dxfId="863">
      <pivotArea dataOnly="0" labelOnly="1" fieldPosition="0">
        <references count="1">
          <reference field="4" count="0"/>
        </references>
      </pivotArea>
    </format>
    <format dxfId="862">
      <pivotArea dataOnly="0" labelOnly="1" grandRow="1" outline="0" fieldPosition="0"/>
    </format>
    <format dxfId="861">
      <pivotArea dataOnly="0" labelOnly="1" outline="0" axis="axisValues" fieldPosition="0"/>
    </format>
    <format dxfId="860">
      <pivotArea type="all" dataOnly="0" outline="0" fieldPosition="0"/>
    </format>
    <format dxfId="859">
      <pivotArea outline="0" collapsedLevelsAreSubtotals="1" fieldPosition="0"/>
    </format>
    <format dxfId="858">
      <pivotArea field="4" type="button" dataOnly="0" labelOnly="1" outline="0" axis="axisRow" fieldPosition="0"/>
    </format>
    <format dxfId="857">
      <pivotArea dataOnly="0" labelOnly="1" outline="0" axis="axisValues" fieldPosition="0"/>
    </format>
    <format dxfId="856">
      <pivotArea dataOnly="0" labelOnly="1" fieldPosition="0">
        <references count="1">
          <reference field="4" count="0"/>
        </references>
      </pivotArea>
    </format>
    <format dxfId="855">
      <pivotArea dataOnly="0" labelOnly="1" grandRow="1" outline="0" fieldPosition="0"/>
    </format>
    <format dxfId="854">
      <pivotArea dataOnly="0" labelOnly="1" outline="0" axis="axisValues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9.xml><?xml version="1.0" encoding="utf-8"?>
<pivotTableDefinition xmlns="http://schemas.openxmlformats.org/spreadsheetml/2006/main" name="TablaDinámica55" cacheId="3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5">
  <location ref="A7:B11" firstHeaderRow="1" firstDataRow="1" firstDataCol="1"/>
  <pivotFields count="25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4" showAll="0"/>
    <pivotField showAll="0"/>
    <pivotField showAll="0"/>
    <pivotField numFmtId="1" showAll="0"/>
    <pivotField numFmtId="1" showAll="0"/>
    <pivotField axis="axisRow" dataField="1" showAll="0">
      <items count="4">
        <item x="2"/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1">
    <field x="18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uenta de Estado" fld="18" subtotal="count" baseField="0" baseItem="0"/>
  </dataFields>
  <formats count="21">
    <format dxfId="895">
      <pivotArea type="all" dataOnly="0" outline="0" fieldPosition="0"/>
    </format>
    <format dxfId="894">
      <pivotArea outline="0" collapsedLevelsAreSubtotals="1" fieldPosition="0"/>
    </format>
    <format dxfId="893">
      <pivotArea field="18" type="button" dataOnly="0" labelOnly="1" outline="0" axis="axisRow" fieldPosition="0"/>
    </format>
    <format dxfId="892">
      <pivotArea dataOnly="0" labelOnly="1" outline="0" axis="axisValues" fieldPosition="0"/>
    </format>
    <format dxfId="891">
      <pivotArea dataOnly="0" labelOnly="1" fieldPosition="0">
        <references count="1">
          <reference field="18" count="0"/>
        </references>
      </pivotArea>
    </format>
    <format dxfId="890">
      <pivotArea dataOnly="0" labelOnly="1" grandRow="1" outline="0" fieldPosition="0"/>
    </format>
    <format dxfId="889">
      <pivotArea dataOnly="0" labelOnly="1" outline="0" axis="axisValues" fieldPosition="0"/>
    </format>
    <format dxfId="888">
      <pivotArea type="all" dataOnly="0" outline="0" fieldPosition="0"/>
    </format>
    <format dxfId="887">
      <pivotArea outline="0" collapsedLevelsAreSubtotals="1" fieldPosition="0"/>
    </format>
    <format dxfId="886">
      <pivotArea field="18" type="button" dataOnly="0" labelOnly="1" outline="0" axis="axisRow" fieldPosition="0"/>
    </format>
    <format dxfId="885">
      <pivotArea dataOnly="0" labelOnly="1" outline="0" axis="axisValues" fieldPosition="0"/>
    </format>
    <format dxfId="884">
      <pivotArea dataOnly="0" labelOnly="1" fieldPosition="0">
        <references count="1">
          <reference field="18" count="0"/>
        </references>
      </pivotArea>
    </format>
    <format dxfId="883">
      <pivotArea dataOnly="0" labelOnly="1" grandRow="1" outline="0" fieldPosition="0"/>
    </format>
    <format dxfId="882">
      <pivotArea dataOnly="0" labelOnly="1" outline="0" axis="axisValues" fieldPosition="0"/>
    </format>
    <format dxfId="881">
      <pivotArea type="all" dataOnly="0" outline="0" fieldPosition="0"/>
    </format>
    <format dxfId="880">
      <pivotArea outline="0" collapsedLevelsAreSubtotals="1" fieldPosition="0"/>
    </format>
    <format dxfId="879">
      <pivotArea field="18" type="button" dataOnly="0" labelOnly="1" outline="0" axis="axisRow" fieldPosition="0"/>
    </format>
    <format dxfId="878">
      <pivotArea dataOnly="0" labelOnly="1" outline="0" axis="axisValues" fieldPosition="0"/>
    </format>
    <format dxfId="877">
      <pivotArea dataOnly="0" labelOnly="1" fieldPosition="0">
        <references count="1">
          <reference field="18" count="0"/>
        </references>
      </pivotArea>
    </format>
    <format dxfId="876">
      <pivotArea dataOnly="0" labelOnly="1" grandRow="1" outline="0" fieldPosition="0"/>
    </format>
    <format dxfId="875">
      <pivotArea dataOnly="0" labelOnly="1" outline="0" axis="axisValues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ivotTable" Target="../pivotTables/pivotTable9.xml"/><Relationship Id="rId3" Type="http://schemas.openxmlformats.org/officeDocument/2006/relationships/pivotTable" Target="../pivotTables/pivotTable4.xml"/><Relationship Id="rId7" Type="http://schemas.openxmlformats.org/officeDocument/2006/relationships/pivotTable" Target="../pivotTables/pivotTable8.xml"/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Relationship Id="rId6" Type="http://schemas.openxmlformats.org/officeDocument/2006/relationships/pivotTable" Target="../pivotTables/pivotTable7.xml"/><Relationship Id="rId11" Type="http://schemas.openxmlformats.org/officeDocument/2006/relationships/drawing" Target="../drawings/drawing2.xml"/><Relationship Id="rId5" Type="http://schemas.openxmlformats.org/officeDocument/2006/relationships/pivotTable" Target="../pivotTables/pivotTable6.xml"/><Relationship Id="rId10" Type="http://schemas.openxmlformats.org/officeDocument/2006/relationships/printerSettings" Target="../printerSettings/printerSettings2.bin"/><Relationship Id="rId4" Type="http://schemas.openxmlformats.org/officeDocument/2006/relationships/pivotTable" Target="../pivotTables/pivotTable5.xml"/><Relationship Id="rId9" Type="http://schemas.openxmlformats.org/officeDocument/2006/relationships/pivotTable" Target="../pivotTables/pivotTable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0"/>
  <sheetViews>
    <sheetView topLeftCell="A100" workbookViewId="0">
      <selection activeCell="C125" sqref="C125"/>
    </sheetView>
  </sheetViews>
  <sheetFormatPr baseColWidth="10" defaultColWidth="11.42578125" defaultRowHeight="15"/>
  <cols>
    <col min="1" max="1" width="6" customWidth="1"/>
    <col min="2" max="2" width="31" customWidth="1"/>
    <col min="3" max="3" width="24.28515625" customWidth="1"/>
    <col min="4" max="4" width="25.7109375" customWidth="1"/>
    <col min="5" max="6" width="54" customWidth="1"/>
    <col min="7" max="7" width="51.28515625" customWidth="1"/>
    <col min="8" max="8" width="23" customWidth="1"/>
    <col min="9" max="10" width="12.140625" customWidth="1"/>
    <col min="11" max="11" width="52.7109375" customWidth="1"/>
  </cols>
  <sheetData>
    <row r="1" spans="1:11">
      <c r="A1" s="77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</row>
    <row r="3" spans="1:11">
      <c r="A3" s="2">
        <v>578</v>
      </c>
      <c r="B3" t="s">
        <v>12</v>
      </c>
      <c r="C3" t="s">
        <v>13</v>
      </c>
      <c r="D3" t="s">
        <v>14</v>
      </c>
      <c r="E3" t="s">
        <v>15</v>
      </c>
      <c r="F3" t="s">
        <v>16</v>
      </c>
      <c r="G3" t="s">
        <v>17</v>
      </c>
      <c r="H3" s="3">
        <v>45372</v>
      </c>
      <c r="I3" t="s">
        <v>18</v>
      </c>
      <c r="J3" t="s">
        <v>19</v>
      </c>
      <c r="K3" t="s">
        <v>20</v>
      </c>
    </row>
    <row r="4" spans="1:11">
      <c r="A4" s="2">
        <v>577</v>
      </c>
      <c r="B4" t="s">
        <v>12</v>
      </c>
      <c r="C4" t="s">
        <v>21</v>
      </c>
      <c r="D4" t="s">
        <v>22</v>
      </c>
      <c r="E4" t="s">
        <v>23</v>
      </c>
      <c r="F4" t="s">
        <v>24</v>
      </c>
      <c r="G4" t="s">
        <v>17</v>
      </c>
      <c r="H4" s="3">
        <v>45372</v>
      </c>
      <c r="I4" t="s">
        <v>18</v>
      </c>
      <c r="J4" t="s">
        <v>19</v>
      </c>
      <c r="K4" t="s">
        <v>20</v>
      </c>
    </row>
    <row r="5" spans="1:11">
      <c r="A5" s="2">
        <v>576</v>
      </c>
      <c r="B5" t="s">
        <v>25</v>
      </c>
      <c r="C5" t="s">
        <v>26</v>
      </c>
      <c r="D5" t="s">
        <v>27</v>
      </c>
      <c r="E5" t="s">
        <v>28</v>
      </c>
      <c r="F5" t="s">
        <v>29</v>
      </c>
      <c r="G5" t="s">
        <v>30</v>
      </c>
      <c r="H5" s="3">
        <v>45398</v>
      </c>
      <c r="I5" t="s">
        <v>18</v>
      </c>
      <c r="K5" t="s">
        <v>31</v>
      </c>
    </row>
    <row r="6" spans="1:11">
      <c r="A6" s="2">
        <v>575</v>
      </c>
      <c r="B6" t="s">
        <v>32</v>
      </c>
      <c r="C6" t="s">
        <v>33</v>
      </c>
      <c r="D6" t="s">
        <v>34</v>
      </c>
      <c r="E6" t="s">
        <v>35</v>
      </c>
      <c r="F6" t="s">
        <v>36</v>
      </c>
      <c r="G6" t="s">
        <v>37</v>
      </c>
      <c r="H6" s="3">
        <v>45350</v>
      </c>
      <c r="I6" t="s">
        <v>18</v>
      </c>
      <c r="K6" t="s">
        <v>38</v>
      </c>
    </row>
    <row r="7" spans="1:11">
      <c r="A7" s="2">
        <v>574</v>
      </c>
      <c r="B7" t="s">
        <v>32</v>
      </c>
      <c r="C7" t="s">
        <v>39</v>
      </c>
      <c r="D7" t="s">
        <v>40</v>
      </c>
      <c r="E7" t="s">
        <v>35</v>
      </c>
      <c r="F7" t="s">
        <v>41</v>
      </c>
      <c r="G7" t="s">
        <v>42</v>
      </c>
      <c r="H7" s="3">
        <v>45397</v>
      </c>
      <c r="I7" t="s">
        <v>18</v>
      </c>
      <c r="K7" t="s">
        <v>38</v>
      </c>
    </row>
    <row r="8" spans="1:11">
      <c r="A8" s="2">
        <v>573</v>
      </c>
      <c r="B8" t="s">
        <v>32</v>
      </c>
      <c r="C8" t="s">
        <v>43</v>
      </c>
      <c r="D8" t="s">
        <v>44</v>
      </c>
      <c r="E8" t="s">
        <v>35</v>
      </c>
      <c r="F8" t="s">
        <v>41</v>
      </c>
      <c r="G8" t="s">
        <v>42</v>
      </c>
      <c r="H8" s="3">
        <v>45397</v>
      </c>
      <c r="I8" t="s">
        <v>18</v>
      </c>
      <c r="K8" t="s">
        <v>38</v>
      </c>
    </row>
    <row r="9" spans="1:11">
      <c r="A9" s="2">
        <v>572</v>
      </c>
      <c r="B9" t="s">
        <v>25</v>
      </c>
      <c r="C9" t="s">
        <v>45</v>
      </c>
      <c r="D9" t="s">
        <v>46</v>
      </c>
      <c r="E9" t="s">
        <v>47</v>
      </c>
      <c r="F9" t="s">
        <v>48</v>
      </c>
      <c r="G9" t="s">
        <v>49</v>
      </c>
      <c r="H9" s="3">
        <v>45363</v>
      </c>
      <c r="I9" t="s">
        <v>18</v>
      </c>
      <c r="K9" t="s">
        <v>20</v>
      </c>
    </row>
    <row r="10" spans="1:11">
      <c r="A10" s="2">
        <v>571</v>
      </c>
      <c r="B10" t="s">
        <v>25</v>
      </c>
      <c r="C10" t="s">
        <v>50</v>
      </c>
      <c r="D10" t="s">
        <v>51</v>
      </c>
      <c r="E10" t="s">
        <v>52</v>
      </c>
      <c r="F10" t="s">
        <v>53</v>
      </c>
      <c r="G10" t="s">
        <v>42</v>
      </c>
      <c r="H10" s="3">
        <v>45394</v>
      </c>
      <c r="I10" t="s">
        <v>18</v>
      </c>
      <c r="K10" t="s">
        <v>20</v>
      </c>
    </row>
    <row r="11" spans="1:11">
      <c r="A11" s="2">
        <v>570</v>
      </c>
      <c r="B11" t="s">
        <v>25</v>
      </c>
      <c r="C11" t="s">
        <v>54</v>
      </c>
      <c r="D11" t="s">
        <v>55</v>
      </c>
      <c r="E11" t="s">
        <v>52</v>
      </c>
      <c r="F11" t="s">
        <v>56</v>
      </c>
      <c r="G11" t="s">
        <v>42</v>
      </c>
      <c r="H11" s="3">
        <v>45394</v>
      </c>
      <c r="I11" t="s">
        <v>18</v>
      </c>
      <c r="K11" t="s">
        <v>20</v>
      </c>
    </row>
    <row r="12" spans="1:11">
      <c r="A12" s="2">
        <v>569</v>
      </c>
      <c r="B12" t="s">
        <v>32</v>
      </c>
      <c r="C12" t="s">
        <v>57</v>
      </c>
      <c r="D12" t="s">
        <v>58</v>
      </c>
      <c r="E12" t="s">
        <v>59</v>
      </c>
      <c r="F12" t="s">
        <v>60</v>
      </c>
      <c r="G12" t="s">
        <v>42</v>
      </c>
      <c r="H12" s="3">
        <v>45394</v>
      </c>
      <c r="I12" t="s">
        <v>18</v>
      </c>
      <c r="K12" t="s">
        <v>20</v>
      </c>
    </row>
    <row r="13" spans="1:11">
      <c r="A13" s="2">
        <v>568</v>
      </c>
      <c r="B13" t="s">
        <v>25</v>
      </c>
      <c r="C13" t="s">
        <v>61</v>
      </c>
      <c r="D13" t="s">
        <v>62</v>
      </c>
      <c r="E13" t="s">
        <v>52</v>
      </c>
      <c r="F13" t="s">
        <v>63</v>
      </c>
      <c r="G13" t="s">
        <v>42</v>
      </c>
      <c r="H13" s="3">
        <v>45394</v>
      </c>
      <c r="I13" t="s">
        <v>18</v>
      </c>
      <c r="K13" t="s">
        <v>20</v>
      </c>
    </row>
    <row r="14" spans="1:11">
      <c r="A14" s="2">
        <v>567</v>
      </c>
      <c r="B14" t="s">
        <v>25</v>
      </c>
      <c r="C14" t="s">
        <v>64</v>
      </c>
      <c r="D14" t="s">
        <v>65</v>
      </c>
      <c r="E14" t="s">
        <v>66</v>
      </c>
      <c r="F14" t="s">
        <v>67</v>
      </c>
      <c r="G14" t="s">
        <v>30</v>
      </c>
      <c r="H14" s="3">
        <v>45393</v>
      </c>
      <c r="I14" t="s">
        <v>18</v>
      </c>
      <c r="K14" t="s">
        <v>20</v>
      </c>
    </row>
    <row r="15" spans="1:11">
      <c r="A15" s="2">
        <v>566</v>
      </c>
      <c r="B15" t="s">
        <v>25</v>
      </c>
      <c r="C15" t="s">
        <v>68</v>
      </c>
      <c r="D15" t="s">
        <v>69</v>
      </c>
      <c r="E15" t="s">
        <v>70</v>
      </c>
      <c r="F15" t="s">
        <v>71</v>
      </c>
      <c r="G15" t="s">
        <v>30</v>
      </c>
      <c r="H15" s="3">
        <v>45393</v>
      </c>
      <c r="I15" t="s">
        <v>18</v>
      </c>
      <c r="K15" t="s">
        <v>31</v>
      </c>
    </row>
    <row r="16" spans="1:11">
      <c r="A16" s="2">
        <v>565</v>
      </c>
      <c r="B16" t="s">
        <v>12</v>
      </c>
      <c r="C16" t="s">
        <v>72</v>
      </c>
      <c r="D16" t="s">
        <v>73</v>
      </c>
      <c r="E16" t="s">
        <v>74</v>
      </c>
      <c r="F16" t="s">
        <v>75</v>
      </c>
      <c r="G16" t="s">
        <v>17</v>
      </c>
      <c r="H16" s="3">
        <v>45366</v>
      </c>
      <c r="I16" t="s">
        <v>18</v>
      </c>
      <c r="J16" t="s">
        <v>19</v>
      </c>
      <c r="K16" t="s">
        <v>76</v>
      </c>
    </row>
    <row r="17" spans="1:11">
      <c r="A17" s="2">
        <v>564</v>
      </c>
      <c r="B17" t="s">
        <v>25</v>
      </c>
      <c r="C17" t="s">
        <v>77</v>
      </c>
      <c r="D17" t="s">
        <v>78</v>
      </c>
      <c r="E17" t="s">
        <v>79</v>
      </c>
      <c r="F17" t="s">
        <v>80</v>
      </c>
      <c r="G17" t="s">
        <v>81</v>
      </c>
      <c r="H17" s="3">
        <v>45330</v>
      </c>
      <c r="I17" t="s">
        <v>18</v>
      </c>
      <c r="K17" t="s">
        <v>20</v>
      </c>
    </row>
    <row r="18" spans="1:11">
      <c r="A18" s="2">
        <v>563</v>
      </c>
      <c r="B18" t="s">
        <v>12</v>
      </c>
      <c r="C18" t="s">
        <v>82</v>
      </c>
      <c r="D18" t="s">
        <v>83</v>
      </c>
      <c r="E18" t="s">
        <v>84</v>
      </c>
      <c r="F18" t="s">
        <v>85</v>
      </c>
      <c r="G18" t="s">
        <v>17</v>
      </c>
      <c r="H18" s="3">
        <v>45366</v>
      </c>
      <c r="I18" t="s">
        <v>18</v>
      </c>
      <c r="J18" t="s">
        <v>19</v>
      </c>
      <c r="K18" t="s">
        <v>76</v>
      </c>
    </row>
    <row r="19" spans="1:11">
      <c r="A19" s="2">
        <v>562</v>
      </c>
      <c r="B19" t="s">
        <v>12</v>
      </c>
      <c r="C19" t="s">
        <v>86</v>
      </c>
      <c r="D19" t="s">
        <v>87</v>
      </c>
      <c r="E19" t="s">
        <v>88</v>
      </c>
      <c r="F19" t="s">
        <v>89</v>
      </c>
      <c r="G19" t="s">
        <v>81</v>
      </c>
      <c r="H19" s="3">
        <v>45348</v>
      </c>
      <c r="I19" t="s">
        <v>18</v>
      </c>
      <c r="J19" t="s">
        <v>19</v>
      </c>
      <c r="K19" t="s">
        <v>76</v>
      </c>
    </row>
    <row r="20" spans="1:11">
      <c r="A20" s="2">
        <v>561</v>
      </c>
      <c r="B20" t="s">
        <v>12</v>
      </c>
      <c r="C20" t="s">
        <v>90</v>
      </c>
      <c r="D20" t="s">
        <v>91</v>
      </c>
      <c r="E20" t="s">
        <v>92</v>
      </c>
      <c r="F20" t="s">
        <v>93</v>
      </c>
      <c r="G20" t="s">
        <v>17</v>
      </c>
      <c r="H20" s="3">
        <v>45350</v>
      </c>
      <c r="I20" t="s">
        <v>18</v>
      </c>
      <c r="J20" t="s">
        <v>19</v>
      </c>
      <c r="K20" t="s">
        <v>20</v>
      </c>
    </row>
    <row r="21" spans="1:11">
      <c r="A21" s="2">
        <v>560</v>
      </c>
      <c r="B21" t="s">
        <v>12</v>
      </c>
      <c r="C21" t="s">
        <v>94</v>
      </c>
      <c r="D21" t="s">
        <v>95</v>
      </c>
      <c r="E21" t="s">
        <v>96</v>
      </c>
      <c r="F21" t="s">
        <v>97</v>
      </c>
      <c r="G21" t="s">
        <v>17</v>
      </c>
      <c r="H21" s="3">
        <v>45363</v>
      </c>
      <c r="I21" t="s">
        <v>18</v>
      </c>
      <c r="J21" t="s">
        <v>19</v>
      </c>
      <c r="K21" t="s">
        <v>20</v>
      </c>
    </row>
    <row r="22" spans="1:11">
      <c r="A22" s="2">
        <v>559</v>
      </c>
      <c r="B22" t="s">
        <v>12</v>
      </c>
      <c r="C22" t="s">
        <v>98</v>
      </c>
      <c r="D22" t="s">
        <v>99</v>
      </c>
      <c r="E22" t="s">
        <v>100</v>
      </c>
      <c r="F22" t="s">
        <v>101</v>
      </c>
      <c r="G22" t="s">
        <v>17</v>
      </c>
      <c r="H22" s="3">
        <v>45363</v>
      </c>
      <c r="I22" t="s">
        <v>18</v>
      </c>
      <c r="J22" t="s">
        <v>19</v>
      </c>
      <c r="K22" t="s">
        <v>76</v>
      </c>
    </row>
    <row r="23" spans="1:11">
      <c r="A23" s="2">
        <v>558</v>
      </c>
      <c r="B23" t="s">
        <v>12</v>
      </c>
      <c r="C23" t="s">
        <v>102</v>
      </c>
      <c r="D23" t="s">
        <v>103</v>
      </c>
      <c r="E23" t="s">
        <v>104</v>
      </c>
      <c r="F23" t="s">
        <v>105</v>
      </c>
      <c r="G23" t="s">
        <v>17</v>
      </c>
      <c r="H23" s="3">
        <v>45363</v>
      </c>
      <c r="I23" t="s">
        <v>18</v>
      </c>
      <c r="J23" t="s">
        <v>19</v>
      </c>
      <c r="K23" t="s">
        <v>20</v>
      </c>
    </row>
    <row r="24" spans="1:11">
      <c r="A24" s="2">
        <v>557</v>
      </c>
      <c r="B24" t="s">
        <v>25</v>
      </c>
      <c r="C24" t="s">
        <v>106</v>
      </c>
      <c r="D24" t="s">
        <v>107</v>
      </c>
      <c r="E24" t="s">
        <v>59</v>
      </c>
      <c r="F24" t="s">
        <v>108</v>
      </c>
      <c r="G24" t="s">
        <v>109</v>
      </c>
      <c r="H24" s="3">
        <v>45342</v>
      </c>
      <c r="I24" t="s">
        <v>18</v>
      </c>
      <c r="K24" t="s">
        <v>38</v>
      </c>
    </row>
    <row r="25" spans="1:11">
      <c r="A25" s="2">
        <v>556</v>
      </c>
      <c r="B25" t="s">
        <v>25</v>
      </c>
      <c r="C25" t="s">
        <v>110</v>
      </c>
      <c r="D25" t="s">
        <v>111</v>
      </c>
      <c r="E25" t="s">
        <v>112</v>
      </c>
      <c r="F25" t="s">
        <v>113</v>
      </c>
      <c r="G25" t="s">
        <v>17</v>
      </c>
      <c r="H25" s="3">
        <v>45341</v>
      </c>
      <c r="I25" t="s">
        <v>18</v>
      </c>
      <c r="K25" t="s">
        <v>20</v>
      </c>
    </row>
    <row r="26" spans="1:11">
      <c r="A26" s="2">
        <v>555</v>
      </c>
      <c r="B26" t="s">
        <v>25</v>
      </c>
      <c r="C26" t="s">
        <v>114</v>
      </c>
      <c r="D26" t="s">
        <v>115</v>
      </c>
      <c r="E26" t="s">
        <v>116</v>
      </c>
      <c r="F26" t="s">
        <v>117</v>
      </c>
      <c r="G26" t="s">
        <v>30</v>
      </c>
      <c r="H26" s="3">
        <v>45384</v>
      </c>
      <c r="I26" t="s">
        <v>18</v>
      </c>
      <c r="K26" t="s">
        <v>31</v>
      </c>
    </row>
    <row r="27" spans="1:11">
      <c r="A27" s="2">
        <v>554</v>
      </c>
      <c r="B27" t="s">
        <v>12</v>
      </c>
      <c r="C27" t="s">
        <v>118</v>
      </c>
      <c r="D27" t="s">
        <v>119</v>
      </c>
      <c r="E27" t="s">
        <v>120</v>
      </c>
      <c r="F27" t="s">
        <v>121</v>
      </c>
      <c r="G27" t="s">
        <v>122</v>
      </c>
      <c r="H27" s="3">
        <v>45341</v>
      </c>
      <c r="I27" t="s">
        <v>18</v>
      </c>
      <c r="J27" t="s">
        <v>19</v>
      </c>
      <c r="K27" t="s">
        <v>123</v>
      </c>
    </row>
    <row r="28" spans="1:11">
      <c r="A28" s="2">
        <v>553</v>
      </c>
      <c r="B28" t="s">
        <v>25</v>
      </c>
      <c r="C28" t="s">
        <v>124</v>
      </c>
      <c r="D28" t="s">
        <v>125</v>
      </c>
      <c r="E28" t="s">
        <v>126</v>
      </c>
      <c r="F28" t="s">
        <v>127</v>
      </c>
      <c r="G28" t="s">
        <v>81</v>
      </c>
      <c r="H28" s="3">
        <v>45348</v>
      </c>
      <c r="I28" t="s">
        <v>18</v>
      </c>
      <c r="K28" t="s">
        <v>31</v>
      </c>
    </row>
    <row r="29" spans="1:11">
      <c r="A29" s="2">
        <v>552</v>
      </c>
      <c r="B29" t="s">
        <v>25</v>
      </c>
      <c r="C29" t="s">
        <v>128</v>
      </c>
      <c r="D29" t="s">
        <v>129</v>
      </c>
      <c r="E29" t="s">
        <v>130</v>
      </c>
      <c r="F29" t="s">
        <v>131</v>
      </c>
      <c r="G29" t="s">
        <v>49</v>
      </c>
      <c r="H29" s="3">
        <v>45345</v>
      </c>
      <c r="I29" t="s">
        <v>18</v>
      </c>
      <c r="K29" t="s">
        <v>20</v>
      </c>
    </row>
    <row r="30" spans="1:11">
      <c r="A30" s="2">
        <v>551</v>
      </c>
      <c r="B30" t="s">
        <v>25</v>
      </c>
      <c r="C30" t="s">
        <v>132</v>
      </c>
      <c r="D30" t="s">
        <v>133</v>
      </c>
      <c r="E30" t="s">
        <v>52</v>
      </c>
      <c r="F30" t="s">
        <v>134</v>
      </c>
      <c r="G30" t="s">
        <v>42</v>
      </c>
      <c r="H30" s="3">
        <v>45373</v>
      </c>
      <c r="I30" t="s">
        <v>18</v>
      </c>
      <c r="K30" t="s">
        <v>31</v>
      </c>
    </row>
    <row r="31" spans="1:11">
      <c r="A31" s="2">
        <v>550</v>
      </c>
      <c r="B31" t="s">
        <v>12</v>
      </c>
      <c r="C31" t="s">
        <v>135</v>
      </c>
      <c r="D31" t="s">
        <v>136</v>
      </c>
      <c r="E31" t="s">
        <v>137</v>
      </c>
      <c r="F31" t="s">
        <v>138</v>
      </c>
      <c r="G31" t="s">
        <v>17</v>
      </c>
      <c r="H31" s="3">
        <v>45351</v>
      </c>
      <c r="I31" t="s">
        <v>18</v>
      </c>
      <c r="J31" t="s">
        <v>19</v>
      </c>
      <c r="K31" t="s">
        <v>20</v>
      </c>
    </row>
    <row r="32" spans="1:11">
      <c r="A32" s="2">
        <v>549</v>
      </c>
      <c r="B32" t="s">
        <v>25</v>
      </c>
      <c r="C32" t="s">
        <v>139</v>
      </c>
      <c r="D32" t="s">
        <v>140</v>
      </c>
      <c r="E32" t="s">
        <v>141</v>
      </c>
      <c r="F32" t="s">
        <v>142</v>
      </c>
      <c r="G32" t="s">
        <v>42</v>
      </c>
      <c r="H32" s="3">
        <v>45372</v>
      </c>
      <c r="I32" t="s">
        <v>18</v>
      </c>
      <c r="K32" t="s">
        <v>31</v>
      </c>
    </row>
    <row r="33" spans="1:11">
      <c r="A33" s="2">
        <v>548</v>
      </c>
      <c r="B33" t="s">
        <v>12</v>
      </c>
      <c r="C33" t="s">
        <v>143</v>
      </c>
      <c r="D33" t="s">
        <v>144</v>
      </c>
      <c r="E33" t="s">
        <v>145</v>
      </c>
      <c r="F33" t="s">
        <v>146</v>
      </c>
      <c r="G33" t="s">
        <v>17</v>
      </c>
      <c r="H33" s="3">
        <v>45351</v>
      </c>
      <c r="I33" t="s">
        <v>18</v>
      </c>
      <c r="J33" t="s">
        <v>19</v>
      </c>
      <c r="K33" t="s">
        <v>147</v>
      </c>
    </row>
    <row r="34" spans="1:11">
      <c r="A34" s="2">
        <v>547</v>
      </c>
      <c r="B34" t="s">
        <v>32</v>
      </c>
      <c r="C34" t="s">
        <v>148</v>
      </c>
      <c r="D34" t="s">
        <v>149</v>
      </c>
      <c r="E34" t="s">
        <v>150</v>
      </c>
      <c r="F34" t="s">
        <v>63</v>
      </c>
      <c r="G34" t="s">
        <v>42</v>
      </c>
      <c r="H34" s="3">
        <v>45370</v>
      </c>
      <c r="I34" t="s">
        <v>18</v>
      </c>
      <c r="K34" t="s">
        <v>20</v>
      </c>
    </row>
    <row r="35" spans="1:11">
      <c r="A35" s="2">
        <v>546</v>
      </c>
      <c r="B35" t="s">
        <v>25</v>
      </c>
      <c r="C35" t="s">
        <v>151</v>
      </c>
      <c r="D35" t="s">
        <v>152</v>
      </c>
      <c r="E35" t="s">
        <v>153</v>
      </c>
      <c r="F35" t="s">
        <v>154</v>
      </c>
      <c r="G35" t="s">
        <v>155</v>
      </c>
      <c r="H35" s="3">
        <v>45327</v>
      </c>
      <c r="I35" t="s">
        <v>18</v>
      </c>
      <c r="K35" t="s">
        <v>20</v>
      </c>
    </row>
    <row r="36" spans="1:11">
      <c r="A36" s="2">
        <v>545</v>
      </c>
      <c r="B36" t="s">
        <v>25</v>
      </c>
      <c r="C36" t="s">
        <v>156</v>
      </c>
      <c r="D36" t="s">
        <v>157</v>
      </c>
      <c r="E36" t="s">
        <v>158</v>
      </c>
      <c r="F36" t="s">
        <v>159</v>
      </c>
      <c r="G36" t="s">
        <v>17</v>
      </c>
      <c r="H36" s="3">
        <v>45341</v>
      </c>
      <c r="I36" t="s">
        <v>18</v>
      </c>
      <c r="K36" t="s">
        <v>147</v>
      </c>
    </row>
    <row r="37" spans="1:11">
      <c r="A37" s="2">
        <v>544</v>
      </c>
      <c r="B37" t="s">
        <v>12</v>
      </c>
      <c r="C37" t="s">
        <v>160</v>
      </c>
      <c r="D37" t="s">
        <v>161</v>
      </c>
      <c r="E37" t="s">
        <v>162</v>
      </c>
      <c r="F37" t="s">
        <v>163</v>
      </c>
      <c r="G37" t="s">
        <v>17</v>
      </c>
      <c r="H37" s="3">
        <v>45345</v>
      </c>
      <c r="I37" t="s">
        <v>18</v>
      </c>
      <c r="J37" t="s">
        <v>19</v>
      </c>
      <c r="K37" t="s">
        <v>76</v>
      </c>
    </row>
    <row r="38" spans="1:11">
      <c r="A38" s="2">
        <v>543</v>
      </c>
      <c r="B38" t="s">
        <v>12</v>
      </c>
      <c r="C38" t="s">
        <v>164</v>
      </c>
      <c r="D38" t="s">
        <v>165</v>
      </c>
      <c r="E38" t="s">
        <v>166</v>
      </c>
      <c r="F38" t="s">
        <v>167</v>
      </c>
      <c r="G38" t="s">
        <v>17</v>
      </c>
      <c r="H38" s="3">
        <v>45331</v>
      </c>
      <c r="I38" t="s">
        <v>18</v>
      </c>
      <c r="J38" t="s">
        <v>19</v>
      </c>
      <c r="K38" t="s">
        <v>76</v>
      </c>
    </row>
    <row r="39" spans="1:11">
      <c r="A39" s="2">
        <v>542</v>
      </c>
      <c r="B39" t="s">
        <v>12</v>
      </c>
      <c r="C39" t="s">
        <v>168</v>
      </c>
      <c r="D39" t="s">
        <v>169</v>
      </c>
      <c r="E39" t="s">
        <v>170</v>
      </c>
      <c r="F39" t="s">
        <v>171</v>
      </c>
      <c r="G39" t="s">
        <v>81</v>
      </c>
      <c r="H39" s="3">
        <v>45330</v>
      </c>
      <c r="I39" t="s">
        <v>18</v>
      </c>
      <c r="J39" t="s">
        <v>19</v>
      </c>
      <c r="K39" t="s">
        <v>172</v>
      </c>
    </row>
    <row r="40" spans="1:11">
      <c r="A40" s="2">
        <v>541</v>
      </c>
      <c r="B40" t="s">
        <v>12</v>
      </c>
      <c r="C40" t="s">
        <v>173</v>
      </c>
      <c r="D40" t="s">
        <v>174</v>
      </c>
      <c r="E40" t="s">
        <v>175</v>
      </c>
      <c r="F40" t="s">
        <v>176</v>
      </c>
      <c r="G40" t="s">
        <v>17</v>
      </c>
      <c r="H40" s="3">
        <v>45324</v>
      </c>
      <c r="I40" t="s">
        <v>18</v>
      </c>
      <c r="J40" t="s">
        <v>19</v>
      </c>
      <c r="K40" t="s">
        <v>172</v>
      </c>
    </row>
    <row r="41" spans="1:11">
      <c r="A41" s="2">
        <v>540</v>
      </c>
      <c r="B41" t="s">
        <v>12</v>
      </c>
      <c r="C41" t="s">
        <v>177</v>
      </c>
      <c r="D41" t="s">
        <v>178</v>
      </c>
      <c r="E41" t="s">
        <v>179</v>
      </c>
      <c r="F41" t="s">
        <v>180</v>
      </c>
      <c r="G41" t="s">
        <v>17</v>
      </c>
      <c r="H41" s="3">
        <v>45344</v>
      </c>
      <c r="I41" t="s">
        <v>18</v>
      </c>
      <c r="J41" t="s">
        <v>19</v>
      </c>
      <c r="K41" t="s">
        <v>181</v>
      </c>
    </row>
    <row r="42" spans="1:11">
      <c r="A42" s="2">
        <v>539</v>
      </c>
      <c r="B42" t="s">
        <v>12</v>
      </c>
      <c r="C42" t="s">
        <v>182</v>
      </c>
      <c r="D42" t="s">
        <v>183</v>
      </c>
      <c r="E42" t="s">
        <v>184</v>
      </c>
      <c r="F42" t="s">
        <v>185</v>
      </c>
      <c r="G42" t="s">
        <v>17</v>
      </c>
      <c r="H42" s="3">
        <v>45372</v>
      </c>
      <c r="I42" t="s">
        <v>186</v>
      </c>
      <c r="J42" t="s">
        <v>19</v>
      </c>
      <c r="K42" t="s">
        <v>181</v>
      </c>
    </row>
    <row r="43" spans="1:11">
      <c r="A43" s="2">
        <v>538</v>
      </c>
      <c r="B43" t="s">
        <v>12</v>
      </c>
      <c r="C43" t="s">
        <v>187</v>
      </c>
      <c r="D43" t="s">
        <v>188</v>
      </c>
      <c r="E43" t="s">
        <v>189</v>
      </c>
      <c r="F43" t="s">
        <v>190</v>
      </c>
      <c r="G43" t="s">
        <v>17</v>
      </c>
      <c r="H43" s="3">
        <v>45372</v>
      </c>
      <c r="I43" t="s">
        <v>186</v>
      </c>
      <c r="J43" t="s">
        <v>19</v>
      </c>
      <c r="K43" t="s">
        <v>181</v>
      </c>
    </row>
    <row r="44" spans="1:11">
      <c r="A44" s="2">
        <v>537</v>
      </c>
      <c r="B44" t="s">
        <v>12</v>
      </c>
      <c r="C44" t="s">
        <v>191</v>
      </c>
      <c r="D44" t="s">
        <v>192</v>
      </c>
      <c r="E44" t="s">
        <v>193</v>
      </c>
      <c r="F44" t="s">
        <v>194</v>
      </c>
      <c r="G44" t="s">
        <v>17</v>
      </c>
      <c r="H44" s="3">
        <v>45372</v>
      </c>
      <c r="I44" t="s">
        <v>186</v>
      </c>
      <c r="J44" t="s">
        <v>19</v>
      </c>
      <c r="K44" t="s">
        <v>181</v>
      </c>
    </row>
    <row r="45" spans="1:11">
      <c r="A45" s="2">
        <v>536</v>
      </c>
      <c r="B45" t="s">
        <v>12</v>
      </c>
      <c r="C45" t="s">
        <v>195</v>
      </c>
      <c r="D45" t="s">
        <v>196</v>
      </c>
      <c r="E45" t="s">
        <v>197</v>
      </c>
      <c r="F45" t="s">
        <v>198</v>
      </c>
      <c r="G45" t="s">
        <v>17</v>
      </c>
      <c r="H45" s="3">
        <v>45372</v>
      </c>
      <c r="I45" t="s">
        <v>186</v>
      </c>
      <c r="J45" t="s">
        <v>19</v>
      </c>
      <c r="K45" t="s">
        <v>181</v>
      </c>
    </row>
    <row r="46" spans="1:11">
      <c r="A46" s="2">
        <v>535</v>
      </c>
      <c r="B46" t="s">
        <v>12</v>
      </c>
      <c r="C46" t="s">
        <v>199</v>
      </c>
      <c r="D46" t="s">
        <v>200</v>
      </c>
      <c r="E46" t="s">
        <v>201</v>
      </c>
      <c r="F46" t="s">
        <v>202</v>
      </c>
      <c r="G46" t="s">
        <v>17</v>
      </c>
      <c r="H46" s="3">
        <v>45372</v>
      </c>
      <c r="I46" t="s">
        <v>186</v>
      </c>
      <c r="J46" t="s">
        <v>19</v>
      </c>
      <c r="K46" t="s">
        <v>76</v>
      </c>
    </row>
    <row r="47" spans="1:11">
      <c r="A47" s="2">
        <v>534</v>
      </c>
      <c r="B47" t="s">
        <v>12</v>
      </c>
      <c r="C47" t="s">
        <v>203</v>
      </c>
      <c r="D47" t="s">
        <v>204</v>
      </c>
      <c r="E47" t="s">
        <v>205</v>
      </c>
      <c r="F47" t="s">
        <v>206</v>
      </c>
      <c r="G47" t="s">
        <v>17</v>
      </c>
      <c r="H47" s="3">
        <v>45372</v>
      </c>
      <c r="I47" t="s">
        <v>186</v>
      </c>
      <c r="J47" t="s">
        <v>19</v>
      </c>
      <c r="K47" t="s">
        <v>147</v>
      </c>
    </row>
    <row r="48" spans="1:11">
      <c r="A48" s="2">
        <v>533</v>
      </c>
      <c r="B48" t="s">
        <v>12</v>
      </c>
      <c r="C48" t="s">
        <v>207</v>
      </c>
      <c r="D48" t="s">
        <v>208</v>
      </c>
      <c r="E48" t="s">
        <v>209</v>
      </c>
      <c r="F48" t="s">
        <v>210</v>
      </c>
      <c r="G48" t="s">
        <v>17</v>
      </c>
      <c r="H48" s="3">
        <v>45372</v>
      </c>
      <c r="I48" t="s">
        <v>186</v>
      </c>
      <c r="J48" t="s">
        <v>19</v>
      </c>
      <c r="K48" t="s">
        <v>20</v>
      </c>
    </row>
    <row r="49" spans="1:11">
      <c r="A49" s="2">
        <v>532</v>
      </c>
      <c r="B49" t="s">
        <v>12</v>
      </c>
      <c r="C49" t="s">
        <v>211</v>
      </c>
      <c r="D49" t="s">
        <v>212</v>
      </c>
      <c r="E49" t="s">
        <v>213</v>
      </c>
      <c r="F49" t="s">
        <v>214</v>
      </c>
      <c r="G49" t="s">
        <v>17</v>
      </c>
      <c r="H49" s="3">
        <v>45372</v>
      </c>
      <c r="I49" t="s">
        <v>186</v>
      </c>
      <c r="J49" t="s">
        <v>19</v>
      </c>
      <c r="K49" t="s">
        <v>76</v>
      </c>
    </row>
    <row r="50" spans="1:11">
      <c r="A50" s="2">
        <v>531</v>
      </c>
      <c r="B50" t="s">
        <v>12</v>
      </c>
      <c r="C50" t="s">
        <v>215</v>
      </c>
      <c r="D50" t="s">
        <v>216</v>
      </c>
      <c r="E50" t="s">
        <v>217</v>
      </c>
      <c r="F50" t="s">
        <v>218</v>
      </c>
      <c r="G50" t="s">
        <v>17</v>
      </c>
      <c r="H50" s="3">
        <v>45372</v>
      </c>
      <c r="I50" t="s">
        <v>186</v>
      </c>
      <c r="J50" t="s">
        <v>19</v>
      </c>
      <c r="K50" t="s">
        <v>147</v>
      </c>
    </row>
    <row r="51" spans="1:11">
      <c r="A51" s="2">
        <v>530</v>
      </c>
      <c r="B51" t="s">
        <v>12</v>
      </c>
      <c r="C51" t="s">
        <v>219</v>
      </c>
      <c r="D51" t="s">
        <v>220</v>
      </c>
      <c r="E51" t="s">
        <v>221</v>
      </c>
      <c r="F51" t="s">
        <v>222</v>
      </c>
      <c r="G51" t="s">
        <v>17</v>
      </c>
      <c r="H51" s="3">
        <v>45372</v>
      </c>
      <c r="I51" t="s">
        <v>186</v>
      </c>
      <c r="J51" t="s">
        <v>19</v>
      </c>
      <c r="K51" t="s">
        <v>20</v>
      </c>
    </row>
    <row r="52" spans="1:11">
      <c r="A52" s="2">
        <v>529</v>
      </c>
      <c r="B52" t="s">
        <v>12</v>
      </c>
      <c r="C52" t="s">
        <v>223</v>
      </c>
      <c r="D52" t="s">
        <v>224</v>
      </c>
      <c r="E52" t="s">
        <v>225</v>
      </c>
      <c r="F52" t="s">
        <v>226</v>
      </c>
      <c r="G52" t="s">
        <v>227</v>
      </c>
      <c r="H52" s="3">
        <v>45352</v>
      </c>
      <c r="I52" t="s">
        <v>186</v>
      </c>
      <c r="J52" t="s">
        <v>19</v>
      </c>
      <c r="K52" t="s">
        <v>76</v>
      </c>
    </row>
    <row r="53" spans="1:11">
      <c r="A53" s="2">
        <v>528</v>
      </c>
      <c r="B53" t="s">
        <v>12</v>
      </c>
      <c r="C53" t="s">
        <v>228</v>
      </c>
      <c r="D53" t="s">
        <v>229</v>
      </c>
      <c r="E53" t="s">
        <v>230</v>
      </c>
      <c r="F53" t="s">
        <v>231</v>
      </c>
      <c r="G53" t="s">
        <v>17</v>
      </c>
      <c r="H53" s="3">
        <v>45372</v>
      </c>
      <c r="I53" t="s">
        <v>186</v>
      </c>
      <c r="J53" t="s">
        <v>19</v>
      </c>
      <c r="K53" t="s">
        <v>76</v>
      </c>
    </row>
    <row r="54" spans="1:11">
      <c r="A54" s="2">
        <v>527</v>
      </c>
      <c r="B54" t="s">
        <v>12</v>
      </c>
      <c r="C54" t="s">
        <v>232</v>
      </c>
      <c r="D54" t="s">
        <v>233</v>
      </c>
      <c r="E54" t="s">
        <v>234</v>
      </c>
      <c r="F54" t="s">
        <v>235</v>
      </c>
      <c r="G54" t="s">
        <v>17</v>
      </c>
      <c r="H54" s="3">
        <v>45372</v>
      </c>
      <c r="I54" t="s">
        <v>186</v>
      </c>
      <c r="J54" t="s">
        <v>19</v>
      </c>
      <c r="K54" t="s">
        <v>236</v>
      </c>
    </row>
    <row r="55" spans="1:11">
      <c r="A55" s="2">
        <v>526</v>
      </c>
      <c r="B55" t="s">
        <v>12</v>
      </c>
      <c r="C55" t="s">
        <v>237</v>
      </c>
      <c r="D55" t="s">
        <v>238</v>
      </c>
      <c r="E55" t="s">
        <v>239</v>
      </c>
      <c r="F55" t="s">
        <v>240</v>
      </c>
      <c r="G55" t="s">
        <v>17</v>
      </c>
      <c r="H55" s="3">
        <v>45372</v>
      </c>
      <c r="I55" t="s">
        <v>186</v>
      </c>
      <c r="J55" t="s">
        <v>19</v>
      </c>
      <c r="K55" t="s">
        <v>147</v>
      </c>
    </row>
    <row r="56" spans="1:11">
      <c r="A56" s="2">
        <v>525</v>
      </c>
      <c r="B56" t="s">
        <v>12</v>
      </c>
      <c r="C56" t="s">
        <v>241</v>
      </c>
      <c r="D56" t="s">
        <v>242</v>
      </c>
      <c r="E56" t="s">
        <v>243</v>
      </c>
      <c r="F56" t="s">
        <v>244</v>
      </c>
      <c r="G56" t="s">
        <v>122</v>
      </c>
      <c r="H56" s="3">
        <v>45372</v>
      </c>
      <c r="I56" t="s">
        <v>186</v>
      </c>
      <c r="J56" t="s">
        <v>19</v>
      </c>
      <c r="K56" t="s">
        <v>76</v>
      </c>
    </row>
    <row r="57" spans="1:11">
      <c r="A57" s="2">
        <v>524</v>
      </c>
      <c r="B57" t="s">
        <v>12</v>
      </c>
      <c r="C57" t="s">
        <v>245</v>
      </c>
      <c r="D57" t="s">
        <v>246</v>
      </c>
      <c r="E57" t="s">
        <v>247</v>
      </c>
      <c r="F57" t="s">
        <v>248</v>
      </c>
      <c r="G57" t="s">
        <v>17</v>
      </c>
      <c r="H57" s="3">
        <v>45372</v>
      </c>
      <c r="I57" t="s">
        <v>186</v>
      </c>
      <c r="J57" t="s">
        <v>19</v>
      </c>
      <c r="K57" t="s">
        <v>147</v>
      </c>
    </row>
    <row r="58" spans="1:11">
      <c r="A58" s="2">
        <v>523</v>
      </c>
      <c r="B58" t="s">
        <v>12</v>
      </c>
      <c r="C58" t="s">
        <v>249</v>
      </c>
      <c r="D58" t="s">
        <v>250</v>
      </c>
      <c r="E58" t="s">
        <v>247</v>
      </c>
      <c r="F58" t="s">
        <v>251</v>
      </c>
      <c r="G58" t="s">
        <v>17</v>
      </c>
      <c r="H58" s="3">
        <v>45372</v>
      </c>
      <c r="I58" t="s">
        <v>186</v>
      </c>
      <c r="J58" t="s">
        <v>19</v>
      </c>
      <c r="K58" t="s">
        <v>147</v>
      </c>
    </row>
    <row r="59" spans="1:11">
      <c r="A59" s="2">
        <v>522</v>
      </c>
      <c r="B59" t="s">
        <v>12</v>
      </c>
      <c r="C59" t="s">
        <v>252</v>
      </c>
      <c r="D59" t="s">
        <v>253</v>
      </c>
      <c r="E59" t="s">
        <v>254</v>
      </c>
      <c r="F59" t="s">
        <v>255</v>
      </c>
      <c r="G59" t="s">
        <v>17</v>
      </c>
      <c r="H59" s="3">
        <v>45372</v>
      </c>
      <c r="I59" t="s">
        <v>186</v>
      </c>
      <c r="J59" t="s">
        <v>19</v>
      </c>
      <c r="K59" t="s">
        <v>76</v>
      </c>
    </row>
    <row r="60" spans="1:11">
      <c r="A60" s="2">
        <v>521</v>
      </c>
      <c r="B60" t="s">
        <v>12</v>
      </c>
      <c r="C60" t="s">
        <v>256</v>
      </c>
      <c r="D60" t="s">
        <v>257</v>
      </c>
      <c r="E60" t="s">
        <v>258</v>
      </c>
      <c r="F60" t="s">
        <v>259</v>
      </c>
      <c r="G60" t="s">
        <v>17</v>
      </c>
      <c r="H60" s="3">
        <v>45372</v>
      </c>
      <c r="I60" t="s">
        <v>186</v>
      </c>
      <c r="J60" t="s">
        <v>19</v>
      </c>
      <c r="K60" t="s">
        <v>147</v>
      </c>
    </row>
    <row r="61" spans="1:11">
      <c r="A61" s="2">
        <v>520</v>
      </c>
      <c r="B61" t="s">
        <v>12</v>
      </c>
      <c r="C61" t="s">
        <v>260</v>
      </c>
      <c r="D61" t="s">
        <v>261</v>
      </c>
      <c r="E61" t="s">
        <v>262</v>
      </c>
      <c r="F61" t="s">
        <v>263</v>
      </c>
      <c r="G61" t="s">
        <v>17</v>
      </c>
      <c r="H61" s="3">
        <v>45372</v>
      </c>
      <c r="I61" t="s">
        <v>186</v>
      </c>
      <c r="J61" t="s">
        <v>19</v>
      </c>
      <c r="K61" t="s">
        <v>76</v>
      </c>
    </row>
    <row r="62" spans="1:11">
      <c r="A62" s="2">
        <v>519</v>
      </c>
      <c r="B62" t="s">
        <v>12</v>
      </c>
      <c r="C62" t="s">
        <v>264</v>
      </c>
      <c r="D62" t="s">
        <v>265</v>
      </c>
      <c r="E62" t="s">
        <v>266</v>
      </c>
      <c r="F62" t="s">
        <v>267</v>
      </c>
      <c r="G62" t="s">
        <v>17</v>
      </c>
      <c r="H62" s="3">
        <v>45372</v>
      </c>
      <c r="I62" t="s">
        <v>186</v>
      </c>
      <c r="J62" t="s">
        <v>19</v>
      </c>
      <c r="K62" t="s">
        <v>20</v>
      </c>
    </row>
    <row r="63" spans="1:11">
      <c r="A63" s="2">
        <v>518</v>
      </c>
      <c r="B63" t="s">
        <v>12</v>
      </c>
      <c r="C63" t="s">
        <v>268</v>
      </c>
      <c r="D63" t="s">
        <v>269</v>
      </c>
      <c r="E63" t="s">
        <v>270</v>
      </c>
      <c r="F63" t="s">
        <v>271</v>
      </c>
      <c r="G63" t="s">
        <v>17</v>
      </c>
      <c r="H63" s="3">
        <v>45372</v>
      </c>
      <c r="I63" t="s">
        <v>186</v>
      </c>
      <c r="J63" t="s">
        <v>19</v>
      </c>
      <c r="K63" t="s">
        <v>147</v>
      </c>
    </row>
    <row r="64" spans="1:11">
      <c r="A64" s="2">
        <v>517</v>
      </c>
      <c r="B64" t="s">
        <v>12</v>
      </c>
      <c r="C64" t="s">
        <v>272</v>
      </c>
      <c r="D64" t="s">
        <v>273</v>
      </c>
      <c r="E64" t="s">
        <v>274</v>
      </c>
      <c r="F64" t="s">
        <v>275</v>
      </c>
      <c r="G64" t="s">
        <v>17</v>
      </c>
      <c r="H64" s="3">
        <v>45371</v>
      </c>
      <c r="I64" t="s">
        <v>186</v>
      </c>
      <c r="J64" t="s">
        <v>19</v>
      </c>
      <c r="K64" t="s">
        <v>20</v>
      </c>
    </row>
    <row r="65" spans="1:11">
      <c r="A65" s="2">
        <v>516</v>
      </c>
      <c r="B65" t="s">
        <v>12</v>
      </c>
      <c r="C65" t="s">
        <v>276</v>
      </c>
      <c r="D65" t="s">
        <v>277</v>
      </c>
      <c r="E65" t="s">
        <v>278</v>
      </c>
      <c r="F65" t="s">
        <v>279</v>
      </c>
      <c r="G65" t="s">
        <v>17</v>
      </c>
      <c r="H65" s="3">
        <v>45371</v>
      </c>
      <c r="I65" t="s">
        <v>186</v>
      </c>
      <c r="J65" t="s">
        <v>19</v>
      </c>
      <c r="K65" t="s">
        <v>76</v>
      </c>
    </row>
    <row r="66" spans="1:11">
      <c r="A66" s="2">
        <v>515</v>
      </c>
      <c r="B66" t="s">
        <v>12</v>
      </c>
      <c r="C66" t="s">
        <v>280</v>
      </c>
      <c r="D66" t="s">
        <v>281</v>
      </c>
      <c r="E66" t="s">
        <v>282</v>
      </c>
      <c r="F66" t="s">
        <v>283</v>
      </c>
      <c r="G66" t="s">
        <v>17</v>
      </c>
      <c r="H66" s="3">
        <v>45371</v>
      </c>
      <c r="I66" t="s">
        <v>186</v>
      </c>
      <c r="J66" t="s">
        <v>19</v>
      </c>
      <c r="K66" t="s">
        <v>181</v>
      </c>
    </row>
    <row r="67" spans="1:11">
      <c r="A67" s="2">
        <v>514</v>
      </c>
      <c r="B67" t="s">
        <v>12</v>
      </c>
      <c r="C67" t="s">
        <v>284</v>
      </c>
      <c r="D67" t="s">
        <v>285</v>
      </c>
      <c r="E67" t="s">
        <v>286</v>
      </c>
      <c r="F67" t="s">
        <v>287</v>
      </c>
      <c r="G67" t="s">
        <v>17</v>
      </c>
      <c r="H67" s="3">
        <v>45371</v>
      </c>
      <c r="I67" t="s">
        <v>186</v>
      </c>
      <c r="J67" t="s">
        <v>19</v>
      </c>
      <c r="K67" t="s">
        <v>20</v>
      </c>
    </row>
    <row r="68" spans="1:11">
      <c r="A68" s="2">
        <v>513</v>
      </c>
      <c r="B68" t="s">
        <v>12</v>
      </c>
      <c r="C68" t="s">
        <v>288</v>
      </c>
      <c r="D68" t="s">
        <v>289</v>
      </c>
      <c r="E68" t="s">
        <v>290</v>
      </c>
      <c r="F68" t="s">
        <v>291</v>
      </c>
      <c r="G68" t="s">
        <v>17</v>
      </c>
      <c r="H68" s="3">
        <v>45371</v>
      </c>
      <c r="I68" t="s">
        <v>186</v>
      </c>
      <c r="J68" t="s">
        <v>19</v>
      </c>
      <c r="K68" t="s">
        <v>20</v>
      </c>
    </row>
    <row r="69" spans="1:11">
      <c r="A69" s="2">
        <v>512</v>
      </c>
      <c r="B69" t="s">
        <v>12</v>
      </c>
      <c r="C69" t="s">
        <v>292</v>
      </c>
      <c r="D69" t="s">
        <v>293</v>
      </c>
      <c r="E69" t="s">
        <v>294</v>
      </c>
      <c r="F69" t="s">
        <v>295</v>
      </c>
      <c r="G69" t="s">
        <v>81</v>
      </c>
      <c r="H69" s="3">
        <v>45364</v>
      </c>
      <c r="I69" t="s">
        <v>186</v>
      </c>
      <c r="J69" t="s">
        <v>19</v>
      </c>
      <c r="K69" t="s">
        <v>20</v>
      </c>
    </row>
    <row r="70" spans="1:11">
      <c r="A70" s="2">
        <v>511</v>
      </c>
      <c r="B70" t="s">
        <v>12</v>
      </c>
      <c r="C70" t="s">
        <v>296</v>
      </c>
      <c r="D70" t="s">
        <v>297</v>
      </c>
      <c r="E70" t="s">
        <v>298</v>
      </c>
      <c r="F70" t="s">
        <v>299</v>
      </c>
      <c r="G70" t="s">
        <v>17</v>
      </c>
      <c r="H70" s="3">
        <v>45371</v>
      </c>
      <c r="I70" t="s">
        <v>186</v>
      </c>
      <c r="J70" t="s">
        <v>19</v>
      </c>
      <c r="K70" t="s">
        <v>147</v>
      </c>
    </row>
    <row r="71" spans="1:11">
      <c r="A71" s="2">
        <v>510</v>
      </c>
      <c r="B71" t="s">
        <v>12</v>
      </c>
      <c r="C71" t="s">
        <v>300</v>
      </c>
      <c r="D71" t="s">
        <v>301</v>
      </c>
      <c r="E71" t="s">
        <v>298</v>
      </c>
      <c r="F71" t="s">
        <v>299</v>
      </c>
      <c r="G71" t="s">
        <v>17</v>
      </c>
      <c r="H71" s="3">
        <v>45371</v>
      </c>
      <c r="I71" t="s">
        <v>186</v>
      </c>
      <c r="J71" t="s">
        <v>19</v>
      </c>
      <c r="K71" t="s">
        <v>147</v>
      </c>
    </row>
    <row r="72" spans="1:11">
      <c r="A72" s="2">
        <v>509</v>
      </c>
      <c r="B72" t="s">
        <v>12</v>
      </c>
      <c r="C72" t="s">
        <v>302</v>
      </c>
      <c r="D72" t="s">
        <v>303</v>
      </c>
      <c r="E72" t="s">
        <v>304</v>
      </c>
      <c r="F72" t="s">
        <v>305</v>
      </c>
      <c r="G72" t="s">
        <v>17</v>
      </c>
      <c r="H72" s="3">
        <v>45371</v>
      </c>
      <c r="I72" t="s">
        <v>186</v>
      </c>
      <c r="J72" t="s">
        <v>19</v>
      </c>
      <c r="K72" t="s">
        <v>147</v>
      </c>
    </row>
    <row r="73" spans="1:11">
      <c r="A73" s="2">
        <v>508</v>
      </c>
      <c r="B73" t="s">
        <v>12</v>
      </c>
      <c r="C73" t="s">
        <v>306</v>
      </c>
      <c r="D73" t="s">
        <v>307</v>
      </c>
      <c r="E73" t="s">
        <v>308</v>
      </c>
      <c r="F73" t="s">
        <v>309</v>
      </c>
      <c r="G73" t="s">
        <v>17</v>
      </c>
      <c r="H73" s="3">
        <v>45371</v>
      </c>
      <c r="I73" t="s">
        <v>186</v>
      </c>
      <c r="J73" t="s">
        <v>19</v>
      </c>
      <c r="K73" t="s">
        <v>76</v>
      </c>
    </row>
    <row r="74" spans="1:11">
      <c r="A74" s="2">
        <v>507</v>
      </c>
      <c r="B74" t="s">
        <v>12</v>
      </c>
      <c r="C74" t="s">
        <v>310</v>
      </c>
      <c r="D74" t="s">
        <v>311</v>
      </c>
      <c r="E74" t="s">
        <v>312</v>
      </c>
      <c r="F74" t="s">
        <v>313</v>
      </c>
      <c r="G74" t="s">
        <v>17</v>
      </c>
      <c r="H74" s="3">
        <v>45371</v>
      </c>
      <c r="I74" t="s">
        <v>186</v>
      </c>
      <c r="J74" t="s">
        <v>19</v>
      </c>
      <c r="K74" t="s">
        <v>147</v>
      </c>
    </row>
    <row r="75" spans="1:11">
      <c r="A75" s="2">
        <v>506</v>
      </c>
      <c r="B75" t="s">
        <v>12</v>
      </c>
      <c r="C75" t="s">
        <v>314</v>
      </c>
      <c r="D75" t="s">
        <v>315</v>
      </c>
      <c r="E75" t="s">
        <v>316</v>
      </c>
      <c r="F75" t="s">
        <v>317</v>
      </c>
      <c r="G75" t="s">
        <v>17</v>
      </c>
      <c r="H75" s="3">
        <v>45371</v>
      </c>
      <c r="I75" t="s">
        <v>186</v>
      </c>
      <c r="J75" t="s">
        <v>19</v>
      </c>
      <c r="K75" t="s">
        <v>147</v>
      </c>
    </row>
    <row r="76" spans="1:11">
      <c r="A76" s="2">
        <v>505</v>
      </c>
      <c r="B76" t="s">
        <v>12</v>
      </c>
      <c r="C76" t="s">
        <v>318</v>
      </c>
      <c r="D76" t="s">
        <v>319</v>
      </c>
      <c r="E76" t="s">
        <v>320</v>
      </c>
      <c r="F76" t="s">
        <v>321</v>
      </c>
      <c r="G76" t="s">
        <v>17</v>
      </c>
      <c r="H76" s="3">
        <v>45383</v>
      </c>
      <c r="I76" t="s">
        <v>186</v>
      </c>
      <c r="J76" t="s">
        <v>19</v>
      </c>
      <c r="K76" t="s">
        <v>20</v>
      </c>
    </row>
    <row r="77" spans="1:11">
      <c r="A77" s="2">
        <v>504</v>
      </c>
      <c r="B77" t="s">
        <v>12</v>
      </c>
      <c r="C77" t="s">
        <v>322</v>
      </c>
      <c r="D77" t="s">
        <v>323</v>
      </c>
      <c r="E77" t="s">
        <v>324</v>
      </c>
      <c r="F77" t="s">
        <v>101</v>
      </c>
      <c r="G77" t="s">
        <v>17</v>
      </c>
      <c r="H77" s="3">
        <v>45370</v>
      </c>
      <c r="I77" t="s">
        <v>186</v>
      </c>
      <c r="J77" t="s">
        <v>19</v>
      </c>
      <c r="K77" t="s">
        <v>20</v>
      </c>
    </row>
    <row r="78" spans="1:11">
      <c r="A78" s="2">
        <v>503</v>
      </c>
      <c r="B78" t="s">
        <v>12</v>
      </c>
      <c r="C78" t="s">
        <v>325</v>
      </c>
      <c r="D78" t="s">
        <v>326</v>
      </c>
      <c r="E78" t="s">
        <v>290</v>
      </c>
      <c r="F78" t="s">
        <v>327</v>
      </c>
      <c r="G78" t="s">
        <v>17</v>
      </c>
      <c r="H78" s="3">
        <v>45371</v>
      </c>
      <c r="I78" t="s">
        <v>186</v>
      </c>
      <c r="J78" t="s">
        <v>19</v>
      </c>
      <c r="K78" t="s">
        <v>76</v>
      </c>
    </row>
    <row r="79" spans="1:11">
      <c r="A79" s="2">
        <v>502</v>
      </c>
      <c r="B79" t="s">
        <v>12</v>
      </c>
      <c r="C79" t="s">
        <v>328</v>
      </c>
      <c r="D79" t="s">
        <v>329</v>
      </c>
      <c r="E79" t="s">
        <v>330</v>
      </c>
      <c r="F79" t="s">
        <v>331</v>
      </c>
      <c r="G79" t="s">
        <v>17</v>
      </c>
      <c r="H79" s="3">
        <v>45371</v>
      </c>
      <c r="I79" t="s">
        <v>186</v>
      </c>
      <c r="J79" t="s">
        <v>19</v>
      </c>
      <c r="K79" t="s">
        <v>76</v>
      </c>
    </row>
    <row r="80" spans="1:11">
      <c r="A80" s="2">
        <v>501</v>
      </c>
      <c r="B80" t="s">
        <v>12</v>
      </c>
      <c r="C80" t="s">
        <v>332</v>
      </c>
      <c r="D80" t="s">
        <v>333</v>
      </c>
      <c r="E80" t="s">
        <v>334</v>
      </c>
      <c r="F80" t="s">
        <v>335</v>
      </c>
      <c r="G80" t="s">
        <v>17</v>
      </c>
      <c r="H80" s="3">
        <v>45371</v>
      </c>
      <c r="I80" t="s">
        <v>186</v>
      </c>
      <c r="J80" t="s">
        <v>19</v>
      </c>
      <c r="K80" t="s">
        <v>76</v>
      </c>
    </row>
    <row r="81" spans="1:11">
      <c r="A81" s="2">
        <v>500</v>
      </c>
      <c r="B81" t="s">
        <v>12</v>
      </c>
      <c r="C81" t="s">
        <v>336</v>
      </c>
      <c r="D81" t="s">
        <v>337</v>
      </c>
      <c r="E81" t="s">
        <v>266</v>
      </c>
      <c r="F81" t="s">
        <v>338</v>
      </c>
      <c r="G81" t="s">
        <v>17</v>
      </c>
      <c r="H81" s="3">
        <v>45371</v>
      </c>
      <c r="I81" t="s">
        <v>186</v>
      </c>
      <c r="J81" t="s">
        <v>19</v>
      </c>
      <c r="K81" t="s">
        <v>147</v>
      </c>
    </row>
    <row r="82" spans="1:11">
      <c r="A82" s="2">
        <v>499</v>
      </c>
      <c r="B82" t="s">
        <v>12</v>
      </c>
      <c r="C82" t="s">
        <v>339</v>
      </c>
      <c r="D82" t="s">
        <v>340</v>
      </c>
      <c r="E82" t="s">
        <v>341</v>
      </c>
      <c r="F82" t="s">
        <v>342</v>
      </c>
      <c r="G82" t="s">
        <v>17</v>
      </c>
      <c r="H82" s="3">
        <v>45371</v>
      </c>
      <c r="I82" t="s">
        <v>186</v>
      </c>
      <c r="J82" t="s">
        <v>19</v>
      </c>
      <c r="K82" t="s">
        <v>20</v>
      </c>
    </row>
    <row r="83" spans="1:11">
      <c r="A83" s="2">
        <v>498</v>
      </c>
      <c r="B83" t="s">
        <v>12</v>
      </c>
      <c r="C83" t="s">
        <v>343</v>
      </c>
      <c r="D83" t="s">
        <v>344</v>
      </c>
      <c r="E83" t="s">
        <v>345</v>
      </c>
      <c r="F83" t="s">
        <v>346</v>
      </c>
      <c r="G83" t="s">
        <v>17</v>
      </c>
      <c r="H83" s="3">
        <v>45371</v>
      </c>
      <c r="I83" t="s">
        <v>186</v>
      </c>
      <c r="J83" t="s">
        <v>19</v>
      </c>
      <c r="K83" t="s">
        <v>147</v>
      </c>
    </row>
    <row r="84" spans="1:11">
      <c r="A84" s="2">
        <v>497</v>
      </c>
      <c r="B84" t="s">
        <v>12</v>
      </c>
      <c r="C84" t="s">
        <v>347</v>
      </c>
      <c r="D84" t="s">
        <v>348</v>
      </c>
      <c r="E84" t="s">
        <v>349</v>
      </c>
      <c r="F84" t="s">
        <v>350</v>
      </c>
      <c r="G84" t="s">
        <v>17</v>
      </c>
      <c r="H84" s="3">
        <v>45371</v>
      </c>
      <c r="I84" t="s">
        <v>186</v>
      </c>
      <c r="J84" t="s">
        <v>19</v>
      </c>
      <c r="K84" t="s">
        <v>20</v>
      </c>
    </row>
    <row r="85" spans="1:11">
      <c r="A85" s="2">
        <v>496</v>
      </c>
      <c r="B85" t="s">
        <v>12</v>
      </c>
      <c r="C85" t="s">
        <v>351</v>
      </c>
      <c r="D85" t="s">
        <v>352</v>
      </c>
      <c r="E85" t="s">
        <v>334</v>
      </c>
      <c r="F85" t="s">
        <v>353</v>
      </c>
      <c r="G85" t="s">
        <v>17</v>
      </c>
      <c r="H85" s="3">
        <v>45370</v>
      </c>
      <c r="I85" t="s">
        <v>186</v>
      </c>
      <c r="J85" t="s">
        <v>19</v>
      </c>
      <c r="K85" t="s">
        <v>76</v>
      </c>
    </row>
    <row r="86" spans="1:11">
      <c r="A86" s="2">
        <v>495</v>
      </c>
      <c r="B86" t="s">
        <v>12</v>
      </c>
      <c r="C86" t="s">
        <v>354</v>
      </c>
      <c r="D86" t="s">
        <v>355</v>
      </c>
      <c r="E86" t="s">
        <v>356</v>
      </c>
      <c r="F86" t="s">
        <v>357</v>
      </c>
      <c r="G86" t="s">
        <v>17</v>
      </c>
      <c r="H86" s="3">
        <v>45372</v>
      </c>
      <c r="I86" t="s">
        <v>186</v>
      </c>
      <c r="J86" t="s">
        <v>19</v>
      </c>
      <c r="K86" t="s">
        <v>20</v>
      </c>
    </row>
    <row r="87" spans="1:11">
      <c r="A87" s="2">
        <v>494</v>
      </c>
      <c r="B87" t="s">
        <v>12</v>
      </c>
      <c r="C87" t="s">
        <v>358</v>
      </c>
      <c r="D87" t="s">
        <v>359</v>
      </c>
      <c r="E87" t="s">
        <v>360</v>
      </c>
      <c r="F87" t="s">
        <v>361</v>
      </c>
      <c r="G87" t="s">
        <v>17</v>
      </c>
      <c r="H87" s="3">
        <v>45370</v>
      </c>
      <c r="I87" t="s">
        <v>186</v>
      </c>
      <c r="J87" t="s">
        <v>19</v>
      </c>
      <c r="K87" t="s">
        <v>172</v>
      </c>
    </row>
    <row r="88" spans="1:11">
      <c r="A88" s="2">
        <v>493</v>
      </c>
      <c r="B88" t="s">
        <v>12</v>
      </c>
      <c r="C88" t="s">
        <v>362</v>
      </c>
      <c r="D88" t="s">
        <v>363</v>
      </c>
      <c r="E88" t="s">
        <v>364</v>
      </c>
      <c r="F88" t="s">
        <v>365</v>
      </c>
      <c r="G88" t="s">
        <v>17</v>
      </c>
      <c r="H88" s="3">
        <v>45370</v>
      </c>
      <c r="I88" t="s">
        <v>186</v>
      </c>
      <c r="J88" t="s">
        <v>19</v>
      </c>
      <c r="K88" t="s">
        <v>20</v>
      </c>
    </row>
    <row r="89" spans="1:11">
      <c r="A89" s="2">
        <v>492</v>
      </c>
      <c r="B89" t="s">
        <v>12</v>
      </c>
      <c r="C89" t="s">
        <v>366</v>
      </c>
      <c r="D89" t="s">
        <v>367</v>
      </c>
      <c r="E89" t="s">
        <v>368</v>
      </c>
      <c r="F89" t="s">
        <v>369</v>
      </c>
      <c r="G89" t="s">
        <v>17</v>
      </c>
      <c r="H89" s="3">
        <v>45370</v>
      </c>
      <c r="I89" t="s">
        <v>186</v>
      </c>
      <c r="J89" t="s">
        <v>19</v>
      </c>
      <c r="K89" t="s">
        <v>147</v>
      </c>
    </row>
    <row r="90" spans="1:11">
      <c r="A90" s="2">
        <v>491</v>
      </c>
      <c r="B90" t="s">
        <v>12</v>
      </c>
      <c r="C90" t="s">
        <v>370</v>
      </c>
      <c r="D90" t="s">
        <v>371</v>
      </c>
      <c r="E90" t="s">
        <v>372</v>
      </c>
      <c r="F90" t="s">
        <v>373</v>
      </c>
      <c r="G90" t="s">
        <v>17</v>
      </c>
      <c r="H90" s="3">
        <v>45370</v>
      </c>
      <c r="I90" t="s">
        <v>186</v>
      </c>
      <c r="J90" t="s">
        <v>19</v>
      </c>
      <c r="K90" t="s">
        <v>147</v>
      </c>
    </row>
    <row r="91" spans="1:11">
      <c r="A91" s="2">
        <v>490</v>
      </c>
      <c r="B91" t="s">
        <v>12</v>
      </c>
      <c r="C91" t="s">
        <v>374</v>
      </c>
      <c r="D91" t="s">
        <v>375</v>
      </c>
      <c r="E91" t="s">
        <v>376</v>
      </c>
      <c r="F91" t="s">
        <v>377</v>
      </c>
      <c r="G91" t="s">
        <v>17</v>
      </c>
      <c r="H91" s="3">
        <v>45370</v>
      </c>
      <c r="I91" t="s">
        <v>186</v>
      </c>
      <c r="J91" t="s">
        <v>19</v>
      </c>
      <c r="K91" t="s">
        <v>20</v>
      </c>
    </row>
    <row r="92" spans="1:11">
      <c r="A92" s="2">
        <v>489</v>
      </c>
      <c r="B92" t="s">
        <v>12</v>
      </c>
      <c r="C92" t="s">
        <v>378</v>
      </c>
      <c r="D92" t="s">
        <v>379</v>
      </c>
      <c r="E92" t="s">
        <v>380</v>
      </c>
      <c r="F92" t="s">
        <v>381</v>
      </c>
      <c r="G92" t="s">
        <v>17</v>
      </c>
      <c r="H92" s="3">
        <v>45370</v>
      </c>
      <c r="I92" t="s">
        <v>186</v>
      </c>
      <c r="J92" t="s">
        <v>19</v>
      </c>
      <c r="K92" t="s">
        <v>20</v>
      </c>
    </row>
    <row r="93" spans="1:11">
      <c r="A93" s="2">
        <v>488</v>
      </c>
      <c r="B93" t="s">
        <v>12</v>
      </c>
      <c r="C93" t="s">
        <v>382</v>
      </c>
      <c r="D93" t="s">
        <v>383</v>
      </c>
      <c r="E93" t="s">
        <v>384</v>
      </c>
      <c r="F93" t="s">
        <v>385</v>
      </c>
      <c r="G93" t="s">
        <v>17</v>
      </c>
      <c r="H93" s="3">
        <v>45370</v>
      </c>
      <c r="I93" t="s">
        <v>186</v>
      </c>
      <c r="J93" t="s">
        <v>19</v>
      </c>
      <c r="K93" t="s">
        <v>76</v>
      </c>
    </row>
    <row r="94" spans="1:11">
      <c r="A94" s="2">
        <v>487</v>
      </c>
      <c r="B94" t="s">
        <v>12</v>
      </c>
      <c r="C94" t="s">
        <v>386</v>
      </c>
      <c r="D94" t="s">
        <v>387</v>
      </c>
      <c r="E94" t="s">
        <v>388</v>
      </c>
      <c r="F94" t="s">
        <v>389</v>
      </c>
      <c r="G94" t="s">
        <v>17</v>
      </c>
      <c r="H94" s="3">
        <v>45370</v>
      </c>
      <c r="I94" t="s">
        <v>186</v>
      </c>
      <c r="J94" t="s">
        <v>19</v>
      </c>
      <c r="K94" t="s">
        <v>147</v>
      </c>
    </row>
    <row r="95" spans="1:11">
      <c r="A95" s="2">
        <v>486</v>
      </c>
      <c r="B95" t="s">
        <v>12</v>
      </c>
      <c r="C95" t="s">
        <v>390</v>
      </c>
      <c r="D95" t="s">
        <v>391</v>
      </c>
      <c r="E95" t="s">
        <v>392</v>
      </c>
      <c r="F95" t="s">
        <v>393</v>
      </c>
      <c r="G95" t="s">
        <v>17</v>
      </c>
      <c r="H95" s="3">
        <v>45370</v>
      </c>
      <c r="I95" t="s">
        <v>186</v>
      </c>
      <c r="J95" t="s">
        <v>19</v>
      </c>
      <c r="K95" t="s">
        <v>147</v>
      </c>
    </row>
    <row r="96" spans="1:11">
      <c r="A96" s="2">
        <v>485</v>
      </c>
      <c r="B96" t="s">
        <v>12</v>
      </c>
      <c r="C96" t="s">
        <v>394</v>
      </c>
      <c r="D96" t="s">
        <v>395</v>
      </c>
      <c r="E96" t="s">
        <v>396</v>
      </c>
      <c r="F96" t="s">
        <v>397</v>
      </c>
      <c r="G96" t="s">
        <v>17</v>
      </c>
      <c r="H96" s="3">
        <v>45370</v>
      </c>
      <c r="I96" t="s">
        <v>186</v>
      </c>
      <c r="J96" t="s">
        <v>19</v>
      </c>
      <c r="K96" t="s">
        <v>76</v>
      </c>
    </row>
    <row r="97" spans="1:11">
      <c r="A97" s="2">
        <v>484</v>
      </c>
      <c r="B97" t="s">
        <v>25</v>
      </c>
      <c r="C97" t="s">
        <v>398</v>
      </c>
      <c r="D97" t="s">
        <v>399</v>
      </c>
      <c r="E97" t="s">
        <v>400</v>
      </c>
      <c r="F97" t="s">
        <v>401</v>
      </c>
      <c r="G97" t="s">
        <v>81</v>
      </c>
      <c r="H97" s="3">
        <v>45362</v>
      </c>
      <c r="I97" t="s">
        <v>186</v>
      </c>
      <c r="K97" t="s">
        <v>147</v>
      </c>
    </row>
    <row r="98" spans="1:11">
      <c r="A98" s="2">
        <v>483</v>
      </c>
      <c r="B98" t="s">
        <v>12</v>
      </c>
      <c r="C98" t="s">
        <v>402</v>
      </c>
      <c r="D98" t="s">
        <v>403</v>
      </c>
      <c r="E98" t="s">
        <v>404</v>
      </c>
      <c r="F98" t="s">
        <v>405</v>
      </c>
      <c r="G98" t="s">
        <v>17</v>
      </c>
      <c r="H98" s="3">
        <v>45370</v>
      </c>
      <c r="I98" t="s">
        <v>186</v>
      </c>
      <c r="J98" t="s">
        <v>19</v>
      </c>
      <c r="K98" t="s">
        <v>147</v>
      </c>
    </row>
    <row r="99" spans="1:11">
      <c r="A99" s="2">
        <v>482</v>
      </c>
      <c r="B99" t="s">
        <v>12</v>
      </c>
      <c r="C99" t="s">
        <v>406</v>
      </c>
      <c r="D99" t="s">
        <v>407</v>
      </c>
      <c r="E99" t="s">
        <v>408</v>
      </c>
      <c r="F99" t="s">
        <v>409</v>
      </c>
      <c r="G99" t="s">
        <v>17</v>
      </c>
      <c r="H99" s="3">
        <v>45370</v>
      </c>
      <c r="I99" t="s">
        <v>186</v>
      </c>
      <c r="J99" t="s">
        <v>19</v>
      </c>
      <c r="K99" t="s">
        <v>147</v>
      </c>
    </row>
    <row r="100" spans="1:11">
      <c r="A100" s="2">
        <v>481</v>
      </c>
      <c r="B100" t="s">
        <v>12</v>
      </c>
      <c r="C100" t="s">
        <v>410</v>
      </c>
      <c r="D100" t="s">
        <v>411</v>
      </c>
      <c r="E100" t="s">
        <v>412</v>
      </c>
      <c r="F100" t="s">
        <v>413</v>
      </c>
      <c r="G100" t="s">
        <v>17</v>
      </c>
      <c r="H100" s="3">
        <v>45370</v>
      </c>
      <c r="I100" t="s">
        <v>186</v>
      </c>
      <c r="J100" t="s">
        <v>19</v>
      </c>
      <c r="K100" t="s">
        <v>20</v>
      </c>
    </row>
    <row r="101" spans="1:11">
      <c r="A101" s="2">
        <v>480</v>
      </c>
      <c r="B101" t="s">
        <v>25</v>
      </c>
      <c r="C101" t="s">
        <v>414</v>
      </c>
      <c r="D101" t="s">
        <v>415</v>
      </c>
      <c r="E101" t="s">
        <v>416</v>
      </c>
      <c r="F101" t="s">
        <v>417</v>
      </c>
      <c r="G101" t="s">
        <v>17</v>
      </c>
      <c r="H101" s="3">
        <v>45359</v>
      </c>
      <c r="I101" t="s">
        <v>186</v>
      </c>
      <c r="K101" t="s">
        <v>20</v>
      </c>
    </row>
    <row r="102" spans="1:11">
      <c r="A102" s="2">
        <v>479</v>
      </c>
      <c r="B102" t="s">
        <v>12</v>
      </c>
      <c r="C102" t="s">
        <v>418</v>
      </c>
      <c r="D102" t="s">
        <v>419</v>
      </c>
      <c r="E102" t="s">
        <v>205</v>
      </c>
      <c r="F102" t="s">
        <v>420</v>
      </c>
      <c r="G102" t="s">
        <v>17</v>
      </c>
      <c r="H102" s="3">
        <v>45370</v>
      </c>
      <c r="I102" t="s">
        <v>186</v>
      </c>
      <c r="J102" t="s">
        <v>19</v>
      </c>
      <c r="K102" t="s">
        <v>147</v>
      </c>
    </row>
    <row r="103" spans="1:11">
      <c r="A103" s="2">
        <v>478</v>
      </c>
      <c r="B103" t="s">
        <v>12</v>
      </c>
      <c r="C103" t="s">
        <v>421</v>
      </c>
      <c r="D103" t="s">
        <v>422</v>
      </c>
      <c r="E103" t="s">
        <v>423</v>
      </c>
      <c r="F103" t="s">
        <v>424</v>
      </c>
      <c r="G103" t="s">
        <v>17</v>
      </c>
      <c r="H103" s="3">
        <v>45370</v>
      </c>
      <c r="I103" t="s">
        <v>186</v>
      </c>
      <c r="J103" t="s">
        <v>19</v>
      </c>
      <c r="K103" t="s">
        <v>76</v>
      </c>
    </row>
    <row r="104" spans="1:11">
      <c r="A104" s="2">
        <v>477</v>
      </c>
      <c r="B104" t="s">
        <v>12</v>
      </c>
      <c r="C104" t="s">
        <v>425</v>
      </c>
      <c r="D104" t="s">
        <v>426</v>
      </c>
      <c r="E104" t="s">
        <v>427</v>
      </c>
      <c r="F104" t="s">
        <v>428</v>
      </c>
      <c r="G104" t="s">
        <v>17</v>
      </c>
      <c r="H104" s="3">
        <v>45370</v>
      </c>
      <c r="I104" t="s">
        <v>186</v>
      </c>
      <c r="J104" t="s">
        <v>19</v>
      </c>
      <c r="K104" t="s">
        <v>147</v>
      </c>
    </row>
    <row r="105" spans="1:11">
      <c r="A105" s="2">
        <v>476</v>
      </c>
      <c r="B105" t="s">
        <v>12</v>
      </c>
      <c r="C105" t="s">
        <v>429</v>
      </c>
      <c r="D105" t="s">
        <v>430</v>
      </c>
      <c r="E105" t="s">
        <v>431</v>
      </c>
      <c r="F105" t="s">
        <v>432</v>
      </c>
      <c r="G105" t="s">
        <v>17</v>
      </c>
      <c r="H105" s="3">
        <v>45370</v>
      </c>
      <c r="I105" t="s">
        <v>186</v>
      </c>
      <c r="J105" t="s">
        <v>19</v>
      </c>
      <c r="K105" t="s">
        <v>76</v>
      </c>
    </row>
    <row r="106" spans="1:11">
      <c r="A106" s="2">
        <v>475</v>
      </c>
      <c r="B106" t="s">
        <v>12</v>
      </c>
      <c r="C106" t="s">
        <v>433</v>
      </c>
      <c r="D106" t="s">
        <v>434</v>
      </c>
      <c r="E106" t="s">
        <v>435</v>
      </c>
      <c r="F106" t="s">
        <v>436</v>
      </c>
      <c r="G106" t="s">
        <v>17</v>
      </c>
      <c r="H106" s="3">
        <v>45394</v>
      </c>
      <c r="I106" t="s">
        <v>186</v>
      </c>
      <c r="J106" t="s">
        <v>19</v>
      </c>
      <c r="K106" t="s">
        <v>76</v>
      </c>
    </row>
    <row r="107" spans="1:11">
      <c r="A107" s="2">
        <v>474</v>
      </c>
      <c r="B107" t="s">
        <v>12</v>
      </c>
      <c r="C107" t="s">
        <v>437</v>
      </c>
      <c r="D107" t="s">
        <v>438</v>
      </c>
      <c r="E107" t="s">
        <v>439</v>
      </c>
      <c r="F107" t="s">
        <v>440</v>
      </c>
      <c r="G107" t="s">
        <v>17</v>
      </c>
      <c r="H107" s="3">
        <v>45370</v>
      </c>
      <c r="I107" t="s">
        <v>186</v>
      </c>
      <c r="J107" t="s">
        <v>19</v>
      </c>
      <c r="K107" t="s">
        <v>147</v>
      </c>
    </row>
    <row r="108" spans="1:11">
      <c r="A108" s="2">
        <v>473</v>
      </c>
      <c r="B108" t="s">
        <v>12</v>
      </c>
      <c r="C108" t="s">
        <v>441</v>
      </c>
      <c r="D108" t="s">
        <v>442</v>
      </c>
      <c r="E108" t="s">
        <v>443</v>
      </c>
      <c r="F108" t="s">
        <v>444</v>
      </c>
      <c r="G108" t="s">
        <v>17</v>
      </c>
      <c r="H108" s="3">
        <v>45370</v>
      </c>
      <c r="I108" t="s">
        <v>186</v>
      </c>
      <c r="J108" t="s">
        <v>19</v>
      </c>
      <c r="K108" t="s">
        <v>20</v>
      </c>
    </row>
    <row r="109" spans="1:11">
      <c r="A109" s="2">
        <v>472</v>
      </c>
      <c r="B109" t="s">
        <v>12</v>
      </c>
      <c r="C109" t="s">
        <v>445</v>
      </c>
      <c r="D109" t="s">
        <v>446</v>
      </c>
      <c r="E109" t="s">
        <v>447</v>
      </c>
      <c r="F109" t="s">
        <v>405</v>
      </c>
      <c r="G109" t="s">
        <v>17</v>
      </c>
      <c r="H109" s="3">
        <v>45370</v>
      </c>
      <c r="I109" t="s">
        <v>186</v>
      </c>
      <c r="J109" t="s">
        <v>19</v>
      </c>
      <c r="K109" t="s">
        <v>147</v>
      </c>
    </row>
    <row r="110" spans="1:11">
      <c r="A110" s="2">
        <v>471</v>
      </c>
      <c r="B110" t="s">
        <v>12</v>
      </c>
      <c r="C110" t="s">
        <v>448</v>
      </c>
      <c r="D110" t="s">
        <v>449</v>
      </c>
      <c r="E110" t="s">
        <v>450</v>
      </c>
      <c r="F110" t="s">
        <v>451</v>
      </c>
      <c r="G110" t="s">
        <v>17</v>
      </c>
      <c r="H110" s="3">
        <v>45370</v>
      </c>
      <c r="I110" t="s">
        <v>186</v>
      </c>
      <c r="J110" t="s">
        <v>19</v>
      </c>
      <c r="K110" t="s">
        <v>147</v>
      </c>
    </row>
    <row r="111" spans="1:11">
      <c r="A111" s="2">
        <v>470</v>
      </c>
      <c r="B111" t="s">
        <v>12</v>
      </c>
      <c r="C111" t="s">
        <v>452</v>
      </c>
      <c r="D111" t="s">
        <v>453</v>
      </c>
      <c r="E111" t="s">
        <v>454</v>
      </c>
      <c r="F111" t="s">
        <v>455</v>
      </c>
      <c r="G111" t="s">
        <v>17</v>
      </c>
      <c r="H111" s="3">
        <v>45369</v>
      </c>
      <c r="I111" t="s">
        <v>186</v>
      </c>
      <c r="J111" t="s">
        <v>19</v>
      </c>
      <c r="K111" t="s">
        <v>76</v>
      </c>
    </row>
    <row r="112" spans="1:11">
      <c r="A112" s="2">
        <v>469</v>
      </c>
      <c r="B112" t="s">
        <v>12</v>
      </c>
      <c r="C112" t="s">
        <v>456</v>
      </c>
      <c r="D112" t="s">
        <v>457</v>
      </c>
      <c r="E112" t="s">
        <v>112</v>
      </c>
      <c r="F112" t="s">
        <v>458</v>
      </c>
      <c r="G112" t="s">
        <v>17</v>
      </c>
      <c r="H112" s="3">
        <v>45369</v>
      </c>
      <c r="I112" t="s">
        <v>186</v>
      </c>
      <c r="J112" t="s">
        <v>19</v>
      </c>
      <c r="K112" t="s">
        <v>20</v>
      </c>
    </row>
    <row r="113" spans="1:11">
      <c r="A113" s="2">
        <v>468</v>
      </c>
      <c r="B113" t="s">
        <v>12</v>
      </c>
      <c r="C113" t="s">
        <v>459</v>
      </c>
      <c r="D113" t="s">
        <v>460</v>
      </c>
      <c r="E113" t="s">
        <v>461</v>
      </c>
      <c r="F113" t="s">
        <v>462</v>
      </c>
      <c r="G113" t="s">
        <v>17</v>
      </c>
      <c r="H113" s="3">
        <v>45369</v>
      </c>
      <c r="I113" t="s">
        <v>186</v>
      </c>
      <c r="J113" t="s">
        <v>19</v>
      </c>
      <c r="K113" t="s">
        <v>147</v>
      </c>
    </row>
    <row r="114" spans="1:11">
      <c r="A114" s="2">
        <v>467</v>
      </c>
      <c r="B114" t="s">
        <v>12</v>
      </c>
      <c r="C114" t="s">
        <v>463</v>
      </c>
      <c r="D114" t="s">
        <v>464</v>
      </c>
      <c r="E114" t="s">
        <v>465</v>
      </c>
      <c r="F114" t="s">
        <v>466</v>
      </c>
      <c r="G114" t="s">
        <v>17</v>
      </c>
      <c r="H114" s="3">
        <v>45369</v>
      </c>
      <c r="I114" t="s">
        <v>186</v>
      </c>
      <c r="J114" t="s">
        <v>19</v>
      </c>
      <c r="K114" t="s">
        <v>147</v>
      </c>
    </row>
    <row r="115" spans="1:11">
      <c r="A115" s="2">
        <v>466</v>
      </c>
      <c r="B115" t="s">
        <v>12</v>
      </c>
      <c r="C115" t="s">
        <v>467</v>
      </c>
      <c r="D115" t="s">
        <v>468</v>
      </c>
      <c r="E115" t="s">
        <v>469</v>
      </c>
      <c r="F115" t="s">
        <v>470</v>
      </c>
      <c r="G115" t="s">
        <v>17</v>
      </c>
      <c r="H115" s="3">
        <v>45369</v>
      </c>
      <c r="I115" t="s">
        <v>186</v>
      </c>
      <c r="J115" t="s">
        <v>19</v>
      </c>
      <c r="K115" t="s">
        <v>20</v>
      </c>
    </row>
    <row r="116" spans="1:11">
      <c r="A116" s="2">
        <v>465</v>
      </c>
      <c r="B116" t="s">
        <v>12</v>
      </c>
      <c r="C116" t="s">
        <v>471</v>
      </c>
      <c r="D116" t="s">
        <v>472</v>
      </c>
      <c r="E116" t="s">
        <v>473</v>
      </c>
      <c r="F116" t="s">
        <v>474</v>
      </c>
      <c r="G116" t="s">
        <v>17</v>
      </c>
      <c r="H116" s="3">
        <v>45369</v>
      </c>
      <c r="I116" t="s">
        <v>186</v>
      </c>
      <c r="J116" t="s">
        <v>19</v>
      </c>
      <c r="K116" t="s">
        <v>76</v>
      </c>
    </row>
    <row r="117" spans="1:11">
      <c r="A117" s="2">
        <v>464</v>
      </c>
      <c r="B117" t="s">
        <v>12</v>
      </c>
      <c r="C117" t="s">
        <v>475</v>
      </c>
      <c r="D117" t="s">
        <v>476</v>
      </c>
      <c r="E117" t="s">
        <v>477</v>
      </c>
      <c r="F117" t="s">
        <v>478</v>
      </c>
      <c r="G117" t="s">
        <v>17</v>
      </c>
      <c r="H117" s="3">
        <v>45369</v>
      </c>
      <c r="I117" t="s">
        <v>186</v>
      </c>
      <c r="J117" t="s">
        <v>19</v>
      </c>
      <c r="K117" t="s">
        <v>76</v>
      </c>
    </row>
    <row r="118" spans="1:11">
      <c r="A118" s="2">
        <v>463</v>
      </c>
      <c r="B118" t="s">
        <v>12</v>
      </c>
      <c r="C118" t="s">
        <v>479</v>
      </c>
      <c r="D118" t="s">
        <v>480</v>
      </c>
      <c r="E118" t="s">
        <v>481</v>
      </c>
      <c r="F118" t="s">
        <v>482</v>
      </c>
      <c r="G118" t="s">
        <v>17</v>
      </c>
      <c r="H118" s="3">
        <v>45369</v>
      </c>
      <c r="I118" t="s">
        <v>186</v>
      </c>
      <c r="J118" t="s">
        <v>19</v>
      </c>
      <c r="K118" t="s">
        <v>76</v>
      </c>
    </row>
    <row r="119" spans="1:11">
      <c r="A119" s="2">
        <v>462</v>
      </c>
      <c r="B119" t="s">
        <v>12</v>
      </c>
      <c r="C119" t="s">
        <v>483</v>
      </c>
      <c r="D119" t="s">
        <v>484</v>
      </c>
      <c r="E119" t="s">
        <v>485</v>
      </c>
      <c r="F119" t="s">
        <v>486</v>
      </c>
      <c r="G119" t="s">
        <v>122</v>
      </c>
      <c r="H119" s="3">
        <v>45369</v>
      </c>
      <c r="I119" t="s">
        <v>186</v>
      </c>
      <c r="J119" t="s">
        <v>19</v>
      </c>
      <c r="K119" t="s">
        <v>181</v>
      </c>
    </row>
    <row r="120" spans="1:11">
      <c r="A120" s="2">
        <v>461</v>
      </c>
      <c r="B120" t="s">
        <v>12</v>
      </c>
      <c r="C120" t="s">
        <v>487</v>
      </c>
      <c r="D120" t="s">
        <v>488</v>
      </c>
      <c r="E120" t="s">
        <v>274</v>
      </c>
      <c r="F120" t="s">
        <v>489</v>
      </c>
      <c r="G120" t="s">
        <v>17</v>
      </c>
      <c r="H120" s="3">
        <v>45369</v>
      </c>
      <c r="I120" t="s">
        <v>186</v>
      </c>
      <c r="J120" t="s">
        <v>19</v>
      </c>
      <c r="K120" t="s">
        <v>76</v>
      </c>
    </row>
    <row r="121" spans="1:11">
      <c r="A121" s="2">
        <v>460</v>
      </c>
      <c r="B121" t="s">
        <v>12</v>
      </c>
      <c r="C121" t="s">
        <v>490</v>
      </c>
      <c r="D121" t="s">
        <v>491</v>
      </c>
      <c r="E121" t="s">
        <v>492</v>
      </c>
      <c r="F121" t="s">
        <v>493</v>
      </c>
      <c r="G121" t="s">
        <v>17</v>
      </c>
      <c r="H121" s="3">
        <v>45369</v>
      </c>
      <c r="I121" t="s">
        <v>186</v>
      </c>
      <c r="J121" t="s">
        <v>19</v>
      </c>
      <c r="K121" t="s">
        <v>181</v>
      </c>
    </row>
    <row r="122" spans="1:11">
      <c r="A122" s="2">
        <v>459</v>
      </c>
      <c r="B122" t="s">
        <v>12</v>
      </c>
      <c r="C122" t="s">
        <v>494</v>
      </c>
      <c r="D122" t="s">
        <v>495</v>
      </c>
      <c r="E122" t="s">
        <v>496</v>
      </c>
      <c r="F122" t="s">
        <v>497</v>
      </c>
      <c r="G122" t="s">
        <v>17</v>
      </c>
      <c r="H122" s="3">
        <v>45369</v>
      </c>
      <c r="I122" t="s">
        <v>186</v>
      </c>
      <c r="J122" t="s">
        <v>19</v>
      </c>
      <c r="K122" t="s">
        <v>76</v>
      </c>
    </row>
    <row r="123" spans="1:11">
      <c r="A123" s="2">
        <v>458</v>
      </c>
      <c r="B123" t="s">
        <v>12</v>
      </c>
      <c r="C123" t="s">
        <v>498</v>
      </c>
      <c r="D123" t="s">
        <v>499</v>
      </c>
      <c r="E123" t="s">
        <v>500</v>
      </c>
      <c r="F123" t="s">
        <v>501</v>
      </c>
      <c r="G123" t="s">
        <v>17</v>
      </c>
      <c r="H123" s="3">
        <v>45369</v>
      </c>
      <c r="I123" t="s">
        <v>186</v>
      </c>
      <c r="J123" t="s">
        <v>19</v>
      </c>
      <c r="K123" t="s">
        <v>76</v>
      </c>
    </row>
    <row r="124" spans="1:11">
      <c r="A124" s="2">
        <v>457</v>
      </c>
      <c r="B124" t="s">
        <v>12</v>
      </c>
      <c r="C124" t="s">
        <v>502</v>
      </c>
      <c r="D124" t="s">
        <v>503</v>
      </c>
      <c r="E124" t="s">
        <v>116</v>
      </c>
      <c r="F124" t="s">
        <v>504</v>
      </c>
      <c r="G124" t="s">
        <v>17</v>
      </c>
      <c r="H124" s="3">
        <v>45369</v>
      </c>
      <c r="I124" t="s">
        <v>186</v>
      </c>
      <c r="J124" t="s">
        <v>19</v>
      </c>
      <c r="K124" t="s">
        <v>20</v>
      </c>
    </row>
    <row r="125" spans="1:11">
      <c r="A125" s="2">
        <v>456</v>
      </c>
      <c r="B125" t="s">
        <v>12</v>
      </c>
      <c r="C125" t="s">
        <v>505</v>
      </c>
      <c r="D125" t="s">
        <v>506</v>
      </c>
      <c r="E125" t="s">
        <v>507</v>
      </c>
      <c r="F125" t="s">
        <v>508</v>
      </c>
      <c r="G125" t="s">
        <v>17</v>
      </c>
      <c r="H125" s="3">
        <v>45369</v>
      </c>
      <c r="I125" t="s">
        <v>186</v>
      </c>
      <c r="J125" t="s">
        <v>19</v>
      </c>
      <c r="K125" t="s">
        <v>20</v>
      </c>
    </row>
    <row r="126" spans="1:11">
      <c r="A126" s="2">
        <v>455</v>
      </c>
      <c r="B126" t="s">
        <v>12</v>
      </c>
      <c r="C126" t="s">
        <v>509</v>
      </c>
      <c r="D126" t="s">
        <v>510</v>
      </c>
      <c r="E126" t="s">
        <v>400</v>
      </c>
      <c r="F126" t="s">
        <v>401</v>
      </c>
      <c r="G126" t="s">
        <v>81</v>
      </c>
      <c r="H126" s="3">
        <v>45362</v>
      </c>
      <c r="I126" t="s">
        <v>186</v>
      </c>
      <c r="J126" t="s">
        <v>19</v>
      </c>
      <c r="K126" t="s">
        <v>511</v>
      </c>
    </row>
    <row r="127" spans="1:11">
      <c r="A127" s="2">
        <v>454</v>
      </c>
      <c r="B127" t="s">
        <v>25</v>
      </c>
      <c r="C127" t="s">
        <v>512</v>
      </c>
      <c r="D127" t="s">
        <v>513</v>
      </c>
      <c r="E127" t="s">
        <v>514</v>
      </c>
      <c r="F127" t="s">
        <v>515</v>
      </c>
      <c r="G127" t="s">
        <v>81</v>
      </c>
      <c r="H127" s="3">
        <v>45352</v>
      </c>
      <c r="I127" t="s">
        <v>186</v>
      </c>
      <c r="K127" t="s">
        <v>20</v>
      </c>
    </row>
    <row r="128" spans="1:11">
      <c r="A128" s="2">
        <v>453</v>
      </c>
      <c r="B128" t="s">
        <v>25</v>
      </c>
      <c r="C128" t="s">
        <v>516</v>
      </c>
      <c r="D128" t="s">
        <v>517</v>
      </c>
      <c r="E128" t="s">
        <v>514</v>
      </c>
      <c r="F128" t="s">
        <v>515</v>
      </c>
      <c r="G128" t="s">
        <v>81</v>
      </c>
      <c r="H128" s="3">
        <v>45352</v>
      </c>
      <c r="I128" t="s">
        <v>186</v>
      </c>
      <c r="K128" t="s">
        <v>20</v>
      </c>
    </row>
    <row r="129" spans="1:11">
      <c r="A129" s="2">
        <v>452</v>
      </c>
      <c r="B129" t="s">
        <v>12</v>
      </c>
      <c r="C129" t="s">
        <v>518</v>
      </c>
      <c r="D129" t="s">
        <v>519</v>
      </c>
      <c r="E129" t="s">
        <v>520</v>
      </c>
      <c r="F129" t="s">
        <v>521</v>
      </c>
      <c r="G129" t="s">
        <v>17</v>
      </c>
      <c r="H129" s="3">
        <v>45369</v>
      </c>
      <c r="I129" t="s">
        <v>186</v>
      </c>
      <c r="J129" t="s">
        <v>19</v>
      </c>
      <c r="K129" t="s">
        <v>172</v>
      </c>
    </row>
    <row r="130" spans="1:11">
      <c r="A130" s="2">
        <v>451</v>
      </c>
      <c r="B130" t="s">
        <v>12</v>
      </c>
      <c r="C130" t="s">
        <v>522</v>
      </c>
      <c r="D130" t="s">
        <v>523</v>
      </c>
      <c r="E130" t="s">
        <v>278</v>
      </c>
      <c r="F130" t="s">
        <v>524</v>
      </c>
      <c r="G130" t="s">
        <v>17</v>
      </c>
      <c r="H130" s="3">
        <v>45369</v>
      </c>
      <c r="I130" t="s">
        <v>186</v>
      </c>
      <c r="J130" t="s">
        <v>19</v>
      </c>
      <c r="K130" t="s">
        <v>76</v>
      </c>
    </row>
    <row r="131" spans="1:11">
      <c r="A131" s="2">
        <v>450</v>
      </c>
      <c r="B131" t="s">
        <v>25</v>
      </c>
      <c r="C131" t="s">
        <v>525</v>
      </c>
      <c r="D131" t="s">
        <v>526</v>
      </c>
      <c r="E131" t="s">
        <v>527</v>
      </c>
      <c r="F131" t="s">
        <v>528</v>
      </c>
      <c r="G131" t="s">
        <v>17</v>
      </c>
      <c r="H131" s="3">
        <v>45369</v>
      </c>
      <c r="I131" t="s">
        <v>186</v>
      </c>
      <c r="K131" t="s">
        <v>20</v>
      </c>
    </row>
    <row r="132" spans="1:11">
      <c r="A132" s="2">
        <v>449</v>
      </c>
      <c r="B132" t="s">
        <v>12</v>
      </c>
      <c r="C132" t="s">
        <v>529</v>
      </c>
      <c r="D132" t="s">
        <v>530</v>
      </c>
      <c r="E132" t="s">
        <v>527</v>
      </c>
      <c r="F132" t="s">
        <v>528</v>
      </c>
      <c r="G132" t="s">
        <v>17</v>
      </c>
      <c r="H132" s="3">
        <v>45369</v>
      </c>
      <c r="I132" t="s">
        <v>186</v>
      </c>
      <c r="J132" t="s">
        <v>19</v>
      </c>
      <c r="K132" t="s">
        <v>20</v>
      </c>
    </row>
    <row r="133" spans="1:11">
      <c r="A133" s="2">
        <v>448</v>
      </c>
      <c r="B133" t="s">
        <v>12</v>
      </c>
      <c r="C133" t="s">
        <v>531</v>
      </c>
      <c r="D133" t="s">
        <v>532</v>
      </c>
      <c r="E133" t="s">
        <v>533</v>
      </c>
      <c r="F133" t="s">
        <v>534</v>
      </c>
      <c r="G133" t="s">
        <v>17</v>
      </c>
      <c r="H133" s="3">
        <v>45369</v>
      </c>
      <c r="I133" t="s">
        <v>186</v>
      </c>
      <c r="J133" t="s">
        <v>19</v>
      </c>
      <c r="K133" t="s">
        <v>147</v>
      </c>
    </row>
    <row r="134" spans="1:11">
      <c r="A134" s="2">
        <v>447</v>
      </c>
      <c r="B134" t="s">
        <v>12</v>
      </c>
      <c r="C134" t="s">
        <v>535</v>
      </c>
      <c r="D134" t="s">
        <v>536</v>
      </c>
      <c r="E134" t="s">
        <v>537</v>
      </c>
      <c r="F134" t="s">
        <v>538</v>
      </c>
      <c r="G134" t="s">
        <v>17</v>
      </c>
      <c r="H134" s="3">
        <v>45369</v>
      </c>
      <c r="I134" t="s">
        <v>186</v>
      </c>
      <c r="J134" t="s">
        <v>19</v>
      </c>
      <c r="K134" t="s">
        <v>76</v>
      </c>
    </row>
    <row r="135" spans="1:11">
      <c r="A135" s="2">
        <v>446</v>
      </c>
      <c r="B135" t="s">
        <v>12</v>
      </c>
      <c r="C135" t="s">
        <v>539</v>
      </c>
      <c r="D135" t="s">
        <v>540</v>
      </c>
      <c r="E135" t="s">
        <v>541</v>
      </c>
      <c r="F135" t="s">
        <v>542</v>
      </c>
      <c r="G135" t="s">
        <v>17</v>
      </c>
      <c r="H135" s="3">
        <v>45369</v>
      </c>
      <c r="I135" t="s">
        <v>186</v>
      </c>
      <c r="J135" t="s">
        <v>19</v>
      </c>
      <c r="K135" t="s">
        <v>147</v>
      </c>
    </row>
    <row r="136" spans="1:11">
      <c r="A136" s="2">
        <v>445</v>
      </c>
      <c r="B136" t="s">
        <v>12</v>
      </c>
      <c r="C136" t="s">
        <v>543</v>
      </c>
      <c r="D136" t="s">
        <v>544</v>
      </c>
      <c r="E136" t="s">
        <v>545</v>
      </c>
      <c r="F136" t="s">
        <v>546</v>
      </c>
      <c r="G136" t="s">
        <v>17</v>
      </c>
      <c r="H136" s="3">
        <v>45369</v>
      </c>
      <c r="I136" t="s">
        <v>186</v>
      </c>
      <c r="J136" t="s">
        <v>19</v>
      </c>
      <c r="K136" t="s">
        <v>20</v>
      </c>
    </row>
    <row r="137" spans="1:11">
      <c r="A137" s="2">
        <v>444</v>
      </c>
      <c r="B137" t="s">
        <v>12</v>
      </c>
      <c r="C137" t="s">
        <v>547</v>
      </c>
      <c r="D137" t="s">
        <v>548</v>
      </c>
      <c r="E137" t="s">
        <v>549</v>
      </c>
      <c r="F137" t="s">
        <v>550</v>
      </c>
      <c r="G137" t="s">
        <v>17</v>
      </c>
      <c r="H137" s="3">
        <v>45369</v>
      </c>
      <c r="I137" t="s">
        <v>186</v>
      </c>
      <c r="J137" t="s">
        <v>19</v>
      </c>
      <c r="K137" t="s">
        <v>181</v>
      </c>
    </row>
    <row r="138" spans="1:11">
      <c r="A138" s="2">
        <v>443</v>
      </c>
      <c r="B138" t="s">
        <v>25</v>
      </c>
      <c r="C138" t="s">
        <v>551</v>
      </c>
      <c r="D138" t="s">
        <v>552</v>
      </c>
      <c r="E138" t="s">
        <v>553</v>
      </c>
      <c r="F138" t="s">
        <v>554</v>
      </c>
      <c r="G138" t="s">
        <v>17</v>
      </c>
      <c r="H138" s="3">
        <v>45365</v>
      </c>
      <c r="I138" t="s">
        <v>186</v>
      </c>
      <c r="K138" t="s">
        <v>147</v>
      </c>
    </row>
    <row r="139" spans="1:11">
      <c r="A139" s="2">
        <v>442</v>
      </c>
      <c r="B139" t="s">
        <v>12</v>
      </c>
      <c r="C139" t="s">
        <v>555</v>
      </c>
      <c r="D139" t="s">
        <v>556</v>
      </c>
      <c r="E139" t="s">
        <v>557</v>
      </c>
      <c r="F139" t="s">
        <v>558</v>
      </c>
      <c r="G139" t="s">
        <v>17</v>
      </c>
      <c r="H139" s="3">
        <v>45369</v>
      </c>
      <c r="I139" t="s">
        <v>186</v>
      </c>
      <c r="J139" t="s">
        <v>19</v>
      </c>
      <c r="K139" t="s">
        <v>172</v>
      </c>
    </row>
    <row r="140" spans="1:11">
      <c r="A140" s="2">
        <v>441</v>
      </c>
      <c r="B140" t="s">
        <v>12</v>
      </c>
      <c r="C140" t="s">
        <v>559</v>
      </c>
      <c r="D140" t="s">
        <v>560</v>
      </c>
      <c r="E140" t="s">
        <v>561</v>
      </c>
      <c r="F140" t="s">
        <v>562</v>
      </c>
      <c r="G140" t="s">
        <v>17</v>
      </c>
      <c r="H140" s="3">
        <v>45369</v>
      </c>
      <c r="I140" t="s">
        <v>186</v>
      </c>
      <c r="J140" t="s">
        <v>19</v>
      </c>
      <c r="K140" t="s">
        <v>147</v>
      </c>
    </row>
    <row r="141" spans="1:11">
      <c r="A141" s="2">
        <v>440</v>
      </c>
      <c r="B141" t="s">
        <v>12</v>
      </c>
      <c r="C141" t="s">
        <v>563</v>
      </c>
      <c r="D141" t="s">
        <v>564</v>
      </c>
      <c r="E141" t="s">
        <v>431</v>
      </c>
      <c r="F141" t="s">
        <v>565</v>
      </c>
      <c r="G141" t="s">
        <v>122</v>
      </c>
      <c r="H141" s="3">
        <v>45369</v>
      </c>
      <c r="I141" t="s">
        <v>186</v>
      </c>
      <c r="J141" t="s">
        <v>19</v>
      </c>
      <c r="K141" t="s">
        <v>76</v>
      </c>
    </row>
    <row r="142" spans="1:11">
      <c r="A142" s="2">
        <v>439</v>
      </c>
      <c r="B142" t="s">
        <v>12</v>
      </c>
      <c r="C142" t="s">
        <v>566</v>
      </c>
      <c r="D142" t="s">
        <v>567</v>
      </c>
      <c r="E142" t="s">
        <v>568</v>
      </c>
      <c r="F142" t="s">
        <v>569</v>
      </c>
      <c r="G142" t="s">
        <v>17</v>
      </c>
      <c r="H142" s="3">
        <v>45369</v>
      </c>
      <c r="I142" t="s">
        <v>186</v>
      </c>
      <c r="J142" t="s">
        <v>19</v>
      </c>
      <c r="K142" t="s">
        <v>147</v>
      </c>
    </row>
    <row r="143" spans="1:11">
      <c r="A143" s="2">
        <v>438</v>
      </c>
      <c r="B143" t="s">
        <v>12</v>
      </c>
      <c r="C143" t="s">
        <v>570</v>
      </c>
      <c r="D143" t="s">
        <v>571</v>
      </c>
      <c r="E143" t="s">
        <v>572</v>
      </c>
      <c r="F143" t="s">
        <v>573</v>
      </c>
      <c r="G143" t="s">
        <v>17</v>
      </c>
      <c r="H143" s="3">
        <v>45369</v>
      </c>
      <c r="I143" t="s">
        <v>186</v>
      </c>
      <c r="J143" t="s">
        <v>19</v>
      </c>
      <c r="K143" t="s">
        <v>76</v>
      </c>
    </row>
    <row r="144" spans="1:11">
      <c r="A144" s="2">
        <v>437</v>
      </c>
      <c r="B144" t="s">
        <v>12</v>
      </c>
      <c r="C144" t="s">
        <v>574</v>
      </c>
      <c r="D144" t="s">
        <v>575</v>
      </c>
      <c r="E144" t="s">
        <v>576</v>
      </c>
      <c r="F144" t="s">
        <v>577</v>
      </c>
      <c r="G144" t="s">
        <v>122</v>
      </c>
      <c r="H144" s="3">
        <v>45369</v>
      </c>
      <c r="I144" t="s">
        <v>186</v>
      </c>
      <c r="J144" t="s">
        <v>19</v>
      </c>
      <c r="K144" t="s">
        <v>76</v>
      </c>
    </row>
    <row r="145" spans="1:11">
      <c r="A145" s="2">
        <v>436</v>
      </c>
      <c r="B145" t="s">
        <v>12</v>
      </c>
      <c r="C145" t="s">
        <v>578</v>
      </c>
      <c r="D145" t="s">
        <v>579</v>
      </c>
      <c r="E145" t="s">
        <v>541</v>
      </c>
      <c r="F145" t="s">
        <v>580</v>
      </c>
      <c r="G145" t="s">
        <v>17</v>
      </c>
      <c r="H145" s="3">
        <v>45366</v>
      </c>
      <c r="I145" t="s">
        <v>186</v>
      </c>
      <c r="J145" t="s">
        <v>19</v>
      </c>
      <c r="K145" t="s">
        <v>20</v>
      </c>
    </row>
    <row r="146" spans="1:11">
      <c r="A146" s="2">
        <v>435</v>
      </c>
      <c r="B146" t="s">
        <v>12</v>
      </c>
      <c r="C146" t="s">
        <v>581</v>
      </c>
      <c r="D146" t="s">
        <v>582</v>
      </c>
      <c r="E146" t="s">
        <v>583</v>
      </c>
      <c r="F146" t="s">
        <v>584</v>
      </c>
      <c r="G146" t="s">
        <v>17</v>
      </c>
      <c r="H146" s="3">
        <v>45366</v>
      </c>
      <c r="I146" t="s">
        <v>186</v>
      </c>
      <c r="J146" t="s">
        <v>19</v>
      </c>
      <c r="K146" t="s">
        <v>76</v>
      </c>
    </row>
    <row r="147" spans="1:11">
      <c r="A147" s="2">
        <v>434</v>
      </c>
      <c r="B147" t="s">
        <v>25</v>
      </c>
      <c r="C147" t="s">
        <v>585</v>
      </c>
      <c r="D147" t="s">
        <v>586</v>
      </c>
      <c r="E147" t="s">
        <v>243</v>
      </c>
      <c r="F147" t="s">
        <v>587</v>
      </c>
      <c r="G147" t="s">
        <v>122</v>
      </c>
      <c r="H147" s="3">
        <v>45364</v>
      </c>
      <c r="I147" t="s">
        <v>186</v>
      </c>
      <c r="K147" t="s">
        <v>20</v>
      </c>
    </row>
    <row r="148" spans="1:11">
      <c r="A148" s="2">
        <v>433</v>
      </c>
      <c r="B148" t="s">
        <v>12</v>
      </c>
      <c r="C148" t="s">
        <v>588</v>
      </c>
      <c r="D148" t="s">
        <v>589</v>
      </c>
      <c r="E148" t="s">
        <v>590</v>
      </c>
      <c r="F148" t="s">
        <v>591</v>
      </c>
      <c r="G148" t="s">
        <v>17</v>
      </c>
      <c r="H148" s="3">
        <v>45366</v>
      </c>
      <c r="I148" t="s">
        <v>186</v>
      </c>
      <c r="J148" t="s">
        <v>19</v>
      </c>
      <c r="K148" t="s">
        <v>76</v>
      </c>
    </row>
    <row r="149" spans="1:11">
      <c r="A149" s="2">
        <v>432</v>
      </c>
      <c r="B149" t="s">
        <v>12</v>
      </c>
      <c r="C149" t="s">
        <v>592</v>
      </c>
      <c r="D149" t="s">
        <v>593</v>
      </c>
      <c r="E149" t="s">
        <v>88</v>
      </c>
      <c r="F149" t="s">
        <v>594</v>
      </c>
      <c r="G149" t="s">
        <v>17</v>
      </c>
      <c r="H149" s="3">
        <v>45366</v>
      </c>
      <c r="I149" t="s">
        <v>186</v>
      </c>
      <c r="J149" t="s">
        <v>19</v>
      </c>
      <c r="K149" t="s">
        <v>172</v>
      </c>
    </row>
    <row r="150" spans="1:11">
      <c r="A150" s="2">
        <v>431</v>
      </c>
      <c r="B150" t="s">
        <v>12</v>
      </c>
      <c r="C150" t="s">
        <v>595</v>
      </c>
      <c r="D150" t="s">
        <v>596</v>
      </c>
      <c r="E150" t="s">
        <v>597</v>
      </c>
      <c r="F150" t="s">
        <v>598</v>
      </c>
      <c r="G150" t="s">
        <v>17</v>
      </c>
      <c r="H150" s="3">
        <v>45397</v>
      </c>
      <c r="I150" t="s">
        <v>186</v>
      </c>
      <c r="J150" t="s">
        <v>19</v>
      </c>
      <c r="K150" t="s">
        <v>20</v>
      </c>
    </row>
    <row r="151" spans="1:11">
      <c r="A151" s="2">
        <v>430</v>
      </c>
      <c r="B151" t="s">
        <v>12</v>
      </c>
      <c r="C151" t="s">
        <v>599</v>
      </c>
      <c r="D151" t="s">
        <v>600</v>
      </c>
      <c r="E151" t="s">
        <v>601</v>
      </c>
      <c r="F151" t="s">
        <v>602</v>
      </c>
      <c r="G151" t="s">
        <v>17</v>
      </c>
      <c r="H151" s="3">
        <v>45366</v>
      </c>
      <c r="I151" t="s">
        <v>186</v>
      </c>
      <c r="J151" t="s">
        <v>19</v>
      </c>
      <c r="K151" t="s">
        <v>147</v>
      </c>
    </row>
    <row r="152" spans="1:11">
      <c r="A152" s="2">
        <v>429</v>
      </c>
      <c r="B152" t="s">
        <v>12</v>
      </c>
      <c r="C152" t="s">
        <v>603</v>
      </c>
      <c r="D152" t="s">
        <v>604</v>
      </c>
      <c r="E152" t="s">
        <v>605</v>
      </c>
      <c r="F152" t="s">
        <v>606</v>
      </c>
      <c r="G152" t="s">
        <v>17</v>
      </c>
      <c r="H152" s="3">
        <v>45366</v>
      </c>
      <c r="I152" t="s">
        <v>186</v>
      </c>
      <c r="J152" t="s">
        <v>19</v>
      </c>
      <c r="K152" t="s">
        <v>147</v>
      </c>
    </row>
    <row r="153" spans="1:11">
      <c r="A153" s="2">
        <v>428</v>
      </c>
      <c r="B153" t="s">
        <v>25</v>
      </c>
      <c r="C153" t="s">
        <v>607</v>
      </c>
      <c r="D153" t="s">
        <v>608</v>
      </c>
      <c r="E153" t="s">
        <v>609</v>
      </c>
      <c r="F153" t="s">
        <v>610</v>
      </c>
      <c r="G153" t="s">
        <v>81</v>
      </c>
      <c r="H153" s="3">
        <v>45300</v>
      </c>
      <c r="I153" t="s">
        <v>186</v>
      </c>
      <c r="K153" t="s">
        <v>20</v>
      </c>
    </row>
    <row r="154" spans="1:11">
      <c r="A154" s="2">
        <v>427</v>
      </c>
      <c r="B154" t="s">
        <v>25</v>
      </c>
      <c r="C154" t="s">
        <v>611</v>
      </c>
      <c r="D154" t="s">
        <v>612</v>
      </c>
      <c r="E154" t="s">
        <v>609</v>
      </c>
      <c r="F154" t="s">
        <v>610</v>
      </c>
      <c r="G154" t="s">
        <v>81</v>
      </c>
      <c r="H154" s="3">
        <v>45300</v>
      </c>
      <c r="I154" t="s">
        <v>186</v>
      </c>
      <c r="K154" t="s">
        <v>20</v>
      </c>
    </row>
    <row r="155" spans="1:11">
      <c r="A155" s="2">
        <v>426</v>
      </c>
      <c r="B155" t="s">
        <v>12</v>
      </c>
      <c r="C155" t="s">
        <v>613</v>
      </c>
      <c r="D155" t="s">
        <v>614</v>
      </c>
      <c r="E155" t="s">
        <v>615</v>
      </c>
      <c r="F155" t="s">
        <v>616</v>
      </c>
      <c r="G155" t="s">
        <v>17</v>
      </c>
      <c r="H155" s="3">
        <v>45366</v>
      </c>
      <c r="I155" t="s">
        <v>186</v>
      </c>
      <c r="J155" t="s">
        <v>19</v>
      </c>
      <c r="K155" t="s">
        <v>181</v>
      </c>
    </row>
    <row r="156" spans="1:11">
      <c r="A156" s="2">
        <v>425</v>
      </c>
      <c r="B156" t="s">
        <v>12</v>
      </c>
      <c r="C156" t="s">
        <v>617</v>
      </c>
      <c r="D156" t="s">
        <v>618</v>
      </c>
      <c r="E156" t="s">
        <v>619</v>
      </c>
      <c r="F156" t="s">
        <v>620</v>
      </c>
      <c r="G156" t="s">
        <v>17</v>
      </c>
      <c r="H156" s="3">
        <v>45366</v>
      </c>
      <c r="I156" t="s">
        <v>186</v>
      </c>
      <c r="J156" t="s">
        <v>19</v>
      </c>
      <c r="K156" t="s">
        <v>20</v>
      </c>
    </row>
    <row r="157" spans="1:11">
      <c r="A157" s="2">
        <v>424</v>
      </c>
      <c r="B157" t="s">
        <v>25</v>
      </c>
      <c r="C157" t="s">
        <v>621</v>
      </c>
      <c r="D157" t="s">
        <v>622</v>
      </c>
      <c r="E157" t="s">
        <v>623</v>
      </c>
      <c r="F157" t="s">
        <v>624</v>
      </c>
      <c r="G157" t="s">
        <v>17</v>
      </c>
      <c r="H157" s="3">
        <v>45362</v>
      </c>
      <c r="I157" t="s">
        <v>186</v>
      </c>
      <c r="K157" t="s">
        <v>20</v>
      </c>
    </row>
    <row r="158" spans="1:11">
      <c r="A158" s="2">
        <v>423</v>
      </c>
      <c r="B158" t="s">
        <v>12</v>
      </c>
      <c r="C158" t="s">
        <v>625</v>
      </c>
      <c r="D158" t="s">
        <v>626</v>
      </c>
      <c r="E158" t="s">
        <v>205</v>
      </c>
      <c r="F158" t="s">
        <v>627</v>
      </c>
      <c r="G158" t="s">
        <v>122</v>
      </c>
      <c r="H158" s="3">
        <v>45366</v>
      </c>
      <c r="I158" t="s">
        <v>186</v>
      </c>
      <c r="J158" t="s">
        <v>19</v>
      </c>
      <c r="K158" t="s">
        <v>172</v>
      </c>
    </row>
    <row r="159" spans="1:11">
      <c r="A159" s="2">
        <v>422</v>
      </c>
      <c r="B159" t="s">
        <v>12</v>
      </c>
      <c r="C159" t="s">
        <v>628</v>
      </c>
      <c r="D159" t="s">
        <v>629</v>
      </c>
      <c r="E159" t="s">
        <v>630</v>
      </c>
      <c r="F159" t="s">
        <v>631</v>
      </c>
      <c r="G159" t="s">
        <v>17</v>
      </c>
      <c r="H159" s="3">
        <v>45366</v>
      </c>
      <c r="I159" t="s">
        <v>186</v>
      </c>
      <c r="J159" t="s">
        <v>19</v>
      </c>
      <c r="K159" t="s">
        <v>20</v>
      </c>
    </row>
    <row r="160" spans="1:11">
      <c r="A160" s="2">
        <v>421</v>
      </c>
      <c r="B160" t="s">
        <v>12</v>
      </c>
      <c r="C160" t="s">
        <v>632</v>
      </c>
      <c r="D160" t="s">
        <v>633</v>
      </c>
      <c r="E160" t="s">
        <v>634</v>
      </c>
      <c r="F160" t="s">
        <v>635</v>
      </c>
      <c r="G160" t="s">
        <v>17</v>
      </c>
      <c r="H160" s="3">
        <v>45366</v>
      </c>
      <c r="I160" t="s">
        <v>186</v>
      </c>
      <c r="J160" t="s">
        <v>19</v>
      </c>
      <c r="K160" t="s">
        <v>147</v>
      </c>
    </row>
    <row r="161" spans="1:11">
      <c r="A161" s="2">
        <v>420</v>
      </c>
      <c r="B161" t="s">
        <v>12</v>
      </c>
      <c r="C161" t="s">
        <v>636</v>
      </c>
      <c r="D161" t="s">
        <v>637</v>
      </c>
      <c r="E161" t="s">
        <v>514</v>
      </c>
      <c r="F161" t="s">
        <v>515</v>
      </c>
      <c r="G161" t="s">
        <v>81</v>
      </c>
      <c r="H161" s="3">
        <v>45352</v>
      </c>
      <c r="I161" t="s">
        <v>186</v>
      </c>
      <c r="J161" t="s">
        <v>19</v>
      </c>
      <c r="K161" t="s">
        <v>20</v>
      </c>
    </row>
    <row r="162" spans="1:11">
      <c r="A162" s="2">
        <v>419</v>
      </c>
      <c r="B162" t="s">
        <v>12</v>
      </c>
      <c r="C162" t="s">
        <v>638</v>
      </c>
      <c r="D162" t="s">
        <v>639</v>
      </c>
      <c r="E162" t="s">
        <v>640</v>
      </c>
      <c r="F162" t="s">
        <v>641</v>
      </c>
      <c r="G162" t="s">
        <v>81</v>
      </c>
      <c r="H162" s="3">
        <v>45359</v>
      </c>
      <c r="I162" t="s">
        <v>186</v>
      </c>
      <c r="J162" t="s">
        <v>19</v>
      </c>
      <c r="K162" t="s">
        <v>76</v>
      </c>
    </row>
    <row r="163" spans="1:11">
      <c r="A163" s="2">
        <v>418</v>
      </c>
      <c r="B163" t="s">
        <v>12</v>
      </c>
      <c r="C163" t="s">
        <v>642</v>
      </c>
      <c r="D163" t="s">
        <v>643</v>
      </c>
      <c r="E163" t="s">
        <v>104</v>
      </c>
      <c r="F163" t="s">
        <v>641</v>
      </c>
      <c r="G163" t="s">
        <v>81</v>
      </c>
      <c r="H163" s="3">
        <v>45373</v>
      </c>
      <c r="I163" t="s">
        <v>186</v>
      </c>
      <c r="J163" t="s">
        <v>19</v>
      </c>
      <c r="K163" t="s">
        <v>20</v>
      </c>
    </row>
    <row r="164" spans="1:11">
      <c r="A164" s="2">
        <v>417</v>
      </c>
      <c r="B164" t="s">
        <v>12</v>
      </c>
      <c r="C164" t="s">
        <v>644</v>
      </c>
      <c r="D164" t="s">
        <v>645</v>
      </c>
      <c r="E164" t="s">
        <v>646</v>
      </c>
      <c r="F164" t="s">
        <v>647</v>
      </c>
      <c r="G164" t="s">
        <v>17</v>
      </c>
      <c r="H164" s="3">
        <v>45365</v>
      </c>
      <c r="I164" t="s">
        <v>186</v>
      </c>
      <c r="J164" t="s">
        <v>19</v>
      </c>
      <c r="K164" t="s">
        <v>76</v>
      </c>
    </row>
    <row r="165" spans="1:11">
      <c r="A165" s="2">
        <v>416</v>
      </c>
      <c r="B165" t="s">
        <v>12</v>
      </c>
      <c r="C165" t="s">
        <v>648</v>
      </c>
      <c r="D165" t="s">
        <v>649</v>
      </c>
      <c r="E165" t="s">
        <v>650</v>
      </c>
      <c r="F165" t="s">
        <v>651</v>
      </c>
      <c r="G165" t="s">
        <v>17</v>
      </c>
      <c r="H165" s="3">
        <v>45365</v>
      </c>
      <c r="I165" t="s">
        <v>186</v>
      </c>
      <c r="J165" t="s">
        <v>19</v>
      </c>
      <c r="K165" t="s">
        <v>20</v>
      </c>
    </row>
    <row r="166" spans="1:11">
      <c r="A166" s="2">
        <v>415</v>
      </c>
      <c r="B166" t="s">
        <v>12</v>
      </c>
      <c r="C166" t="s">
        <v>652</v>
      </c>
      <c r="D166" t="s">
        <v>653</v>
      </c>
      <c r="E166" t="s">
        <v>654</v>
      </c>
      <c r="F166" t="s">
        <v>655</v>
      </c>
      <c r="G166" t="s">
        <v>17</v>
      </c>
      <c r="H166" s="3">
        <v>45365</v>
      </c>
      <c r="I166" t="s">
        <v>186</v>
      </c>
      <c r="J166" t="s">
        <v>19</v>
      </c>
      <c r="K166" t="s">
        <v>20</v>
      </c>
    </row>
    <row r="167" spans="1:11">
      <c r="A167" s="2">
        <v>414</v>
      </c>
      <c r="B167" t="s">
        <v>12</v>
      </c>
      <c r="C167" t="s">
        <v>656</v>
      </c>
      <c r="D167" t="s">
        <v>657</v>
      </c>
      <c r="E167" t="s">
        <v>205</v>
      </c>
      <c r="F167" t="s">
        <v>658</v>
      </c>
      <c r="G167" t="s">
        <v>17</v>
      </c>
      <c r="H167" s="3">
        <v>45365</v>
      </c>
      <c r="I167" t="s">
        <v>186</v>
      </c>
      <c r="J167" t="s">
        <v>19</v>
      </c>
      <c r="K167" t="s">
        <v>147</v>
      </c>
    </row>
    <row r="168" spans="1:11">
      <c r="A168" s="2">
        <v>413</v>
      </c>
      <c r="B168" t="s">
        <v>12</v>
      </c>
      <c r="C168" t="s">
        <v>659</v>
      </c>
      <c r="D168" t="s">
        <v>660</v>
      </c>
      <c r="E168" t="s">
        <v>290</v>
      </c>
      <c r="F168" t="s">
        <v>661</v>
      </c>
      <c r="G168" t="s">
        <v>17</v>
      </c>
      <c r="H168" s="3">
        <v>45365</v>
      </c>
      <c r="I168" t="s">
        <v>186</v>
      </c>
      <c r="J168" t="s">
        <v>19</v>
      </c>
      <c r="K168" t="s">
        <v>20</v>
      </c>
    </row>
    <row r="169" spans="1:11">
      <c r="A169" s="2">
        <v>412</v>
      </c>
      <c r="B169" t="s">
        <v>12</v>
      </c>
      <c r="C169" t="s">
        <v>662</v>
      </c>
      <c r="D169" t="s">
        <v>663</v>
      </c>
      <c r="E169" t="s">
        <v>664</v>
      </c>
      <c r="F169" t="s">
        <v>665</v>
      </c>
      <c r="G169" t="s">
        <v>17</v>
      </c>
      <c r="H169" s="3">
        <v>45365</v>
      </c>
      <c r="I169" t="s">
        <v>186</v>
      </c>
      <c r="J169" t="s">
        <v>19</v>
      </c>
      <c r="K169" t="s">
        <v>76</v>
      </c>
    </row>
    <row r="170" spans="1:11">
      <c r="A170" s="2">
        <v>411</v>
      </c>
      <c r="B170" t="s">
        <v>12</v>
      </c>
      <c r="C170" t="s">
        <v>666</v>
      </c>
      <c r="D170" t="s">
        <v>667</v>
      </c>
      <c r="E170" t="s">
        <v>553</v>
      </c>
      <c r="F170" t="s">
        <v>554</v>
      </c>
      <c r="G170" t="s">
        <v>17</v>
      </c>
      <c r="H170" s="3">
        <v>45365</v>
      </c>
      <c r="I170" t="s">
        <v>186</v>
      </c>
      <c r="J170" t="s">
        <v>19</v>
      </c>
      <c r="K170" t="s">
        <v>76</v>
      </c>
    </row>
    <row r="171" spans="1:11">
      <c r="A171" s="2">
        <v>410</v>
      </c>
      <c r="B171" t="s">
        <v>25</v>
      </c>
      <c r="C171" t="s">
        <v>668</v>
      </c>
      <c r="D171" t="s">
        <v>669</v>
      </c>
      <c r="E171" t="s">
        <v>670</v>
      </c>
      <c r="F171" t="s">
        <v>671</v>
      </c>
      <c r="G171" t="s">
        <v>17</v>
      </c>
      <c r="H171" s="3">
        <v>45349</v>
      </c>
      <c r="I171" t="s">
        <v>186</v>
      </c>
      <c r="K171" t="s">
        <v>20</v>
      </c>
    </row>
    <row r="172" spans="1:11">
      <c r="A172" s="2">
        <v>409</v>
      </c>
      <c r="B172" t="s">
        <v>12</v>
      </c>
      <c r="C172" t="s">
        <v>672</v>
      </c>
      <c r="D172" t="s">
        <v>673</v>
      </c>
      <c r="E172" t="s">
        <v>674</v>
      </c>
      <c r="F172" t="s">
        <v>675</v>
      </c>
      <c r="G172" t="s">
        <v>17</v>
      </c>
      <c r="H172" s="3">
        <v>45365</v>
      </c>
      <c r="I172" t="s">
        <v>186</v>
      </c>
      <c r="J172" t="s">
        <v>19</v>
      </c>
      <c r="K172" t="s">
        <v>76</v>
      </c>
    </row>
    <row r="173" spans="1:11">
      <c r="A173" s="2">
        <v>408</v>
      </c>
      <c r="B173" t="s">
        <v>12</v>
      </c>
      <c r="C173" t="s">
        <v>676</v>
      </c>
      <c r="D173" t="s">
        <v>677</v>
      </c>
      <c r="E173" t="s">
        <v>678</v>
      </c>
      <c r="F173" t="s">
        <v>679</v>
      </c>
      <c r="G173" t="s">
        <v>17</v>
      </c>
      <c r="H173" s="3">
        <v>45365</v>
      </c>
      <c r="I173" t="s">
        <v>186</v>
      </c>
      <c r="J173" t="s">
        <v>19</v>
      </c>
      <c r="K173" t="s">
        <v>76</v>
      </c>
    </row>
    <row r="174" spans="1:11">
      <c r="A174" s="2">
        <v>407</v>
      </c>
      <c r="B174" t="s">
        <v>12</v>
      </c>
      <c r="C174" t="s">
        <v>680</v>
      </c>
      <c r="D174" t="s">
        <v>681</v>
      </c>
      <c r="E174" t="s">
        <v>682</v>
      </c>
      <c r="F174" t="s">
        <v>683</v>
      </c>
      <c r="G174" t="s">
        <v>17</v>
      </c>
      <c r="H174" s="3">
        <v>45365</v>
      </c>
      <c r="I174" t="s">
        <v>186</v>
      </c>
      <c r="J174" t="s">
        <v>19</v>
      </c>
      <c r="K174" t="s">
        <v>20</v>
      </c>
    </row>
    <row r="175" spans="1:11">
      <c r="A175" s="2">
        <v>406</v>
      </c>
      <c r="B175" t="s">
        <v>12</v>
      </c>
      <c r="C175" t="s">
        <v>684</v>
      </c>
      <c r="D175" t="s">
        <v>685</v>
      </c>
      <c r="E175" t="s">
        <v>686</v>
      </c>
      <c r="F175" t="s">
        <v>687</v>
      </c>
      <c r="G175" t="s">
        <v>17</v>
      </c>
      <c r="H175" s="3">
        <v>45365</v>
      </c>
      <c r="I175" t="s">
        <v>186</v>
      </c>
      <c r="J175" t="s">
        <v>19</v>
      </c>
      <c r="K175" t="s">
        <v>20</v>
      </c>
    </row>
    <row r="176" spans="1:11">
      <c r="A176" s="2">
        <v>405</v>
      </c>
      <c r="B176" t="s">
        <v>12</v>
      </c>
      <c r="C176" t="s">
        <v>688</v>
      </c>
      <c r="D176" t="s">
        <v>689</v>
      </c>
      <c r="E176" t="s">
        <v>690</v>
      </c>
      <c r="F176" t="s">
        <v>691</v>
      </c>
      <c r="G176" t="s">
        <v>17</v>
      </c>
      <c r="H176" s="3">
        <v>45365</v>
      </c>
      <c r="I176" t="s">
        <v>186</v>
      </c>
      <c r="J176" t="s">
        <v>19</v>
      </c>
      <c r="K176" t="s">
        <v>76</v>
      </c>
    </row>
    <row r="177" spans="1:11">
      <c r="A177" s="2">
        <v>404</v>
      </c>
      <c r="B177" t="s">
        <v>12</v>
      </c>
      <c r="C177" t="s">
        <v>692</v>
      </c>
      <c r="D177" t="s">
        <v>693</v>
      </c>
      <c r="E177" t="s">
        <v>694</v>
      </c>
      <c r="F177" t="s">
        <v>695</v>
      </c>
      <c r="G177" t="s">
        <v>17</v>
      </c>
      <c r="H177" s="3">
        <v>45365</v>
      </c>
      <c r="I177" t="s">
        <v>186</v>
      </c>
      <c r="J177" t="s">
        <v>19</v>
      </c>
      <c r="K177" t="s">
        <v>147</v>
      </c>
    </row>
    <row r="178" spans="1:11">
      <c r="A178" s="2">
        <v>403</v>
      </c>
      <c r="B178" t="s">
        <v>25</v>
      </c>
      <c r="C178" t="s">
        <v>696</v>
      </c>
      <c r="D178" t="s">
        <v>697</v>
      </c>
      <c r="E178" t="s">
        <v>698</v>
      </c>
      <c r="F178" t="s">
        <v>699</v>
      </c>
      <c r="G178" t="s">
        <v>17</v>
      </c>
      <c r="H178" s="3">
        <v>45365</v>
      </c>
      <c r="I178" t="s">
        <v>186</v>
      </c>
      <c r="K178" t="s">
        <v>20</v>
      </c>
    </row>
    <row r="179" spans="1:11">
      <c r="A179" s="2">
        <v>402</v>
      </c>
      <c r="B179" t="s">
        <v>12</v>
      </c>
      <c r="C179" t="s">
        <v>700</v>
      </c>
      <c r="D179" t="s">
        <v>701</v>
      </c>
      <c r="E179" t="s">
        <v>702</v>
      </c>
      <c r="F179" t="s">
        <v>631</v>
      </c>
      <c r="G179" t="s">
        <v>17</v>
      </c>
      <c r="H179" s="3">
        <v>45365</v>
      </c>
      <c r="I179" t="s">
        <v>186</v>
      </c>
      <c r="J179" t="s">
        <v>19</v>
      </c>
      <c r="K179" t="s">
        <v>147</v>
      </c>
    </row>
    <row r="180" spans="1:11">
      <c r="A180" s="2">
        <v>401</v>
      </c>
      <c r="B180" t="s">
        <v>12</v>
      </c>
      <c r="C180" t="s">
        <v>703</v>
      </c>
      <c r="D180" t="s">
        <v>704</v>
      </c>
      <c r="E180" t="s">
        <v>702</v>
      </c>
      <c r="F180" t="s">
        <v>631</v>
      </c>
      <c r="G180" t="s">
        <v>17</v>
      </c>
      <c r="H180" s="3">
        <v>45365</v>
      </c>
      <c r="I180" t="s">
        <v>186</v>
      </c>
      <c r="J180" t="s">
        <v>19</v>
      </c>
      <c r="K180" t="s">
        <v>172</v>
      </c>
    </row>
    <row r="181" spans="1:11">
      <c r="A181" s="2">
        <v>400</v>
      </c>
      <c r="B181" t="s">
        <v>25</v>
      </c>
      <c r="C181" t="s">
        <v>705</v>
      </c>
      <c r="D181" t="s">
        <v>706</v>
      </c>
      <c r="E181" t="s">
        <v>707</v>
      </c>
      <c r="F181" t="s">
        <v>708</v>
      </c>
      <c r="G181" t="s">
        <v>17</v>
      </c>
      <c r="H181" s="3">
        <v>45344</v>
      </c>
      <c r="I181" t="s">
        <v>186</v>
      </c>
      <c r="K181" t="s">
        <v>20</v>
      </c>
    </row>
    <row r="182" spans="1:11">
      <c r="A182" s="2">
        <v>399</v>
      </c>
      <c r="B182" t="s">
        <v>12</v>
      </c>
      <c r="C182" t="s">
        <v>709</v>
      </c>
      <c r="D182" t="s">
        <v>710</v>
      </c>
      <c r="E182" t="s">
        <v>711</v>
      </c>
      <c r="F182" t="s">
        <v>712</v>
      </c>
      <c r="G182" t="s">
        <v>17</v>
      </c>
      <c r="H182" s="3">
        <v>45365</v>
      </c>
      <c r="I182" t="s">
        <v>186</v>
      </c>
      <c r="J182" t="s">
        <v>19</v>
      </c>
      <c r="K182" t="s">
        <v>20</v>
      </c>
    </row>
    <row r="183" spans="1:11">
      <c r="A183" s="2">
        <v>398</v>
      </c>
      <c r="B183" t="s">
        <v>25</v>
      </c>
      <c r="C183" t="s">
        <v>713</v>
      </c>
      <c r="D183" t="s">
        <v>714</v>
      </c>
      <c r="E183" t="s">
        <v>715</v>
      </c>
      <c r="F183" t="s">
        <v>716</v>
      </c>
      <c r="G183" t="s">
        <v>17</v>
      </c>
      <c r="H183" s="3">
        <v>45364</v>
      </c>
      <c r="I183" t="s">
        <v>186</v>
      </c>
      <c r="K183" t="s">
        <v>20</v>
      </c>
    </row>
    <row r="184" spans="1:11">
      <c r="A184" s="2">
        <v>397</v>
      </c>
      <c r="B184" t="s">
        <v>12</v>
      </c>
      <c r="C184" t="s">
        <v>717</v>
      </c>
      <c r="D184" t="s">
        <v>718</v>
      </c>
      <c r="E184" t="s">
        <v>719</v>
      </c>
      <c r="F184" t="s">
        <v>720</v>
      </c>
      <c r="G184" t="s">
        <v>17</v>
      </c>
      <c r="H184" s="3">
        <v>45365</v>
      </c>
      <c r="I184" t="s">
        <v>186</v>
      </c>
      <c r="J184" t="s">
        <v>19</v>
      </c>
      <c r="K184" t="s">
        <v>181</v>
      </c>
    </row>
    <row r="185" spans="1:11">
      <c r="A185" s="2">
        <v>396</v>
      </c>
      <c r="B185" t="s">
        <v>12</v>
      </c>
      <c r="C185" t="s">
        <v>721</v>
      </c>
      <c r="D185" t="s">
        <v>722</v>
      </c>
      <c r="E185" t="s">
        <v>723</v>
      </c>
      <c r="F185" t="s">
        <v>724</v>
      </c>
      <c r="G185" t="s">
        <v>17</v>
      </c>
      <c r="H185" s="3">
        <v>45365</v>
      </c>
      <c r="I185" t="s">
        <v>186</v>
      </c>
      <c r="J185" t="s">
        <v>19</v>
      </c>
      <c r="K185" t="s">
        <v>20</v>
      </c>
    </row>
    <row r="186" spans="1:11">
      <c r="A186" s="2">
        <v>395</v>
      </c>
      <c r="B186" t="s">
        <v>12</v>
      </c>
      <c r="C186" t="s">
        <v>725</v>
      </c>
      <c r="D186" t="s">
        <v>726</v>
      </c>
      <c r="E186" t="s">
        <v>727</v>
      </c>
      <c r="F186" t="s">
        <v>728</v>
      </c>
      <c r="G186" t="s">
        <v>17</v>
      </c>
      <c r="H186" s="3">
        <v>45365</v>
      </c>
      <c r="I186" t="s">
        <v>186</v>
      </c>
      <c r="J186" t="s">
        <v>19</v>
      </c>
      <c r="K186" t="s">
        <v>76</v>
      </c>
    </row>
    <row r="187" spans="1:11">
      <c r="A187" s="2">
        <v>394</v>
      </c>
      <c r="B187" t="s">
        <v>12</v>
      </c>
      <c r="C187" t="s">
        <v>729</v>
      </c>
      <c r="D187" t="s">
        <v>730</v>
      </c>
      <c r="E187" t="s">
        <v>731</v>
      </c>
      <c r="F187" t="s">
        <v>732</v>
      </c>
      <c r="G187" t="s">
        <v>17</v>
      </c>
      <c r="H187" s="3">
        <v>45365</v>
      </c>
      <c r="I187" t="s">
        <v>186</v>
      </c>
      <c r="J187" t="s">
        <v>19</v>
      </c>
      <c r="K187" t="s">
        <v>76</v>
      </c>
    </row>
    <row r="188" spans="1:11">
      <c r="A188" s="2">
        <v>393</v>
      </c>
      <c r="B188" t="s">
        <v>25</v>
      </c>
      <c r="C188" t="s">
        <v>733</v>
      </c>
      <c r="D188" t="s">
        <v>734</v>
      </c>
      <c r="E188" t="s">
        <v>597</v>
      </c>
      <c r="F188" t="s">
        <v>735</v>
      </c>
      <c r="G188" t="s">
        <v>17</v>
      </c>
      <c r="H188" s="3">
        <v>45344</v>
      </c>
      <c r="I188" t="s">
        <v>186</v>
      </c>
      <c r="K188" t="s">
        <v>20</v>
      </c>
    </row>
    <row r="189" spans="1:11">
      <c r="A189" s="2">
        <v>392</v>
      </c>
      <c r="B189" t="s">
        <v>12</v>
      </c>
      <c r="C189" t="s">
        <v>736</v>
      </c>
      <c r="D189" t="s">
        <v>737</v>
      </c>
      <c r="E189" t="s">
        <v>698</v>
      </c>
      <c r="F189" t="s">
        <v>699</v>
      </c>
      <c r="G189" t="s">
        <v>17</v>
      </c>
      <c r="H189" s="3">
        <v>45365</v>
      </c>
      <c r="I189" t="s">
        <v>186</v>
      </c>
      <c r="J189" t="s">
        <v>19</v>
      </c>
      <c r="K189" t="s">
        <v>20</v>
      </c>
    </row>
    <row r="190" spans="1:11">
      <c r="A190" s="2">
        <v>391</v>
      </c>
      <c r="B190" t="s">
        <v>12</v>
      </c>
      <c r="C190" t="s">
        <v>738</v>
      </c>
      <c r="D190" t="s">
        <v>739</v>
      </c>
      <c r="E190" t="s">
        <v>740</v>
      </c>
      <c r="F190" t="s">
        <v>741</v>
      </c>
      <c r="G190" t="s">
        <v>17</v>
      </c>
      <c r="H190" s="3">
        <v>45365</v>
      </c>
      <c r="I190" t="s">
        <v>186</v>
      </c>
      <c r="J190" t="s">
        <v>19</v>
      </c>
      <c r="K190" t="s">
        <v>20</v>
      </c>
    </row>
    <row r="191" spans="1:11">
      <c r="A191" s="2">
        <v>390</v>
      </c>
      <c r="B191" t="s">
        <v>25</v>
      </c>
      <c r="C191" t="s">
        <v>742</v>
      </c>
      <c r="D191" t="s">
        <v>743</v>
      </c>
      <c r="E191" t="s">
        <v>744</v>
      </c>
      <c r="F191" t="s">
        <v>745</v>
      </c>
      <c r="G191" t="s">
        <v>746</v>
      </c>
      <c r="H191" s="3">
        <v>45390</v>
      </c>
      <c r="I191" t="s">
        <v>186</v>
      </c>
      <c r="J191" t="s">
        <v>19</v>
      </c>
      <c r="K191" t="s">
        <v>20</v>
      </c>
    </row>
    <row r="192" spans="1:11">
      <c r="A192" s="2">
        <v>389</v>
      </c>
      <c r="B192" t="s">
        <v>25</v>
      </c>
      <c r="C192" t="s">
        <v>747</v>
      </c>
      <c r="D192" t="s">
        <v>748</v>
      </c>
      <c r="E192" t="s">
        <v>749</v>
      </c>
      <c r="F192" t="s">
        <v>750</v>
      </c>
      <c r="G192" t="s">
        <v>81</v>
      </c>
      <c r="H192" s="3">
        <v>45343</v>
      </c>
      <c r="I192" t="s">
        <v>186</v>
      </c>
      <c r="K192" t="s">
        <v>20</v>
      </c>
    </row>
    <row r="193" spans="1:11">
      <c r="A193" s="2">
        <v>388</v>
      </c>
      <c r="B193" t="s">
        <v>12</v>
      </c>
      <c r="C193" t="s">
        <v>751</v>
      </c>
      <c r="D193" t="s">
        <v>752</v>
      </c>
      <c r="E193" t="s">
        <v>234</v>
      </c>
      <c r="F193" t="s">
        <v>753</v>
      </c>
      <c r="G193" t="s">
        <v>17</v>
      </c>
      <c r="H193" s="3">
        <v>45364</v>
      </c>
      <c r="I193" t="s">
        <v>186</v>
      </c>
      <c r="J193" t="s">
        <v>19</v>
      </c>
      <c r="K193" t="s">
        <v>181</v>
      </c>
    </row>
    <row r="194" spans="1:11">
      <c r="A194" s="2">
        <v>387</v>
      </c>
      <c r="B194" t="s">
        <v>12</v>
      </c>
      <c r="C194" t="s">
        <v>754</v>
      </c>
      <c r="D194" t="s">
        <v>755</v>
      </c>
      <c r="E194" t="s">
        <v>756</v>
      </c>
      <c r="F194" t="s">
        <v>757</v>
      </c>
      <c r="G194" t="s">
        <v>122</v>
      </c>
      <c r="H194" s="3">
        <v>45364</v>
      </c>
      <c r="I194" t="s">
        <v>186</v>
      </c>
      <c r="J194" t="s">
        <v>19</v>
      </c>
      <c r="K194" t="s">
        <v>76</v>
      </c>
    </row>
    <row r="195" spans="1:11">
      <c r="A195" s="2">
        <v>386</v>
      </c>
      <c r="B195" t="s">
        <v>12</v>
      </c>
      <c r="C195" t="s">
        <v>758</v>
      </c>
      <c r="D195" t="s">
        <v>759</v>
      </c>
      <c r="E195" t="s">
        <v>760</v>
      </c>
      <c r="F195" t="s">
        <v>761</v>
      </c>
      <c r="G195" t="s">
        <v>17</v>
      </c>
      <c r="H195" s="3">
        <v>45364</v>
      </c>
      <c r="I195" t="s">
        <v>186</v>
      </c>
      <c r="J195" t="s">
        <v>19</v>
      </c>
      <c r="K195" t="s">
        <v>147</v>
      </c>
    </row>
    <row r="196" spans="1:11">
      <c r="A196" s="2">
        <v>385</v>
      </c>
      <c r="B196" t="s">
        <v>12</v>
      </c>
      <c r="C196" t="s">
        <v>762</v>
      </c>
      <c r="D196" t="s">
        <v>763</v>
      </c>
      <c r="E196" t="s">
        <v>764</v>
      </c>
      <c r="F196" t="s">
        <v>765</v>
      </c>
      <c r="G196" t="s">
        <v>17</v>
      </c>
      <c r="H196" s="3">
        <v>45364</v>
      </c>
      <c r="I196" t="s">
        <v>186</v>
      </c>
      <c r="J196" t="s">
        <v>19</v>
      </c>
      <c r="K196" t="s">
        <v>76</v>
      </c>
    </row>
    <row r="197" spans="1:11">
      <c r="A197" s="2">
        <v>384</v>
      </c>
      <c r="B197" t="s">
        <v>12</v>
      </c>
      <c r="C197" t="s">
        <v>766</v>
      </c>
      <c r="D197" t="s">
        <v>767</v>
      </c>
      <c r="E197" t="s">
        <v>768</v>
      </c>
      <c r="F197" t="s">
        <v>769</v>
      </c>
      <c r="G197" t="s">
        <v>122</v>
      </c>
      <c r="H197" s="3">
        <v>45364</v>
      </c>
      <c r="I197" t="s">
        <v>186</v>
      </c>
      <c r="J197" t="s">
        <v>19</v>
      </c>
      <c r="K197" t="s">
        <v>147</v>
      </c>
    </row>
    <row r="198" spans="1:11">
      <c r="A198" s="2">
        <v>383</v>
      </c>
      <c r="B198" t="s">
        <v>12</v>
      </c>
      <c r="C198" t="s">
        <v>770</v>
      </c>
      <c r="D198" t="s">
        <v>771</v>
      </c>
      <c r="E198" t="s">
        <v>772</v>
      </c>
      <c r="F198" t="s">
        <v>773</v>
      </c>
      <c r="G198" t="s">
        <v>17</v>
      </c>
      <c r="H198" s="3">
        <v>45364</v>
      </c>
      <c r="I198" t="s">
        <v>186</v>
      </c>
      <c r="J198" t="s">
        <v>19</v>
      </c>
      <c r="K198" t="s">
        <v>147</v>
      </c>
    </row>
    <row r="199" spans="1:11">
      <c r="A199" s="2">
        <v>382</v>
      </c>
      <c r="B199" t="s">
        <v>12</v>
      </c>
      <c r="C199" t="s">
        <v>774</v>
      </c>
      <c r="D199" t="s">
        <v>775</v>
      </c>
      <c r="E199" t="s">
        <v>776</v>
      </c>
      <c r="F199" t="s">
        <v>773</v>
      </c>
      <c r="G199" t="s">
        <v>17</v>
      </c>
      <c r="H199" s="3">
        <v>45364</v>
      </c>
      <c r="I199" t="s">
        <v>186</v>
      </c>
      <c r="J199" t="s">
        <v>19</v>
      </c>
      <c r="K199" t="s">
        <v>147</v>
      </c>
    </row>
    <row r="200" spans="1:11">
      <c r="A200" s="2">
        <v>381</v>
      </c>
      <c r="B200" t="s">
        <v>25</v>
      </c>
      <c r="C200" t="s">
        <v>777</v>
      </c>
      <c r="D200" t="s">
        <v>778</v>
      </c>
      <c r="E200" t="s">
        <v>779</v>
      </c>
      <c r="F200" t="s">
        <v>780</v>
      </c>
      <c r="G200" t="s">
        <v>81</v>
      </c>
      <c r="H200" s="3">
        <v>45343</v>
      </c>
      <c r="I200" t="s">
        <v>186</v>
      </c>
      <c r="K200" t="s">
        <v>20</v>
      </c>
    </row>
    <row r="201" spans="1:11">
      <c r="A201" s="2">
        <v>380</v>
      </c>
      <c r="B201" t="s">
        <v>12</v>
      </c>
      <c r="C201" t="s">
        <v>781</v>
      </c>
      <c r="D201" t="s">
        <v>782</v>
      </c>
      <c r="E201" t="s">
        <v>783</v>
      </c>
      <c r="F201" t="s">
        <v>784</v>
      </c>
      <c r="G201" t="s">
        <v>17</v>
      </c>
      <c r="H201" s="3">
        <v>45364</v>
      </c>
      <c r="I201" t="s">
        <v>186</v>
      </c>
      <c r="J201" t="s">
        <v>19</v>
      </c>
      <c r="K201" t="s">
        <v>20</v>
      </c>
    </row>
    <row r="202" spans="1:11">
      <c r="A202" s="2">
        <v>379</v>
      </c>
      <c r="B202" t="s">
        <v>12</v>
      </c>
      <c r="C202" t="s">
        <v>785</v>
      </c>
      <c r="D202" t="s">
        <v>786</v>
      </c>
      <c r="E202" t="s">
        <v>787</v>
      </c>
      <c r="F202" t="s">
        <v>788</v>
      </c>
      <c r="G202" t="s">
        <v>17</v>
      </c>
      <c r="H202" s="3">
        <v>45364</v>
      </c>
      <c r="I202" t="s">
        <v>186</v>
      </c>
      <c r="J202" t="s">
        <v>19</v>
      </c>
      <c r="K202" t="s">
        <v>147</v>
      </c>
    </row>
    <row r="203" spans="1:11">
      <c r="A203" s="2">
        <v>378</v>
      </c>
      <c r="B203" t="s">
        <v>25</v>
      </c>
      <c r="C203" t="s">
        <v>789</v>
      </c>
      <c r="D203" t="s">
        <v>790</v>
      </c>
      <c r="E203" t="s">
        <v>791</v>
      </c>
      <c r="F203" t="s">
        <v>792</v>
      </c>
      <c r="G203" t="s">
        <v>793</v>
      </c>
      <c r="H203" s="3">
        <v>45356</v>
      </c>
      <c r="I203" t="s">
        <v>186</v>
      </c>
      <c r="K203" t="s">
        <v>20</v>
      </c>
    </row>
    <row r="204" spans="1:11">
      <c r="A204" s="2">
        <v>377</v>
      </c>
      <c r="B204" t="s">
        <v>12</v>
      </c>
      <c r="C204" t="s">
        <v>794</v>
      </c>
      <c r="D204" t="s">
        <v>795</v>
      </c>
      <c r="E204" t="s">
        <v>243</v>
      </c>
      <c r="F204" t="s">
        <v>587</v>
      </c>
      <c r="G204" t="s">
        <v>122</v>
      </c>
      <c r="H204" s="3">
        <v>45364</v>
      </c>
      <c r="I204" t="s">
        <v>186</v>
      </c>
      <c r="J204" t="s">
        <v>19</v>
      </c>
      <c r="K204" t="s">
        <v>20</v>
      </c>
    </row>
    <row r="205" spans="1:11">
      <c r="A205" s="2">
        <v>376</v>
      </c>
      <c r="B205" t="s">
        <v>25</v>
      </c>
      <c r="C205" t="s">
        <v>796</v>
      </c>
      <c r="D205" t="s">
        <v>797</v>
      </c>
      <c r="E205" t="s">
        <v>798</v>
      </c>
      <c r="F205" t="s">
        <v>799</v>
      </c>
      <c r="G205" t="s">
        <v>800</v>
      </c>
      <c r="H205" s="3">
        <v>45390</v>
      </c>
      <c r="I205" t="s">
        <v>186</v>
      </c>
      <c r="K205" t="s">
        <v>20</v>
      </c>
    </row>
    <row r="206" spans="1:11">
      <c r="A206" s="2">
        <v>375</v>
      </c>
      <c r="B206" t="s">
        <v>12</v>
      </c>
      <c r="C206" t="s">
        <v>801</v>
      </c>
      <c r="D206" t="s">
        <v>802</v>
      </c>
      <c r="E206" t="s">
        <v>803</v>
      </c>
      <c r="F206" t="s">
        <v>804</v>
      </c>
      <c r="G206" t="s">
        <v>17</v>
      </c>
      <c r="H206" s="3">
        <v>45364</v>
      </c>
      <c r="I206" t="s">
        <v>186</v>
      </c>
      <c r="J206" t="s">
        <v>19</v>
      </c>
      <c r="K206" t="s">
        <v>181</v>
      </c>
    </row>
    <row r="207" spans="1:11">
      <c r="A207" s="2">
        <v>374</v>
      </c>
      <c r="B207" t="s">
        <v>12</v>
      </c>
      <c r="C207" t="s">
        <v>805</v>
      </c>
      <c r="D207" t="s">
        <v>806</v>
      </c>
      <c r="E207" t="s">
        <v>807</v>
      </c>
      <c r="F207" t="s">
        <v>808</v>
      </c>
      <c r="G207" t="s">
        <v>17</v>
      </c>
      <c r="H207" s="3">
        <v>45364</v>
      </c>
      <c r="I207" t="s">
        <v>186</v>
      </c>
      <c r="J207" t="s">
        <v>19</v>
      </c>
      <c r="K207" t="s">
        <v>147</v>
      </c>
    </row>
    <row r="208" spans="1:11">
      <c r="A208" s="2">
        <v>373</v>
      </c>
      <c r="B208" t="s">
        <v>12</v>
      </c>
      <c r="C208" t="s">
        <v>809</v>
      </c>
      <c r="D208" t="s">
        <v>810</v>
      </c>
      <c r="E208" t="s">
        <v>811</v>
      </c>
      <c r="F208" t="s">
        <v>812</v>
      </c>
      <c r="G208" t="s">
        <v>17</v>
      </c>
      <c r="H208" s="3">
        <v>45364</v>
      </c>
      <c r="I208" t="s">
        <v>186</v>
      </c>
      <c r="J208" t="s">
        <v>19</v>
      </c>
      <c r="K208" t="s">
        <v>147</v>
      </c>
    </row>
    <row r="209" spans="1:11">
      <c r="A209" s="2">
        <v>372</v>
      </c>
      <c r="B209" t="s">
        <v>12</v>
      </c>
      <c r="C209" t="s">
        <v>813</v>
      </c>
      <c r="D209" t="s">
        <v>814</v>
      </c>
      <c r="E209" t="s">
        <v>815</v>
      </c>
      <c r="F209" t="s">
        <v>816</v>
      </c>
      <c r="G209" t="s">
        <v>17</v>
      </c>
      <c r="H209" s="3">
        <v>45364</v>
      </c>
      <c r="I209" t="s">
        <v>186</v>
      </c>
      <c r="J209" t="s">
        <v>19</v>
      </c>
      <c r="K209" t="s">
        <v>20</v>
      </c>
    </row>
    <row r="210" spans="1:11">
      <c r="A210" s="2">
        <v>371</v>
      </c>
      <c r="B210" t="s">
        <v>25</v>
      </c>
      <c r="C210" t="s">
        <v>817</v>
      </c>
      <c r="D210" t="s">
        <v>818</v>
      </c>
      <c r="E210" t="s">
        <v>819</v>
      </c>
      <c r="F210" t="s">
        <v>820</v>
      </c>
      <c r="G210" t="s">
        <v>81</v>
      </c>
      <c r="H210" s="3">
        <v>45343</v>
      </c>
      <c r="I210" t="s">
        <v>186</v>
      </c>
      <c r="K210" t="s">
        <v>20</v>
      </c>
    </row>
    <row r="211" spans="1:11">
      <c r="A211" s="2">
        <v>370</v>
      </c>
      <c r="B211" t="s">
        <v>12</v>
      </c>
      <c r="C211" t="s">
        <v>821</v>
      </c>
      <c r="D211" t="s">
        <v>822</v>
      </c>
      <c r="E211" t="s">
        <v>823</v>
      </c>
      <c r="F211" t="s">
        <v>405</v>
      </c>
      <c r="G211" t="s">
        <v>17</v>
      </c>
      <c r="H211" s="3">
        <v>45364</v>
      </c>
      <c r="I211" t="s">
        <v>186</v>
      </c>
      <c r="J211" t="s">
        <v>19</v>
      </c>
      <c r="K211" t="s">
        <v>20</v>
      </c>
    </row>
    <row r="212" spans="1:11">
      <c r="A212" s="2">
        <v>369</v>
      </c>
      <c r="B212" t="s">
        <v>12</v>
      </c>
      <c r="C212" t="s">
        <v>824</v>
      </c>
      <c r="D212" t="s">
        <v>825</v>
      </c>
      <c r="E212" t="s">
        <v>715</v>
      </c>
      <c r="F212" t="s">
        <v>716</v>
      </c>
      <c r="G212" t="s">
        <v>17</v>
      </c>
      <c r="H212" s="3">
        <v>45364</v>
      </c>
      <c r="I212" t="s">
        <v>186</v>
      </c>
      <c r="J212" t="s">
        <v>19</v>
      </c>
      <c r="K212" t="s">
        <v>20</v>
      </c>
    </row>
    <row r="213" spans="1:11">
      <c r="A213" s="2">
        <v>368</v>
      </c>
      <c r="B213" t="s">
        <v>12</v>
      </c>
      <c r="C213" t="s">
        <v>826</v>
      </c>
      <c r="D213" t="s">
        <v>827</v>
      </c>
      <c r="E213" t="s">
        <v>454</v>
      </c>
      <c r="F213" t="s">
        <v>828</v>
      </c>
      <c r="G213" t="s">
        <v>17</v>
      </c>
      <c r="H213" s="3">
        <v>45364</v>
      </c>
      <c r="I213" t="s">
        <v>186</v>
      </c>
      <c r="J213" t="s">
        <v>19</v>
      </c>
      <c r="K213" t="s">
        <v>147</v>
      </c>
    </row>
    <row r="214" spans="1:11">
      <c r="A214" s="2">
        <v>367</v>
      </c>
      <c r="B214" t="s">
        <v>12</v>
      </c>
      <c r="C214" t="s">
        <v>829</v>
      </c>
      <c r="D214" t="s">
        <v>830</v>
      </c>
      <c r="E214" t="s">
        <v>831</v>
      </c>
      <c r="F214" t="s">
        <v>832</v>
      </c>
      <c r="G214" t="s">
        <v>81</v>
      </c>
      <c r="H214" s="3">
        <v>45357</v>
      </c>
      <c r="I214" t="s">
        <v>186</v>
      </c>
      <c r="J214" t="s">
        <v>19</v>
      </c>
      <c r="K214" t="s">
        <v>172</v>
      </c>
    </row>
    <row r="215" spans="1:11">
      <c r="A215" s="2">
        <v>366</v>
      </c>
      <c r="B215" t="s">
        <v>12</v>
      </c>
      <c r="C215" t="s">
        <v>833</v>
      </c>
      <c r="D215" t="s">
        <v>834</v>
      </c>
      <c r="E215" t="s">
        <v>835</v>
      </c>
      <c r="F215" t="s">
        <v>836</v>
      </c>
      <c r="G215" t="s">
        <v>122</v>
      </c>
      <c r="H215" s="3">
        <v>45364</v>
      </c>
      <c r="I215" t="s">
        <v>186</v>
      </c>
      <c r="J215" t="s">
        <v>19</v>
      </c>
      <c r="K215" t="s">
        <v>123</v>
      </c>
    </row>
    <row r="216" spans="1:11">
      <c r="A216" s="2">
        <v>365</v>
      </c>
      <c r="B216" t="s">
        <v>12</v>
      </c>
      <c r="C216" t="s">
        <v>837</v>
      </c>
      <c r="D216" t="s">
        <v>838</v>
      </c>
      <c r="E216" t="s">
        <v>839</v>
      </c>
      <c r="F216" t="s">
        <v>840</v>
      </c>
      <c r="G216" t="s">
        <v>17</v>
      </c>
      <c r="H216" s="3">
        <v>45364</v>
      </c>
      <c r="I216" t="s">
        <v>186</v>
      </c>
      <c r="J216" t="s">
        <v>19</v>
      </c>
      <c r="K216" t="s">
        <v>20</v>
      </c>
    </row>
    <row r="217" spans="1:11">
      <c r="A217" s="2">
        <v>364</v>
      </c>
      <c r="B217" t="s">
        <v>12</v>
      </c>
      <c r="C217" t="s">
        <v>841</v>
      </c>
      <c r="D217" t="s">
        <v>842</v>
      </c>
      <c r="E217" t="s">
        <v>843</v>
      </c>
      <c r="F217" t="s">
        <v>844</v>
      </c>
      <c r="G217" t="s">
        <v>17</v>
      </c>
      <c r="H217" s="3">
        <v>45364</v>
      </c>
      <c r="I217" t="s">
        <v>186</v>
      </c>
      <c r="J217" t="s">
        <v>19</v>
      </c>
      <c r="K217" t="s">
        <v>147</v>
      </c>
    </row>
    <row r="218" spans="1:11">
      <c r="A218" s="2">
        <v>363</v>
      </c>
      <c r="B218" t="s">
        <v>25</v>
      </c>
      <c r="C218" t="s">
        <v>845</v>
      </c>
      <c r="D218" t="s">
        <v>846</v>
      </c>
      <c r="E218" t="s">
        <v>847</v>
      </c>
      <c r="F218" t="s">
        <v>848</v>
      </c>
      <c r="G218" t="s">
        <v>30</v>
      </c>
      <c r="H218" s="3">
        <v>45390</v>
      </c>
      <c r="I218" t="s">
        <v>186</v>
      </c>
      <c r="K218" t="s">
        <v>20</v>
      </c>
    </row>
    <row r="219" spans="1:11">
      <c r="A219" s="2">
        <v>362</v>
      </c>
      <c r="B219" t="s">
        <v>12</v>
      </c>
      <c r="C219" t="s">
        <v>849</v>
      </c>
      <c r="D219" t="s">
        <v>850</v>
      </c>
      <c r="E219" t="s">
        <v>851</v>
      </c>
      <c r="F219" t="s">
        <v>852</v>
      </c>
      <c r="G219" t="s">
        <v>17</v>
      </c>
      <c r="H219" s="3">
        <v>45364</v>
      </c>
      <c r="I219" t="s">
        <v>186</v>
      </c>
      <c r="J219" t="s">
        <v>19</v>
      </c>
      <c r="K219" t="s">
        <v>76</v>
      </c>
    </row>
    <row r="220" spans="1:11">
      <c r="A220" s="2">
        <v>361</v>
      </c>
      <c r="B220" t="s">
        <v>12</v>
      </c>
      <c r="C220" t="s">
        <v>853</v>
      </c>
      <c r="D220" t="s">
        <v>854</v>
      </c>
      <c r="E220" t="s">
        <v>855</v>
      </c>
      <c r="F220" t="s">
        <v>856</v>
      </c>
      <c r="G220" t="s">
        <v>17</v>
      </c>
      <c r="H220" s="3">
        <v>45364</v>
      </c>
      <c r="I220" t="s">
        <v>186</v>
      </c>
      <c r="J220" t="s">
        <v>19</v>
      </c>
      <c r="K220" t="s">
        <v>147</v>
      </c>
    </row>
    <row r="221" spans="1:11">
      <c r="A221" s="2">
        <v>360</v>
      </c>
      <c r="B221" t="s">
        <v>25</v>
      </c>
      <c r="C221" t="s">
        <v>857</v>
      </c>
      <c r="D221" t="s">
        <v>858</v>
      </c>
      <c r="E221" t="s">
        <v>694</v>
      </c>
      <c r="F221" t="s">
        <v>859</v>
      </c>
      <c r="G221" t="s">
        <v>17</v>
      </c>
      <c r="H221" s="3">
        <v>45352</v>
      </c>
      <c r="I221" t="s">
        <v>186</v>
      </c>
      <c r="K221" t="s">
        <v>20</v>
      </c>
    </row>
    <row r="222" spans="1:11">
      <c r="A222" s="2">
        <v>359</v>
      </c>
      <c r="B222" t="s">
        <v>12</v>
      </c>
      <c r="C222" t="s">
        <v>860</v>
      </c>
      <c r="D222" t="s">
        <v>861</v>
      </c>
      <c r="E222" t="s">
        <v>862</v>
      </c>
      <c r="F222" t="s">
        <v>793</v>
      </c>
      <c r="G222" t="s">
        <v>793</v>
      </c>
      <c r="H222" s="3">
        <v>45363</v>
      </c>
      <c r="I222" t="s">
        <v>186</v>
      </c>
      <c r="J222" t="s">
        <v>19</v>
      </c>
      <c r="K222" t="s">
        <v>76</v>
      </c>
    </row>
    <row r="223" spans="1:11">
      <c r="A223" s="2">
        <v>358</v>
      </c>
      <c r="B223" t="s">
        <v>12</v>
      </c>
      <c r="C223" t="s">
        <v>863</v>
      </c>
      <c r="D223" t="s">
        <v>864</v>
      </c>
      <c r="E223" t="s">
        <v>865</v>
      </c>
      <c r="F223" t="s">
        <v>866</v>
      </c>
      <c r="G223" t="s">
        <v>17</v>
      </c>
      <c r="H223" s="3">
        <v>45363</v>
      </c>
      <c r="I223" t="s">
        <v>186</v>
      </c>
      <c r="J223" t="s">
        <v>19</v>
      </c>
      <c r="K223" t="s">
        <v>76</v>
      </c>
    </row>
    <row r="224" spans="1:11">
      <c r="A224" s="2">
        <v>357</v>
      </c>
      <c r="B224" t="s">
        <v>12</v>
      </c>
      <c r="C224" t="s">
        <v>867</v>
      </c>
      <c r="D224" t="s">
        <v>868</v>
      </c>
      <c r="E224" t="s">
        <v>205</v>
      </c>
      <c r="F224" t="s">
        <v>869</v>
      </c>
      <c r="G224" t="s">
        <v>17</v>
      </c>
      <c r="H224" s="3">
        <v>45363</v>
      </c>
      <c r="I224" t="s">
        <v>186</v>
      </c>
      <c r="J224" t="s">
        <v>19</v>
      </c>
      <c r="K224" t="s">
        <v>147</v>
      </c>
    </row>
    <row r="225" spans="1:11">
      <c r="A225" s="2">
        <v>356</v>
      </c>
      <c r="B225" t="s">
        <v>12</v>
      </c>
      <c r="C225" t="s">
        <v>870</v>
      </c>
      <c r="D225" t="s">
        <v>871</v>
      </c>
      <c r="E225" t="s">
        <v>872</v>
      </c>
      <c r="F225" t="s">
        <v>873</v>
      </c>
      <c r="G225" t="s">
        <v>17</v>
      </c>
      <c r="H225" s="3">
        <v>45363</v>
      </c>
      <c r="I225" t="s">
        <v>186</v>
      </c>
      <c r="J225" t="s">
        <v>19</v>
      </c>
      <c r="K225" t="s">
        <v>147</v>
      </c>
    </row>
    <row r="226" spans="1:11">
      <c r="A226" s="2">
        <v>355</v>
      </c>
      <c r="B226" t="s">
        <v>12</v>
      </c>
      <c r="C226" t="s">
        <v>874</v>
      </c>
      <c r="D226" t="s">
        <v>875</v>
      </c>
      <c r="E226" t="s">
        <v>876</v>
      </c>
      <c r="F226" t="s">
        <v>877</v>
      </c>
      <c r="G226" t="s">
        <v>17</v>
      </c>
      <c r="H226" s="3">
        <v>45363</v>
      </c>
      <c r="I226" t="s">
        <v>186</v>
      </c>
      <c r="J226" t="s">
        <v>19</v>
      </c>
      <c r="K226" t="s">
        <v>147</v>
      </c>
    </row>
    <row r="227" spans="1:11">
      <c r="A227" s="2">
        <v>354</v>
      </c>
      <c r="B227" t="s">
        <v>12</v>
      </c>
      <c r="C227" t="s">
        <v>878</v>
      </c>
      <c r="D227" t="s">
        <v>879</v>
      </c>
      <c r="E227" t="s">
        <v>880</v>
      </c>
      <c r="F227" t="s">
        <v>881</v>
      </c>
      <c r="G227" t="s">
        <v>17</v>
      </c>
      <c r="H227" s="3">
        <v>45363</v>
      </c>
      <c r="I227" t="s">
        <v>186</v>
      </c>
      <c r="J227" t="s">
        <v>19</v>
      </c>
      <c r="K227" t="s">
        <v>76</v>
      </c>
    </row>
    <row r="228" spans="1:11">
      <c r="A228" s="2">
        <v>353</v>
      </c>
      <c r="B228" t="s">
        <v>12</v>
      </c>
      <c r="C228" t="s">
        <v>882</v>
      </c>
      <c r="D228" t="s">
        <v>883</v>
      </c>
      <c r="E228" t="s">
        <v>205</v>
      </c>
      <c r="F228" t="s">
        <v>884</v>
      </c>
      <c r="G228" t="s">
        <v>17</v>
      </c>
      <c r="H228" s="3">
        <v>45363</v>
      </c>
      <c r="I228" t="s">
        <v>186</v>
      </c>
      <c r="J228" t="s">
        <v>19</v>
      </c>
      <c r="K228" t="s">
        <v>147</v>
      </c>
    </row>
    <row r="229" spans="1:11">
      <c r="A229" s="2">
        <v>352</v>
      </c>
      <c r="B229" t="s">
        <v>25</v>
      </c>
      <c r="C229" t="s">
        <v>885</v>
      </c>
      <c r="D229" t="s">
        <v>886</v>
      </c>
      <c r="E229" t="s">
        <v>887</v>
      </c>
      <c r="F229" t="s">
        <v>888</v>
      </c>
      <c r="G229" t="s">
        <v>81</v>
      </c>
      <c r="H229" s="3">
        <v>45342</v>
      </c>
      <c r="I229" t="s">
        <v>186</v>
      </c>
      <c r="K229" t="s">
        <v>20</v>
      </c>
    </row>
    <row r="230" spans="1:11">
      <c r="A230" s="2">
        <v>351</v>
      </c>
      <c r="B230" t="s">
        <v>12</v>
      </c>
      <c r="C230" t="s">
        <v>889</v>
      </c>
      <c r="D230" t="s">
        <v>890</v>
      </c>
      <c r="E230" t="s">
        <v>891</v>
      </c>
      <c r="F230" t="s">
        <v>892</v>
      </c>
      <c r="G230" t="s">
        <v>17</v>
      </c>
      <c r="H230" s="3">
        <v>45363</v>
      </c>
      <c r="I230" t="s">
        <v>186</v>
      </c>
      <c r="J230" t="s">
        <v>19</v>
      </c>
      <c r="K230" t="s">
        <v>147</v>
      </c>
    </row>
    <row r="231" spans="1:11">
      <c r="A231" s="2">
        <v>350</v>
      </c>
      <c r="B231" t="s">
        <v>12</v>
      </c>
      <c r="C231" t="s">
        <v>893</v>
      </c>
      <c r="D231" t="s">
        <v>894</v>
      </c>
      <c r="E231" t="s">
        <v>396</v>
      </c>
      <c r="F231" t="s">
        <v>892</v>
      </c>
      <c r="G231" t="s">
        <v>17</v>
      </c>
      <c r="H231" s="3">
        <v>45363</v>
      </c>
      <c r="I231" t="s">
        <v>186</v>
      </c>
      <c r="J231" t="s">
        <v>19</v>
      </c>
      <c r="K231" t="s">
        <v>147</v>
      </c>
    </row>
    <row r="232" spans="1:11">
      <c r="A232" s="2">
        <v>349</v>
      </c>
      <c r="B232" t="s">
        <v>12</v>
      </c>
      <c r="C232" t="s">
        <v>895</v>
      </c>
      <c r="D232" t="s">
        <v>896</v>
      </c>
      <c r="E232" t="s">
        <v>897</v>
      </c>
      <c r="F232" t="s">
        <v>898</v>
      </c>
      <c r="G232" t="s">
        <v>17</v>
      </c>
      <c r="H232" s="3">
        <v>45363</v>
      </c>
      <c r="I232" t="s">
        <v>186</v>
      </c>
      <c r="J232" t="s">
        <v>19</v>
      </c>
      <c r="K232" t="s">
        <v>76</v>
      </c>
    </row>
    <row r="233" spans="1:11">
      <c r="A233" s="2">
        <v>348</v>
      </c>
      <c r="B233" t="s">
        <v>12</v>
      </c>
      <c r="C233" t="s">
        <v>899</v>
      </c>
      <c r="D233" t="s">
        <v>900</v>
      </c>
      <c r="E233" t="s">
        <v>901</v>
      </c>
      <c r="F233" t="s">
        <v>902</v>
      </c>
      <c r="G233" t="s">
        <v>17</v>
      </c>
      <c r="H233" s="3">
        <v>45363</v>
      </c>
      <c r="I233" t="s">
        <v>186</v>
      </c>
      <c r="J233" t="s">
        <v>19</v>
      </c>
      <c r="K233" t="s">
        <v>20</v>
      </c>
    </row>
    <row r="234" spans="1:11">
      <c r="A234" s="2">
        <v>347</v>
      </c>
      <c r="B234" t="s">
        <v>12</v>
      </c>
      <c r="C234" t="s">
        <v>903</v>
      </c>
      <c r="D234" t="s">
        <v>904</v>
      </c>
      <c r="E234" t="s">
        <v>905</v>
      </c>
      <c r="F234" t="s">
        <v>906</v>
      </c>
      <c r="G234" t="s">
        <v>17</v>
      </c>
      <c r="H234" s="3">
        <v>45363</v>
      </c>
      <c r="I234" t="s">
        <v>186</v>
      </c>
      <c r="J234" t="s">
        <v>19</v>
      </c>
      <c r="K234" t="s">
        <v>20</v>
      </c>
    </row>
    <row r="235" spans="1:11">
      <c r="A235" s="2">
        <v>346</v>
      </c>
      <c r="B235" t="s">
        <v>12</v>
      </c>
      <c r="C235" t="s">
        <v>907</v>
      </c>
      <c r="D235" t="s">
        <v>908</v>
      </c>
      <c r="E235" t="s">
        <v>909</v>
      </c>
      <c r="F235" t="s">
        <v>910</v>
      </c>
      <c r="G235" t="s">
        <v>17</v>
      </c>
      <c r="H235" s="3">
        <v>45363</v>
      </c>
      <c r="I235" t="s">
        <v>186</v>
      </c>
      <c r="J235" t="s">
        <v>19</v>
      </c>
      <c r="K235" t="s">
        <v>147</v>
      </c>
    </row>
    <row r="236" spans="1:11">
      <c r="A236" s="2">
        <v>345</v>
      </c>
      <c r="B236" t="s">
        <v>12</v>
      </c>
      <c r="C236" t="s">
        <v>911</v>
      </c>
      <c r="D236" t="s">
        <v>912</v>
      </c>
      <c r="E236" t="s">
        <v>913</v>
      </c>
      <c r="F236" t="s">
        <v>914</v>
      </c>
      <c r="G236" t="s">
        <v>17</v>
      </c>
      <c r="H236" s="3">
        <v>45363</v>
      </c>
      <c r="I236" t="s">
        <v>186</v>
      </c>
      <c r="J236" t="s">
        <v>19</v>
      </c>
      <c r="K236" t="s">
        <v>181</v>
      </c>
    </row>
    <row r="237" spans="1:11">
      <c r="A237" s="2">
        <v>344</v>
      </c>
      <c r="B237" t="s">
        <v>12</v>
      </c>
      <c r="C237" t="s">
        <v>915</v>
      </c>
      <c r="D237" t="s">
        <v>916</v>
      </c>
      <c r="E237" t="s">
        <v>917</v>
      </c>
      <c r="F237" t="s">
        <v>918</v>
      </c>
      <c r="G237" t="s">
        <v>17</v>
      </c>
      <c r="H237" s="3">
        <v>45363</v>
      </c>
      <c r="I237" t="s">
        <v>186</v>
      </c>
      <c r="J237" t="s">
        <v>19</v>
      </c>
      <c r="K237" t="s">
        <v>147</v>
      </c>
    </row>
    <row r="238" spans="1:11">
      <c r="A238" s="2">
        <v>343</v>
      </c>
      <c r="B238" t="s">
        <v>12</v>
      </c>
      <c r="C238" t="s">
        <v>919</v>
      </c>
      <c r="D238" t="s">
        <v>920</v>
      </c>
      <c r="E238" t="s">
        <v>921</v>
      </c>
      <c r="F238" t="s">
        <v>922</v>
      </c>
      <c r="G238" t="s">
        <v>17</v>
      </c>
      <c r="H238" s="3">
        <v>45363</v>
      </c>
      <c r="I238" t="s">
        <v>186</v>
      </c>
      <c r="J238" t="s">
        <v>19</v>
      </c>
      <c r="K238" t="s">
        <v>147</v>
      </c>
    </row>
    <row r="239" spans="1:11">
      <c r="A239" s="2">
        <v>342</v>
      </c>
      <c r="B239" t="s">
        <v>25</v>
      </c>
      <c r="C239" t="s">
        <v>923</v>
      </c>
      <c r="D239" t="s">
        <v>924</v>
      </c>
      <c r="E239" t="s">
        <v>715</v>
      </c>
      <c r="F239" t="s">
        <v>925</v>
      </c>
      <c r="G239" t="s">
        <v>17</v>
      </c>
      <c r="H239" s="3">
        <v>45351</v>
      </c>
      <c r="I239" t="s">
        <v>186</v>
      </c>
      <c r="K239" t="s">
        <v>20</v>
      </c>
    </row>
    <row r="240" spans="1:11">
      <c r="A240" s="2">
        <v>341</v>
      </c>
      <c r="B240" t="s">
        <v>12</v>
      </c>
      <c r="C240" t="s">
        <v>926</v>
      </c>
      <c r="D240" t="s">
        <v>927</v>
      </c>
      <c r="E240" t="s">
        <v>928</v>
      </c>
      <c r="F240" t="s">
        <v>929</v>
      </c>
      <c r="G240" t="s">
        <v>17</v>
      </c>
      <c r="H240" s="3">
        <v>45363</v>
      </c>
      <c r="I240" t="s">
        <v>186</v>
      </c>
      <c r="J240" t="s">
        <v>19</v>
      </c>
      <c r="K240" t="s">
        <v>20</v>
      </c>
    </row>
    <row r="241" spans="1:11">
      <c r="A241" s="2">
        <v>340</v>
      </c>
      <c r="B241" t="s">
        <v>12</v>
      </c>
      <c r="C241" t="s">
        <v>930</v>
      </c>
      <c r="D241" t="s">
        <v>931</v>
      </c>
      <c r="E241" t="s">
        <v>932</v>
      </c>
      <c r="F241" t="s">
        <v>933</v>
      </c>
      <c r="G241" t="s">
        <v>17</v>
      </c>
      <c r="H241" s="3">
        <v>45363</v>
      </c>
      <c r="I241" t="s">
        <v>186</v>
      </c>
      <c r="J241" t="s">
        <v>19</v>
      </c>
      <c r="K241" t="s">
        <v>76</v>
      </c>
    </row>
    <row r="242" spans="1:11">
      <c r="A242" s="2">
        <v>339</v>
      </c>
      <c r="B242" t="s">
        <v>25</v>
      </c>
      <c r="C242" t="s">
        <v>934</v>
      </c>
      <c r="D242" t="s">
        <v>935</v>
      </c>
      <c r="E242" t="s">
        <v>715</v>
      </c>
      <c r="F242" t="s">
        <v>925</v>
      </c>
      <c r="G242" t="s">
        <v>17</v>
      </c>
      <c r="H242" s="3">
        <v>45348</v>
      </c>
      <c r="I242" t="s">
        <v>186</v>
      </c>
      <c r="K242" t="s">
        <v>20</v>
      </c>
    </row>
    <row r="243" spans="1:11">
      <c r="A243" s="2">
        <v>338</v>
      </c>
      <c r="B243" t="s">
        <v>12</v>
      </c>
      <c r="C243" t="s">
        <v>936</v>
      </c>
      <c r="D243" t="s">
        <v>937</v>
      </c>
      <c r="E243" t="s">
        <v>938</v>
      </c>
      <c r="F243" t="s">
        <v>939</v>
      </c>
      <c r="G243" t="s">
        <v>793</v>
      </c>
      <c r="H243" s="3">
        <v>45362</v>
      </c>
      <c r="I243" t="s">
        <v>186</v>
      </c>
      <c r="J243" t="s">
        <v>19</v>
      </c>
      <c r="K243" t="s">
        <v>76</v>
      </c>
    </row>
    <row r="244" spans="1:11">
      <c r="A244" s="2">
        <v>337</v>
      </c>
      <c r="B244" t="s">
        <v>12</v>
      </c>
      <c r="C244" t="s">
        <v>940</v>
      </c>
      <c r="D244" t="s">
        <v>941</v>
      </c>
      <c r="E244" t="s">
        <v>266</v>
      </c>
      <c r="F244" t="s">
        <v>942</v>
      </c>
      <c r="G244" t="s">
        <v>17</v>
      </c>
      <c r="H244" s="3">
        <v>45362</v>
      </c>
      <c r="I244" t="s">
        <v>186</v>
      </c>
      <c r="J244" t="s">
        <v>19</v>
      </c>
      <c r="K244" t="s">
        <v>147</v>
      </c>
    </row>
    <row r="245" spans="1:11">
      <c r="A245" s="2">
        <v>336</v>
      </c>
      <c r="B245" t="s">
        <v>12</v>
      </c>
      <c r="C245" t="s">
        <v>943</v>
      </c>
      <c r="D245" t="s">
        <v>944</v>
      </c>
      <c r="E245" t="s">
        <v>945</v>
      </c>
      <c r="F245" t="s">
        <v>946</v>
      </c>
      <c r="G245" t="s">
        <v>17</v>
      </c>
      <c r="H245" s="3">
        <v>45362</v>
      </c>
      <c r="I245" t="s">
        <v>186</v>
      </c>
      <c r="J245" t="s">
        <v>19</v>
      </c>
      <c r="K245" t="s">
        <v>147</v>
      </c>
    </row>
    <row r="246" spans="1:11">
      <c r="A246" s="2">
        <v>335</v>
      </c>
      <c r="B246" t="s">
        <v>12</v>
      </c>
      <c r="C246" t="s">
        <v>947</v>
      </c>
      <c r="D246" t="s">
        <v>948</v>
      </c>
      <c r="E246" t="s">
        <v>839</v>
      </c>
      <c r="F246" t="s">
        <v>949</v>
      </c>
      <c r="G246" t="s">
        <v>17</v>
      </c>
      <c r="H246" s="3">
        <v>45362</v>
      </c>
      <c r="I246" t="s">
        <v>186</v>
      </c>
      <c r="J246" t="s">
        <v>19</v>
      </c>
      <c r="K246" t="s">
        <v>147</v>
      </c>
    </row>
    <row r="247" spans="1:11">
      <c r="A247" s="2">
        <v>334</v>
      </c>
      <c r="B247" t="s">
        <v>12</v>
      </c>
      <c r="C247" t="s">
        <v>950</v>
      </c>
      <c r="D247" t="s">
        <v>951</v>
      </c>
      <c r="E247" t="s">
        <v>952</v>
      </c>
      <c r="F247" t="s">
        <v>953</v>
      </c>
      <c r="G247" t="s">
        <v>122</v>
      </c>
      <c r="H247" s="3">
        <v>45362</v>
      </c>
      <c r="I247" t="s">
        <v>186</v>
      </c>
      <c r="J247" t="s">
        <v>19</v>
      </c>
      <c r="K247" t="s">
        <v>147</v>
      </c>
    </row>
    <row r="248" spans="1:11">
      <c r="A248" s="2">
        <v>333</v>
      </c>
      <c r="B248" t="s">
        <v>12</v>
      </c>
      <c r="C248" t="s">
        <v>954</v>
      </c>
      <c r="D248" t="s">
        <v>955</v>
      </c>
      <c r="E248" t="s">
        <v>956</v>
      </c>
      <c r="F248" t="s">
        <v>957</v>
      </c>
      <c r="G248" t="s">
        <v>17</v>
      </c>
      <c r="H248" s="3">
        <v>45362</v>
      </c>
      <c r="I248" t="s">
        <v>186</v>
      </c>
      <c r="J248" t="s">
        <v>19</v>
      </c>
      <c r="K248" t="s">
        <v>76</v>
      </c>
    </row>
    <row r="249" spans="1:11">
      <c r="A249" s="2">
        <v>332</v>
      </c>
      <c r="B249" t="s">
        <v>12</v>
      </c>
      <c r="C249" t="s">
        <v>958</v>
      </c>
      <c r="D249" t="s">
        <v>959</v>
      </c>
      <c r="E249" t="s">
        <v>960</v>
      </c>
      <c r="F249" t="s">
        <v>961</v>
      </c>
      <c r="G249" t="s">
        <v>17</v>
      </c>
      <c r="H249" s="3">
        <v>45362</v>
      </c>
      <c r="I249" t="s">
        <v>186</v>
      </c>
      <c r="J249" t="s">
        <v>19</v>
      </c>
      <c r="K249" t="s">
        <v>181</v>
      </c>
    </row>
    <row r="250" spans="1:11">
      <c r="A250" s="2">
        <v>331</v>
      </c>
      <c r="B250" t="s">
        <v>12</v>
      </c>
      <c r="C250" t="s">
        <v>962</v>
      </c>
      <c r="D250" t="s">
        <v>963</v>
      </c>
      <c r="E250" t="s">
        <v>964</v>
      </c>
      <c r="F250" t="s">
        <v>965</v>
      </c>
      <c r="G250" t="s">
        <v>17</v>
      </c>
      <c r="H250" s="3">
        <v>45362</v>
      </c>
      <c r="I250" t="s">
        <v>186</v>
      </c>
      <c r="J250" t="s">
        <v>19</v>
      </c>
      <c r="K250" t="s">
        <v>181</v>
      </c>
    </row>
    <row r="251" spans="1:11">
      <c r="A251" s="2">
        <v>330</v>
      </c>
      <c r="B251" t="s">
        <v>12</v>
      </c>
      <c r="C251" t="s">
        <v>966</v>
      </c>
      <c r="D251" t="s">
        <v>967</v>
      </c>
      <c r="E251" t="s">
        <v>968</v>
      </c>
      <c r="F251" t="s">
        <v>969</v>
      </c>
      <c r="G251" t="s">
        <v>17</v>
      </c>
      <c r="H251" s="3">
        <v>45362</v>
      </c>
      <c r="I251" t="s">
        <v>186</v>
      </c>
      <c r="J251" t="s">
        <v>19</v>
      </c>
      <c r="K251" t="s">
        <v>181</v>
      </c>
    </row>
    <row r="252" spans="1:11">
      <c r="A252" s="2">
        <v>329</v>
      </c>
      <c r="B252" t="s">
        <v>12</v>
      </c>
      <c r="C252" t="s">
        <v>970</v>
      </c>
      <c r="D252" t="s">
        <v>971</v>
      </c>
      <c r="E252" t="s">
        <v>972</v>
      </c>
      <c r="F252" t="s">
        <v>973</v>
      </c>
      <c r="G252" t="s">
        <v>17</v>
      </c>
      <c r="H252" s="3">
        <v>45362</v>
      </c>
      <c r="I252" t="s">
        <v>186</v>
      </c>
      <c r="J252" t="s">
        <v>19</v>
      </c>
      <c r="K252" t="s">
        <v>181</v>
      </c>
    </row>
    <row r="253" spans="1:11">
      <c r="A253" s="2">
        <v>328</v>
      </c>
      <c r="B253" t="s">
        <v>12</v>
      </c>
      <c r="C253" t="s">
        <v>974</v>
      </c>
      <c r="D253" t="s">
        <v>975</v>
      </c>
      <c r="E253" t="s">
        <v>278</v>
      </c>
      <c r="F253" t="s">
        <v>976</v>
      </c>
      <c r="G253" t="s">
        <v>17</v>
      </c>
      <c r="H253" s="3">
        <v>45362</v>
      </c>
      <c r="I253" t="s">
        <v>186</v>
      </c>
      <c r="J253" t="s">
        <v>19</v>
      </c>
      <c r="K253" t="s">
        <v>76</v>
      </c>
    </row>
    <row r="254" spans="1:11">
      <c r="A254" s="2">
        <v>327</v>
      </c>
      <c r="B254" t="s">
        <v>12</v>
      </c>
      <c r="C254" t="s">
        <v>977</v>
      </c>
      <c r="D254" t="s">
        <v>978</v>
      </c>
      <c r="E254" t="s">
        <v>278</v>
      </c>
      <c r="F254" t="s">
        <v>979</v>
      </c>
      <c r="G254" t="s">
        <v>17</v>
      </c>
      <c r="H254" s="3">
        <v>45362</v>
      </c>
      <c r="I254" t="s">
        <v>186</v>
      </c>
      <c r="J254" t="s">
        <v>19</v>
      </c>
      <c r="K254" t="s">
        <v>181</v>
      </c>
    </row>
    <row r="255" spans="1:11">
      <c r="A255" s="2">
        <v>326</v>
      </c>
      <c r="B255" t="s">
        <v>12</v>
      </c>
      <c r="C255" t="s">
        <v>980</v>
      </c>
      <c r="D255" t="s">
        <v>981</v>
      </c>
      <c r="E255" t="s">
        <v>982</v>
      </c>
      <c r="F255" t="s">
        <v>983</v>
      </c>
      <c r="G255" t="s">
        <v>17</v>
      </c>
      <c r="H255" s="3">
        <v>45362</v>
      </c>
      <c r="I255" t="s">
        <v>186</v>
      </c>
      <c r="J255" t="s">
        <v>19</v>
      </c>
      <c r="K255" t="s">
        <v>20</v>
      </c>
    </row>
    <row r="256" spans="1:11">
      <c r="A256" s="2">
        <v>325</v>
      </c>
      <c r="B256" t="s">
        <v>12</v>
      </c>
      <c r="C256" t="s">
        <v>984</v>
      </c>
      <c r="D256" t="s">
        <v>985</v>
      </c>
      <c r="E256" t="s">
        <v>243</v>
      </c>
      <c r="F256" t="s">
        <v>986</v>
      </c>
      <c r="G256" t="s">
        <v>17</v>
      </c>
      <c r="H256" s="3">
        <v>45362</v>
      </c>
      <c r="I256" t="s">
        <v>186</v>
      </c>
      <c r="J256" t="s">
        <v>19</v>
      </c>
      <c r="K256" t="s">
        <v>76</v>
      </c>
    </row>
    <row r="257" spans="1:11">
      <c r="A257" s="2">
        <v>324</v>
      </c>
      <c r="B257" t="s">
        <v>12</v>
      </c>
      <c r="C257" t="s">
        <v>987</v>
      </c>
      <c r="D257" t="s">
        <v>988</v>
      </c>
      <c r="E257" t="s">
        <v>776</v>
      </c>
      <c r="F257" t="s">
        <v>989</v>
      </c>
      <c r="G257" t="s">
        <v>17</v>
      </c>
      <c r="H257" s="3">
        <v>45362</v>
      </c>
      <c r="I257" t="s">
        <v>186</v>
      </c>
      <c r="J257" t="s">
        <v>19</v>
      </c>
      <c r="K257" t="s">
        <v>181</v>
      </c>
    </row>
    <row r="258" spans="1:11">
      <c r="A258" s="2">
        <v>323</v>
      </c>
      <c r="B258" t="s">
        <v>25</v>
      </c>
      <c r="C258" t="s">
        <v>990</v>
      </c>
      <c r="D258" t="s">
        <v>991</v>
      </c>
      <c r="E258" t="s">
        <v>533</v>
      </c>
      <c r="F258" t="s">
        <v>992</v>
      </c>
      <c r="G258" t="s">
        <v>17</v>
      </c>
      <c r="H258" s="3">
        <v>45349</v>
      </c>
      <c r="I258" t="s">
        <v>186</v>
      </c>
      <c r="K258" t="s">
        <v>20</v>
      </c>
    </row>
    <row r="259" spans="1:11">
      <c r="A259" s="2">
        <v>322</v>
      </c>
      <c r="B259" t="s">
        <v>12</v>
      </c>
      <c r="C259" t="s">
        <v>993</v>
      </c>
      <c r="D259" t="s">
        <v>994</v>
      </c>
      <c r="E259" t="s">
        <v>995</v>
      </c>
      <c r="F259" t="s">
        <v>996</v>
      </c>
      <c r="G259" t="s">
        <v>17</v>
      </c>
      <c r="H259" s="3">
        <v>45362</v>
      </c>
      <c r="I259" t="s">
        <v>186</v>
      </c>
      <c r="J259" t="s">
        <v>19</v>
      </c>
      <c r="K259" t="s">
        <v>76</v>
      </c>
    </row>
    <row r="260" spans="1:11">
      <c r="A260" s="2">
        <v>321</v>
      </c>
      <c r="B260" t="s">
        <v>25</v>
      </c>
      <c r="C260" t="s">
        <v>997</v>
      </c>
      <c r="D260" t="s">
        <v>998</v>
      </c>
      <c r="E260" t="s">
        <v>999</v>
      </c>
      <c r="F260" t="s">
        <v>1000</v>
      </c>
      <c r="G260" t="s">
        <v>122</v>
      </c>
      <c r="H260" s="3">
        <v>45355</v>
      </c>
      <c r="I260" t="s">
        <v>186</v>
      </c>
      <c r="K260" t="s">
        <v>147</v>
      </c>
    </row>
    <row r="261" spans="1:11">
      <c r="A261" s="2">
        <v>320</v>
      </c>
      <c r="B261" t="s">
        <v>12</v>
      </c>
      <c r="C261" t="s">
        <v>1001</v>
      </c>
      <c r="D261" t="s">
        <v>1002</v>
      </c>
      <c r="E261" t="s">
        <v>1003</v>
      </c>
      <c r="F261" t="s">
        <v>1004</v>
      </c>
      <c r="G261" t="s">
        <v>17</v>
      </c>
      <c r="H261" s="3">
        <v>45362</v>
      </c>
      <c r="I261" t="s">
        <v>186</v>
      </c>
      <c r="J261" t="s">
        <v>19</v>
      </c>
      <c r="K261" t="s">
        <v>20</v>
      </c>
    </row>
    <row r="262" spans="1:11">
      <c r="A262" s="2">
        <v>319</v>
      </c>
      <c r="B262" t="s">
        <v>12</v>
      </c>
      <c r="C262" t="s">
        <v>1005</v>
      </c>
      <c r="D262" t="s">
        <v>1006</v>
      </c>
      <c r="E262" t="s">
        <v>921</v>
      </c>
      <c r="F262" t="s">
        <v>1007</v>
      </c>
      <c r="G262" t="s">
        <v>17</v>
      </c>
      <c r="H262" s="3">
        <v>45362</v>
      </c>
      <c r="I262" t="s">
        <v>186</v>
      </c>
      <c r="J262" t="s">
        <v>19</v>
      </c>
      <c r="K262" t="s">
        <v>147</v>
      </c>
    </row>
    <row r="263" spans="1:11">
      <c r="A263" s="2">
        <v>318</v>
      </c>
      <c r="B263" t="s">
        <v>12</v>
      </c>
      <c r="C263" t="s">
        <v>1008</v>
      </c>
      <c r="D263" t="s">
        <v>1009</v>
      </c>
      <c r="E263" t="s">
        <v>1010</v>
      </c>
      <c r="F263" t="s">
        <v>1011</v>
      </c>
      <c r="G263" t="s">
        <v>17</v>
      </c>
      <c r="H263" s="3">
        <v>45362</v>
      </c>
      <c r="I263" t="s">
        <v>186</v>
      </c>
      <c r="J263" t="s">
        <v>19</v>
      </c>
      <c r="K263" t="s">
        <v>76</v>
      </c>
    </row>
    <row r="264" spans="1:11">
      <c r="A264" s="2">
        <v>317</v>
      </c>
      <c r="B264" t="s">
        <v>25</v>
      </c>
      <c r="C264" t="s">
        <v>1012</v>
      </c>
      <c r="D264" t="s">
        <v>1013</v>
      </c>
      <c r="E264" t="s">
        <v>999</v>
      </c>
      <c r="F264" t="s">
        <v>1000</v>
      </c>
      <c r="G264" t="s">
        <v>122</v>
      </c>
      <c r="H264" s="3">
        <v>45355</v>
      </c>
      <c r="I264" t="s">
        <v>186</v>
      </c>
      <c r="K264" t="s">
        <v>147</v>
      </c>
    </row>
    <row r="265" spans="1:11">
      <c r="A265" s="2">
        <v>316</v>
      </c>
      <c r="B265" t="s">
        <v>12</v>
      </c>
      <c r="C265" t="s">
        <v>1014</v>
      </c>
      <c r="D265" t="s">
        <v>1015</v>
      </c>
      <c r="E265" t="s">
        <v>286</v>
      </c>
      <c r="F265" t="s">
        <v>1016</v>
      </c>
      <c r="G265" t="s">
        <v>17</v>
      </c>
      <c r="H265" s="3">
        <v>45362</v>
      </c>
      <c r="I265" t="s">
        <v>186</v>
      </c>
      <c r="J265" t="s">
        <v>19</v>
      </c>
      <c r="K265" t="s">
        <v>20</v>
      </c>
    </row>
    <row r="266" spans="1:11">
      <c r="A266" s="2">
        <v>315</v>
      </c>
      <c r="B266" t="s">
        <v>25</v>
      </c>
      <c r="C266" t="s">
        <v>1017</v>
      </c>
      <c r="D266" t="s">
        <v>1018</v>
      </c>
      <c r="E266" t="s">
        <v>112</v>
      </c>
      <c r="F266" t="s">
        <v>1019</v>
      </c>
      <c r="G266" t="s">
        <v>17</v>
      </c>
      <c r="H266" s="3">
        <v>45350</v>
      </c>
      <c r="I266" t="s">
        <v>186</v>
      </c>
      <c r="K266" t="s">
        <v>20</v>
      </c>
    </row>
    <row r="267" spans="1:11">
      <c r="A267" s="2">
        <v>314</v>
      </c>
      <c r="B267" t="s">
        <v>12</v>
      </c>
      <c r="C267" t="s">
        <v>1020</v>
      </c>
      <c r="D267" t="s">
        <v>1021</v>
      </c>
      <c r="E267" t="s">
        <v>408</v>
      </c>
      <c r="F267" t="s">
        <v>1022</v>
      </c>
      <c r="G267" t="s">
        <v>17</v>
      </c>
      <c r="H267" s="3">
        <v>45362</v>
      </c>
      <c r="I267" t="s">
        <v>186</v>
      </c>
      <c r="J267" t="s">
        <v>19</v>
      </c>
      <c r="K267" t="s">
        <v>76</v>
      </c>
    </row>
    <row r="268" spans="1:11">
      <c r="A268" s="2">
        <v>313</v>
      </c>
      <c r="B268" t="s">
        <v>12</v>
      </c>
      <c r="C268" t="s">
        <v>1023</v>
      </c>
      <c r="D268" t="s">
        <v>1024</v>
      </c>
      <c r="E268" t="s">
        <v>1025</v>
      </c>
      <c r="F268" t="s">
        <v>1026</v>
      </c>
      <c r="G268" t="s">
        <v>17</v>
      </c>
      <c r="H268" s="3">
        <v>45362</v>
      </c>
      <c r="I268" t="s">
        <v>186</v>
      </c>
      <c r="J268" t="s">
        <v>19</v>
      </c>
      <c r="K268" t="s">
        <v>76</v>
      </c>
    </row>
    <row r="269" spans="1:11">
      <c r="A269" s="2">
        <v>312</v>
      </c>
      <c r="B269" t="s">
        <v>12</v>
      </c>
      <c r="C269" t="s">
        <v>1027</v>
      </c>
      <c r="D269" t="s">
        <v>1028</v>
      </c>
      <c r="E269" t="s">
        <v>1029</v>
      </c>
      <c r="F269" t="s">
        <v>1030</v>
      </c>
      <c r="G269" t="s">
        <v>17</v>
      </c>
      <c r="H269" s="3">
        <v>45362</v>
      </c>
      <c r="I269" t="s">
        <v>186</v>
      </c>
      <c r="J269" t="s">
        <v>19</v>
      </c>
      <c r="K269" t="s">
        <v>147</v>
      </c>
    </row>
    <row r="270" spans="1:11">
      <c r="A270" s="2">
        <v>311</v>
      </c>
      <c r="B270" t="s">
        <v>12</v>
      </c>
      <c r="C270" t="s">
        <v>1031</v>
      </c>
      <c r="D270" t="s">
        <v>1032</v>
      </c>
      <c r="E270" t="s">
        <v>1033</v>
      </c>
      <c r="F270" t="s">
        <v>1034</v>
      </c>
      <c r="G270" t="s">
        <v>17</v>
      </c>
      <c r="H270" s="3">
        <v>45362</v>
      </c>
      <c r="I270" t="s">
        <v>186</v>
      </c>
      <c r="J270" t="s">
        <v>19</v>
      </c>
      <c r="K270" t="s">
        <v>76</v>
      </c>
    </row>
    <row r="271" spans="1:11">
      <c r="A271" s="2">
        <v>310</v>
      </c>
      <c r="B271" t="s">
        <v>12</v>
      </c>
      <c r="C271" t="s">
        <v>1035</v>
      </c>
      <c r="D271" t="s">
        <v>1036</v>
      </c>
      <c r="E271" t="s">
        <v>1037</v>
      </c>
      <c r="F271" t="s">
        <v>1038</v>
      </c>
      <c r="G271" t="s">
        <v>17</v>
      </c>
      <c r="H271" s="3">
        <v>45390</v>
      </c>
      <c r="I271" t="s">
        <v>186</v>
      </c>
      <c r="J271" t="s">
        <v>19</v>
      </c>
      <c r="K271" t="s">
        <v>20</v>
      </c>
    </row>
    <row r="272" spans="1:11">
      <c r="A272" s="2">
        <v>309</v>
      </c>
      <c r="B272" t="s">
        <v>12</v>
      </c>
      <c r="C272" t="s">
        <v>1039</v>
      </c>
      <c r="D272" t="s">
        <v>1040</v>
      </c>
      <c r="E272" t="s">
        <v>1041</v>
      </c>
      <c r="F272" t="s">
        <v>1042</v>
      </c>
      <c r="G272" t="s">
        <v>17</v>
      </c>
      <c r="H272" s="3">
        <v>45362</v>
      </c>
      <c r="I272" t="s">
        <v>186</v>
      </c>
      <c r="J272" t="s">
        <v>19</v>
      </c>
      <c r="K272" t="s">
        <v>1043</v>
      </c>
    </row>
    <row r="273" spans="1:11">
      <c r="A273" s="2">
        <v>308</v>
      </c>
      <c r="B273" t="s">
        <v>12</v>
      </c>
      <c r="C273" t="s">
        <v>1044</v>
      </c>
      <c r="D273" t="s">
        <v>1045</v>
      </c>
      <c r="E273" t="s">
        <v>1046</v>
      </c>
      <c r="F273" t="s">
        <v>1047</v>
      </c>
      <c r="G273" t="s">
        <v>122</v>
      </c>
      <c r="H273" s="3">
        <v>45362</v>
      </c>
      <c r="I273" t="s">
        <v>186</v>
      </c>
      <c r="J273" t="s">
        <v>19</v>
      </c>
      <c r="K273" t="s">
        <v>20</v>
      </c>
    </row>
    <row r="274" spans="1:11">
      <c r="A274" s="2">
        <v>307</v>
      </c>
      <c r="B274" t="s">
        <v>12</v>
      </c>
      <c r="C274" t="s">
        <v>1048</v>
      </c>
      <c r="D274" t="s">
        <v>1049</v>
      </c>
      <c r="E274" t="s">
        <v>1050</v>
      </c>
      <c r="F274" t="s">
        <v>1051</v>
      </c>
      <c r="G274" t="s">
        <v>17</v>
      </c>
      <c r="H274" s="3">
        <v>45362</v>
      </c>
      <c r="I274" t="s">
        <v>186</v>
      </c>
      <c r="J274" t="s">
        <v>19</v>
      </c>
      <c r="K274" t="s">
        <v>76</v>
      </c>
    </row>
    <row r="275" spans="1:11">
      <c r="A275" s="2">
        <v>306</v>
      </c>
      <c r="B275" t="s">
        <v>12</v>
      </c>
      <c r="C275" t="s">
        <v>1052</v>
      </c>
      <c r="D275" t="s">
        <v>1053</v>
      </c>
      <c r="E275" t="s">
        <v>576</v>
      </c>
      <c r="F275" t="s">
        <v>1054</v>
      </c>
      <c r="G275" t="s">
        <v>17</v>
      </c>
      <c r="H275" s="3">
        <v>45362</v>
      </c>
      <c r="I275" t="s">
        <v>186</v>
      </c>
      <c r="J275" t="s">
        <v>19</v>
      </c>
      <c r="K275" t="s">
        <v>76</v>
      </c>
    </row>
    <row r="276" spans="1:11">
      <c r="A276" s="2">
        <v>305</v>
      </c>
      <c r="B276" t="s">
        <v>12</v>
      </c>
      <c r="C276" t="s">
        <v>1055</v>
      </c>
      <c r="D276" t="s">
        <v>1056</v>
      </c>
      <c r="E276" t="s">
        <v>158</v>
      </c>
      <c r="F276" t="s">
        <v>159</v>
      </c>
      <c r="G276" t="s">
        <v>17</v>
      </c>
      <c r="H276" s="3">
        <v>45362</v>
      </c>
      <c r="I276" t="s">
        <v>186</v>
      </c>
      <c r="J276" t="s">
        <v>19</v>
      </c>
      <c r="K276" t="s">
        <v>20</v>
      </c>
    </row>
    <row r="277" spans="1:11">
      <c r="A277" s="2">
        <v>304</v>
      </c>
      <c r="B277" t="s">
        <v>12</v>
      </c>
      <c r="C277" t="s">
        <v>1057</v>
      </c>
      <c r="D277" t="s">
        <v>1058</v>
      </c>
      <c r="E277" t="s">
        <v>1059</v>
      </c>
      <c r="F277" t="s">
        <v>1060</v>
      </c>
      <c r="G277" t="s">
        <v>17</v>
      </c>
      <c r="H277" s="3">
        <v>45362</v>
      </c>
      <c r="I277" t="s">
        <v>186</v>
      </c>
      <c r="J277" t="s">
        <v>19</v>
      </c>
      <c r="K277" t="s">
        <v>76</v>
      </c>
    </row>
    <row r="278" spans="1:11">
      <c r="A278" s="2">
        <v>303</v>
      </c>
      <c r="B278" t="s">
        <v>12</v>
      </c>
      <c r="C278" t="s">
        <v>1061</v>
      </c>
      <c r="D278" t="s">
        <v>1062</v>
      </c>
      <c r="E278" t="s">
        <v>623</v>
      </c>
      <c r="F278" t="s">
        <v>624</v>
      </c>
      <c r="G278" t="s">
        <v>17</v>
      </c>
      <c r="H278" s="3">
        <v>45362</v>
      </c>
      <c r="I278" t="s">
        <v>186</v>
      </c>
      <c r="J278" t="s">
        <v>19</v>
      </c>
      <c r="K278" t="s">
        <v>20</v>
      </c>
    </row>
    <row r="279" spans="1:11">
      <c r="A279" s="2">
        <v>302</v>
      </c>
      <c r="B279" t="s">
        <v>12</v>
      </c>
      <c r="C279" t="s">
        <v>1063</v>
      </c>
      <c r="D279" t="s">
        <v>1064</v>
      </c>
      <c r="E279" t="s">
        <v>1065</v>
      </c>
      <c r="F279" t="s">
        <v>1066</v>
      </c>
      <c r="G279" t="s">
        <v>17</v>
      </c>
      <c r="H279" s="3">
        <v>45362</v>
      </c>
      <c r="I279" t="s">
        <v>186</v>
      </c>
      <c r="J279" t="s">
        <v>19</v>
      </c>
      <c r="K279" t="s">
        <v>147</v>
      </c>
    </row>
    <row r="280" spans="1:11">
      <c r="A280" s="2">
        <v>301</v>
      </c>
      <c r="B280" t="s">
        <v>12</v>
      </c>
      <c r="C280" t="s">
        <v>1067</v>
      </c>
      <c r="D280" t="s">
        <v>1068</v>
      </c>
      <c r="E280" t="s">
        <v>1069</v>
      </c>
      <c r="F280" t="s">
        <v>1070</v>
      </c>
      <c r="G280" t="s">
        <v>17</v>
      </c>
      <c r="H280" s="3">
        <v>45362</v>
      </c>
      <c r="I280" t="s">
        <v>186</v>
      </c>
      <c r="J280" t="s">
        <v>19</v>
      </c>
      <c r="K280" t="s">
        <v>76</v>
      </c>
    </row>
    <row r="281" spans="1:11">
      <c r="A281" s="2">
        <v>300</v>
      </c>
      <c r="B281" t="s">
        <v>25</v>
      </c>
      <c r="C281" t="s">
        <v>1071</v>
      </c>
      <c r="D281" t="s">
        <v>1072</v>
      </c>
      <c r="E281" t="s">
        <v>1073</v>
      </c>
      <c r="F281" t="s">
        <v>1074</v>
      </c>
      <c r="G281" t="s">
        <v>17</v>
      </c>
      <c r="H281" s="3">
        <v>45359</v>
      </c>
      <c r="I281" t="s">
        <v>186</v>
      </c>
      <c r="K281" t="s">
        <v>147</v>
      </c>
    </row>
    <row r="282" spans="1:11">
      <c r="A282" s="2">
        <v>299</v>
      </c>
      <c r="B282" t="s">
        <v>12</v>
      </c>
      <c r="C282" t="s">
        <v>1075</v>
      </c>
      <c r="D282" t="s">
        <v>1076</v>
      </c>
      <c r="E282" t="s">
        <v>274</v>
      </c>
      <c r="F282" t="s">
        <v>1077</v>
      </c>
      <c r="G282" t="s">
        <v>17</v>
      </c>
      <c r="H282" s="3">
        <v>45362</v>
      </c>
      <c r="I282" t="s">
        <v>186</v>
      </c>
      <c r="J282" t="s">
        <v>19</v>
      </c>
      <c r="K282" t="s">
        <v>147</v>
      </c>
    </row>
    <row r="283" spans="1:11">
      <c r="A283" s="2">
        <v>298</v>
      </c>
      <c r="B283" t="s">
        <v>12</v>
      </c>
      <c r="C283" t="s">
        <v>1078</v>
      </c>
      <c r="D283" t="s">
        <v>1079</v>
      </c>
      <c r="E283" t="s">
        <v>995</v>
      </c>
      <c r="F283" t="s">
        <v>1080</v>
      </c>
      <c r="G283" t="s">
        <v>17</v>
      </c>
      <c r="H283" s="3">
        <v>45362</v>
      </c>
      <c r="I283" t="s">
        <v>186</v>
      </c>
      <c r="J283" t="s">
        <v>19</v>
      </c>
      <c r="K283" t="s">
        <v>172</v>
      </c>
    </row>
    <row r="284" spans="1:11">
      <c r="A284" s="2">
        <v>297</v>
      </c>
      <c r="B284" t="s">
        <v>25</v>
      </c>
      <c r="C284" t="s">
        <v>1081</v>
      </c>
      <c r="D284" t="s">
        <v>1082</v>
      </c>
      <c r="E284" t="s">
        <v>1073</v>
      </c>
      <c r="F284" t="s">
        <v>1074</v>
      </c>
      <c r="G284" t="s">
        <v>17</v>
      </c>
      <c r="H284" s="3">
        <v>45359</v>
      </c>
      <c r="I284" t="s">
        <v>186</v>
      </c>
      <c r="K284" t="s">
        <v>147</v>
      </c>
    </row>
    <row r="285" spans="1:11">
      <c r="A285" s="2">
        <v>296</v>
      </c>
      <c r="B285" t="s">
        <v>25</v>
      </c>
      <c r="C285" t="s">
        <v>1083</v>
      </c>
      <c r="D285" t="s">
        <v>1084</v>
      </c>
      <c r="E285" t="s">
        <v>1073</v>
      </c>
      <c r="F285" t="s">
        <v>1074</v>
      </c>
      <c r="G285" t="s">
        <v>17</v>
      </c>
      <c r="H285" s="3">
        <v>45359</v>
      </c>
      <c r="I285" t="s">
        <v>186</v>
      </c>
      <c r="K285" t="s">
        <v>147</v>
      </c>
    </row>
    <row r="286" spans="1:11">
      <c r="A286" s="2">
        <v>295</v>
      </c>
      <c r="B286" t="s">
        <v>25</v>
      </c>
      <c r="C286" t="s">
        <v>1085</v>
      </c>
      <c r="D286" t="s">
        <v>1086</v>
      </c>
      <c r="E286" t="s">
        <v>1073</v>
      </c>
      <c r="F286" t="s">
        <v>1074</v>
      </c>
      <c r="G286" t="s">
        <v>17</v>
      </c>
      <c r="H286" s="3">
        <v>45359</v>
      </c>
      <c r="I286" t="s">
        <v>186</v>
      </c>
      <c r="K286" t="s">
        <v>147</v>
      </c>
    </row>
    <row r="287" spans="1:11">
      <c r="A287" s="2">
        <v>294</v>
      </c>
      <c r="B287" t="s">
        <v>25</v>
      </c>
      <c r="C287" t="s">
        <v>1087</v>
      </c>
      <c r="D287" t="s">
        <v>1088</v>
      </c>
      <c r="E287" t="s">
        <v>1073</v>
      </c>
      <c r="F287" t="s">
        <v>1074</v>
      </c>
      <c r="G287" t="s">
        <v>17</v>
      </c>
      <c r="H287" s="3">
        <v>45359</v>
      </c>
      <c r="I287" t="s">
        <v>186</v>
      </c>
      <c r="K287" t="s">
        <v>147</v>
      </c>
    </row>
    <row r="288" spans="1:11">
      <c r="A288" s="2">
        <v>293</v>
      </c>
      <c r="B288" t="s">
        <v>12</v>
      </c>
      <c r="C288" t="s">
        <v>1089</v>
      </c>
      <c r="D288" t="s">
        <v>1090</v>
      </c>
      <c r="E288" t="s">
        <v>1091</v>
      </c>
      <c r="F288" t="s">
        <v>1092</v>
      </c>
      <c r="G288" t="s">
        <v>17</v>
      </c>
      <c r="H288" s="3">
        <v>45362</v>
      </c>
      <c r="I288" t="s">
        <v>186</v>
      </c>
      <c r="J288" t="s">
        <v>19</v>
      </c>
      <c r="K288" t="s">
        <v>1093</v>
      </c>
    </row>
    <row r="289" spans="1:11">
      <c r="A289" s="2">
        <v>292</v>
      </c>
      <c r="B289" t="s">
        <v>12</v>
      </c>
      <c r="C289" t="s">
        <v>1094</v>
      </c>
      <c r="D289" t="s">
        <v>1095</v>
      </c>
      <c r="E289" t="s">
        <v>1096</v>
      </c>
      <c r="F289" t="s">
        <v>405</v>
      </c>
      <c r="G289" t="s">
        <v>17</v>
      </c>
      <c r="H289" s="3">
        <v>45359</v>
      </c>
      <c r="I289" t="s">
        <v>186</v>
      </c>
      <c r="J289" t="s">
        <v>19</v>
      </c>
      <c r="K289" t="s">
        <v>147</v>
      </c>
    </row>
    <row r="290" spans="1:11">
      <c r="A290" s="2">
        <v>291</v>
      </c>
      <c r="B290" t="s">
        <v>12</v>
      </c>
      <c r="C290" t="s">
        <v>1097</v>
      </c>
      <c r="D290" t="s">
        <v>1098</v>
      </c>
      <c r="E290" t="s">
        <v>1099</v>
      </c>
      <c r="F290" t="s">
        <v>1100</v>
      </c>
      <c r="G290" t="s">
        <v>17</v>
      </c>
      <c r="H290" s="3">
        <v>45359</v>
      </c>
      <c r="I290" t="s">
        <v>186</v>
      </c>
      <c r="J290" t="s">
        <v>19</v>
      </c>
      <c r="K290" t="s">
        <v>147</v>
      </c>
    </row>
    <row r="291" spans="1:11">
      <c r="A291" s="2">
        <v>290</v>
      </c>
      <c r="B291" t="s">
        <v>12</v>
      </c>
      <c r="C291" t="s">
        <v>1101</v>
      </c>
      <c r="D291" t="s">
        <v>1102</v>
      </c>
      <c r="E291" t="s">
        <v>1103</v>
      </c>
      <c r="F291" t="s">
        <v>1104</v>
      </c>
      <c r="G291" t="s">
        <v>17</v>
      </c>
      <c r="H291" s="3">
        <v>45359</v>
      </c>
      <c r="I291" t="s">
        <v>186</v>
      </c>
      <c r="J291" t="s">
        <v>19</v>
      </c>
      <c r="K291" t="s">
        <v>147</v>
      </c>
    </row>
    <row r="292" spans="1:11">
      <c r="A292" s="2">
        <v>289</v>
      </c>
      <c r="B292" t="s">
        <v>12</v>
      </c>
      <c r="C292" t="s">
        <v>1105</v>
      </c>
      <c r="D292" t="s">
        <v>1106</v>
      </c>
      <c r="E292" t="s">
        <v>1107</v>
      </c>
      <c r="F292" t="s">
        <v>1108</v>
      </c>
      <c r="G292" t="s">
        <v>17</v>
      </c>
      <c r="H292" s="3">
        <v>45359</v>
      </c>
      <c r="I292" t="s">
        <v>186</v>
      </c>
      <c r="J292" t="s">
        <v>19</v>
      </c>
      <c r="K292" t="s">
        <v>181</v>
      </c>
    </row>
    <row r="293" spans="1:11">
      <c r="A293" s="2">
        <v>288</v>
      </c>
      <c r="B293" t="s">
        <v>12</v>
      </c>
      <c r="C293" t="s">
        <v>1109</v>
      </c>
      <c r="D293" t="s">
        <v>1110</v>
      </c>
      <c r="E293" t="s">
        <v>634</v>
      </c>
      <c r="F293" t="s">
        <v>1111</v>
      </c>
      <c r="G293" t="s">
        <v>17</v>
      </c>
      <c r="H293" s="3">
        <v>45359</v>
      </c>
      <c r="I293" t="s">
        <v>186</v>
      </c>
      <c r="J293" t="s">
        <v>19</v>
      </c>
      <c r="K293" t="s">
        <v>147</v>
      </c>
    </row>
    <row r="294" spans="1:11">
      <c r="A294" s="2">
        <v>287</v>
      </c>
      <c r="B294" t="s">
        <v>12</v>
      </c>
      <c r="C294" t="s">
        <v>1112</v>
      </c>
      <c r="D294" t="s">
        <v>1113</v>
      </c>
      <c r="E294" t="s">
        <v>634</v>
      </c>
      <c r="F294" t="s">
        <v>1114</v>
      </c>
      <c r="G294" t="s">
        <v>17</v>
      </c>
      <c r="H294" s="3">
        <v>45359</v>
      </c>
      <c r="I294" t="s">
        <v>186</v>
      </c>
      <c r="J294" t="s">
        <v>19</v>
      </c>
      <c r="K294" t="s">
        <v>147</v>
      </c>
    </row>
    <row r="295" spans="1:11">
      <c r="A295" s="2">
        <v>286</v>
      </c>
      <c r="B295" t="s">
        <v>12</v>
      </c>
      <c r="C295" t="s">
        <v>1115</v>
      </c>
      <c r="D295" t="s">
        <v>1116</v>
      </c>
      <c r="E295" t="s">
        <v>416</v>
      </c>
      <c r="F295" t="s">
        <v>417</v>
      </c>
      <c r="G295" t="s">
        <v>17</v>
      </c>
      <c r="H295" s="3">
        <v>45359</v>
      </c>
      <c r="I295" t="s">
        <v>186</v>
      </c>
      <c r="J295" t="s">
        <v>19</v>
      </c>
      <c r="K295" t="s">
        <v>20</v>
      </c>
    </row>
    <row r="296" spans="1:11">
      <c r="A296" s="2">
        <v>285</v>
      </c>
      <c r="B296" t="s">
        <v>12</v>
      </c>
      <c r="C296" t="s">
        <v>1117</v>
      </c>
      <c r="D296" t="s">
        <v>1118</v>
      </c>
      <c r="E296" t="s">
        <v>1119</v>
      </c>
      <c r="F296" t="s">
        <v>1120</v>
      </c>
      <c r="G296" t="s">
        <v>17</v>
      </c>
      <c r="H296" s="3">
        <v>45359</v>
      </c>
      <c r="I296" t="s">
        <v>186</v>
      </c>
      <c r="J296" t="s">
        <v>19</v>
      </c>
      <c r="K296" t="s">
        <v>147</v>
      </c>
    </row>
    <row r="297" spans="1:11">
      <c r="A297" s="2">
        <v>284</v>
      </c>
      <c r="B297" t="s">
        <v>12</v>
      </c>
      <c r="C297" t="s">
        <v>1121</v>
      </c>
      <c r="D297" t="s">
        <v>1122</v>
      </c>
      <c r="E297" t="s">
        <v>1123</v>
      </c>
      <c r="F297" t="s">
        <v>1124</v>
      </c>
      <c r="G297" t="s">
        <v>17</v>
      </c>
      <c r="H297" s="3">
        <v>45359</v>
      </c>
      <c r="I297" t="s">
        <v>186</v>
      </c>
      <c r="J297" t="s">
        <v>19</v>
      </c>
      <c r="K297" t="s">
        <v>147</v>
      </c>
    </row>
    <row r="298" spans="1:11">
      <c r="A298" s="2">
        <v>283</v>
      </c>
      <c r="B298" t="s">
        <v>12</v>
      </c>
      <c r="C298" t="s">
        <v>1125</v>
      </c>
      <c r="D298" t="s">
        <v>1126</v>
      </c>
      <c r="E298" t="s">
        <v>1127</v>
      </c>
      <c r="F298" t="s">
        <v>1128</v>
      </c>
      <c r="G298" t="s">
        <v>17</v>
      </c>
      <c r="H298" s="3">
        <v>45359</v>
      </c>
      <c r="I298" t="s">
        <v>186</v>
      </c>
      <c r="J298" t="s">
        <v>19</v>
      </c>
      <c r="K298" t="s">
        <v>147</v>
      </c>
    </row>
    <row r="299" spans="1:11">
      <c r="A299" s="2">
        <v>282</v>
      </c>
      <c r="B299" t="s">
        <v>12</v>
      </c>
      <c r="C299" t="s">
        <v>1129</v>
      </c>
      <c r="D299" t="s">
        <v>1130</v>
      </c>
      <c r="E299" t="s">
        <v>1131</v>
      </c>
      <c r="F299" t="s">
        <v>1132</v>
      </c>
      <c r="G299" t="s">
        <v>17</v>
      </c>
      <c r="H299" s="3">
        <v>45359</v>
      </c>
      <c r="I299" t="s">
        <v>186</v>
      </c>
      <c r="J299" t="s">
        <v>19</v>
      </c>
      <c r="K299" t="s">
        <v>147</v>
      </c>
    </row>
    <row r="300" spans="1:11">
      <c r="A300" s="2">
        <v>281</v>
      </c>
      <c r="B300" t="s">
        <v>12</v>
      </c>
      <c r="C300" t="s">
        <v>1133</v>
      </c>
      <c r="D300" t="s">
        <v>1134</v>
      </c>
      <c r="E300" t="s">
        <v>312</v>
      </c>
      <c r="F300" t="s">
        <v>1135</v>
      </c>
      <c r="G300" t="s">
        <v>17</v>
      </c>
      <c r="H300" s="3">
        <v>45359</v>
      </c>
      <c r="I300" t="s">
        <v>186</v>
      </c>
      <c r="J300" t="s">
        <v>19</v>
      </c>
      <c r="K300" t="s">
        <v>123</v>
      </c>
    </row>
    <row r="301" spans="1:11">
      <c r="A301" s="2">
        <v>280</v>
      </c>
      <c r="B301" t="s">
        <v>12</v>
      </c>
      <c r="C301" t="s">
        <v>1136</v>
      </c>
      <c r="D301" t="s">
        <v>1137</v>
      </c>
      <c r="E301" t="s">
        <v>1131</v>
      </c>
      <c r="F301" t="s">
        <v>1132</v>
      </c>
      <c r="G301" t="s">
        <v>17</v>
      </c>
      <c r="H301" s="3">
        <v>45359</v>
      </c>
      <c r="I301" t="s">
        <v>186</v>
      </c>
      <c r="J301" t="s">
        <v>19</v>
      </c>
      <c r="K301" t="s">
        <v>147</v>
      </c>
    </row>
    <row r="302" spans="1:11">
      <c r="A302" s="2">
        <v>279</v>
      </c>
      <c r="B302" t="s">
        <v>12</v>
      </c>
      <c r="C302" t="s">
        <v>1138</v>
      </c>
      <c r="D302" t="s">
        <v>1139</v>
      </c>
      <c r="E302" t="s">
        <v>1140</v>
      </c>
      <c r="F302" t="s">
        <v>1141</v>
      </c>
      <c r="G302" t="s">
        <v>17</v>
      </c>
      <c r="H302" s="3">
        <v>45359</v>
      </c>
      <c r="I302" t="s">
        <v>186</v>
      </c>
      <c r="J302" t="s">
        <v>19</v>
      </c>
      <c r="K302" t="s">
        <v>147</v>
      </c>
    </row>
    <row r="303" spans="1:11">
      <c r="A303" s="2">
        <v>278</v>
      </c>
      <c r="B303" t="s">
        <v>12</v>
      </c>
      <c r="C303" t="s">
        <v>1142</v>
      </c>
      <c r="D303" t="s">
        <v>1143</v>
      </c>
      <c r="E303" t="s">
        <v>1144</v>
      </c>
      <c r="F303" t="s">
        <v>1145</v>
      </c>
      <c r="G303" t="s">
        <v>122</v>
      </c>
      <c r="H303" s="3">
        <v>45359</v>
      </c>
      <c r="I303" t="s">
        <v>186</v>
      </c>
      <c r="J303" t="s">
        <v>19</v>
      </c>
      <c r="K303" t="s">
        <v>20</v>
      </c>
    </row>
    <row r="304" spans="1:11">
      <c r="A304" s="2">
        <v>277</v>
      </c>
      <c r="B304" t="s">
        <v>12</v>
      </c>
      <c r="C304" t="s">
        <v>1146</v>
      </c>
      <c r="D304" t="s">
        <v>1147</v>
      </c>
      <c r="E304" t="s">
        <v>1148</v>
      </c>
      <c r="F304" t="s">
        <v>1149</v>
      </c>
      <c r="G304" t="s">
        <v>17</v>
      </c>
      <c r="H304" s="3">
        <v>45359</v>
      </c>
      <c r="I304" t="s">
        <v>186</v>
      </c>
      <c r="J304" t="s">
        <v>19</v>
      </c>
      <c r="K304" t="s">
        <v>147</v>
      </c>
    </row>
    <row r="305" spans="1:11">
      <c r="A305" s="2">
        <v>276</v>
      </c>
      <c r="B305" t="s">
        <v>12</v>
      </c>
      <c r="C305" t="s">
        <v>1150</v>
      </c>
      <c r="D305" t="s">
        <v>1151</v>
      </c>
      <c r="E305" t="s">
        <v>1152</v>
      </c>
      <c r="F305" t="s">
        <v>1153</v>
      </c>
      <c r="G305" t="s">
        <v>17</v>
      </c>
      <c r="H305" s="3">
        <v>45359</v>
      </c>
      <c r="I305" t="s">
        <v>186</v>
      </c>
      <c r="J305" t="s">
        <v>19</v>
      </c>
      <c r="K305" t="s">
        <v>147</v>
      </c>
    </row>
    <row r="306" spans="1:11">
      <c r="A306" s="2">
        <v>275</v>
      </c>
      <c r="B306" t="s">
        <v>12</v>
      </c>
      <c r="C306" t="s">
        <v>1154</v>
      </c>
      <c r="D306" t="s">
        <v>1155</v>
      </c>
      <c r="E306" t="s">
        <v>1156</v>
      </c>
      <c r="F306" t="s">
        <v>1157</v>
      </c>
      <c r="G306" t="s">
        <v>17</v>
      </c>
      <c r="H306" s="3">
        <v>45359</v>
      </c>
      <c r="I306" t="s">
        <v>186</v>
      </c>
      <c r="J306" t="s">
        <v>19</v>
      </c>
      <c r="K306" t="s">
        <v>147</v>
      </c>
    </row>
    <row r="307" spans="1:11">
      <c r="A307" s="2">
        <v>274</v>
      </c>
      <c r="B307" t="s">
        <v>12</v>
      </c>
      <c r="C307" t="s">
        <v>1158</v>
      </c>
      <c r="D307" t="s">
        <v>1159</v>
      </c>
      <c r="E307" t="s">
        <v>1073</v>
      </c>
      <c r="F307" t="s">
        <v>1074</v>
      </c>
      <c r="G307" t="s">
        <v>17</v>
      </c>
      <c r="H307" s="3">
        <v>45359</v>
      </c>
      <c r="I307" t="s">
        <v>186</v>
      </c>
      <c r="J307" t="s">
        <v>19</v>
      </c>
      <c r="K307" t="s">
        <v>20</v>
      </c>
    </row>
    <row r="308" spans="1:11">
      <c r="A308" s="2">
        <v>273</v>
      </c>
      <c r="B308" t="s">
        <v>12</v>
      </c>
      <c r="C308" t="s">
        <v>1160</v>
      </c>
      <c r="D308" t="s">
        <v>1161</v>
      </c>
      <c r="E308" t="s">
        <v>1162</v>
      </c>
      <c r="F308" t="s">
        <v>1163</v>
      </c>
      <c r="G308" t="s">
        <v>17</v>
      </c>
      <c r="H308" s="3">
        <v>45359</v>
      </c>
      <c r="I308" t="s">
        <v>186</v>
      </c>
      <c r="J308" t="s">
        <v>19</v>
      </c>
      <c r="K308" t="s">
        <v>20</v>
      </c>
    </row>
    <row r="309" spans="1:11">
      <c r="A309" s="2">
        <v>272</v>
      </c>
      <c r="B309" t="s">
        <v>12</v>
      </c>
      <c r="C309" t="s">
        <v>1164</v>
      </c>
      <c r="D309" t="s">
        <v>1165</v>
      </c>
      <c r="E309" t="s">
        <v>1166</v>
      </c>
      <c r="F309" t="s">
        <v>1167</v>
      </c>
      <c r="G309" t="s">
        <v>17</v>
      </c>
      <c r="H309" s="3">
        <v>45359</v>
      </c>
      <c r="I309" t="s">
        <v>186</v>
      </c>
      <c r="J309" t="s">
        <v>19</v>
      </c>
      <c r="K309" t="s">
        <v>20</v>
      </c>
    </row>
    <row r="310" spans="1:11">
      <c r="A310" s="2">
        <v>271</v>
      </c>
      <c r="B310" t="s">
        <v>12</v>
      </c>
      <c r="C310" t="s">
        <v>1168</v>
      </c>
      <c r="D310" t="s">
        <v>1169</v>
      </c>
      <c r="E310" t="s">
        <v>583</v>
      </c>
      <c r="F310" t="s">
        <v>1170</v>
      </c>
      <c r="G310" t="s">
        <v>17</v>
      </c>
      <c r="H310" s="3">
        <v>45359</v>
      </c>
      <c r="I310" t="s">
        <v>186</v>
      </c>
      <c r="J310" t="s">
        <v>19</v>
      </c>
      <c r="K310" t="s">
        <v>76</v>
      </c>
    </row>
    <row r="311" spans="1:11">
      <c r="A311" s="2">
        <v>270</v>
      </c>
      <c r="B311" t="s">
        <v>12</v>
      </c>
      <c r="C311" t="s">
        <v>1171</v>
      </c>
      <c r="D311" t="s">
        <v>1172</v>
      </c>
      <c r="E311" t="s">
        <v>831</v>
      </c>
      <c r="F311" t="s">
        <v>1173</v>
      </c>
      <c r="G311" t="s">
        <v>17</v>
      </c>
      <c r="H311" s="3">
        <v>45358</v>
      </c>
      <c r="I311" t="s">
        <v>186</v>
      </c>
      <c r="J311" t="s">
        <v>19</v>
      </c>
      <c r="K311" t="s">
        <v>123</v>
      </c>
    </row>
    <row r="312" spans="1:11">
      <c r="A312" s="2">
        <v>269</v>
      </c>
      <c r="B312" t="s">
        <v>12</v>
      </c>
      <c r="C312" t="s">
        <v>1174</v>
      </c>
      <c r="D312" t="s">
        <v>1175</v>
      </c>
      <c r="E312" t="s">
        <v>1176</v>
      </c>
      <c r="F312" t="s">
        <v>1177</v>
      </c>
      <c r="G312" t="s">
        <v>17</v>
      </c>
      <c r="H312" s="3">
        <v>45358</v>
      </c>
      <c r="I312" t="s">
        <v>186</v>
      </c>
      <c r="J312" t="s">
        <v>19</v>
      </c>
      <c r="K312" t="s">
        <v>31</v>
      </c>
    </row>
    <row r="313" spans="1:11">
      <c r="A313" s="2">
        <v>268</v>
      </c>
      <c r="B313" t="s">
        <v>25</v>
      </c>
      <c r="C313" t="s">
        <v>1178</v>
      </c>
      <c r="D313" t="s">
        <v>1179</v>
      </c>
      <c r="E313" t="s">
        <v>1180</v>
      </c>
      <c r="F313" t="s">
        <v>1181</v>
      </c>
      <c r="G313" t="s">
        <v>17</v>
      </c>
      <c r="H313" s="3">
        <v>45342</v>
      </c>
      <c r="I313" t="s">
        <v>186</v>
      </c>
      <c r="K313" t="s">
        <v>20</v>
      </c>
    </row>
    <row r="314" spans="1:11">
      <c r="A314" s="2">
        <v>267</v>
      </c>
      <c r="B314" t="s">
        <v>12</v>
      </c>
      <c r="C314" t="s">
        <v>1182</v>
      </c>
      <c r="D314" t="s">
        <v>1183</v>
      </c>
      <c r="E314" t="s">
        <v>234</v>
      </c>
      <c r="F314" t="s">
        <v>1184</v>
      </c>
      <c r="G314" t="s">
        <v>17</v>
      </c>
      <c r="H314" s="3">
        <v>45358</v>
      </c>
      <c r="I314" t="s">
        <v>186</v>
      </c>
      <c r="J314" t="s">
        <v>19</v>
      </c>
      <c r="K314" t="s">
        <v>76</v>
      </c>
    </row>
    <row r="315" spans="1:11">
      <c r="A315" s="2">
        <v>266</v>
      </c>
      <c r="B315" t="s">
        <v>12</v>
      </c>
      <c r="C315" t="s">
        <v>1185</v>
      </c>
      <c r="D315" t="s">
        <v>1186</v>
      </c>
      <c r="E315" t="s">
        <v>473</v>
      </c>
      <c r="F315" t="s">
        <v>1187</v>
      </c>
      <c r="G315" t="s">
        <v>17</v>
      </c>
      <c r="H315" s="3">
        <v>45358</v>
      </c>
      <c r="I315" t="s">
        <v>186</v>
      </c>
      <c r="J315" t="s">
        <v>19</v>
      </c>
      <c r="K315" t="s">
        <v>147</v>
      </c>
    </row>
    <row r="316" spans="1:11">
      <c r="A316" s="2">
        <v>265</v>
      </c>
      <c r="B316" t="s">
        <v>12</v>
      </c>
      <c r="C316" t="s">
        <v>1188</v>
      </c>
      <c r="D316" t="s">
        <v>1189</v>
      </c>
      <c r="E316" t="s">
        <v>583</v>
      </c>
      <c r="F316" t="s">
        <v>1190</v>
      </c>
      <c r="G316" t="s">
        <v>122</v>
      </c>
      <c r="H316" s="3">
        <v>45358</v>
      </c>
      <c r="I316" t="s">
        <v>186</v>
      </c>
      <c r="J316" t="s">
        <v>19</v>
      </c>
      <c r="K316" t="s">
        <v>76</v>
      </c>
    </row>
    <row r="317" spans="1:11">
      <c r="A317" s="2">
        <v>264</v>
      </c>
      <c r="B317" t="s">
        <v>12</v>
      </c>
      <c r="C317" t="s">
        <v>1191</v>
      </c>
      <c r="D317" t="s">
        <v>1192</v>
      </c>
      <c r="E317" t="s">
        <v>1193</v>
      </c>
      <c r="F317" t="s">
        <v>1194</v>
      </c>
      <c r="G317" t="s">
        <v>17</v>
      </c>
      <c r="H317" s="3">
        <v>45358</v>
      </c>
      <c r="I317" t="s">
        <v>186</v>
      </c>
      <c r="J317" t="s">
        <v>19</v>
      </c>
      <c r="K317" t="s">
        <v>20</v>
      </c>
    </row>
    <row r="318" spans="1:11">
      <c r="A318" s="2">
        <v>263</v>
      </c>
      <c r="B318" t="s">
        <v>12</v>
      </c>
      <c r="C318" t="s">
        <v>1195</v>
      </c>
      <c r="D318" t="s">
        <v>1196</v>
      </c>
      <c r="E318" t="s">
        <v>1197</v>
      </c>
      <c r="F318" t="s">
        <v>1198</v>
      </c>
      <c r="G318" t="s">
        <v>17</v>
      </c>
      <c r="H318" s="3">
        <v>45358</v>
      </c>
      <c r="I318" t="s">
        <v>186</v>
      </c>
      <c r="J318" t="s">
        <v>19</v>
      </c>
      <c r="K318" t="s">
        <v>147</v>
      </c>
    </row>
    <row r="319" spans="1:11">
      <c r="A319" s="2">
        <v>262</v>
      </c>
      <c r="B319" t="s">
        <v>12</v>
      </c>
      <c r="C319" t="s">
        <v>1199</v>
      </c>
      <c r="D319" t="s">
        <v>1200</v>
      </c>
      <c r="E319" t="s">
        <v>1201</v>
      </c>
      <c r="F319" t="s">
        <v>1202</v>
      </c>
      <c r="G319" t="s">
        <v>17</v>
      </c>
      <c r="H319" s="3">
        <v>45358</v>
      </c>
      <c r="I319" t="s">
        <v>186</v>
      </c>
      <c r="J319" t="s">
        <v>19</v>
      </c>
      <c r="K319" t="s">
        <v>147</v>
      </c>
    </row>
    <row r="320" spans="1:11">
      <c r="A320" s="2">
        <v>261</v>
      </c>
      <c r="B320" t="s">
        <v>12</v>
      </c>
      <c r="C320" t="s">
        <v>1203</v>
      </c>
      <c r="D320" t="s">
        <v>1204</v>
      </c>
      <c r="E320" t="s">
        <v>1205</v>
      </c>
      <c r="F320" t="s">
        <v>1206</v>
      </c>
      <c r="G320" t="s">
        <v>17</v>
      </c>
      <c r="H320" s="3">
        <v>45358</v>
      </c>
      <c r="I320" t="s">
        <v>186</v>
      </c>
      <c r="J320" t="s">
        <v>19</v>
      </c>
      <c r="K320" t="s">
        <v>20</v>
      </c>
    </row>
    <row r="321" spans="1:11">
      <c r="A321" s="2">
        <v>260</v>
      </c>
      <c r="B321" t="s">
        <v>12</v>
      </c>
      <c r="C321" t="s">
        <v>1207</v>
      </c>
      <c r="D321" t="s">
        <v>1208</v>
      </c>
      <c r="E321" t="s">
        <v>1209</v>
      </c>
      <c r="F321" t="s">
        <v>1210</v>
      </c>
      <c r="G321" t="s">
        <v>17</v>
      </c>
      <c r="H321" s="3">
        <v>45358</v>
      </c>
      <c r="I321" t="s">
        <v>186</v>
      </c>
      <c r="J321" t="s">
        <v>19</v>
      </c>
      <c r="K321" t="s">
        <v>147</v>
      </c>
    </row>
    <row r="322" spans="1:11">
      <c r="A322" s="2">
        <v>259</v>
      </c>
      <c r="B322" t="s">
        <v>12</v>
      </c>
      <c r="C322" t="s">
        <v>1211</v>
      </c>
      <c r="D322" t="s">
        <v>1212</v>
      </c>
      <c r="E322" t="s">
        <v>1213</v>
      </c>
      <c r="F322" t="s">
        <v>1214</v>
      </c>
      <c r="G322" t="s">
        <v>122</v>
      </c>
      <c r="H322" s="3">
        <v>45358</v>
      </c>
      <c r="I322" t="s">
        <v>186</v>
      </c>
      <c r="J322" t="s">
        <v>19</v>
      </c>
      <c r="K322" t="s">
        <v>123</v>
      </c>
    </row>
    <row r="323" spans="1:11">
      <c r="A323" s="2">
        <v>258</v>
      </c>
      <c r="B323" t="s">
        <v>12</v>
      </c>
      <c r="C323" t="s">
        <v>1215</v>
      </c>
      <c r="D323" t="s">
        <v>1216</v>
      </c>
      <c r="E323" t="s">
        <v>583</v>
      </c>
      <c r="F323" t="s">
        <v>1217</v>
      </c>
      <c r="G323" t="s">
        <v>122</v>
      </c>
      <c r="H323" s="3">
        <v>45358</v>
      </c>
      <c r="I323" t="s">
        <v>186</v>
      </c>
      <c r="J323" t="s">
        <v>19</v>
      </c>
      <c r="K323" t="s">
        <v>76</v>
      </c>
    </row>
    <row r="324" spans="1:11">
      <c r="A324" s="2">
        <v>257</v>
      </c>
      <c r="B324" t="s">
        <v>12</v>
      </c>
      <c r="C324" t="s">
        <v>1218</v>
      </c>
      <c r="D324" t="s">
        <v>1219</v>
      </c>
      <c r="E324" t="s">
        <v>1220</v>
      </c>
      <c r="F324" t="s">
        <v>1221</v>
      </c>
      <c r="G324" t="s">
        <v>17</v>
      </c>
      <c r="H324" s="3">
        <v>45358</v>
      </c>
      <c r="I324" t="s">
        <v>186</v>
      </c>
      <c r="J324" t="s">
        <v>19</v>
      </c>
      <c r="K324" t="s">
        <v>147</v>
      </c>
    </row>
    <row r="325" spans="1:11">
      <c r="A325" s="2">
        <v>256</v>
      </c>
      <c r="B325" t="s">
        <v>12</v>
      </c>
      <c r="C325" t="s">
        <v>1222</v>
      </c>
      <c r="D325" t="s">
        <v>1223</v>
      </c>
      <c r="E325" t="s">
        <v>1224</v>
      </c>
      <c r="F325" t="s">
        <v>1221</v>
      </c>
      <c r="G325" t="s">
        <v>17</v>
      </c>
      <c r="H325" s="3">
        <v>45358</v>
      </c>
      <c r="I325" t="s">
        <v>186</v>
      </c>
      <c r="J325" t="s">
        <v>19</v>
      </c>
      <c r="K325" t="s">
        <v>147</v>
      </c>
    </row>
    <row r="326" spans="1:11">
      <c r="A326" s="2">
        <v>255</v>
      </c>
      <c r="B326" t="s">
        <v>12</v>
      </c>
      <c r="C326" t="s">
        <v>1225</v>
      </c>
      <c r="D326" t="s">
        <v>1226</v>
      </c>
      <c r="E326" t="s">
        <v>1227</v>
      </c>
      <c r="F326" t="s">
        <v>1228</v>
      </c>
      <c r="G326" t="s">
        <v>17</v>
      </c>
      <c r="H326" s="3">
        <v>45358</v>
      </c>
      <c r="I326" t="s">
        <v>186</v>
      </c>
      <c r="J326" t="s">
        <v>19</v>
      </c>
      <c r="K326" t="s">
        <v>20</v>
      </c>
    </row>
    <row r="327" spans="1:11">
      <c r="A327" s="2">
        <v>254</v>
      </c>
      <c r="B327" t="s">
        <v>12</v>
      </c>
      <c r="C327" t="s">
        <v>1229</v>
      </c>
      <c r="D327" t="s">
        <v>1230</v>
      </c>
      <c r="E327" t="s">
        <v>1231</v>
      </c>
      <c r="F327" t="s">
        <v>1232</v>
      </c>
      <c r="G327" t="s">
        <v>17</v>
      </c>
      <c r="H327" s="3">
        <v>45358</v>
      </c>
      <c r="I327" t="s">
        <v>186</v>
      </c>
      <c r="J327" t="s">
        <v>19</v>
      </c>
      <c r="K327" t="s">
        <v>147</v>
      </c>
    </row>
    <row r="328" spans="1:11">
      <c r="A328" s="2">
        <v>253</v>
      </c>
      <c r="B328" t="s">
        <v>25</v>
      </c>
      <c r="C328" t="s">
        <v>1233</v>
      </c>
      <c r="D328" t="s">
        <v>1234</v>
      </c>
      <c r="E328" t="s">
        <v>1235</v>
      </c>
      <c r="F328" t="s">
        <v>1236</v>
      </c>
      <c r="G328" t="s">
        <v>17</v>
      </c>
      <c r="H328" s="3">
        <v>45341</v>
      </c>
      <c r="I328" t="s">
        <v>186</v>
      </c>
      <c r="K328" t="s">
        <v>20</v>
      </c>
    </row>
    <row r="329" spans="1:11">
      <c r="A329" s="2">
        <v>252</v>
      </c>
      <c r="B329" t="s">
        <v>12</v>
      </c>
      <c r="C329" t="s">
        <v>1237</v>
      </c>
      <c r="D329" t="s">
        <v>1238</v>
      </c>
      <c r="E329" t="s">
        <v>376</v>
      </c>
      <c r="F329" t="s">
        <v>1239</v>
      </c>
      <c r="G329" t="s">
        <v>17</v>
      </c>
      <c r="H329" s="3">
        <v>45358</v>
      </c>
      <c r="I329" t="s">
        <v>186</v>
      </c>
      <c r="J329" t="s">
        <v>19</v>
      </c>
      <c r="K329" t="s">
        <v>20</v>
      </c>
    </row>
    <row r="330" spans="1:11">
      <c r="A330" s="2">
        <v>251</v>
      </c>
      <c r="B330" t="s">
        <v>12</v>
      </c>
      <c r="C330" t="s">
        <v>1240</v>
      </c>
      <c r="D330" t="s">
        <v>1241</v>
      </c>
      <c r="E330" t="s">
        <v>356</v>
      </c>
      <c r="F330" t="s">
        <v>1242</v>
      </c>
      <c r="G330" t="s">
        <v>17</v>
      </c>
      <c r="H330" s="3">
        <v>45384</v>
      </c>
      <c r="I330" t="s">
        <v>186</v>
      </c>
      <c r="J330" t="s">
        <v>19</v>
      </c>
      <c r="K330" t="s">
        <v>20</v>
      </c>
    </row>
    <row r="331" spans="1:11">
      <c r="A331" s="2">
        <v>250</v>
      </c>
      <c r="B331" t="s">
        <v>12</v>
      </c>
      <c r="C331" t="s">
        <v>1243</v>
      </c>
      <c r="D331" t="s">
        <v>1244</v>
      </c>
      <c r="E331" t="s">
        <v>1245</v>
      </c>
      <c r="F331" t="s">
        <v>1246</v>
      </c>
      <c r="G331" t="s">
        <v>17</v>
      </c>
      <c r="H331" s="3">
        <v>45358</v>
      </c>
      <c r="I331" t="s">
        <v>186</v>
      </c>
      <c r="J331" t="s">
        <v>19</v>
      </c>
      <c r="K331" t="s">
        <v>1247</v>
      </c>
    </row>
    <row r="332" spans="1:11">
      <c r="A332" s="2">
        <v>249</v>
      </c>
      <c r="B332" t="s">
        <v>12</v>
      </c>
      <c r="C332" t="s">
        <v>1248</v>
      </c>
      <c r="D332" t="s">
        <v>1249</v>
      </c>
      <c r="E332" t="s">
        <v>1250</v>
      </c>
      <c r="F332" t="s">
        <v>1251</v>
      </c>
      <c r="G332" t="s">
        <v>17</v>
      </c>
      <c r="H332" s="3">
        <v>45358</v>
      </c>
      <c r="I332" t="s">
        <v>186</v>
      </c>
      <c r="J332" t="s">
        <v>19</v>
      </c>
      <c r="K332" t="s">
        <v>147</v>
      </c>
    </row>
    <row r="333" spans="1:11">
      <c r="A333" s="2">
        <v>248</v>
      </c>
      <c r="B333" t="s">
        <v>12</v>
      </c>
      <c r="C333" t="s">
        <v>1252</v>
      </c>
      <c r="D333" t="s">
        <v>1253</v>
      </c>
      <c r="E333" t="s">
        <v>1254</v>
      </c>
      <c r="F333" t="s">
        <v>1255</v>
      </c>
      <c r="G333" t="s">
        <v>17</v>
      </c>
      <c r="H333" s="3">
        <v>45358</v>
      </c>
      <c r="I333" t="s">
        <v>186</v>
      </c>
      <c r="J333" t="s">
        <v>19</v>
      </c>
      <c r="K333" t="s">
        <v>147</v>
      </c>
    </row>
    <row r="334" spans="1:11">
      <c r="A334" s="2">
        <v>247</v>
      </c>
      <c r="B334" t="s">
        <v>12</v>
      </c>
      <c r="C334" t="s">
        <v>1256</v>
      </c>
      <c r="D334" t="s">
        <v>1257</v>
      </c>
      <c r="E334" t="s">
        <v>1254</v>
      </c>
      <c r="F334" t="s">
        <v>1255</v>
      </c>
      <c r="G334" t="s">
        <v>122</v>
      </c>
      <c r="H334" s="3">
        <v>45358</v>
      </c>
      <c r="I334" t="s">
        <v>186</v>
      </c>
      <c r="J334" t="s">
        <v>19</v>
      </c>
      <c r="K334" t="s">
        <v>147</v>
      </c>
    </row>
    <row r="335" spans="1:11">
      <c r="A335" s="2">
        <v>246</v>
      </c>
      <c r="B335" t="s">
        <v>12</v>
      </c>
      <c r="C335" t="s">
        <v>1258</v>
      </c>
      <c r="D335" t="s">
        <v>1259</v>
      </c>
      <c r="E335" t="s">
        <v>396</v>
      </c>
      <c r="F335" t="s">
        <v>1260</v>
      </c>
      <c r="G335" t="s">
        <v>17</v>
      </c>
      <c r="H335" s="3">
        <v>45358</v>
      </c>
      <c r="I335" t="s">
        <v>186</v>
      </c>
      <c r="J335" t="s">
        <v>19</v>
      </c>
      <c r="K335" t="s">
        <v>172</v>
      </c>
    </row>
    <row r="336" spans="1:11">
      <c r="A336" s="2">
        <v>245</v>
      </c>
      <c r="B336" t="s">
        <v>12</v>
      </c>
      <c r="C336" t="s">
        <v>1261</v>
      </c>
      <c r="D336" t="s">
        <v>1262</v>
      </c>
      <c r="E336" t="s">
        <v>1263</v>
      </c>
      <c r="F336" t="s">
        <v>1264</v>
      </c>
      <c r="G336" t="s">
        <v>17</v>
      </c>
      <c r="H336" s="3">
        <v>45357</v>
      </c>
      <c r="I336" t="s">
        <v>186</v>
      </c>
      <c r="J336" t="s">
        <v>19</v>
      </c>
      <c r="K336" t="s">
        <v>76</v>
      </c>
    </row>
    <row r="337" spans="1:11">
      <c r="A337" s="2">
        <v>244</v>
      </c>
      <c r="B337" t="s">
        <v>12</v>
      </c>
      <c r="C337" t="s">
        <v>1265</v>
      </c>
      <c r="D337" t="s">
        <v>1266</v>
      </c>
      <c r="E337" t="s">
        <v>1267</v>
      </c>
      <c r="F337" t="s">
        <v>1268</v>
      </c>
      <c r="G337" t="s">
        <v>17</v>
      </c>
      <c r="H337" s="3">
        <v>45357</v>
      </c>
      <c r="I337" t="s">
        <v>186</v>
      </c>
      <c r="J337" t="s">
        <v>19</v>
      </c>
      <c r="K337" t="s">
        <v>147</v>
      </c>
    </row>
    <row r="338" spans="1:11">
      <c r="A338" s="2">
        <v>243</v>
      </c>
      <c r="B338" t="s">
        <v>12</v>
      </c>
      <c r="C338" t="s">
        <v>1269</v>
      </c>
      <c r="D338" t="s">
        <v>1270</v>
      </c>
      <c r="E338" t="s">
        <v>396</v>
      </c>
      <c r="F338" t="s">
        <v>1271</v>
      </c>
      <c r="G338" t="s">
        <v>17</v>
      </c>
      <c r="H338" s="3">
        <v>45357</v>
      </c>
      <c r="I338" t="s">
        <v>186</v>
      </c>
      <c r="J338" t="s">
        <v>19</v>
      </c>
      <c r="K338" t="s">
        <v>147</v>
      </c>
    </row>
    <row r="339" spans="1:11">
      <c r="A339" s="2">
        <v>242</v>
      </c>
      <c r="B339" t="s">
        <v>12</v>
      </c>
      <c r="C339" t="s">
        <v>1272</v>
      </c>
      <c r="D339" t="s">
        <v>1273</v>
      </c>
      <c r="E339" t="s">
        <v>396</v>
      </c>
      <c r="F339" t="s">
        <v>1274</v>
      </c>
      <c r="G339" t="s">
        <v>122</v>
      </c>
      <c r="H339" s="3">
        <v>45357</v>
      </c>
      <c r="I339" t="s">
        <v>186</v>
      </c>
      <c r="J339" t="s">
        <v>19</v>
      </c>
      <c r="K339" t="s">
        <v>147</v>
      </c>
    </row>
    <row r="340" spans="1:11">
      <c r="A340" s="2">
        <v>241</v>
      </c>
      <c r="B340" t="s">
        <v>12</v>
      </c>
      <c r="C340" t="s">
        <v>1275</v>
      </c>
      <c r="D340" t="s">
        <v>1276</v>
      </c>
      <c r="E340" t="s">
        <v>960</v>
      </c>
      <c r="F340" t="s">
        <v>1277</v>
      </c>
      <c r="G340" t="s">
        <v>17</v>
      </c>
      <c r="H340" s="3">
        <v>45357</v>
      </c>
      <c r="I340" t="s">
        <v>186</v>
      </c>
      <c r="J340" t="s">
        <v>19</v>
      </c>
      <c r="K340" t="s">
        <v>20</v>
      </c>
    </row>
    <row r="341" spans="1:11">
      <c r="A341" s="2">
        <v>240</v>
      </c>
      <c r="B341" t="s">
        <v>12</v>
      </c>
      <c r="C341" t="s">
        <v>1278</v>
      </c>
      <c r="D341" t="s">
        <v>1279</v>
      </c>
      <c r="E341" t="s">
        <v>1280</v>
      </c>
      <c r="F341" t="s">
        <v>1281</v>
      </c>
      <c r="G341" t="s">
        <v>17</v>
      </c>
      <c r="H341" s="3">
        <v>45357</v>
      </c>
      <c r="I341" t="s">
        <v>186</v>
      </c>
      <c r="J341" t="s">
        <v>19</v>
      </c>
      <c r="K341" t="s">
        <v>76</v>
      </c>
    </row>
    <row r="342" spans="1:11">
      <c r="A342" s="2">
        <v>239</v>
      </c>
      <c r="B342" t="s">
        <v>12</v>
      </c>
      <c r="C342" t="s">
        <v>1282</v>
      </c>
      <c r="D342" t="s">
        <v>1283</v>
      </c>
      <c r="E342" t="s">
        <v>1284</v>
      </c>
      <c r="F342" t="s">
        <v>1285</v>
      </c>
      <c r="G342" t="s">
        <v>17</v>
      </c>
      <c r="H342" s="3">
        <v>45357</v>
      </c>
      <c r="I342" t="s">
        <v>186</v>
      </c>
      <c r="J342" t="s">
        <v>19</v>
      </c>
      <c r="K342" t="s">
        <v>147</v>
      </c>
    </row>
    <row r="343" spans="1:11">
      <c r="A343" s="2">
        <v>238</v>
      </c>
      <c r="B343" t="s">
        <v>12</v>
      </c>
      <c r="C343" t="s">
        <v>1286</v>
      </c>
      <c r="D343" t="s">
        <v>1287</v>
      </c>
      <c r="E343" t="s">
        <v>1284</v>
      </c>
      <c r="F343" t="s">
        <v>1285</v>
      </c>
      <c r="G343" t="s">
        <v>17</v>
      </c>
      <c r="H343" s="3">
        <v>45357</v>
      </c>
      <c r="I343" t="s">
        <v>186</v>
      </c>
      <c r="J343" t="s">
        <v>19</v>
      </c>
      <c r="K343" t="s">
        <v>147</v>
      </c>
    </row>
    <row r="344" spans="1:11">
      <c r="A344" s="2">
        <v>237</v>
      </c>
      <c r="B344" t="s">
        <v>12</v>
      </c>
      <c r="C344" t="s">
        <v>1288</v>
      </c>
      <c r="D344" t="s">
        <v>1289</v>
      </c>
      <c r="E344" t="s">
        <v>1290</v>
      </c>
      <c r="F344" t="s">
        <v>1291</v>
      </c>
      <c r="G344" t="s">
        <v>17</v>
      </c>
      <c r="H344" s="3">
        <v>45357</v>
      </c>
      <c r="I344" t="s">
        <v>186</v>
      </c>
      <c r="J344" t="s">
        <v>19</v>
      </c>
      <c r="K344" t="s">
        <v>76</v>
      </c>
    </row>
    <row r="345" spans="1:11">
      <c r="A345" s="2">
        <v>236</v>
      </c>
      <c r="B345" t="s">
        <v>12</v>
      </c>
      <c r="C345" t="s">
        <v>1292</v>
      </c>
      <c r="D345" t="s">
        <v>1293</v>
      </c>
      <c r="E345" t="s">
        <v>234</v>
      </c>
      <c r="F345" t="s">
        <v>1294</v>
      </c>
      <c r="G345" t="s">
        <v>17</v>
      </c>
      <c r="H345" s="3">
        <v>45357</v>
      </c>
      <c r="I345" t="s">
        <v>186</v>
      </c>
      <c r="J345" t="s">
        <v>19</v>
      </c>
      <c r="K345" t="s">
        <v>76</v>
      </c>
    </row>
    <row r="346" spans="1:11">
      <c r="A346" s="2">
        <v>235</v>
      </c>
      <c r="B346" t="s">
        <v>12</v>
      </c>
      <c r="C346" t="s">
        <v>1295</v>
      </c>
      <c r="D346" t="s">
        <v>1296</v>
      </c>
      <c r="E346" t="s">
        <v>1297</v>
      </c>
      <c r="F346" t="s">
        <v>405</v>
      </c>
      <c r="G346" t="s">
        <v>17</v>
      </c>
      <c r="H346" s="3">
        <v>45357</v>
      </c>
      <c r="I346" t="s">
        <v>186</v>
      </c>
      <c r="J346" t="s">
        <v>19</v>
      </c>
      <c r="K346" t="s">
        <v>76</v>
      </c>
    </row>
    <row r="347" spans="1:11">
      <c r="A347" s="2">
        <v>234</v>
      </c>
      <c r="B347" t="s">
        <v>12</v>
      </c>
      <c r="C347" t="s">
        <v>1298</v>
      </c>
      <c r="D347" t="s">
        <v>1299</v>
      </c>
      <c r="E347" t="s">
        <v>1300</v>
      </c>
      <c r="F347" t="s">
        <v>1301</v>
      </c>
      <c r="G347" t="s">
        <v>17</v>
      </c>
      <c r="H347" s="3">
        <v>45357</v>
      </c>
      <c r="I347" t="s">
        <v>186</v>
      </c>
      <c r="J347" t="s">
        <v>19</v>
      </c>
      <c r="K347" t="s">
        <v>1302</v>
      </c>
    </row>
    <row r="348" spans="1:11">
      <c r="A348" s="2">
        <v>233</v>
      </c>
      <c r="B348" t="s">
        <v>12</v>
      </c>
      <c r="C348" t="s">
        <v>1303</v>
      </c>
      <c r="D348" t="s">
        <v>1304</v>
      </c>
      <c r="E348" t="s">
        <v>234</v>
      </c>
      <c r="F348" t="s">
        <v>1305</v>
      </c>
      <c r="G348" t="s">
        <v>122</v>
      </c>
      <c r="H348" s="3">
        <v>45357</v>
      </c>
      <c r="I348" t="s">
        <v>186</v>
      </c>
      <c r="J348" t="s">
        <v>19</v>
      </c>
      <c r="K348" t="s">
        <v>76</v>
      </c>
    </row>
    <row r="349" spans="1:11">
      <c r="A349" s="2">
        <v>232</v>
      </c>
      <c r="B349" t="s">
        <v>12</v>
      </c>
      <c r="C349" t="s">
        <v>1306</v>
      </c>
      <c r="D349" t="s">
        <v>1307</v>
      </c>
      <c r="E349" t="s">
        <v>1308</v>
      </c>
      <c r="F349" t="s">
        <v>1309</v>
      </c>
      <c r="G349" t="s">
        <v>17</v>
      </c>
      <c r="H349" s="3">
        <v>45357</v>
      </c>
      <c r="I349" t="s">
        <v>186</v>
      </c>
      <c r="J349" t="s">
        <v>19</v>
      </c>
      <c r="K349" t="s">
        <v>20</v>
      </c>
    </row>
    <row r="350" spans="1:11">
      <c r="A350" s="2">
        <v>231</v>
      </c>
      <c r="B350" t="s">
        <v>12</v>
      </c>
      <c r="C350" t="s">
        <v>1310</v>
      </c>
      <c r="D350" t="s">
        <v>1311</v>
      </c>
      <c r="E350" t="s">
        <v>1312</v>
      </c>
      <c r="F350" t="s">
        <v>1313</v>
      </c>
      <c r="G350" t="s">
        <v>122</v>
      </c>
      <c r="H350" s="3">
        <v>45357</v>
      </c>
      <c r="I350" t="s">
        <v>186</v>
      </c>
      <c r="J350" t="s">
        <v>19</v>
      </c>
      <c r="K350" t="s">
        <v>20</v>
      </c>
    </row>
    <row r="351" spans="1:11">
      <c r="A351" s="2">
        <v>230</v>
      </c>
      <c r="B351" t="s">
        <v>12</v>
      </c>
      <c r="C351" t="s">
        <v>1314</v>
      </c>
      <c r="D351" t="s">
        <v>1315</v>
      </c>
      <c r="E351" t="s">
        <v>1316</v>
      </c>
      <c r="F351" t="s">
        <v>1317</v>
      </c>
      <c r="G351" t="s">
        <v>17</v>
      </c>
      <c r="H351" s="3">
        <v>45357</v>
      </c>
      <c r="I351" t="s">
        <v>186</v>
      </c>
      <c r="J351" t="s">
        <v>19</v>
      </c>
      <c r="K351" t="s">
        <v>76</v>
      </c>
    </row>
    <row r="352" spans="1:11">
      <c r="A352" s="2">
        <v>229</v>
      </c>
      <c r="B352" t="s">
        <v>12</v>
      </c>
      <c r="C352" t="s">
        <v>1318</v>
      </c>
      <c r="D352" t="s">
        <v>1319</v>
      </c>
      <c r="E352" t="s">
        <v>1320</v>
      </c>
      <c r="F352" t="s">
        <v>1321</v>
      </c>
      <c r="G352" t="s">
        <v>17</v>
      </c>
      <c r="H352" s="3">
        <v>45357</v>
      </c>
      <c r="I352" t="s">
        <v>186</v>
      </c>
      <c r="J352" t="s">
        <v>19</v>
      </c>
      <c r="K352" t="s">
        <v>172</v>
      </c>
    </row>
    <row r="353" spans="1:11">
      <c r="A353" s="2">
        <v>228</v>
      </c>
      <c r="B353" t="s">
        <v>12</v>
      </c>
      <c r="C353" t="s">
        <v>1322</v>
      </c>
      <c r="D353" t="s">
        <v>1323</v>
      </c>
      <c r="E353" t="s">
        <v>392</v>
      </c>
      <c r="F353" t="s">
        <v>1324</v>
      </c>
      <c r="G353" t="s">
        <v>17</v>
      </c>
      <c r="H353" s="3">
        <v>45357</v>
      </c>
      <c r="I353" t="s">
        <v>186</v>
      </c>
      <c r="J353" t="s">
        <v>19</v>
      </c>
      <c r="K353" t="s">
        <v>181</v>
      </c>
    </row>
    <row r="354" spans="1:11">
      <c r="A354" s="2">
        <v>227</v>
      </c>
      <c r="B354" t="s">
        <v>12</v>
      </c>
      <c r="C354" t="s">
        <v>1325</v>
      </c>
      <c r="D354" t="s">
        <v>1326</v>
      </c>
      <c r="E354" t="s">
        <v>392</v>
      </c>
      <c r="F354" t="s">
        <v>1327</v>
      </c>
      <c r="G354" t="s">
        <v>17</v>
      </c>
      <c r="H354" s="3">
        <v>45357</v>
      </c>
      <c r="I354" t="s">
        <v>186</v>
      </c>
      <c r="J354" t="s">
        <v>19</v>
      </c>
      <c r="K354" t="s">
        <v>20</v>
      </c>
    </row>
    <row r="355" spans="1:11">
      <c r="A355" s="2">
        <v>226</v>
      </c>
      <c r="B355" t="s">
        <v>12</v>
      </c>
      <c r="C355" t="s">
        <v>1328</v>
      </c>
      <c r="D355" t="s">
        <v>1329</v>
      </c>
      <c r="E355" t="s">
        <v>1330</v>
      </c>
      <c r="F355" t="s">
        <v>1331</v>
      </c>
      <c r="G355" t="s">
        <v>17</v>
      </c>
      <c r="H355" s="3">
        <v>45357</v>
      </c>
      <c r="I355" t="s">
        <v>186</v>
      </c>
      <c r="J355" t="s">
        <v>19</v>
      </c>
      <c r="K355" t="s">
        <v>20</v>
      </c>
    </row>
    <row r="356" spans="1:11">
      <c r="A356" s="2">
        <v>225</v>
      </c>
      <c r="B356" t="s">
        <v>12</v>
      </c>
      <c r="C356" t="s">
        <v>1332</v>
      </c>
      <c r="D356" t="s">
        <v>1333</v>
      </c>
      <c r="E356" t="s">
        <v>234</v>
      </c>
      <c r="F356" t="s">
        <v>1334</v>
      </c>
      <c r="G356" t="s">
        <v>17</v>
      </c>
      <c r="H356" s="3">
        <v>45356</v>
      </c>
      <c r="I356" t="s">
        <v>186</v>
      </c>
      <c r="J356" t="s">
        <v>19</v>
      </c>
      <c r="K356" t="s">
        <v>147</v>
      </c>
    </row>
    <row r="357" spans="1:11">
      <c r="A357" s="2">
        <v>224</v>
      </c>
      <c r="B357" t="s">
        <v>12</v>
      </c>
      <c r="C357" t="s">
        <v>1335</v>
      </c>
      <c r="D357" t="s">
        <v>1336</v>
      </c>
      <c r="E357" t="s">
        <v>234</v>
      </c>
      <c r="F357" t="s">
        <v>1337</v>
      </c>
      <c r="G357" t="s">
        <v>17</v>
      </c>
      <c r="H357" s="3">
        <v>45356</v>
      </c>
      <c r="I357" t="s">
        <v>186</v>
      </c>
      <c r="J357" t="s">
        <v>19</v>
      </c>
      <c r="K357" t="s">
        <v>147</v>
      </c>
    </row>
    <row r="358" spans="1:11">
      <c r="A358" s="2">
        <v>223</v>
      </c>
      <c r="B358" t="s">
        <v>12</v>
      </c>
      <c r="C358" t="s">
        <v>1338</v>
      </c>
      <c r="D358" t="s">
        <v>1339</v>
      </c>
      <c r="E358" t="s">
        <v>1340</v>
      </c>
      <c r="F358" t="s">
        <v>101</v>
      </c>
      <c r="G358" t="s">
        <v>17</v>
      </c>
      <c r="H358" s="3">
        <v>45356</v>
      </c>
      <c r="I358" t="s">
        <v>186</v>
      </c>
      <c r="J358" t="s">
        <v>19</v>
      </c>
      <c r="K358" t="s">
        <v>76</v>
      </c>
    </row>
    <row r="359" spans="1:11">
      <c r="A359" s="2">
        <v>222</v>
      </c>
      <c r="B359" t="s">
        <v>12</v>
      </c>
      <c r="C359" t="s">
        <v>1341</v>
      </c>
      <c r="D359" t="s">
        <v>1342</v>
      </c>
      <c r="E359" t="s">
        <v>1343</v>
      </c>
      <c r="F359" t="s">
        <v>1344</v>
      </c>
      <c r="G359" t="s">
        <v>17</v>
      </c>
      <c r="H359" s="3">
        <v>45356</v>
      </c>
      <c r="I359" t="s">
        <v>186</v>
      </c>
      <c r="J359" t="s">
        <v>19</v>
      </c>
      <c r="K359" t="s">
        <v>20</v>
      </c>
    </row>
    <row r="360" spans="1:11">
      <c r="A360" s="2">
        <v>221</v>
      </c>
      <c r="B360" t="s">
        <v>12</v>
      </c>
      <c r="C360" t="s">
        <v>1345</v>
      </c>
      <c r="D360" t="s">
        <v>1346</v>
      </c>
      <c r="E360" t="s">
        <v>234</v>
      </c>
      <c r="F360" t="s">
        <v>1347</v>
      </c>
      <c r="G360" t="s">
        <v>17</v>
      </c>
      <c r="H360" s="3">
        <v>45356</v>
      </c>
      <c r="I360" t="s">
        <v>186</v>
      </c>
      <c r="J360" t="s">
        <v>19</v>
      </c>
      <c r="K360" t="s">
        <v>147</v>
      </c>
    </row>
    <row r="361" spans="1:11">
      <c r="A361" s="2">
        <v>220</v>
      </c>
      <c r="B361" t="s">
        <v>12</v>
      </c>
      <c r="C361" t="s">
        <v>1348</v>
      </c>
      <c r="D361" t="s">
        <v>1349</v>
      </c>
      <c r="E361" t="s">
        <v>1350</v>
      </c>
      <c r="F361" t="s">
        <v>1351</v>
      </c>
      <c r="G361" t="s">
        <v>17</v>
      </c>
      <c r="H361" s="3">
        <v>45356</v>
      </c>
      <c r="I361" t="s">
        <v>186</v>
      </c>
      <c r="J361" t="s">
        <v>19</v>
      </c>
      <c r="K361" t="s">
        <v>20</v>
      </c>
    </row>
    <row r="362" spans="1:11">
      <c r="A362" s="2">
        <v>219</v>
      </c>
      <c r="B362" t="s">
        <v>12</v>
      </c>
      <c r="C362" t="s">
        <v>1352</v>
      </c>
      <c r="D362" t="s">
        <v>1353</v>
      </c>
      <c r="E362" t="s">
        <v>1354</v>
      </c>
      <c r="F362" t="s">
        <v>1355</v>
      </c>
      <c r="G362" t="s">
        <v>17</v>
      </c>
      <c r="H362" s="3">
        <v>45356</v>
      </c>
      <c r="I362" t="s">
        <v>186</v>
      </c>
      <c r="J362" t="s">
        <v>19</v>
      </c>
      <c r="K362" t="s">
        <v>147</v>
      </c>
    </row>
    <row r="363" spans="1:11">
      <c r="A363" s="2">
        <v>218</v>
      </c>
      <c r="B363" t="s">
        <v>12</v>
      </c>
      <c r="C363" t="s">
        <v>1356</v>
      </c>
      <c r="D363" t="s">
        <v>1357</v>
      </c>
      <c r="E363" t="s">
        <v>1358</v>
      </c>
      <c r="F363" t="s">
        <v>1359</v>
      </c>
      <c r="G363" t="s">
        <v>17</v>
      </c>
      <c r="H363" s="3">
        <v>45356</v>
      </c>
      <c r="I363" t="s">
        <v>186</v>
      </c>
      <c r="J363" t="s">
        <v>19</v>
      </c>
      <c r="K363" t="s">
        <v>20</v>
      </c>
    </row>
    <row r="364" spans="1:11">
      <c r="A364" s="2">
        <v>217</v>
      </c>
      <c r="B364" t="s">
        <v>12</v>
      </c>
      <c r="C364" t="s">
        <v>1360</v>
      </c>
      <c r="D364" t="s">
        <v>1361</v>
      </c>
      <c r="E364" t="s">
        <v>995</v>
      </c>
      <c r="F364" t="s">
        <v>1362</v>
      </c>
      <c r="G364" t="s">
        <v>17</v>
      </c>
      <c r="H364" s="3">
        <v>45356</v>
      </c>
      <c r="I364" t="s">
        <v>186</v>
      </c>
      <c r="J364" t="s">
        <v>19</v>
      </c>
      <c r="K364" t="s">
        <v>172</v>
      </c>
    </row>
    <row r="365" spans="1:11">
      <c r="A365" s="2">
        <v>216</v>
      </c>
      <c r="B365" t="s">
        <v>12</v>
      </c>
      <c r="C365" t="s">
        <v>1363</v>
      </c>
      <c r="D365" t="s">
        <v>1364</v>
      </c>
      <c r="E365" t="s">
        <v>234</v>
      </c>
      <c r="F365" t="s">
        <v>1365</v>
      </c>
      <c r="G365" t="s">
        <v>17</v>
      </c>
      <c r="H365" s="3">
        <v>45356</v>
      </c>
      <c r="I365" t="s">
        <v>186</v>
      </c>
      <c r="J365" t="s">
        <v>19</v>
      </c>
      <c r="K365" t="s">
        <v>147</v>
      </c>
    </row>
    <row r="366" spans="1:11">
      <c r="A366" s="2">
        <v>215</v>
      </c>
      <c r="B366" t="s">
        <v>12</v>
      </c>
      <c r="C366" t="s">
        <v>1366</v>
      </c>
      <c r="D366" t="s">
        <v>1367</v>
      </c>
      <c r="E366" t="s">
        <v>1368</v>
      </c>
      <c r="F366" t="s">
        <v>1369</v>
      </c>
      <c r="G366" t="s">
        <v>17</v>
      </c>
      <c r="H366" s="3">
        <v>45356</v>
      </c>
      <c r="I366" t="s">
        <v>186</v>
      </c>
      <c r="J366" t="s">
        <v>19</v>
      </c>
      <c r="K366" t="s">
        <v>20</v>
      </c>
    </row>
    <row r="367" spans="1:11">
      <c r="A367" s="2">
        <v>214</v>
      </c>
      <c r="B367" t="s">
        <v>12</v>
      </c>
      <c r="C367" t="s">
        <v>1370</v>
      </c>
      <c r="D367" t="s">
        <v>1371</v>
      </c>
      <c r="E367" t="s">
        <v>1372</v>
      </c>
      <c r="F367" t="s">
        <v>1373</v>
      </c>
      <c r="G367" t="s">
        <v>17</v>
      </c>
      <c r="H367" s="3">
        <v>45356</v>
      </c>
      <c r="I367" t="s">
        <v>186</v>
      </c>
      <c r="J367" t="s">
        <v>19</v>
      </c>
      <c r="K367" t="s">
        <v>76</v>
      </c>
    </row>
    <row r="368" spans="1:11">
      <c r="A368" s="2">
        <v>213</v>
      </c>
      <c r="B368" t="s">
        <v>12</v>
      </c>
      <c r="C368" t="s">
        <v>1374</v>
      </c>
      <c r="D368" t="s">
        <v>1375</v>
      </c>
      <c r="E368" t="s">
        <v>1376</v>
      </c>
      <c r="F368" t="s">
        <v>1377</v>
      </c>
      <c r="G368" t="s">
        <v>17</v>
      </c>
      <c r="H368" s="3">
        <v>45356</v>
      </c>
      <c r="I368" t="s">
        <v>186</v>
      </c>
      <c r="J368" t="s">
        <v>19</v>
      </c>
      <c r="K368" t="s">
        <v>20</v>
      </c>
    </row>
    <row r="369" spans="1:11">
      <c r="A369" s="2">
        <v>212</v>
      </c>
      <c r="B369" t="s">
        <v>12</v>
      </c>
      <c r="C369" t="s">
        <v>1378</v>
      </c>
      <c r="D369" t="s">
        <v>1379</v>
      </c>
      <c r="E369" t="s">
        <v>1380</v>
      </c>
      <c r="F369" t="s">
        <v>1381</v>
      </c>
      <c r="G369" t="s">
        <v>17</v>
      </c>
      <c r="H369" s="3">
        <v>45356</v>
      </c>
      <c r="I369" t="s">
        <v>186</v>
      </c>
      <c r="J369" t="s">
        <v>19</v>
      </c>
      <c r="K369" t="s">
        <v>76</v>
      </c>
    </row>
    <row r="370" spans="1:11">
      <c r="A370" s="2">
        <v>211</v>
      </c>
      <c r="B370" t="s">
        <v>12</v>
      </c>
      <c r="C370" t="s">
        <v>1382</v>
      </c>
      <c r="D370" t="s">
        <v>1383</v>
      </c>
      <c r="E370" t="s">
        <v>341</v>
      </c>
      <c r="F370" t="s">
        <v>1384</v>
      </c>
      <c r="G370" t="s">
        <v>17</v>
      </c>
      <c r="H370" s="3">
        <v>45356</v>
      </c>
      <c r="I370" t="s">
        <v>186</v>
      </c>
      <c r="J370" t="s">
        <v>19</v>
      </c>
      <c r="K370" t="s">
        <v>172</v>
      </c>
    </row>
    <row r="371" spans="1:11">
      <c r="A371" s="2">
        <v>210</v>
      </c>
      <c r="B371" t="s">
        <v>12</v>
      </c>
      <c r="C371" t="s">
        <v>1385</v>
      </c>
      <c r="D371" t="s">
        <v>1386</v>
      </c>
      <c r="E371" t="s">
        <v>791</v>
      </c>
      <c r="F371" t="s">
        <v>792</v>
      </c>
      <c r="G371" t="s">
        <v>793</v>
      </c>
      <c r="H371" s="3">
        <v>45356</v>
      </c>
      <c r="I371" t="s">
        <v>186</v>
      </c>
      <c r="J371" t="s">
        <v>19</v>
      </c>
      <c r="K371" t="s">
        <v>20</v>
      </c>
    </row>
    <row r="372" spans="1:11">
      <c r="A372" s="2">
        <v>209</v>
      </c>
      <c r="B372" t="s">
        <v>12</v>
      </c>
      <c r="C372" t="s">
        <v>1387</v>
      </c>
      <c r="D372" t="s">
        <v>1388</v>
      </c>
      <c r="E372" t="s">
        <v>1389</v>
      </c>
      <c r="F372" t="s">
        <v>1390</v>
      </c>
      <c r="G372" t="s">
        <v>17</v>
      </c>
      <c r="H372" s="3">
        <v>45356</v>
      </c>
      <c r="I372" t="s">
        <v>186</v>
      </c>
      <c r="J372" t="s">
        <v>19</v>
      </c>
      <c r="K372" t="s">
        <v>20</v>
      </c>
    </row>
    <row r="373" spans="1:11">
      <c r="A373" s="2">
        <v>208</v>
      </c>
      <c r="B373" t="s">
        <v>12</v>
      </c>
      <c r="C373" t="s">
        <v>1391</v>
      </c>
      <c r="D373" t="s">
        <v>1392</v>
      </c>
      <c r="E373" t="s">
        <v>1389</v>
      </c>
      <c r="F373" t="s">
        <v>1390</v>
      </c>
      <c r="G373" t="s">
        <v>17</v>
      </c>
      <c r="H373" s="3">
        <v>45356</v>
      </c>
      <c r="I373" t="s">
        <v>186</v>
      </c>
      <c r="J373" t="s">
        <v>19</v>
      </c>
      <c r="K373" t="s">
        <v>20</v>
      </c>
    </row>
    <row r="374" spans="1:11">
      <c r="A374" s="2">
        <v>207</v>
      </c>
      <c r="B374" t="s">
        <v>12</v>
      </c>
      <c r="C374" t="s">
        <v>1393</v>
      </c>
      <c r="D374" t="s">
        <v>1394</v>
      </c>
      <c r="E374" t="s">
        <v>1395</v>
      </c>
      <c r="F374" t="s">
        <v>1396</v>
      </c>
      <c r="G374" t="s">
        <v>17</v>
      </c>
      <c r="H374" s="3">
        <v>45356</v>
      </c>
      <c r="I374" t="s">
        <v>186</v>
      </c>
      <c r="J374" t="s">
        <v>19</v>
      </c>
      <c r="K374" t="s">
        <v>20</v>
      </c>
    </row>
    <row r="375" spans="1:11">
      <c r="A375" s="2">
        <v>206</v>
      </c>
      <c r="B375" t="s">
        <v>25</v>
      </c>
      <c r="C375" t="s">
        <v>1397</v>
      </c>
      <c r="D375" t="s">
        <v>1398</v>
      </c>
      <c r="E375" t="s">
        <v>1399</v>
      </c>
      <c r="F375" t="s">
        <v>1400</v>
      </c>
      <c r="G375" t="s">
        <v>17</v>
      </c>
      <c r="H375" s="3">
        <v>45341</v>
      </c>
      <c r="I375" t="s">
        <v>186</v>
      </c>
      <c r="K375" t="s">
        <v>20</v>
      </c>
    </row>
    <row r="376" spans="1:11">
      <c r="A376" s="2">
        <v>205</v>
      </c>
      <c r="B376" t="s">
        <v>12</v>
      </c>
      <c r="C376" t="s">
        <v>1401</v>
      </c>
      <c r="D376" t="s">
        <v>1402</v>
      </c>
      <c r="E376" t="s">
        <v>1403</v>
      </c>
      <c r="F376" t="s">
        <v>1404</v>
      </c>
      <c r="G376" t="s">
        <v>17</v>
      </c>
      <c r="H376" s="3">
        <v>45356</v>
      </c>
      <c r="I376" t="s">
        <v>186</v>
      </c>
      <c r="J376" t="s">
        <v>19</v>
      </c>
      <c r="K376" t="s">
        <v>147</v>
      </c>
    </row>
    <row r="377" spans="1:11">
      <c r="A377" s="2">
        <v>204</v>
      </c>
      <c r="B377" t="s">
        <v>12</v>
      </c>
      <c r="C377" t="s">
        <v>1405</v>
      </c>
      <c r="D377" t="s">
        <v>1406</v>
      </c>
      <c r="E377" t="s">
        <v>1407</v>
      </c>
      <c r="F377" t="s">
        <v>1408</v>
      </c>
      <c r="G377" t="s">
        <v>17</v>
      </c>
      <c r="H377" s="3">
        <v>45356</v>
      </c>
      <c r="I377" t="s">
        <v>186</v>
      </c>
      <c r="J377" t="s">
        <v>19</v>
      </c>
      <c r="K377" t="s">
        <v>172</v>
      </c>
    </row>
    <row r="378" spans="1:11">
      <c r="A378" s="2">
        <v>203</v>
      </c>
      <c r="B378" t="s">
        <v>12</v>
      </c>
      <c r="C378" t="s">
        <v>1409</v>
      </c>
      <c r="D378" t="s">
        <v>1410</v>
      </c>
      <c r="E378" t="s">
        <v>1411</v>
      </c>
      <c r="F378" t="s">
        <v>1412</v>
      </c>
      <c r="G378" t="s">
        <v>122</v>
      </c>
      <c r="H378" s="3">
        <v>45356</v>
      </c>
      <c r="I378" t="s">
        <v>186</v>
      </c>
      <c r="J378" t="s">
        <v>19</v>
      </c>
      <c r="K378" t="s">
        <v>147</v>
      </c>
    </row>
    <row r="379" spans="1:11">
      <c r="A379" s="2">
        <v>202</v>
      </c>
      <c r="B379" t="s">
        <v>12</v>
      </c>
      <c r="C379" t="s">
        <v>1413</v>
      </c>
      <c r="D379" t="s">
        <v>1414</v>
      </c>
      <c r="E379" t="s">
        <v>1415</v>
      </c>
      <c r="F379" t="s">
        <v>1416</v>
      </c>
      <c r="G379" t="s">
        <v>17</v>
      </c>
      <c r="H379" s="3">
        <v>45356</v>
      </c>
      <c r="I379" t="s">
        <v>186</v>
      </c>
      <c r="J379" t="s">
        <v>19</v>
      </c>
      <c r="K379" t="s">
        <v>147</v>
      </c>
    </row>
    <row r="380" spans="1:11">
      <c r="A380" s="2">
        <v>201</v>
      </c>
      <c r="B380" t="s">
        <v>12</v>
      </c>
      <c r="C380" t="s">
        <v>1417</v>
      </c>
      <c r="D380" t="s">
        <v>1418</v>
      </c>
      <c r="E380" t="s">
        <v>1419</v>
      </c>
      <c r="F380" t="s">
        <v>1420</v>
      </c>
      <c r="G380" t="s">
        <v>17</v>
      </c>
      <c r="H380" s="3">
        <v>45356</v>
      </c>
      <c r="I380" t="s">
        <v>186</v>
      </c>
      <c r="J380" t="s">
        <v>19</v>
      </c>
      <c r="K380" t="s">
        <v>147</v>
      </c>
    </row>
    <row r="381" spans="1:11">
      <c r="A381" s="2">
        <v>200</v>
      </c>
      <c r="B381" t="s">
        <v>12</v>
      </c>
      <c r="C381" t="s">
        <v>1421</v>
      </c>
      <c r="D381" t="s">
        <v>1422</v>
      </c>
      <c r="E381" t="s">
        <v>423</v>
      </c>
      <c r="F381" t="s">
        <v>1423</v>
      </c>
      <c r="G381" t="s">
        <v>17</v>
      </c>
      <c r="H381" s="3">
        <v>45356</v>
      </c>
      <c r="I381" t="s">
        <v>186</v>
      </c>
      <c r="J381" t="s">
        <v>19</v>
      </c>
      <c r="K381" t="s">
        <v>20</v>
      </c>
    </row>
    <row r="382" spans="1:11">
      <c r="A382" s="2">
        <v>199</v>
      </c>
      <c r="B382" t="s">
        <v>25</v>
      </c>
      <c r="C382" t="s">
        <v>1424</v>
      </c>
      <c r="D382" t="s">
        <v>1425</v>
      </c>
      <c r="E382" t="s">
        <v>294</v>
      </c>
      <c r="F382" t="s">
        <v>1426</v>
      </c>
      <c r="G382" t="s">
        <v>17</v>
      </c>
      <c r="H382" s="3">
        <v>45356</v>
      </c>
      <c r="I382" t="s">
        <v>186</v>
      </c>
      <c r="K382" t="s">
        <v>20</v>
      </c>
    </row>
    <row r="383" spans="1:11">
      <c r="A383" s="2">
        <v>198</v>
      </c>
      <c r="B383" t="s">
        <v>12</v>
      </c>
      <c r="C383" t="s">
        <v>1427</v>
      </c>
      <c r="D383" t="s">
        <v>1428</v>
      </c>
      <c r="E383" t="s">
        <v>234</v>
      </c>
      <c r="F383" t="s">
        <v>1429</v>
      </c>
      <c r="G383" t="s">
        <v>17</v>
      </c>
      <c r="H383" s="3">
        <v>45356</v>
      </c>
      <c r="I383" t="s">
        <v>186</v>
      </c>
      <c r="J383" t="s">
        <v>19</v>
      </c>
      <c r="K383" t="s">
        <v>147</v>
      </c>
    </row>
    <row r="384" spans="1:11">
      <c r="A384" s="2">
        <v>197</v>
      </c>
      <c r="B384" t="s">
        <v>12</v>
      </c>
      <c r="C384" t="s">
        <v>1430</v>
      </c>
      <c r="D384" t="s">
        <v>1431</v>
      </c>
      <c r="E384" t="s">
        <v>294</v>
      </c>
      <c r="F384" t="s">
        <v>1426</v>
      </c>
      <c r="G384" t="s">
        <v>17</v>
      </c>
      <c r="H384" s="3">
        <v>45356</v>
      </c>
      <c r="I384" t="s">
        <v>186</v>
      </c>
      <c r="J384" t="s">
        <v>19</v>
      </c>
      <c r="K384" t="s">
        <v>20</v>
      </c>
    </row>
    <row r="385" spans="1:11">
      <c r="A385" s="2">
        <v>196</v>
      </c>
      <c r="B385" t="s">
        <v>12</v>
      </c>
      <c r="C385" t="s">
        <v>1432</v>
      </c>
      <c r="D385" t="s">
        <v>1433</v>
      </c>
      <c r="E385" t="s">
        <v>1434</v>
      </c>
      <c r="F385" t="s">
        <v>1435</v>
      </c>
      <c r="G385" t="s">
        <v>17</v>
      </c>
      <c r="H385" s="3">
        <v>45356</v>
      </c>
      <c r="I385" t="s">
        <v>186</v>
      </c>
      <c r="J385" t="s">
        <v>19</v>
      </c>
      <c r="K385" t="s">
        <v>20</v>
      </c>
    </row>
    <row r="386" spans="1:11">
      <c r="A386" s="2">
        <v>195</v>
      </c>
      <c r="B386" t="s">
        <v>12</v>
      </c>
      <c r="C386" t="s">
        <v>1436</v>
      </c>
      <c r="D386" t="s">
        <v>1437</v>
      </c>
      <c r="E386" t="s">
        <v>690</v>
      </c>
      <c r="F386" t="s">
        <v>1438</v>
      </c>
      <c r="G386" t="s">
        <v>17</v>
      </c>
      <c r="H386" s="3">
        <v>45355</v>
      </c>
      <c r="I386" t="s">
        <v>186</v>
      </c>
      <c r="J386" t="s">
        <v>19</v>
      </c>
      <c r="K386" t="s">
        <v>147</v>
      </c>
    </row>
    <row r="387" spans="1:11">
      <c r="A387" s="2">
        <v>194</v>
      </c>
      <c r="B387" t="s">
        <v>12</v>
      </c>
      <c r="C387" t="s">
        <v>1439</v>
      </c>
      <c r="D387" t="s">
        <v>1440</v>
      </c>
      <c r="E387" t="s">
        <v>921</v>
      </c>
      <c r="F387" t="s">
        <v>1441</v>
      </c>
      <c r="G387" t="s">
        <v>17</v>
      </c>
      <c r="H387" s="3">
        <v>45355</v>
      </c>
      <c r="I387" t="s">
        <v>186</v>
      </c>
      <c r="J387" t="s">
        <v>19</v>
      </c>
      <c r="K387" t="s">
        <v>181</v>
      </c>
    </row>
    <row r="388" spans="1:11">
      <c r="A388" s="2">
        <v>193</v>
      </c>
      <c r="B388" t="s">
        <v>12</v>
      </c>
      <c r="C388" t="s">
        <v>1442</v>
      </c>
      <c r="D388" t="s">
        <v>1443</v>
      </c>
      <c r="E388" t="s">
        <v>1444</v>
      </c>
      <c r="F388" t="s">
        <v>1157</v>
      </c>
      <c r="G388" t="s">
        <v>17</v>
      </c>
      <c r="H388" s="3">
        <v>45355</v>
      </c>
      <c r="I388" t="s">
        <v>186</v>
      </c>
      <c r="J388" t="s">
        <v>19</v>
      </c>
      <c r="K388" t="s">
        <v>20</v>
      </c>
    </row>
    <row r="389" spans="1:11">
      <c r="A389" s="2">
        <v>192</v>
      </c>
      <c r="B389" t="s">
        <v>12</v>
      </c>
      <c r="C389" t="s">
        <v>1445</v>
      </c>
      <c r="D389" t="s">
        <v>1446</v>
      </c>
      <c r="E389" t="s">
        <v>1447</v>
      </c>
      <c r="F389" t="s">
        <v>1448</v>
      </c>
      <c r="G389" t="s">
        <v>17</v>
      </c>
      <c r="H389" s="3">
        <v>45355</v>
      </c>
      <c r="I389" t="s">
        <v>186</v>
      </c>
      <c r="J389" t="s">
        <v>19</v>
      </c>
      <c r="K389" t="s">
        <v>147</v>
      </c>
    </row>
    <row r="390" spans="1:11">
      <c r="A390" s="2">
        <v>191</v>
      </c>
      <c r="B390" t="s">
        <v>12</v>
      </c>
      <c r="C390" t="s">
        <v>1449</v>
      </c>
      <c r="D390" t="s">
        <v>1450</v>
      </c>
      <c r="E390" t="s">
        <v>520</v>
      </c>
      <c r="F390" t="s">
        <v>1451</v>
      </c>
      <c r="G390" t="s">
        <v>17</v>
      </c>
      <c r="H390" s="3">
        <v>45355</v>
      </c>
      <c r="I390" t="s">
        <v>186</v>
      </c>
      <c r="J390" t="s">
        <v>19</v>
      </c>
      <c r="K390" t="s">
        <v>20</v>
      </c>
    </row>
    <row r="391" spans="1:11">
      <c r="A391" s="2">
        <v>190</v>
      </c>
      <c r="B391" t="s">
        <v>12</v>
      </c>
      <c r="C391" t="s">
        <v>1452</v>
      </c>
      <c r="D391" t="s">
        <v>1453</v>
      </c>
      <c r="E391" t="s">
        <v>1372</v>
      </c>
      <c r="F391" t="s">
        <v>1454</v>
      </c>
      <c r="G391" t="s">
        <v>17</v>
      </c>
      <c r="H391" s="3">
        <v>45355</v>
      </c>
      <c r="I391" t="s">
        <v>186</v>
      </c>
      <c r="J391" t="s">
        <v>19</v>
      </c>
      <c r="K391" t="s">
        <v>147</v>
      </c>
    </row>
    <row r="392" spans="1:11">
      <c r="A392" s="2">
        <v>189</v>
      </c>
      <c r="B392" t="s">
        <v>12</v>
      </c>
      <c r="C392" t="s">
        <v>1455</v>
      </c>
      <c r="D392" t="s">
        <v>1456</v>
      </c>
      <c r="E392" t="s">
        <v>274</v>
      </c>
      <c r="F392" t="s">
        <v>1457</v>
      </c>
      <c r="G392" t="s">
        <v>17</v>
      </c>
      <c r="H392" s="3">
        <v>45355</v>
      </c>
      <c r="I392" t="s">
        <v>186</v>
      </c>
      <c r="J392" t="s">
        <v>19</v>
      </c>
      <c r="K392" t="s">
        <v>76</v>
      </c>
    </row>
    <row r="393" spans="1:11">
      <c r="A393" s="2">
        <v>188</v>
      </c>
      <c r="B393" t="s">
        <v>12</v>
      </c>
      <c r="C393" t="s">
        <v>1458</v>
      </c>
      <c r="D393" t="s">
        <v>1459</v>
      </c>
      <c r="E393" t="s">
        <v>999</v>
      </c>
      <c r="F393" t="s">
        <v>1000</v>
      </c>
      <c r="G393" t="s">
        <v>122</v>
      </c>
      <c r="H393" s="3">
        <v>45355</v>
      </c>
      <c r="I393" t="s">
        <v>186</v>
      </c>
      <c r="J393" t="s">
        <v>19</v>
      </c>
      <c r="K393" t="s">
        <v>31</v>
      </c>
    </row>
    <row r="394" spans="1:11">
      <c r="A394" s="2">
        <v>187</v>
      </c>
      <c r="B394" t="s">
        <v>12</v>
      </c>
      <c r="C394" t="s">
        <v>1460</v>
      </c>
      <c r="D394" t="s">
        <v>1461</v>
      </c>
      <c r="E394" t="s">
        <v>1462</v>
      </c>
      <c r="F394" t="s">
        <v>146</v>
      </c>
      <c r="G394" t="s">
        <v>17</v>
      </c>
      <c r="H394" s="3">
        <v>45355</v>
      </c>
      <c r="I394" t="s">
        <v>186</v>
      </c>
      <c r="J394" t="s">
        <v>19</v>
      </c>
      <c r="K394" t="s">
        <v>76</v>
      </c>
    </row>
    <row r="395" spans="1:11">
      <c r="A395" s="2">
        <v>186</v>
      </c>
      <c r="B395" t="s">
        <v>12</v>
      </c>
      <c r="C395" t="s">
        <v>1463</v>
      </c>
      <c r="D395" t="s">
        <v>1464</v>
      </c>
      <c r="E395" t="s">
        <v>234</v>
      </c>
      <c r="F395" t="s">
        <v>1465</v>
      </c>
      <c r="G395" t="s">
        <v>122</v>
      </c>
      <c r="H395" s="3">
        <v>45355</v>
      </c>
      <c r="I395" t="s">
        <v>186</v>
      </c>
      <c r="J395" t="s">
        <v>19</v>
      </c>
      <c r="K395" t="s">
        <v>147</v>
      </c>
    </row>
    <row r="396" spans="1:11">
      <c r="A396" s="2">
        <v>185</v>
      </c>
      <c r="B396" t="s">
        <v>12</v>
      </c>
      <c r="C396" t="s">
        <v>1466</v>
      </c>
      <c r="D396" t="s">
        <v>1467</v>
      </c>
      <c r="E396" t="s">
        <v>1468</v>
      </c>
      <c r="F396" t="s">
        <v>1469</v>
      </c>
      <c r="G396" t="s">
        <v>122</v>
      </c>
      <c r="H396" s="3">
        <v>45355</v>
      </c>
      <c r="I396" t="s">
        <v>186</v>
      </c>
      <c r="J396" t="s">
        <v>19</v>
      </c>
      <c r="K396" t="s">
        <v>20</v>
      </c>
    </row>
    <row r="397" spans="1:11">
      <c r="A397" s="2">
        <v>184</v>
      </c>
      <c r="B397" t="s">
        <v>12</v>
      </c>
      <c r="C397" t="s">
        <v>1470</v>
      </c>
      <c r="D397" t="s">
        <v>1471</v>
      </c>
      <c r="E397" t="s">
        <v>1472</v>
      </c>
      <c r="F397" t="s">
        <v>1473</v>
      </c>
      <c r="G397" t="s">
        <v>122</v>
      </c>
      <c r="H397" s="3">
        <v>45355</v>
      </c>
      <c r="I397" t="s">
        <v>186</v>
      </c>
      <c r="J397" t="s">
        <v>19</v>
      </c>
      <c r="K397" t="s">
        <v>76</v>
      </c>
    </row>
    <row r="398" spans="1:11">
      <c r="A398" s="2">
        <v>183</v>
      </c>
      <c r="B398" t="s">
        <v>12</v>
      </c>
      <c r="C398" t="s">
        <v>1474</v>
      </c>
      <c r="D398" t="s">
        <v>1475</v>
      </c>
      <c r="E398" t="s">
        <v>1476</v>
      </c>
      <c r="F398" t="s">
        <v>1477</v>
      </c>
      <c r="G398" t="s">
        <v>122</v>
      </c>
      <c r="H398" s="3">
        <v>45355</v>
      </c>
      <c r="I398" t="s">
        <v>186</v>
      </c>
      <c r="J398" t="s">
        <v>19</v>
      </c>
      <c r="K398" t="s">
        <v>20</v>
      </c>
    </row>
    <row r="399" spans="1:11">
      <c r="A399" s="2">
        <v>182</v>
      </c>
      <c r="B399" t="s">
        <v>12</v>
      </c>
      <c r="C399" t="s">
        <v>1478</v>
      </c>
      <c r="D399" t="s">
        <v>1479</v>
      </c>
      <c r="E399" t="s">
        <v>1476</v>
      </c>
      <c r="F399" t="s">
        <v>1480</v>
      </c>
      <c r="G399" t="s">
        <v>17</v>
      </c>
      <c r="H399" s="3">
        <v>45355</v>
      </c>
      <c r="I399" t="s">
        <v>186</v>
      </c>
      <c r="J399" t="s">
        <v>19</v>
      </c>
      <c r="K399" t="s">
        <v>147</v>
      </c>
    </row>
    <row r="400" spans="1:11">
      <c r="A400" s="2">
        <v>181</v>
      </c>
      <c r="B400" t="s">
        <v>12</v>
      </c>
      <c r="C400" t="s">
        <v>1481</v>
      </c>
      <c r="D400" t="s">
        <v>1482</v>
      </c>
      <c r="E400" t="s">
        <v>234</v>
      </c>
      <c r="F400" t="s">
        <v>1483</v>
      </c>
      <c r="G400" t="s">
        <v>17</v>
      </c>
      <c r="H400" s="3">
        <v>45355</v>
      </c>
      <c r="I400" t="s">
        <v>186</v>
      </c>
      <c r="J400" t="s">
        <v>19</v>
      </c>
      <c r="K400" t="s">
        <v>20</v>
      </c>
    </row>
    <row r="401" spans="1:11">
      <c r="A401" s="2">
        <v>180</v>
      </c>
      <c r="B401" t="s">
        <v>12</v>
      </c>
      <c r="C401" t="s">
        <v>1484</v>
      </c>
      <c r="D401" t="s">
        <v>1485</v>
      </c>
      <c r="E401" t="s">
        <v>158</v>
      </c>
      <c r="F401" t="s">
        <v>1486</v>
      </c>
      <c r="G401" t="s">
        <v>17</v>
      </c>
      <c r="H401" s="3">
        <v>45355</v>
      </c>
      <c r="I401" t="s">
        <v>186</v>
      </c>
      <c r="J401" t="s">
        <v>19</v>
      </c>
      <c r="K401" t="s">
        <v>147</v>
      </c>
    </row>
    <row r="402" spans="1:11">
      <c r="A402" s="2">
        <v>179</v>
      </c>
      <c r="B402" t="s">
        <v>12</v>
      </c>
      <c r="C402" t="s">
        <v>1487</v>
      </c>
      <c r="D402" t="s">
        <v>1488</v>
      </c>
      <c r="E402" t="s">
        <v>1489</v>
      </c>
      <c r="F402" t="s">
        <v>1490</v>
      </c>
      <c r="G402" t="s">
        <v>17</v>
      </c>
      <c r="H402" s="3">
        <v>45355</v>
      </c>
      <c r="I402" t="s">
        <v>186</v>
      </c>
      <c r="J402" t="s">
        <v>19</v>
      </c>
      <c r="K402" t="s">
        <v>20</v>
      </c>
    </row>
    <row r="403" spans="1:11">
      <c r="A403" s="2">
        <v>178</v>
      </c>
      <c r="B403" t="s">
        <v>12</v>
      </c>
      <c r="C403" t="s">
        <v>1491</v>
      </c>
      <c r="D403" t="s">
        <v>1492</v>
      </c>
      <c r="E403" t="s">
        <v>274</v>
      </c>
      <c r="F403" t="s">
        <v>1493</v>
      </c>
      <c r="G403" t="s">
        <v>17</v>
      </c>
      <c r="H403" s="3">
        <v>45355</v>
      </c>
      <c r="I403" t="s">
        <v>186</v>
      </c>
      <c r="J403" t="s">
        <v>19</v>
      </c>
      <c r="K403" t="s">
        <v>20</v>
      </c>
    </row>
    <row r="404" spans="1:11">
      <c r="A404" s="2">
        <v>177</v>
      </c>
      <c r="B404" t="s">
        <v>12</v>
      </c>
      <c r="C404" t="s">
        <v>1494</v>
      </c>
      <c r="D404" t="s">
        <v>1495</v>
      </c>
      <c r="E404" t="s">
        <v>1496</v>
      </c>
      <c r="F404" t="s">
        <v>1497</v>
      </c>
      <c r="G404" t="s">
        <v>122</v>
      </c>
      <c r="H404" s="3">
        <v>45355</v>
      </c>
      <c r="I404" t="s">
        <v>186</v>
      </c>
      <c r="J404" t="s">
        <v>19</v>
      </c>
      <c r="K404" t="s">
        <v>20</v>
      </c>
    </row>
    <row r="405" spans="1:11">
      <c r="A405" s="2">
        <v>176</v>
      </c>
      <c r="B405" t="s">
        <v>12</v>
      </c>
      <c r="C405" t="s">
        <v>1498</v>
      </c>
      <c r="D405" t="s">
        <v>1499</v>
      </c>
      <c r="E405" t="s">
        <v>1500</v>
      </c>
      <c r="F405" t="s">
        <v>1501</v>
      </c>
      <c r="G405" t="s">
        <v>17</v>
      </c>
      <c r="H405" s="3">
        <v>45355</v>
      </c>
      <c r="I405" t="s">
        <v>186</v>
      </c>
      <c r="J405" t="s">
        <v>19</v>
      </c>
      <c r="K405" t="s">
        <v>76</v>
      </c>
    </row>
    <row r="406" spans="1:11">
      <c r="A406" s="2">
        <v>175</v>
      </c>
      <c r="B406" t="s">
        <v>12</v>
      </c>
      <c r="C406" t="s">
        <v>1502</v>
      </c>
      <c r="D406" t="s">
        <v>1503</v>
      </c>
      <c r="E406" t="s">
        <v>1504</v>
      </c>
      <c r="F406" t="s">
        <v>1505</v>
      </c>
      <c r="G406" t="s">
        <v>17</v>
      </c>
      <c r="H406" s="3">
        <v>45355</v>
      </c>
      <c r="I406" t="s">
        <v>186</v>
      </c>
      <c r="J406" t="s">
        <v>19</v>
      </c>
      <c r="K406" t="s">
        <v>20</v>
      </c>
    </row>
    <row r="407" spans="1:11">
      <c r="A407" s="2">
        <v>174</v>
      </c>
      <c r="B407" t="s">
        <v>12</v>
      </c>
      <c r="C407" t="s">
        <v>1506</v>
      </c>
      <c r="D407" t="s">
        <v>1507</v>
      </c>
      <c r="E407" t="s">
        <v>1508</v>
      </c>
      <c r="F407" t="s">
        <v>1509</v>
      </c>
      <c r="G407" t="s">
        <v>17</v>
      </c>
      <c r="H407" s="3">
        <v>45355</v>
      </c>
      <c r="I407" t="s">
        <v>186</v>
      </c>
      <c r="J407" t="s">
        <v>19</v>
      </c>
      <c r="K407" t="s">
        <v>20</v>
      </c>
    </row>
    <row r="408" spans="1:11">
      <c r="A408" s="2">
        <v>173</v>
      </c>
      <c r="B408" t="s">
        <v>12</v>
      </c>
      <c r="C408" t="s">
        <v>1510</v>
      </c>
      <c r="D408" t="s">
        <v>1511</v>
      </c>
      <c r="E408" t="s">
        <v>1512</v>
      </c>
      <c r="F408" t="s">
        <v>1513</v>
      </c>
      <c r="G408" t="s">
        <v>17</v>
      </c>
      <c r="H408" s="3">
        <v>45391</v>
      </c>
      <c r="I408" t="s">
        <v>186</v>
      </c>
      <c r="J408" t="s">
        <v>19</v>
      </c>
      <c r="K408" t="s">
        <v>1093</v>
      </c>
    </row>
    <row r="409" spans="1:11">
      <c r="A409" s="2">
        <v>172</v>
      </c>
      <c r="B409" t="s">
        <v>12</v>
      </c>
      <c r="C409" t="s">
        <v>1514</v>
      </c>
      <c r="D409" t="s">
        <v>1515</v>
      </c>
      <c r="E409" t="s">
        <v>1516</v>
      </c>
      <c r="F409" t="s">
        <v>1517</v>
      </c>
      <c r="G409" t="s">
        <v>17</v>
      </c>
      <c r="H409" s="3">
        <v>45355</v>
      </c>
      <c r="I409" t="s">
        <v>186</v>
      </c>
      <c r="J409" t="s">
        <v>19</v>
      </c>
      <c r="K409" t="s">
        <v>76</v>
      </c>
    </row>
    <row r="410" spans="1:11">
      <c r="A410" s="2">
        <v>171</v>
      </c>
      <c r="B410" t="s">
        <v>12</v>
      </c>
      <c r="C410" t="s">
        <v>1518</v>
      </c>
      <c r="D410" t="s">
        <v>1519</v>
      </c>
      <c r="E410" t="s">
        <v>1520</v>
      </c>
      <c r="F410" t="s">
        <v>1521</v>
      </c>
      <c r="G410" t="s">
        <v>122</v>
      </c>
      <c r="H410" s="3">
        <v>45355</v>
      </c>
      <c r="I410" t="s">
        <v>186</v>
      </c>
      <c r="J410" t="s">
        <v>19</v>
      </c>
      <c r="K410" t="s">
        <v>76</v>
      </c>
    </row>
    <row r="411" spans="1:11">
      <c r="A411" s="2">
        <v>170</v>
      </c>
      <c r="B411" t="s">
        <v>12</v>
      </c>
      <c r="C411" t="s">
        <v>1522</v>
      </c>
      <c r="D411" t="s">
        <v>1523</v>
      </c>
      <c r="E411" t="s">
        <v>1524</v>
      </c>
      <c r="F411" t="s">
        <v>1525</v>
      </c>
      <c r="G411" t="s">
        <v>17</v>
      </c>
      <c r="H411" s="3">
        <v>45355</v>
      </c>
      <c r="I411" t="s">
        <v>186</v>
      </c>
      <c r="J411" t="s">
        <v>19</v>
      </c>
      <c r="K411" t="s">
        <v>76</v>
      </c>
    </row>
    <row r="412" spans="1:11">
      <c r="A412" s="2">
        <v>169</v>
      </c>
      <c r="B412" t="s">
        <v>12</v>
      </c>
      <c r="C412" t="s">
        <v>1526</v>
      </c>
      <c r="D412" t="s">
        <v>1527</v>
      </c>
      <c r="E412" t="s">
        <v>1524</v>
      </c>
      <c r="F412" t="s">
        <v>1528</v>
      </c>
      <c r="G412" t="s">
        <v>17</v>
      </c>
      <c r="H412" s="3">
        <v>45355</v>
      </c>
      <c r="I412" t="s">
        <v>186</v>
      </c>
      <c r="J412" t="s">
        <v>19</v>
      </c>
      <c r="K412" t="s">
        <v>76</v>
      </c>
    </row>
    <row r="413" spans="1:11">
      <c r="A413" s="2">
        <v>168</v>
      </c>
      <c r="B413" t="s">
        <v>12</v>
      </c>
      <c r="C413" t="s">
        <v>1529</v>
      </c>
      <c r="D413" t="s">
        <v>1530</v>
      </c>
      <c r="E413" t="s">
        <v>995</v>
      </c>
      <c r="F413" t="s">
        <v>1531</v>
      </c>
      <c r="G413" t="s">
        <v>122</v>
      </c>
      <c r="H413" s="3">
        <v>45355</v>
      </c>
      <c r="I413" t="s">
        <v>186</v>
      </c>
      <c r="J413" t="s">
        <v>19</v>
      </c>
      <c r="K413" t="s">
        <v>20</v>
      </c>
    </row>
    <row r="414" spans="1:11">
      <c r="A414" s="2">
        <v>167</v>
      </c>
      <c r="B414" t="s">
        <v>12</v>
      </c>
      <c r="C414" t="s">
        <v>1532</v>
      </c>
      <c r="D414" t="s">
        <v>1533</v>
      </c>
      <c r="E414" t="s">
        <v>1534</v>
      </c>
      <c r="F414" t="s">
        <v>1535</v>
      </c>
      <c r="G414" t="s">
        <v>17</v>
      </c>
      <c r="H414" s="3">
        <v>45355</v>
      </c>
      <c r="I414" t="s">
        <v>186</v>
      </c>
      <c r="J414" t="s">
        <v>19</v>
      </c>
      <c r="K414" t="s">
        <v>76</v>
      </c>
    </row>
    <row r="415" spans="1:11">
      <c r="A415" s="2">
        <v>166</v>
      </c>
      <c r="B415" t="s">
        <v>12</v>
      </c>
      <c r="C415" t="s">
        <v>1536</v>
      </c>
      <c r="D415" t="s">
        <v>1537</v>
      </c>
      <c r="E415" t="s">
        <v>278</v>
      </c>
      <c r="F415" t="s">
        <v>1538</v>
      </c>
      <c r="G415" t="s">
        <v>17</v>
      </c>
      <c r="H415" s="3">
        <v>45355</v>
      </c>
      <c r="I415" t="s">
        <v>186</v>
      </c>
      <c r="J415" t="s">
        <v>19</v>
      </c>
      <c r="K415" t="s">
        <v>20</v>
      </c>
    </row>
    <row r="416" spans="1:11">
      <c r="A416" s="2">
        <v>165</v>
      </c>
      <c r="B416" t="s">
        <v>12</v>
      </c>
      <c r="C416" t="s">
        <v>1539</v>
      </c>
      <c r="D416" t="s">
        <v>1540</v>
      </c>
      <c r="E416" t="s">
        <v>1541</v>
      </c>
      <c r="F416" t="s">
        <v>1542</v>
      </c>
      <c r="G416" t="s">
        <v>17</v>
      </c>
      <c r="H416" s="3">
        <v>45355</v>
      </c>
      <c r="I416" t="s">
        <v>186</v>
      </c>
      <c r="J416" t="s">
        <v>19</v>
      </c>
      <c r="K416" t="s">
        <v>147</v>
      </c>
    </row>
    <row r="417" spans="1:11">
      <c r="A417" s="2">
        <v>164</v>
      </c>
      <c r="B417" t="s">
        <v>12</v>
      </c>
      <c r="C417" t="s">
        <v>1543</v>
      </c>
      <c r="D417" t="s">
        <v>1544</v>
      </c>
      <c r="E417" t="s">
        <v>1545</v>
      </c>
      <c r="F417" t="s">
        <v>1546</v>
      </c>
      <c r="G417" t="s">
        <v>17</v>
      </c>
      <c r="H417" s="3">
        <v>45355</v>
      </c>
      <c r="I417" t="s">
        <v>186</v>
      </c>
      <c r="J417" t="s">
        <v>19</v>
      </c>
      <c r="K417" t="s">
        <v>76</v>
      </c>
    </row>
    <row r="418" spans="1:11">
      <c r="A418" s="2">
        <v>163</v>
      </c>
      <c r="B418" t="s">
        <v>12</v>
      </c>
      <c r="C418" t="s">
        <v>1547</v>
      </c>
      <c r="D418" t="s">
        <v>1548</v>
      </c>
      <c r="E418" t="s">
        <v>1549</v>
      </c>
      <c r="F418" t="s">
        <v>1550</v>
      </c>
      <c r="G418" t="s">
        <v>17</v>
      </c>
      <c r="H418" s="3">
        <v>45352</v>
      </c>
      <c r="I418" t="s">
        <v>186</v>
      </c>
      <c r="J418" t="s">
        <v>19</v>
      </c>
      <c r="K418" t="s">
        <v>76</v>
      </c>
    </row>
    <row r="419" spans="1:11">
      <c r="A419" s="2">
        <v>162</v>
      </c>
      <c r="B419" t="s">
        <v>12</v>
      </c>
      <c r="C419" t="s">
        <v>1551</v>
      </c>
      <c r="D419" t="s">
        <v>1552</v>
      </c>
      <c r="E419" t="s">
        <v>1553</v>
      </c>
      <c r="F419" t="s">
        <v>1538</v>
      </c>
      <c r="G419" t="s">
        <v>17</v>
      </c>
      <c r="H419" s="3">
        <v>45352</v>
      </c>
      <c r="I419" t="s">
        <v>186</v>
      </c>
      <c r="J419" t="s">
        <v>19</v>
      </c>
      <c r="K419" t="s">
        <v>76</v>
      </c>
    </row>
    <row r="420" spans="1:11">
      <c r="A420" s="2">
        <v>161</v>
      </c>
      <c r="B420" t="s">
        <v>12</v>
      </c>
      <c r="C420" t="s">
        <v>1554</v>
      </c>
      <c r="D420" t="s">
        <v>1555</v>
      </c>
      <c r="E420" t="s">
        <v>1556</v>
      </c>
      <c r="F420" t="s">
        <v>1557</v>
      </c>
      <c r="G420" t="s">
        <v>17</v>
      </c>
      <c r="H420" s="3">
        <v>45352</v>
      </c>
      <c r="I420" t="s">
        <v>186</v>
      </c>
      <c r="J420" t="s">
        <v>19</v>
      </c>
      <c r="K420" t="s">
        <v>31</v>
      </c>
    </row>
    <row r="421" spans="1:11">
      <c r="A421" s="2">
        <v>160</v>
      </c>
      <c r="B421" t="s">
        <v>12</v>
      </c>
      <c r="C421" t="s">
        <v>1558</v>
      </c>
      <c r="D421" t="s">
        <v>1559</v>
      </c>
      <c r="E421" t="s">
        <v>1560</v>
      </c>
      <c r="F421" t="s">
        <v>1561</v>
      </c>
      <c r="G421" t="s">
        <v>17</v>
      </c>
      <c r="H421" s="3">
        <v>45352</v>
      </c>
      <c r="I421" t="s">
        <v>186</v>
      </c>
      <c r="J421" t="s">
        <v>19</v>
      </c>
      <c r="K421" t="s">
        <v>147</v>
      </c>
    </row>
    <row r="422" spans="1:11">
      <c r="A422" s="2">
        <v>159</v>
      </c>
      <c r="B422" t="s">
        <v>12</v>
      </c>
      <c r="C422" t="s">
        <v>1562</v>
      </c>
      <c r="D422" t="s">
        <v>1563</v>
      </c>
      <c r="E422" t="s">
        <v>1564</v>
      </c>
      <c r="F422" t="s">
        <v>1565</v>
      </c>
      <c r="G422" t="s">
        <v>17</v>
      </c>
      <c r="H422" s="3">
        <v>45352</v>
      </c>
      <c r="I422" t="s">
        <v>186</v>
      </c>
      <c r="J422" t="s">
        <v>19</v>
      </c>
      <c r="K422" t="s">
        <v>20</v>
      </c>
    </row>
    <row r="423" spans="1:11">
      <c r="A423" s="2">
        <v>158</v>
      </c>
      <c r="B423" t="s">
        <v>12</v>
      </c>
      <c r="C423" t="s">
        <v>1566</v>
      </c>
      <c r="D423" t="s">
        <v>1567</v>
      </c>
      <c r="E423" t="s">
        <v>1568</v>
      </c>
      <c r="F423" t="s">
        <v>1569</v>
      </c>
      <c r="G423" t="s">
        <v>17</v>
      </c>
      <c r="H423" s="3">
        <v>45352</v>
      </c>
      <c r="I423" t="s">
        <v>186</v>
      </c>
      <c r="J423" t="s">
        <v>19</v>
      </c>
      <c r="K423" t="s">
        <v>20</v>
      </c>
    </row>
    <row r="424" spans="1:11">
      <c r="A424" s="2">
        <v>157</v>
      </c>
      <c r="B424" t="s">
        <v>12</v>
      </c>
      <c r="C424" t="s">
        <v>1570</v>
      </c>
      <c r="D424" t="s">
        <v>1571</v>
      </c>
      <c r="E424" t="s">
        <v>1572</v>
      </c>
      <c r="F424" t="s">
        <v>1573</v>
      </c>
      <c r="G424" t="s">
        <v>17</v>
      </c>
      <c r="H424" s="3">
        <v>45352</v>
      </c>
      <c r="I424" t="s">
        <v>186</v>
      </c>
      <c r="J424" t="s">
        <v>19</v>
      </c>
      <c r="K424" t="s">
        <v>76</v>
      </c>
    </row>
    <row r="425" spans="1:11">
      <c r="A425" s="2">
        <v>156</v>
      </c>
      <c r="B425" t="s">
        <v>12</v>
      </c>
      <c r="C425" t="s">
        <v>1574</v>
      </c>
      <c r="D425" t="s">
        <v>1575</v>
      </c>
      <c r="E425" t="s">
        <v>715</v>
      </c>
      <c r="F425" t="s">
        <v>716</v>
      </c>
      <c r="G425" t="s">
        <v>17</v>
      </c>
      <c r="H425" s="3">
        <v>45352</v>
      </c>
      <c r="I425" t="s">
        <v>186</v>
      </c>
      <c r="J425" t="s">
        <v>19</v>
      </c>
      <c r="K425" t="s">
        <v>147</v>
      </c>
    </row>
    <row r="426" spans="1:11">
      <c r="A426" s="2">
        <v>155</v>
      </c>
      <c r="B426" t="s">
        <v>12</v>
      </c>
      <c r="C426" t="s">
        <v>1576</v>
      </c>
      <c r="D426" t="s">
        <v>1577</v>
      </c>
      <c r="E426" t="s">
        <v>715</v>
      </c>
      <c r="F426" t="s">
        <v>1578</v>
      </c>
      <c r="G426" t="s">
        <v>17</v>
      </c>
      <c r="H426" s="3">
        <v>45352</v>
      </c>
      <c r="I426" t="s">
        <v>186</v>
      </c>
      <c r="J426" t="s">
        <v>19</v>
      </c>
      <c r="K426" t="s">
        <v>147</v>
      </c>
    </row>
    <row r="427" spans="1:11">
      <c r="A427" s="2">
        <v>154</v>
      </c>
      <c r="B427" t="s">
        <v>12</v>
      </c>
      <c r="C427" t="s">
        <v>1579</v>
      </c>
      <c r="D427" t="s">
        <v>1580</v>
      </c>
      <c r="E427" t="s">
        <v>1372</v>
      </c>
      <c r="F427" t="s">
        <v>1581</v>
      </c>
      <c r="G427" t="s">
        <v>17</v>
      </c>
      <c r="H427" s="3">
        <v>45352</v>
      </c>
      <c r="I427" t="s">
        <v>186</v>
      </c>
      <c r="J427" t="s">
        <v>19</v>
      </c>
      <c r="K427" t="s">
        <v>147</v>
      </c>
    </row>
    <row r="428" spans="1:11">
      <c r="A428" s="2">
        <v>153</v>
      </c>
      <c r="B428" t="s">
        <v>12</v>
      </c>
      <c r="C428" t="s">
        <v>1582</v>
      </c>
      <c r="D428" t="s">
        <v>1583</v>
      </c>
      <c r="E428" t="s">
        <v>230</v>
      </c>
      <c r="F428" t="s">
        <v>1584</v>
      </c>
      <c r="G428" t="s">
        <v>17</v>
      </c>
      <c r="H428" s="3">
        <v>45352</v>
      </c>
      <c r="I428" t="s">
        <v>186</v>
      </c>
      <c r="J428" t="s">
        <v>19</v>
      </c>
      <c r="K428" t="s">
        <v>76</v>
      </c>
    </row>
    <row r="429" spans="1:11">
      <c r="A429" s="2">
        <v>152</v>
      </c>
      <c r="B429" t="s">
        <v>12</v>
      </c>
      <c r="C429" t="s">
        <v>1585</v>
      </c>
      <c r="D429" t="s">
        <v>1586</v>
      </c>
      <c r="E429" t="s">
        <v>234</v>
      </c>
      <c r="F429" t="s">
        <v>1584</v>
      </c>
      <c r="G429" t="s">
        <v>17</v>
      </c>
      <c r="H429" s="3">
        <v>45352</v>
      </c>
      <c r="I429" t="s">
        <v>186</v>
      </c>
      <c r="J429" t="s">
        <v>19</v>
      </c>
      <c r="K429" t="s">
        <v>76</v>
      </c>
    </row>
    <row r="430" spans="1:11">
      <c r="A430" s="2">
        <v>151</v>
      </c>
      <c r="B430" t="s">
        <v>12</v>
      </c>
      <c r="C430" t="s">
        <v>1587</v>
      </c>
      <c r="D430" t="s">
        <v>1588</v>
      </c>
      <c r="E430" t="s">
        <v>234</v>
      </c>
      <c r="F430" t="s">
        <v>1589</v>
      </c>
      <c r="G430" t="s">
        <v>17</v>
      </c>
      <c r="H430" s="3">
        <v>45352</v>
      </c>
      <c r="I430" t="s">
        <v>186</v>
      </c>
      <c r="J430" t="s">
        <v>19</v>
      </c>
      <c r="K430" t="s">
        <v>76</v>
      </c>
    </row>
    <row r="431" spans="1:11">
      <c r="A431" s="2">
        <v>150</v>
      </c>
      <c r="B431" t="s">
        <v>12</v>
      </c>
      <c r="C431" t="s">
        <v>1590</v>
      </c>
      <c r="D431" t="s">
        <v>1591</v>
      </c>
      <c r="E431" t="s">
        <v>1592</v>
      </c>
      <c r="F431" t="s">
        <v>1593</v>
      </c>
      <c r="G431" t="s">
        <v>17</v>
      </c>
      <c r="H431" s="3">
        <v>45352</v>
      </c>
      <c r="I431" t="s">
        <v>186</v>
      </c>
      <c r="J431" t="s">
        <v>19</v>
      </c>
      <c r="K431" t="s">
        <v>181</v>
      </c>
    </row>
    <row r="432" spans="1:11">
      <c r="A432" s="2">
        <v>149</v>
      </c>
      <c r="B432" t="s">
        <v>12</v>
      </c>
      <c r="C432" t="s">
        <v>1594</v>
      </c>
      <c r="D432" t="s">
        <v>1595</v>
      </c>
      <c r="E432" t="s">
        <v>1596</v>
      </c>
      <c r="F432" t="s">
        <v>1597</v>
      </c>
      <c r="G432" t="s">
        <v>17</v>
      </c>
      <c r="H432" s="3">
        <v>45352</v>
      </c>
      <c r="I432" t="s">
        <v>186</v>
      </c>
      <c r="J432" t="s">
        <v>19</v>
      </c>
      <c r="K432" t="s">
        <v>147</v>
      </c>
    </row>
    <row r="433" spans="1:11">
      <c r="A433" s="2">
        <v>148</v>
      </c>
      <c r="B433" t="s">
        <v>25</v>
      </c>
      <c r="C433" t="s">
        <v>1598</v>
      </c>
      <c r="D433" t="s">
        <v>1599</v>
      </c>
      <c r="E433" t="s">
        <v>345</v>
      </c>
      <c r="F433" t="s">
        <v>1600</v>
      </c>
      <c r="G433" t="s">
        <v>81</v>
      </c>
      <c r="H433" s="3">
        <v>45306</v>
      </c>
      <c r="I433" t="s">
        <v>186</v>
      </c>
      <c r="K433" t="s">
        <v>20</v>
      </c>
    </row>
    <row r="434" spans="1:11">
      <c r="A434" s="2">
        <v>147</v>
      </c>
      <c r="B434" t="s">
        <v>12</v>
      </c>
      <c r="C434" t="s">
        <v>1601</v>
      </c>
      <c r="D434" t="s">
        <v>1602</v>
      </c>
      <c r="E434" t="s">
        <v>376</v>
      </c>
      <c r="F434" t="s">
        <v>1603</v>
      </c>
      <c r="G434" t="s">
        <v>17</v>
      </c>
      <c r="H434" s="3">
        <v>45352</v>
      </c>
      <c r="I434" t="s">
        <v>186</v>
      </c>
      <c r="J434" t="s">
        <v>19</v>
      </c>
      <c r="K434" t="s">
        <v>147</v>
      </c>
    </row>
    <row r="435" spans="1:11">
      <c r="A435" s="2">
        <v>146</v>
      </c>
      <c r="B435" t="s">
        <v>12</v>
      </c>
      <c r="C435" t="s">
        <v>1604</v>
      </c>
      <c r="D435" t="s">
        <v>1605</v>
      </c>
      <c r="E435" t="s">
        <v>553</v>
      </c>
      <c r="F435" t="s">
        <v>1606</v>
      </c>
      <c r="G435" t="s">
        <v>17</v>
      </c>
      <c r="H435" s="3">
        <v>45352</v>
      </c>
      <c r="I435" t="s">
        <v>186</v>
      </c>
      <c r="J435" t="s">
        <v>19</v>
      </c>
      <c r="K435" t="s">
        <v>147</v>
      </c>
    </row>
    <row r="436" spans="1:11">
      <c r="A436" s="2">
        <v>145</v>
      </c>
      <c r="B436" t="s">
        <v>12</v>
      </c>
      <c r="C436" t="s">
        <v>1607</v>
      </c>
      <c r="D436" t="s">
        <v>1608</v>
      </c>
      <c r="E436" t="s">
        <v>1609</v>
      </c>
      <c r="F436" t="s">
        <v>1610</v>
      </c>
      <c r="G436" t="s">
        <v>17</v>
      </c>
      <c r="H436" s="3">
        <v>45352</v>
      </c>
      <c r="I436" t="s">
        <v>186</v>
      </c>
      <c r="J436" t="s">
        <v>19</v>
      </c>
      <c r="K436" t="s">
        <v>147</v>
      </c>
    </row>
    <row r="437" spans="1:11">
      <c r="A437" s="2">
        <v>144</v>
      </c>
      <c r="B437" t="s">
        <v>12</v>
      </c>
      <c r="C437" t="s">
        <v>1611</v>
      </c>
      <c r="D437" t="s">
        <v>1612</v>
      </c>
      <c r="E437" t="s">
        <v>1613</v>
      </c>
      <c r="F437" t="s">
        <v>1614</v>
      </c>
      <c r="G437" t="s">
        <v>17</v>
      </c>
      <c r="H437" s="3">
        <v>45352</v>
      </c>
      <c r="I437" t="s">
        <v>186</v>
      </c>
      <c r="J437" t="s">
        <v>19</v>
      </c>
      <c r="K437" t="s">
        <v>147</v>
      </c>
    </row>
    <row r="438" spans="1:11">
      <c r="A438" s="2">
        <v>143</v>
      </c>
      <c r="B438" t="s">
        <v>12</v>
      </c>
      <c r="C438" t="s">
        <v>1615</v>
      </c>
      <c r="D438" t="s">
        <v>1616</v>
      </c>
      <c r="E438" t="s">
        <v>694</v>
      </c>
      <c r="F438" t="s">
        <v>859</v>
      </c>
      <c r="G438" t="s">
        <v>17</v>
      </c>
      <c r="H438" s="3">
        <v>45351</v>
      </c>
      <c r="I438" t="s">
        <v>186</v>
      </c>
      <c r="J438" t="s">
        <v>19</v>
      </c>
      <c r="K438" t="s">
        <v>20</v>
      </c>
    </row>
    <row r="439" spans="1:11">
      <c r="A439" s="2">
        <v>142</v>
      </c>
      <c r="B439" t="s">
        <v>12</v>
      </c>
      <c r="C439" t="s">
        <v>1617</v>
      </c>
      <c r="D439" t="s">
        <v>1618</v>
      </c>
      <c r="E439" t="s">
        <v>1619</v>
      </c>
      <c r="F439" t="s">
        <v>1620</v>
      </c>
      <c r="G439" t="s">
        <v>17</v>
      </c>
      <c r="H439" s="3">
        <v>45352</v>
      </c>
      <c r="I439" t="s">
        <v>186</v>
      </c>
      <c r="J439" t="s">
        <v>19</v>
      </c>
      <c r="K439" t="s">
        <v>76</v>
      </c>
    </row>
    <row r="440" spans="1:11">
      <c r="A440" s="2">
        <v>141</v>
      </c>
      <c r="B440" t="s">
        <v>12</v>
      </c>
      <c r="C440" t="s">
        <v>1621</v>
      </c>
      <c r="D440" t="s">
        <v>1622</v>
      </c>
      <c r="E440" t="s">
        <v>1623</v>
      </c>
      <c r="F440" t="s">
        <v>1624</v>
      </c>
      <c r="G440" t="s">
        <v>17</v>
      </c>
      <c r="H440" s="3">
        <v>45352</v>
      </c>
      <c r="I440" t="s">
        <v>186</v>
      </c>
      <c r="J440" t="s">
        <v>19</v>
      </c>
      <c r="K440" t="s">
        <v>20</v>
      </c>
    </row>
    <row r="441" spans="1:11">
      <c r="A441" s="2">
        <v>140</v>
      </c>
      <c r="B441" t="s">
        <v>12</v>
      </c>
      <c r="C441" t="s">
        <v>1625</v>
      </c>
      <c r="D441" t="s">
        <v>1626</v>
      </c>
      <c r="E441" t="s">
        <v>1627</v>
      </c>
      <c r="F441" t="s">
        <v>1628</v>
      </c>
      <c r="G441" t="s">
        <v>17</v>
      </c>
      <c r="H441" s="3">
        <v>45352</v>
      </c>
      <c r="I441" t="s">
        <v>186</v>
      </c>
      <c r="J441" t="s">
        <v>19</v>
      </c>
      <c r="K441" t="s">
        <v>20</v>
      </c>
    </row>
    <row r="442" spans="1:11">
      <c r="A442" s="2">
        <v>139</v>
      </c>
      <c r="B442" t="s">
        <v>12</v>
      </c>
      <c r="C442" t="s">
        <v>1629</v>
      </c>
      <c r="D442" t="s">
        <v>1630</v>
      </c>
      <c r="E442" t="s">
        <v>1631</v>
      </c>
      <c r="F442" t="s">
        <v>1632</v>
      </c>
      <c r="G442" t="s">
        <v>17</v>
      </c>
      <c r="H442" s="3">
        <v>45352</v>
      </c>
      <c r="I442" t="s">
        <v>186</v>
      </c>
      <c r="J442" t="s">
        <v>19</v>
      </c>
      <c r="K442" t="s">
        <v>147</v>
      </c>
    </row>
    <row r="443" spans="1:11">
      <c r="A443" s="2">
        <v>138</v>
      </c>
      <c r="B443" t="s">
        <v>12</v>
      </c>
      <c r="C443" t="s">
        <v>1633</v>
      </c>
      <c r="D443" t="s">
        <v>1634</v>
      </c>
      <c r="E443" t="s">
        <v>1631</v>
      </c>
      <c r="F443" t="s">
        <v>1635</v>
      </c>
      <c r="G443" t="s">
        <v>17</v>
      </c>
      <c r="H443" s="3">
        <v>45351</v>
      </c>
      <c r="I443" t="s">
        <v>186</v>
      </c>
      <c r="J443" t="s">
        <v>19</v>
      </c>
      <c r="K443" t="s">
        <v>20</v>
      </c>
    </row>
    <row r="444" spans="1:11">
      <c r="A444" s="2">
        <v>137</v>
      </c>
      <c r="B444" t="s">
        <v>12</v>
      </c>
      <c r="C444" t="s">
        <v>1636</v>
      </c>
      <c r="D444" t="s">
        <v>1637</v>
      </c>
      <c r="E444" t="s">
        <v>1638</v>
      </c>
      <c r="F444" t="s">
        <v>1639</v>
      </c>
      <c r="G444" t="s">
        <v>17</v>
      </c>
      <c r="H444" s="3">
        <v>45351</v>
      </c>
      <c r="I444" t="s">
        <v>186</v>
      </c>
      <c r="J444" t="s">
        <v>19</v>
      </c>
      <c r="K444" t="s">
        <v>172</v>
      </c>
    </row>
    <row r="445" spans="1:11">
      <c r="A445" s="2">
        <v>136</v>
      </c>
      <c r="B445" t="s">
        <v>12</v>
      </c>
      <c r="C445" t="s">
        <v>1640</v>
      </c>
      <c r="D445" t="s">
        <v>1641</v>
      </c>
      <c r="E445" t="s">
        <v>1642</v>
      </c>
      <c r="F445" t="s">
        <v>1643</v>
      </c>
      <c r="G445" t="s">
        <v>17</v>
      </c>
      <c r="H445" s="3">
        <v>45351</v>
      </c>
      <c r="I445" t="s">
        <v>186</v>
      </c>
      <c r="J445" t="s">
        <v>19</v>
      </c>
      <c r="K445" t="s">
        <v>20</v>
      </c>
    </row>
    <row r="446" spans="1:11">
      <c r="A446" s="2">
        <v>135</v>
      </c>
      <c r="B446" t="s">
        <v>12</v>
      </c>
      <c r="C446" t="s">
        <v>1644</v>
      </c>
      <c r="D446" t="s">
        <v>1645</v>
      </c>
      <c r="E446" t="s">
        <v>715</v>
      </c>
      <c r="F446" t="s">
        <v>925</v>
      </c>
      <c r="G446" t="s">
        <v>17</v>
      </c>
      <c r="H446" s="3">
        <v>45351</v>
      </c>
      <c r="I446" t="s">
        <v>186</v>
      </c>
      <c r="J446" t="s">
        <v>19</v>
      </c>
      <c r="K446" t="s">
        <v>20</v>
      </c>
    </row>
    <row r="447" spans="1:11">
      <c r="A447" s="2">
        <v>134</v>
      </c>
      <c r="B447" t="s">
        <v>12</v>
      </c>
      <c r="C447" t="s">
        <v>1646</v>
      </c>
      <c r="D447" t="s">
        <v>1647</v>
      </c>
      <c r="E447" t="s">
        <v>396</v>
      </c>
      <c r="F447" t="s">
        <v>1648</v>
      </c>
      <c r="G447" t="s">
        <v>17</v>
      </c>
      <c r="H447" s="3">
        <v>45351</v>
      </c>
      <c r="I447" t="s">
        <v>186</v>
      </c>
      <c r="J447" t="s">
        <v>19</v>
      </c>
      <c r="K447" t="s">
        <v>147</v>
      </c>
    </row>
    <row r="448" spans="1:11">
      <c r="A448" s="2">
        <v>133</v>
      </c>
      <c r="B448" t="s">
        <v>12</v>
      </c>
      <c r="C448" t="s">
        <v>1649</v>
      </c>
      <c r="D448" t="s">
        <v>1650</v>
      </c>
      <c r="E448" t="s">
        <v>197</v>
      </c>
      <c r="F448" t="s">
        <v>1651</v>
      </c>
      <c r="G448" t="s">
        <v>17</v>
      </c>
      <c r="H448" s="3">
        <v>45351</v>
      </c>
      <c r="I448" t="s">
        <v>186</v>
      </c>
      <c r="J448" t="s">
        <v>19</v>
      </c>
      <c r="K448" t="s">
        <v>147</v>
      </c>
    </row>
    <row r="449" spans="1:11">
      <c r="A449" s="2">
        <v>132</v>
      </c>
      <c r="B449" t="s">
        <v>12</v>
      </c>
      <c r="C449" t="s">
        <v>1652</v>
      </c>
      <c r="D449" t="s">
        <v>1653</v>
      </c>
      <c r="E449" t="s">
        <v>1376</v>
      </c>
      <c r="F449" t="s">
        <v>1654</v>
      </c>
      <c r="G449" t="s">
        <v>17</v>
      </c>
      <c r="H449" s="3">
        <v>45351</v>
      </c>
      <c r="I449" t="s">
        <v>186</v>
      </c>
      <c r="J449" t="s">
        <v>19</v>
      </c>
      <c r="K449" t="s">
        <v>20</v>
      </c>
    </row>
    <row r="450" spans="1:11">
      <c r="A450" s="2">
        <v>131</v>
      </c>
      <c r="B450" t="s">
        <v>12</v>
      </c>
      <c r="C450" t="s">
        <v>1655</v>
      </c>
      <c r="D450" t="s">
        <v>1656</v>
      </c>
      <c r="E450" t="s">
        <v>1657</v>
      </c>
      <c r="F450" t="s">
        <v>1658</v>
      </c>
      <c r="G450" t="s">
        <v>122</v>
      </c>
      <c r="H450" s="3">
        <v>45351</v>
      </c>
      <c r="I450" t="s">
        <v>186</v>
      </c>
      <c r="J450" t="s">
        <v>19</v>
      </c>
      <c r="K450" t="s">
        <v>31</v>
      </c>
    </row>
    <row r="451" spans="1:11">
      <c r="A451" s="2">
        <v>130</v>
      </c>
      <c r="B451" t="s">
        <v>12</v>
      </c>
      <c r="C451" t="s">
        <v>1659</v>
      </c>
      <c r="D451" t="s">
        <v>1660</v>
      </c>
      <c r="E451" t="s">
        <v>1358</v>
      </c>
      <c r="F451" t="s">
        <v>1661</v>
      </c>
      <c r="G451" t="s">
        <v>17</v>
      </c>
      <c r="H451" s="3">
        <v>45365</v>
      </c>
      <c r="I451" t="s">
        <v>186</v>
      </c>
      <c r="J451" t="s">
        <v>19</v>
      </c>
      <c r="K451" t="s">
        <v>20</v>
      </c>
    </row>
    <row r="452" spans="1:11">
      <c r="A452" s="2">
        <v>129</v>
      </c>
      <c r="B452" t="s">
        <v>25</v>
      </c>
      <c r="C452" t="s">
        <v>1662</v>
      </c>
      <c r="D452" t="s">
        <v>1663</v>
      </c>
      <c r="E452" t="s">
        <v>654</v>
      </c>
      <c r="F452" t="s">
        <v>1664</v>
      </c>
      <c r="G452" t="s">
        <v>1665</v>
      </c>
      <c r="H452" s="3">
        <v>45344</v>
      </c>
      <c r="I452" t="s">
        <v>186</v>
      </c>
      <c r="K452" t="s">
        <v>31</v>
      </c>
    </row>
    <row r="453" spans="1:11">
      <c r="A453" s="2">
        <v>128</v>
      </c>
      <c r="B453" t="s">
        <v>12</v>
      </c>
      <c r="C453" t="s">
        <v>1666</v>
      </c>
      <c r="D453" t="s">
        <v>1667</v>
      </c>
      <c r="E453" t="s">
        <v>1403</v>
      </c>
      <c r="F453" t="s">
        <v>1668</v>
      </c>
      <c r="G453" t="s">
        <v>17</v>
      </c>
      <c r="H453" s="3">
        <v>45351</v>
      </c>
      <c r="I453" t="s">
        <v>186</v>
      </c>
      <c r="J453" t="s">
        <v>19</v>
      </c>
      <c r="K453" t="s">
        <v>147</v>
      </c>
    </row>
    <row r="454" spans="1:11">
      <c r="A454" s="2">
        <v>127</v>
      </c>
      <c r="B454" t="s">
        <v>25</v>
      </c>
      <c r="C454" t="s">
        <v>1669</v>
      </c>
      <c r="D454" t="s">
        <v>1670</v>
      </c>
      <c r="E454" t="s">
        <v>1671</v>
      </c>
      <c r="F454" t="s">
        <v>1672</v>
      </c>
      <c r="G454" t="s">
        <v>746</v>
      </c>
      <c r="H454" s="3">
        <v>45372</v>
      </c>
      <c r="I454" t="s">
        <v>186</v>
      </c>
      <c r="K454" t="s">
        <v>31</v>
      </c>
    </row>
    <row r="455" spans="1:11">
      <c r="A455" s="2">
        <v>126</v>
      </c>
      <c r="B455" t="s">
        <v>12</v>
      </c>
      <c r="C455" t="s">
        <v>1673</v>
      </c>
      <c r="D455" t="s">
        <v>1674</v>
      </c>
      <c r="E455" t="s">
        <v>615</v>
      </c>
      <c r="F455" t="s">
        <v>1675</v>
      </c>
      <c r="G455" t="s">
        <v>17</v>
      </c>
      <c r="H455" s="3">
        <v>45351</v>
      </c>
      <c r="I455" t="s">
        <v>186</v>
      </c>
      <c r="J455" t="s">
        <v>19</v>
      </c>
      <c r="K455" t="s">
        <v>76</v>
      </c>
    </row>
    <row r="456" spans="1:11">
      <c r="A456" s="2">
        <v>125</v>
      </c>
      <c r="B456" t="s">
        <v>12</v>
      </c>
      <c r="C456" t="s">
        <v>1676</v>
      </c>
      <c r="D456" t="s">
        <v>1677</v>
      </c>
      <c r="E456" t="s">
        <v>1678</v>
      </c>
      <c r="F456" t="s">
        <v>1679</v>
      </c>
      <c r="G456" t="s">
        <v>17</v>
      </c>
      <c r="H456" s="3">
        <v>45351</v>
      </c>
      <c r="I456" t="s">
        <v>186</v>
      </c>
      <c r="J456" t="s">
        <v>19</v>
      </c>
      <c r="K456" t="s">
        <v>147</v>
      </c>
    </row>
    <row r="457" spans="1:11">
      <c r="A457" s="2">
        <v>124</v>
      </c>
      <c r="B457" t="s">
        <v>12</v>
      </c>
      <c r="C457" t="s">
        <v>1680</v>
      </c>
      <c r="D457" t="s">
        <v>1681</v>
      </c>
      <c r="E457" t="s">
        <v>1682</v>
      </c>
      <c r="F457" t="s">
        <v>1683</v>
      </c>
      <c r="G457" t="s">
        <v>17</v>
      </c>
      <c r="H457" s="3">
        <v>45351</v>
      </c>
      <c r="I457" t="s">
        <v>186</v>
      </c>
      <c r="J457" t="s">
        <v>19</v>
      </c>
      <c r="K457" t="s">
        <v>172</v>
      </c>
    </row>
    <row r="458" spans="1:11">
      <c r="A458" s="2">
        <v>123</v>
      </c>
      <c r="B458" t="s">
        <v>12</v>
      </c>
      <c r="C458" t="s">
        <v>1684</v>
      </c>
      <c r="D458" t="s">
        <v>1685</v>
      </c>
      <c r="E458" t="s">
        <v>1254</v>
      </c>
      <c r="F458" t="s">
        <v>1686</v>
      </c>
      <c r="G458" t="s">
        <v>17</v>
      </c>
      <c r="H458" s="3">
        <v>45351</v>
      </c>
      <c r="I458" t="s">
        <v>186</v>
      </c>
      <c r="J458" t="s">
        <v>19</v>
      </c>
      <c r="K458" t="s">
        <v>20</v>
      </c>
    </row>
    <row r="459" spans="1:11">
      <c r="A459" s="2">
        <v>122</v>
      </c>
      <c r="B459" t="s">
        <v>12</v>
      </c>
      <c r="C459" t="s">
        <v>1687</v>
      </c>
      <c r="D459" t="s">
        <v>1688</v>
      </c>
      <c r="E459" t="s">
        <v>282</v>
      </c>
      <c r="F459" t="s">
        <v>1689</v>
      </c>
      <c r="G459" t="s">
        <v>17</v>
      </c>
      <c r="H459" s="3">
        <v>45351</v>
      </c>
      <c r="I459" t="s">
        <v>186</v>
      </c>
      <c r="J459" t="s">
        <v>19</v>
      </c>
      <c r="K459" t="s">
        <v>181</v>
      </c>
    </row>
    <row r="460" spans="1:11">
      <c r="A460" s="2">
        <v>121</v>
      </c>
      <c r="B460" t="s">
        <v>12</v>
      </c>
      <c r="C460" t="s">
        <v>1690</v>
      </c>
      <c r="D460" t="s">
        <v>1691</v>
      </c>
      <c r="E460" t="s">
        <v>1692</v>
      </c>
      <c r="F460" t="s">
        <v>1693</v>
      </c>
      <c r="G460" t="s">
        <v>17</v>
      </c>
      <c r="H460" s="3">
        <v>45351</v>
      </c>
      <c r="I460" t="s">
        <v>186</v>
      </c>
      <c r="J460" t="s">
        <v>19</v>
      </c>
      <c r="K460" t="s">
        <v>172</v>
      </c>
    </row>
    <row r="461" spans="1:11">
      <c r="A461" s="2">
        <v>120</v>
      </c>
      <c r="B461" t="s">
        <v>12</v>
      </c>
      <c r="C461" t="s">
        <v>1694</v>
      </c>
      <c r="D461" t="s">
        <v>1695</v>
      </c>
      <c r="E461" t="s">
        <v>1623</v>
      </c>
      <c r="F461" t="s">
        <v>1696</v>
      </c>
      <c r="G461" t="s">
        <v>17</v>
      </c>
      <c r="H461" s="3">
        <v>45351</v>
      </c>
      <c r="I461" t="s">
        <v>186</v>
      </c>
      <c r="J461" t="s">
        <v>19</v>
      </c>
      <c r="K461" t="s">
        <v>181</v>
      </c>
    </row>
    <row r="462" spans="1:11">
      <c r="A462" s="2">
        <v>119</v>
      </c>
      <c r="B462" t="s">
        <v>12</v>
      </c>
      <c r="C462" t="s">
        <v>1697</v>
      </c>
      <c r="D462" t="s">
        <v>1695</v>
      </c>
      <c r="E462" t="s">
        <v>1698</v>
      </c>
      <c r="F462" t="s">
        <v>1696</v>
      </c>
      <c r="G462" t="s">
        <v>17</v>
      </c>
      <c r="H462" s="3">
        <v>45351</v>
      </c>
      <c r="I462" t="s">
        <v>186</v>
      </c>
      <c r="K462" t="s">
        <v>147</v>
      </c>
    </row>
    <row r="463" spans="1:11">
      <c r="A463" s="2">
        <v>118</v>
      </c>
      <c r="B463" t="s">
        <v>12</v>
      </c>
      <c r="C463" t="s">
        <v>1699</v>
      </c>
      <c r="D463" t="s">
        <v>1700</v>
      </c>
      <c r="E463" t="s">
        <v>1701</v>
      </c>
      <c r="F463" t="s">
        <v>1702</v>
      </c>
      <c r="G463" t="s">
        <v>17</v>
      </c>
      <c r="H463" s="3">
        <v>45351</v>
      </c>
      <c r="I463" t="s">
        <v>186</v>
      </c>
      <c r="J463" t="s">
        <v>19</v>
      </c>
      <c r="K463" t="s">
        <v>20</v>
      </c>
    </row>
    <row r="464" spans="1:11">
      <c r="A464" s="2">
        <v>117</v>
      </c>
      <c r="B464" t="s">
        <v>12</v>
      </c>
      <c r="C464" t="s">
        <v>1703</v>
      </c>
      <c r="D464" t="s">
        <v>1704</v>
      </c>
      <c r="E464" t="s">
        <v>1705</v>
      </c>
      <c r="F464" t="s">
        <v>1706</v>
      </c>
      <c r="G464" t="s">
        <v>17</v>
      </c>
      <c r="H464" s="3">
        <v>45351</v>
      </c>
      <c r="I464" t="s">
        <v>186</v>
      </c>
      <c r="J464" t="s">
        <v>19</v>
      </c>
      <c r="K464" t="s">
        <v>147</v>
      </c>
    </row>
    <row r="465" spans="1:11">
      <c r="A465" s="2">
        <v>116</v>
      </c>
      <c r="B465" t="s">
        <v>12</v>
      </c>
      <c r="C465" t="s">
        <v>1707</v>
      </c>
      <c r="D465" t="s">
        <v>1708</v>
      </c>
      <c r="E465" t="s">
        <v>1709</v>
      </c>
      <c r="F465" t="s">
        <v>1710</v>
      </c>
      <c r="G465" t="s">
        <v>17</v>
      </c>
      <c r="H465" s="3">
        <v>45351</v>
      </c>
      <c r="I465" t="s">
        <v>186</v>
      </c>
      <c r="J465" t="s">
        <v>19</v>
      </c>
      <c r="K465" t="s">
        <v>76</v>
      </c>
    </row>
    <row r="466" spans="1:11">
      <c r="A466" s="2">
        <v>115</v>
      </c>
      <c r="B466" t="s">
        <v>12</v>
      </c>
      <c r="C466" t="s">
        <v>1711</v>
      </c>
      <c r="D466" t="s">
        <v>1712</v>
      </c>
      <c r="E466" t="s">
        <v>1713</v>
      </c>
      <c r="F466" t="s">
        <v>1714</v>
      </c>
      <c r="G466" t="s">
        <v>17</v>
      </c>
      <c r="H466" s="3">
        <v>45351</v>
      </c>
      <c r="I466" t="s">
        <v>186</v>
      </c>
      <c r="J466" t="s">
        <v>19</v>
      </c>
      <c r="K466" t="s">
        <v>147</v>
      </c>
    </row>
    <row r="467" spans="1:11">
      <c r="A467" s="2">
        <v>114</v>
      </c>
      <c r="B467" t="s">
        <v>12</v>
      </c>
      <c r="C467" t="s">
        <v>1715</v>
      </c>
      <c r="D467" t="s">
        <v>1716</v>
      </c>
      <c r="E467" t="s">
        <v>1717</v>
      </c>
      <c r="F467" t="s">
        <v>1718</v>
      </c>
      <c r="G467" t="s">
        <v>17</v>
      </c>
      <c r="H467" s="3">
        <v>45351</v>
      </c>
      <c r="I467" t="s">
        <v>186</v>
      </c>
      <c r="J467" t="s">
        <v>19</v>
      </c>
      <c r="K467" t="s">
        <v>147</v>
      </c>
    </row>
    <row r="468" spans="1:11">
      <c r="A468" s="2">
        <v>113</v>
      </c>
      <c r="B468" t="s">
        <v>12</v>
      </c>
      <c r="C468" t="s">
        <v>1719</v>
      </c>
      <c r="D468" t="s">
        <v>1720</v>
      </c>
      <c r="E468" t="s">
        <v>1721</v>
      </c>
      <c r="F468" t="s">
        <v>1722</v>
      </c>
      <c r="G468" t="s">
        <v>17</v>
      </c>
      <c r="H468" s="3">
        <v>45351</v>
      </c>
      <c r="I468" t="s">
        <v>186</v>
      </c>
      <c r="J468" t="s">
        <v>19</v>
      </c>
      <c r="K468" t="s">
        <v>147</v>
      </c>
    </row>
    <row r="469" spans="1:11">
      <c r="A469" s="2">
        <v>112</v>
      </c>
      <c r="B469" t="s">
        <v>12</v>
      </c>
      <c r="C469" t="s">
        <v>1723</v>
      </c>
      <c r="D469" t="s">
        <v>1724</v>
      </c>
      <c r="E469" t="s">
        <v>1725</v>
      </c>
      <c r="F469" t="s">
        <v>1726</v>
      </c>
      <c r="G469" t="s">
        <v>17</v>
      </c>
      <c r="H469" s="3">
        <v>45351</v>
      </c>
      <c r="I469" t="s">
        <v>186</v>
      </c>
      <c r="J469" t="s">
        <v>19</v>
      </c>
      <c r="K469" t="s">
        <v>172</v>
      </c>
    </row>
    <row r="470" spans="1:11">
      <c r="A470" s="2">
        <v>111</v>
      </c>
      <c r="B470" t="s">
        <v>12</v>
      </c>
      <c r="C470" t="s">
        <v>1727</v>
      </c>
      <c r="D470" t="s">
        <v>1728</v>
      </c>
      <c r="E470" t="s">
        <v>1729</v>
      </c>
      <c r="F470" t="s">
        <v>1730</v>
      </c>
      <c r="G470" t="s">
        <v>17</v>
      </c>
      <c r="H470" s="3">
        <v>45351</v>
      </c>
      <c r="I470" t="s">
        <v>186</v>
      </c>
      <c r="J470" t="s">
        <v>19</v>
      </c>
      <c r="K470" t="s">
        <v>181</v>
      </c>
    </row>
    <row r="471" spans="1:11">
      <c r="A471" s="2">
        <v>110</v>
      </c>
      <c r="B471" t="s">
        <v>12</v>
      </c>
      <c r="C471" t="s">
        <v>1731</v>
      </c>
      <c r="D471" t="s">
        <v>1732</v>
      </c>
      <c r="E471" t="s">
        <v>234</v>
      </c>
      <c r="F471" t="s">
        <v>1733</v>
      </c>
      <c r="G471" t="s">
        <v>17</v>
      </c>
      <c r="H471" s="3">
        <v>45351</v>
      </c>
      <c r="I471" t="s">
        <v>186</v>
      </c>
      <c r="J471" t="s">
        <v>19</v>
      </c>
      <c r="K471" t="s">
        <v>76</v>
      </c>
    </row>
    <row r="472" spans="1:11">
      <c r="A472" s="2">
        <v>109</v>
      </c>
      <c r="B472" t="s">
        <v>12</v>
      </c>
      <c r="C472" t="s">
        <v>1734</v>
      </c>
      <c r="D472" t="s">
        <v>1735</v>
      </c>
      <c r="E472" t="s">
        <v>1736</v>
      </c>
      <c r="F472" t="s">
        <v>1737</v>
      </c>
      <c r="G472" t="s">
        <v>17</v>
      </c>
      <c r="H472" s="3">
        <v>45351</v>
      </c>
      <c r="I472" t="s">
        <v>186</v>
      </c>
      <c r="J472" t="s">
        <v>19</v>
      </c>
      <c r="K472" t="s">
        <v>147</v>
      </c>
    </row>
    <row r="473" spans="1:11">
      <c r="A473" s="2">
        <v>108</v>
      </c>
      <c r="B473" t="s">
        <v>12</v>
      </c>
      <c r="C473" t="s">
        <v>1738</v>
      </c>
      <c r="D473" t="s">
        <v>1739</v>
      </c>
      <c r="E473" t="s">
        <v>79</v>
      </c>
      <c r="F473" t="s">
        <v>1740</v>
      </c>
      <c r="G473" t="s">
        <v>17</v>
      </c>
      <c r="H473" s="3">
        <v>45351</v>
      </c>
      <c r="I473" t="s">
        <v>186</v>
      </c>
      <c r="J473" t="s">
        <v>19</v>
      </c>
      <c r="K473" t="s">
        <v>20</v>
      </c>
    </row>
    <row r="474" spans="1:11">
      <c r="A474" s="2">
        <v>107</v>
      </c>
      <c r="B474" t="s">
        <v>12</v>
      </c>
      <c r="C474" t="s">
        <v>1741</v>
      </c>
      <c r="D474" t="s">
        <v>1742</v>
      </c>
      <c r="E474" t="s">
        <v>1743</v>
      </c>
      <c r="F474" t="s">
        <v>1744</v>
      </c>
      <c r="G474" t="s">
        <v>17</v>
      </c>
      <c r="H474" s="3">
        <v>45351</v>
      </c>
      <c r="I474" t="s">
        <v>186</v>
      </c>
      <c r="J474" t="s">
        <v>19</v>
      </c>
      <c r="K474" t="s">
        <v>147</v>
      </c>
    </row>
    <row r="475" spans="1:11">
      <c r="A475" s="2">
        <v>106</v>
      </c>
      <c r="B475" t="s">
        <v>12</v>
      </c>
      <c r="C475" t="s">
        <v>1745</v>
      </c>
      <c r="D475" t="s">
        <v>1746</v>
      </c>
      <c r="E475" t="s">
        <v>1747</v>
      </c>
      <c r="F475" t="s">
        <v>1748</v>
      </c>
      <c r="G475" t="s">
        <v>17</v>
      </c>
      <c r="H475" s="3">
        <v>45351</v>
      </c>
      <c r="I475" t="s">
        <v>186</v>
      </c>
      <c r="J475" t="s">
        <v>19</v>
      </c>
      <c r="K475" t="s">
        <v>20</v>
      </c>
    </row>
    <row r="476" spans="1:11">
      <c r="A476" s="2">
        <v>105</v>
      </c>
      <c r="B476" t="s">
        <v>12</v>
      </c>
      <c r="C476" t="s">
        <v>1749</v>
      </c>
      <c r="D476" t="s">
        <v>1750</v>
      </c>
      <c r="E476" t="s">
        <v>654</v>
      </c>
      <c r="F476" t="s">
        <v>1751</v>
      </c>
      <c r="G476" t="s">
        <v>17</v>
      </c>
      <c r="H476" s="3">
        <v>45351</v>
      </c>
      <c r="I476" t="s">
        <v>186</v>
      </c>
      <c r="J476" t="s">
        <v>19</v>
      </c>
      <c r="K476" t="s">
        <v>147</v>
      </c>
    </row>
    <row r="477" spans="1:11">
      <c r="A477" s="2">
        <v>104</v>
      </c>
      <c r="B477" t="s">
        <v>12</v>
      </c>
      <c r="C477" t="s">
        <v>1752</v>
      </c>
      <c r="D477" t="s">
        <v>1753</v>
      </c>
      <c r="E477" t="s">
        <v>1754</v>
      </c>
      <c r="F477" t="s">
        <v>1755</v>
      </c>
      <c r="G477" t="s">
        <v>17</v>
      </c>
      <c r="H477" s="3">
        <v>45351</v>
      </c>
      <c r="I477" t="s">
        <v>186</v>
      </c>
      <c r="J477" t="s">
        <v>19</v>
      </c>
      <c r="K477" t="s">
        <v>20</v>
      </c>
    </row>
    <row r="478" spans="1:11">
      <c r="A478" s="2">
        <v>103</v>
      </c>
      <c r="B478" t="s">
        <v>12</v>
      </c>
      <c r="C478" t="s">
        <v>1756</v>
      </c>
      <c r="D478" t="s">
        <v>1757</v>
      </c>
      <c r="E478" t="s">
        <v>1758</v>
      </c>
      <c r="F478" t="s">
        <v>1759</v>
      </c>
      <c r="G478" t="s">
        <v>17</v>
      </c>
      <c r="H478" s="3">
        <v>45351</v>
      </c>
      <c r="I478" t="s">
        <v>186</v>
      </c>
      <c r="J478" t="s">
        <v>19</v>
      </c>
      <c r="K478" t="s">
        <v>147</v>
      </c>
    </row>
    <row r="479" spans="1:11">
      <c r="A479" s="2">
        <v>102</v>
      </c>
      <c r="B479" t="s">
        <v>12</v>
      </c>
      <c r="C479" t="s">
        <v>1760</v>
      </c>
      <c r="D479" t="s">
        <v>1761</v>
      </c>
      <c r="E479" t="s">
        <v>443</v>
      </c>
      <c r="F479" t="s">
        <v>1762</v>
      </c>
      <c r="G479" t="s">
        <v>17</v>
      </c>
      <c r="H479" s="3">
        <v>45351</v>
      </c>
      <c r="I479" t="s">
        <v>186</v>
      </c>
      <c r="J479" t="s">
        <v>19</v>
      </c>
      <c r="K479" t="s">
        <v>20</v>
      </c>
    </row>
    <row r="480" spans="1:11">
      <c r="A480" s="2">
        <v>101</v>
      </c>
      <c r="B480" t="s">
        <v>12</v>
      </c>
      <c r="C480" t="s">
        <v>1763</v>
      </c>
      <c r="D480" t="s">
        <v>1764</v>
      </c>
      <c r="E480" t="s">
        <v>1765</v>
      </c>
      <c r="F480" t="s">
        <v>171</v>
      </c>
      <c r="G480" t="s">
        <v>17</v>
      </c>
      <c r="H480" s="3">
        <v>45351</v>
      </c>
      <c r="I480" t="s">
        <v>186</v>
      </c>
      <c r="J480" t="s">
        <v>19</v>
      </c>
      <c r="K480" t="s">
        <v>76</v>
      </c>
    </row>
    <row r="481" spans="1:11">
      <c r="A481" s="2">
        <v>100</v>
      </c>
      <c r="B481" t="s">
        <v>12</v>
      </c>
      <c r="C481" t="s">
        <v>1766</v>
      </c>
      <c r="D481" t="s">
        <v>1767</v>
      </c>
      <c r="E481" t="s">
        <v>843</v>
      </c>
      <c r="F481" t="s">
        <v>844</v>
      </c>
      <c r="G481" t="s">
        <v>17</v>
      </c>
      <c r="H481" s="3">
        <v>45350</v>
      </c>
      <c r="I481" t="s">
        <v>186</v>
      </c>
      <c r="J481" t="s">
        <v>19</v>
      </c>
      <c r="K481" t="s">
        <v>147</v>
      </c>
    </row>
    <row r="482" spans="1:11">
      <c r="A482" s="2">
        <v>99</v>
      </c>
      <c r="B482" t="s">
        <v>12</v>
      </c>
      <c r="C482" t="s">
        <v>1768</v>
      </c>
      <c r="D482" t="s">
        <v>1769</v>
      </c>
      <c r="E482" t="s">
        <v>112</v>
      </c>
      <c r="F482" t="s">
        <v>1019</v>
      </c>
      <c r="G482" t="s">
        <v>17</v>
      </c>
      <c r="H482" s="3">
        <v>45350</v>
      </c>
      <c r="I482" t="s">
        <v>186</v>
      </c>
      <c r="J482" t="s">
        <v>19</v>
      </c>
      <c r="K482" t="s">
        <v>20</v>
      </c>
    </row>
    <row r="483" spans="1:11">
      <c r="A483" s="2">
        <v>98</v>
      </c>
      <c r="B483" t="s">
        <v>12</v>
      </c>
      <c r="C483" t="s">
        <v>1770</v>
      </c>
      <c r="D483" t="s">
        <v>1771</v>
      </c>
      <c r="E483" t="s">
        <v>1447</v>
      </c>
      <c r="F483" t="s">
        <v>1772</v>
      </c>
      <c r="G483" t="s">
        <v>122</v>
      </c>
      <c r="H483" s="3">
        <v>45350</v>
      </c>
      <c r="I483" t="s">
        <v>186</v>
      </c>
      <c r="J483" t="s">
        <v>19</v>
      </c>
      <c r="K483" t="s">
        <v>76</v>
      </c>
    </row>
    <row r="484" spans="1:11">
      <c r="A484" s="2">
        <v>97</v>
      </c>
      <c r="B484" t="s">
        <v>25</v>
      </c>
      <c r="C484" t="s">
        <v>1773</v>
      </c>
      <c r="D484" t="s">
        <v>1774</v>
      </c>
      <c r="E484" t="s">
        <v>1775</v>
      </c>
      <c r="F484" t="s">
        <v>1776</v>
      </c>
      <c r="G484" t="s">
        <v>81</v>
      </c>
      <c r="H484" s="3">
        <v>45343</v>
      </c>
      <c r="I484" t="s">
        <v>186</v>
      </c>
      <c r="K484" t="s">
        <v>20</v>
      </c>
    </row>
    <row r="485" spans="1:11">
      <c r="A485" s="2">
        <v>96</v>
      </c>
      <c r="B485" t="s">
        <v>12</v>
      </c>
      <c r="C485" t="s">
        <v>1777</v>
      </c>
      <c r="D485" t="s">
        <v>1778</v>
      </c>
      <c r="E485" t="s">
        <v>1779</v>
      </c>
      <c r="F485" t="s">
        <v>1780</v>
      </c>
      <c r="G485" t="s">
        <v>17</v>
      </c>
      <c r="H485" s="3">
        <v>45350</v>
      </c>
      <c r="I485" t="s">
        <v>186</v>
      </c>
      <c r="J485" t="s">
        <v>19</v>
      </c>
      <c r="K485" t="s">
        <v>76</v>
      </c>
    </row>
    <row r="486" spans="1:11">
      <c r="A486" s="2">
        <v>95</v>
      </c>
      <c r="B486" t="s">
        <v>25</v>
      </c>
      <c r="C486" t="s">
        <v>1781</v>
      </c>
      <c r="D486" t="s">
        <v>1782</v>
      </c>
      <c r="E486" t="s">
        <v>1783</v>
      </c>
      <c r="F486" t="s">
        <v>1784</v>
      </c>
      <c r="G486" t="s">
        <v>42</v>
      </c>
      <c r="H486" s="3">
        <v>45371</v>
      </c>
      <c r="I486" t="s">
        <v>186</v>
      </c>
      <c r="K486" t="s">
        <v>31</v>
      </c>
    </row>
    <row r="487" spans="1:11">
      <c r="A487" s="2">
        <v>94</v>
      </c>
      <c r="B487" t="s">
        <v>12</v>
      </c>
      <c r="C487" t="s">
        <v>1785</v>
      </c>
      <c r="D487" t="s">
        <v>1786</v>
      </c>
      <c r="E487" t="s">
        <v>1787</v>
      </c>
      <c r="F487" t="s">
        <v>1788</v>
      </c>
      <c r="G487" t="s">
        <v>17</v>
      </c>
      <c r="H487" s="3">
        <v>45350</v>
      </c>
      <c r="I487" t="s">
        <v>186</v>
      </c>
      <c r="J487" t="s">
        <v>19</v>
      </c>
      <c r="K487" t="s">
        <v>76</v>
      </c>
    </row>
    <row r="488" spans="1:11">
      <c r="A488" s="2">
        <v>93</v>
      </c>
      <c r="B488" t="s">
        <v>12</v>
      </c>
      <c r="C488" t="s">
        <v>1789</v>
      </c>
      <c r="D488" t="s">
        <v>1790</v>
      </c>
      <c r="E488" t="s">
        <v>1791</v>
      </c>
      <c r="F488" t="s">
        <v>1792</v>
      </c>
      <c r="G488" t="s">
        <v>17</v>
      </c>
      <c r="H488" s="3">
        <v>45350</v>
      </c>
      <c r="I488" t="s">
        <v>186</v>
      </c>
      <c r="J488" t="s">
        <v>19</v>
      </c>
      <c r="K488" t="s">
        <v>76</v>
      </c>
    </row>
    <row r="489" spans="1:11">
      <c r="A489" s="2">
        <v>92</v>
      </c>
      <c r="B489" t="s">
        <v>12</v>
      </c>
      <c r="C489" t="s">
        <v>1793</v>
      </c>
      <c r="D489" t="s">
        <v>1794</v>
      </c>
      <c r="E489" t="s">
        <v>1795</v>
      </c>
      <c r="F489" t="s">
        <v>1796</v>
      </c>
      <c r="G489" t="s">
        <v>17</v>
      </c>
      <c r="H489" s="3">
        <v>45350</v>
      </c>
      <c r="I489" t="s">
        <v>186</v>
      </c>
      <c r="J489" t="s">
        <v>19</v>
      </c>
      <c r="K489" t="s">
        <v>20</v>
      </c>
    </row>
    <row r="490" spans="1:11">
      <c r="A490" s="2">
        <v>91</v>
      </c>
      <c r="B490" t="s">
        <v>12</v>
      </c>
      <c r="C490" t="s">
        <v>1797</v>
      </c>
      <c r="D490" t="s">
        <v>1798</v>
      </c>
      <c r="E490" t="s">
        <v>1799</v>
      </c>
      <c r="F490" t="s">
        <v>101</v>
      </c>
      <c r="G490" t="s">
        <v>17</v>
      </c>
      <c r="H490" s="3">
        <v>45350</v>
      </c>
      <c r="I490" t="s">
        <v>186</v>
      </c>
      <c r="J490" t="s">
        <v>19</v>
      </c>
      <c r="K490" t="s">
        <v>147</v>
      </c>
    </row>
    <row r="491" spans="1:11">
      <c r="A491" s="2">
        <v>90</v>
      </c>
      <c r="B491" t="s">
        <v>12</v>
      </c>
      <c r="C491" t="s">
        <v>1800</v>
      </c>
      <c r="D491" t="s">
        <v>1801</v>
      </c>
      <c r="E491" t="s">
        <v>982</v>
      </c>
      <c r="F491" t="s">
        <v>1802</v>
      </c>
      <c r="G491" t="s">
        <v>17</v>
      </c>
      <c r="H491" s="3">
        <v>45349</v>
      </c>
      <c r="I491" t="s">
        <v>186</v>
      </c>
      <c r="J491" t="s">
        <v>19</v>
      </c>
      <c r="K491" t="s">
        <v>172</v>
      </c>
    </row>
    <row r="492" spans="1:11">
      <c r="A492" s="2">
        <v>89</v>
      </c>
      <c r="B492" t="s">
        <v>12</v>
      </c>
      <c r="C492" t="s">
        <v>1803</v>
      </c>
      <c r="D492" t="s">
        <v>1804</v>
      </c>
      <c r="E492" t="s">
        <v>1805</v>
      </c>
      <c r="F492" t="s">
        <v>1806</v>
      </c>
      <c r="G492" t="s">
        <v>17</v>
      </c>
      <c r="H492" s="3">
        <v>45349</v>
      </c>
      <c r="I492" t="s">
        <v>186</v>
      </c>
      <c r="J492" t="s">
        <v>19</v>
      </c>
      <c r="K492" t="s">
        <v>172</v>
      </c>
    </row>
    <row r="493" spans="1:11">
      <c r="A493" s="2">
        <v>88</v>
      </c>
      <c r="B493" t="s">
        <v>12</v>
      </c>
      <c r="C493" t="s">
        <v>1807</v>
      </c>
      <c r="D493" t="s">
        <v>1808</v>
      </c>
      <c r="E493" t="s">
        <v>1809</v>
      </c>
      <c r="F493" t="s">
        <v>1810</v>
      </c>
      <c r="G493" t="s">
        <v>17</v>
      </c>
      <c r="H493" s="3">
        <v>45349</v>
      </c>
      <c r="I493" t="s">
        <v>186</v>
      </c>
      <c r="J493" t="s">
        <v>19</v>
      </c>
      <c r="K493" t="s">
        <v>20</v>
      </c>
    </row>
    <row r="494" spans="1:11">
      <c r="A494" s="2">
        <v>87</v>
      </c>
      <c r="B494" t="s">
        <v>12</v>
      </c>
      <c r="C494" t="s">
        <v>1811</v>
      </c>
      <c r="D494" t="s">
        <v>1812</v>
      </c>
      <c r="E494" t="s">
        <v>831</v>
      </c>
      <c r="F494" t="s">
        <v>1813</v>
      </c>
      <c r="G494" t="s">
        <v>17</v>
      </c>
      <c r="H494" s="3">
        <v>45349</v>
      </c>
      <c r="I494" t="s">
        <v>186</v>
      </c>
      <c r="J494" t="s">
        <v>19</v>
      </c>
      <c r="K494" t="s">
        <v>1814</v>
      </c>
    </row>
    <row r="495" spans="1:11">
      <c r="A495" s="2">
        <v>86</v>
      </c>
      <c r="B495" t="s">
        <v>12</v>
      </c>
      <c r="C495" t="s">
        <v>1815</v>
      </c>
      <c r="D495" t="s">
        <v>1816</v>
      </c>
      <c r="E495" t="s">
        <v>1817</v>
      </c>
      <c r="F495" t="s">
        <v>1806</v>
      </c>
      <c r="G495" t="s">
        <v>17</v>
      </c>
      <c r="H495" s="3">
        <v>45349</v>
      </c>
      <c r="I495" t="s">
        <v>186</v>
      </c>
      <c r="J495" t="s">
        <v>19</v>
      </c>
      <c r="K495" t="s">
        <v>236</v>
      </c>
    </row>
    <row r="496" spans="1:11">
      <c r="A496" s="2">
        <v>85</v>
      </c>
      <c r="B496" t="s">
        <v>12</v>
      </c>
      <c r="C496" t="s">
        <v>1818</v>
      </c>
      <c r="D496" t="s">
        <v>1819</v>
      </c>
      <c r="E496" t="s">
        <v>1820</v>
      </c>
      <c r="F496" t="s">
        <v>1806</v>
      </c>
      <c r="G496" t="s">
        <v>17</v>
      </c>
      <c r="H496" s="3">
        <v>45349</v>
      </c>
      <c r="I496" t="s">
        <v>186</v>
      </c>
      <c r="J496" t="s">
        <v>19</v>
      </c>
      <c r="K496" t="s">
        <v>236</v>
      </c>
    </row>
    <row r="497" spans="1:11">
      <c r="A497" s="2">
        <v>84</v>
      </c>
      <c r="B497" t="s">
        <v>12</v>
      </c>
      <c r="C497" t="s">
        <v>1821</v>
      </c>
      <c r="D497" t="s">
        <v>1822</v>
      </c>
      <c r="E497" t="s">
        <v>1823</v>
      </c>
      <c r="F497" t="s">
        <v>1824</v>
      </c>
      <c r="G497" t="s">
        <v>17</v>
      </c>
      <c r="H497" s="3">
        <v>45349</v>
      </c>
      <c r="I497" t="s">
        <v>186</v>
      </c>
      <c r="J497" t="s">
        <v>19</v>
      </c>
      <c r="K497" t="s">
        <v>20</v>
      </c>
    </row>
    <row r="498" spans="1:11">
      <c r="A498" s="2">
        <v>83</v>
      </c>
      <c r="B498" t="s">
        <v>25</v>
      </c>
      <c r="C498" t="s">
        <v>1825</v>
      </c>
      <c r="D498" t="s">
        <v>1826</v>
      </c>
      <c r="E498" t="s">
        <v>1827</v>
      </c>
      <c r="F498" t="s">
        <v>1828</v>
      </c>
      <c r="G498" t="s">
        <v>800</v>
      </c>
      <c r="H498" s="3">
        <v>45370</v>
      </c>
      <c r="I498" t="s">
        <v>186</v>
      </c>
      <c r="K498" t="s">
        <v>76</v>
      </c>
    </row>
    <row r="499" spans="1:11">
      <c r="A499" s="2">
        <v>82</v>
      </c>
      <c r="B499" t="s">
        <v>25</v>
      </c>
      <c r="C499" t="s">
        <v>1829</v>
      </c>
      <c r="D499" t="s">
        <v>1830</v>
      </c>
      <c r="E499" t="s">
        <v>1831</v>
      </c>
      <c r="F499" t="s">
        <v>1832</v>
      </c>
      <c r="G499" t="s">
        <v>17</v>
      </c>
      <c r="H499" s="3">
        <v>45349</v>
      </c>
      <c r="I499" t="s">
        <v>186</v>
      </c>
      <c r="K499" t="s">
        <v>147</v>
      </c>
    </row>
    <row r="500" spans="1:11">
      <c r="A500" s="2">
        <v>81</v>
      </c>
      <c r="B500" t="s">
        <v>25</v>
      </c>
      <c r="C500" t="s">
        <v>1833</v>
      </c>
      <c r="D500" t="s">
        <v>1834</v>
      </c>
      <c r="E500" t="s">
        <v>1835</v>
      </c>
      <c r="F500" t="s">
        <v>1836</v>
      </c>
      <c r="G500" t="s">
        <v>1837</v>
      </c>
      <c r="H500" s="3">
        <v>45328</v>
      </c>
      <c r="I500" t="s">
        <v>186</v>
      </c>
      <c r="K500" t="s">
        <v>76</v>
      </c>
    </row>
    <row r="501" spans="1:11">
      <c r="A501" s="2">
        <v>80</v>
      </c>
      <c r="B501" t="s">
        <v>25</v>
      </c>
      <c r="C501" t="s">
        <v>1838</v>
      </c>
      <c r="D501" t="s">
        <v>1839</v>
      </c>
      <c r="E501" t="s">
        <v>1835</v>
      </c>
      <c r="F501" t="s">
        <v>1840</v>
      </c>
      <c r="G501" t="s">
        <v>1837</v>
      </c>
      <c r="H501" s="3">
        <v>45328</v>
      </c>
      <c r="I501" t="s">
        <v>186</v>
      </c>
      <c r="K501" t="s">
        <v>1841</v>
      </c>
    </row>
    <row r="502" spans="1:11">
      <c r="A502" s="2">
        <v>79</v>
      </c>
      <c r="B502" t="s">
        <v>12</v>
      </c>
      <c r="C502" t="s">
        <v>1842</v>
      </c>
      <c r="D502" t="s">
        <v>1843</v>
      </c>
      <c r="E502" t="s">
        <v>1831</v>
      </c>
      <c r="F502" t="s">
        <v>1832</v>
      </c>
      <c r="G502" t="s">
        <v>17</v>
      </c>
      <c r="H502" s="3">
        <v>45349</v>
      </c>
      <c r="I502" t="s">
        <v>186</v>
      </c>
      <c r="J502" t="s">
        <v>19</v>
      </c>
      <c r="K502" t="s">
        <v>76</v>
      </c>
    </row>
    <row r="503" spans="1:11">
      <c r="A503" s="2">
        <v>78</v>
      </c>
      <c r="B503" t="s">
        <v>12</v>
      </c>
      <c r="C503" t="s">
        <v>1844</v>
      </c>
      <c r="D503" t="s">
        <v>1845</v>
      </c>
      <c r="E503" t="s">
        <v>533</v>
      </c>
      <c r="F503" t="s">
        <v>992</v>
      </c>
      <c r="G503" t="s">
        <v>17</v>
      </c>
      <c r="H503" s="3">
        <v>45349</v>
      </c>
      <c r="I503" t="s">
        <v>186</v>
      </c>
      <c r="J503" t="s">
        <v>19</v>
      </c>
      <c r="K503" t="s">
        <v>20</v>
      </c>
    </row>
    <row r="504" spans="1:11">
      <c r="A504" s="2">
        <v>77</v>
      </c>
      <c r="B504" t="s">
        <v>12</v>
      </c>
      <c r="C504" t="s">
        <v>1846</v>
      </c>
      <c r="D504" t="s">
        <v>1847</v>
      </c>
      <c r="E504" t="s">
        <v>1848</v>
      </c>
      <c r="F504" t="s">
        <v>1849</v>
      </c>
      <c r="G504" t="s">
        <v>17</v>
      </c>
      <c r="H504" s="3">
        <v>45349</v>
      </c>
      <c r="I504" t="s">
        <v>186</v>
      </c>
      <c r="J504" t="s">
        <v>19</v>
      </c>
      <c r="K504" t="s">
        <v>147</v>
      </c>
    </row>
    <row r="505" spans="1:11">
      <c r="A505" s="2">
        <v>76</v>
      </c>
      <c r="B505" t="s">
        <v>12</v>
      </c>
      <c r="C505" t="s">
        <v>1850</v>
      </c>
      <c r="D505" t="s">
        <v>1851</v>
      </c>
      <c r="E505" t="s">
        <v>1852</v>
      </c>
      <c r="F505" t="s">
        <v>1853</v>
      </c>
      <c r="G505" t="s">
        <v>17</v>
      </c>
      <c r="H505" s="3">
        <v>45349</v>
      </c>
      <c r="I505" t="s">
        <v>186</v>
      </c>
      <c r="J505" t="s">
        <v>19</v>
      </c>
      <c r="K505" t="s">
        <v>76</v>
      </c>
    </row>
    <row r="506" spans="1:11">
      <c r="A506" s="2">
        <v>75</v>
      </c>
      <c r="B506" t="s">
        <v>25</v>
      </c>
      <c r="C506" t="s">
        <v>1854</v>
      </c>
      <c r="D506" t="s">
        <v>1855</v>
      </c>
      <c r="E506" t="s">
        <v>376</v>
      </c>
      <c r="F506" t="s">
        <v>1856</v>
      </c>
      <c r="G506" t="s">
        <v>81</v>
      </c>
      <c r="H506" s="3">
        <v>45306</v>
      </c>
      <c r="I506" t="s">
        <v>186</v>
      </c>
      <c r="K506" t="s">
        <v>20</v>
      </c>
    </row>
    <row r="507" spans="1:11">
      <c r="A507" s="2">
        <v>74</v>
      </c>
      <c r="B507" t="s">
        <v>12</v>
      </c>
      <c r="C507" t="s">
        <v>1857</v>
      </c>
      <c r="D507" t="s">
        <v>1858</v>
      </c>
      <c r="E507" t="s">
        <v>1859</v>
      </c>
      <c r="F507" t="s">
        <v>1860</v>
      </c>
      <c r="G507" t="s">
        <v>17</v>
      </c>
      <c r="H507" s="3">
        <v>45349</v>
      </c>
      <c r="I507" t="s">
        <v>186</v>
      </c>
      <c r="J507" t="s">
        <v>19</v>
      </c>
      <c r="K507" t="s">
        <v>76</v>
      </c>
    </row>
    <row r="508" spans="1:11">
      <c r="A508" s="2">
        <v>73</v>
      </c>
      <c r="B508" t="s">
        <v>12</v>
      </c>
      <c r="C508" t="s">
        <v>1861</v>
      </c>
      <c r="D508" t="s">
        <v>1862</v>
      </c>
      <c r="E508" t="s">
        <v>1863</v>
      </c>
      <c r="F508" t="s">
        <v>1864</v>
      </c>
      <c r="G508" t="s">
        <v>17</v>
      </c>
      <c r="H508" s="3">
        <v>45349</v>
      </c>
      <c r="I508" t="s">
        <v>186</v>
      </c>
      <c r="J508" t="s">
        <v>19</v>
      </c>
      <c r="K508" t="s">
        <v>31</v>
      </c>
    </row>
    <row r="509" spans="1:11">
      <c r="A509" s="2">
        <v>72</v>
      </c>
      <c r="B509" t="s">
        <v>12</v>
      </c>
      <c r="C509" t="s">
        <v>1865</v>
      </c>
      <c r="D509" t="s">
        <v>1866</v>
      </c>
      <c r="E509" t="s">
        <v>921</v>
      </c>
      <c r="F509" t="s">
        <v>1867</v>
      </c>
      <c r="G509" t="s">
        <v>17</v>
      </c>
      <c r="H509" s="3">
        <v>45349</v>
      </c>
      <c r="I509" t="s">
        <v>186</v>
      </c>
      <c r="J509" t="s">
        <v>19</v>
      </c>
      <c r="K509" t="s">
        <v>20</v>
      </c>
    </row>
    <row r="510" spans="1:11">
      <c r="A510" s="2">
        <v>71</v>
      </c>
      <c r="B510" t="s">
        <v>12</v>
      </c>
      <c r="C510" t="s">
        <v>1868</v>
      </c>
      <c r="D510" t="s">
        <v>1869</v>
      </c>
      <c r="E510" t="s">
        <v>670</v>
      </c>
      <c r="F510" t="s">
        <v>671</v>
      </c>
      <c r="G510" t="s">
        <v>17</v>
      </c>
      <c r="H510" s="3">
        <v>45349</v>
      </c>
      <c r="I510" t="s">
        <v>186</v>
      </c>
      <c r="J510" t="s">
        <v>19</v>
      </c>
      <c r="K510" t="s">
        <v>20</v>
      </c>
    </row>
    <row r="511" spans="1:11">
      <c r="A511" s="2">
        <v>70</v>
      </c>
      <c r="B511" t="s">
        <v>12</v>
      </c>
      <c r="C511" t="s">
        <v>1870</v>
      </c>
      <c r="D511" t="s">
        <v>1871</v>
      </c>
      <c r="E511" t="s">
        <v>1872</v>
      </c>
      <c r="F511" t="s">
        <v>1873</v>
      </c>
      <c r="G511" t="s">
        <v>17</v>
      </c>
      <c r="H511" s="3">
        <v>45349</v>
      </c>
      <c r="I511" t="s">
        <v>186</v>
      </c>
      <c r="J511" t="s">
        <v>19</v>
      </c>
      <c r="K511" t="s">
        <v>147</v>
      </c>
    </row>
    <row r="512" spans="1:11">
      <c r="A512" s="2">
        <v>69</v>
      </c>
      <c r="B512" t="s">
        <v>12</v>
      </c>
      <c r="C512" t="s">
        <v>1874</v>
      </c>
      <c r="D512" t="s">
        <v>1875</v>
      </c>
      <c r="E512" t="s">
        <v>1876</v>
      </c>
      <c r="F512" t="s">
        <v>1877</v>
      </c>
      <c r="G512" t="s">
        <v>17</v>
      </c>
      <c r="H512" s="3">
        <v>45348</v>
      </c>
      <c r="I512" t="s">
        <v>186</v>
      </c>
      <c r="J512" t="s">
        <v>19</v>
      </c>
      <c r="K512" t="s">
        <v>147</v>
      </c>
    </row>
    <row r="513" spans="1:11">
      <c r="A513" s="2">
        <v>68</v>
      </c>
      <c r="B513" t="s">
        <v>12</v>
      </c>
      <c r="C513" t="s">
        <v>1878</v>
      </c>
      <c r="D513" t="s">
        <v>1879</v>
      </c>
      <c r="E513" t="s">
        <v>1880</v>
      </c>
      <c r="F513" t="s">
        <v>1881</v>
      </c>
      <c r="G513" t="s">
        <v>17</v>
      </c>
      <c r="H513" s="3">
        <v>45348</v>
      </c>
      <c r="I513" t="s">
        <v>186</v>
      </c>
      <c r="J513" t="s">
        <v>19</v>
      </c>
      <c r="K513" t="s">
        <v>76</v>
      </c>
    </row>
    <row r="514" spans="1:11">
      <c r="A514" s="2">
        <v>67</v>
      </c>
      <c r="B514" t="s">
        <v>12</v>
      </c>
      <c r="C514" t="s">
        <v>1882</v>
      </c>
      <c r="D514" t="s">
        <v>1883</v>
      </c>
      <c r="E514" t="s">
        <v>1884</v>
      </c>
      <c r="F514" t="s">
        <v>1885</v>
      </c>
      <c r="G514" t="s">
        <v>17</v>
      </c>
      <c r="H514" s="3">
        <v>45348</v>
      </c>
      <c r="I514" t="s">
        <v>186</v>
      </c>
      <c r="J514" t="s">
        <v>19</v>
      </c>
      <c r="K514" t="s">
        <v>147</v>
      </c>
    </row>
    <row r="515" spans="1:11">
      <c r="A515" s="2">
        <v>66</v>
      </c>
      <c r="B515" t="s">
        <v>25</v>
      </c>
      <c r="C515" t="s">
        <v>1886</v>
      </c>
      <c r="D515" t="s">
        <v>1887</v>
      </c>
      <c r="E515" t="s">
        <v>153</v>
      </c>
      <c r="F515" t="s">
        <v>1888</v>
      </c>
      <c r="G515" t="s">
        <v>800</v>
      </c>
      <c r="H515" s="3">
        <v>45369</v>
      </c>
      <c r="I515" t="s">
        <v>186</v>
      </c>
      <c r="K515" t="s">
        <v>1889</v>
      </c>
    </row>
    <row r="516" spans="1:11">
      <c r="A516" s="2">
        <v>65</v>
      </c>
      <c r="B516" t="s">
        <v>12</v>
      </c>
      <c r="C516" t="s">
        <v>1890</v>
      </c>
      <c r="D516" t="s">
        <v>1891</v>
      </c>
      <c r="E516" t="s">
        <v>1892</v>
      </c>
      <c r="F516" t="s">
        <v>1893</v>
      </c>
      <c r="G516" t="s">
        <v>17</v>
      </c>
      <c r="H516" s="3">
        <v>45348</v>
      </c>
      <c r="I516" t="s">
        <v>186</v>
      </c>
      <c r="J516" t="s">
        <v>19</v>
      </c>
      <c r="K516" t="s">
        <v>20</v>
      </c>
    </row>
    <row r="517" spans="1:11">
      <c r="A517" s="2">
        <v>64</v>
      </c>
      <c r="B517" t="s">
        <v>12</v>
      </c>
      <c r="C517" t="s">
        <v>1894</v>
      </c>
      <c r="D517" t="s">
        <v>1895</v>
      </c>
      <c r="E517" t="s">
        <v>1152</v>
      </c>
      <c r="F517" t="s">
        <v>1896</v>
      </c>
      <c r="G517" t="s">
        <v>17</v>
      </c>
      <c r="H517" s="3">
        <v>45348</v>
      </c>
      <c r="I517" t="s">
        <v>186</v>
      </c>
      <c r="J517" t="s">
        <v>19</v>
      </c>
      <c r="K517" t="s">
        <v>20</v>
      </c>
    </row>
    <row r="518" spans="1:11">
      <c r="A518" s="2">
        <v>63</v>
      </c>
      <c r="B518" t="s">
        <v>12</v>
      </c>
      <c r="C518" t="s">
        <v>1897</v>
      </c>
      <c r="D518" t="s">
        <v>1898</v>
      </c>
      <c r="E518" t="s">
        <v>1447</v>
      </c>
      <c r="F518" t="s">
        <v>1899</v>
      </c>
      <c r="G518" t="s">
        <v>17</v>
      </c>
      <c r="H518" s="3">
        <v>45348</v>
      </c>
      <c r="I518" t="s">
        <v>186</v>
      </c>
      <c r="J518" t="s">
        <v>19</v>
      </c>
      <c r="K518" t="s">
        <v>20</v>
      </c>
    </row>
    <row r="519" spans="1:11">
      <c r="A519" s="2">
        <v>62</v>
      </c>
      <c r="B519" t="s">
        <v>12</v>
      </c>
      <c r="C519" t="s">
        <v>1900</v>
      </c>
      <c r="D519" t="s">
        <v>1901</v>
      </c>
      <c r="E519" t="s">
        <v>1831</v>
      </c>
      <c r="F519" t="s">
        <v>1902</v>
      </c>
      <c r="G519" t="s">
        <v>17</v>
      </c>
      <c r="H519" s="3">
        <v>45348</v>
      </c>
      <c r="I519" t="s">
        <v>186</v>
      </c>
      <c r="J519" t="s">
        <v>19</v>
      </c>
      <c r="K519" t="s">
        <v>76</v>
      </c>
    </row>
    <row r="520" spans="1:11">
      <c r="A520" s="2">
        <v>61</v>
      </c>
      <c r="B520" t="s">
        <v>12</v>
      </c>
      <c r="C520" t="s">
        <v>1903</v>
      </c>
      <c r="D520" t="s">
        <v>1904</v>
      </c>
      <c r="E520" t="s">
        <v>1905</v>
      </c>
      <c r="F520" t="s">
        <v>1906</v>
      </c>
      <c r="G520" t="s">
        <v>17</v>
      </c>
      <c r="H520" s="3">
        <v>45348</v>
      </c>
      <c r="I520" t="s">
        <v>186</v>
      </c>
      <c r="J520" t="s">
        <v>19</v>
      </c>
      <c r="K520" t="s">
        <v>20</v>
      </c>
    </row>
    <row r="521" spans="1:11">
      <c r="A521" s="2">
        <v>60</v>
      </c>
      <c r="B521" t="s">
        <v>12</v>
      </c>
      <c r="C521" t="s">
        <v>1907</v>
      </c>
      <c r="D521" t="s">
        <v>1908</v>
      </c>
      <c r="E521" t="s">
        <v>1909</v>
      </c>
      <c r="F521" t="s">
        <v>1675</v>
      </c>
      <c r="G521" t="s">
        <v>17</v>
      </c>
      <c r="H521" s="3">
        <v>45348</v>
      </c>
      <c r="I521" t="s">
        <v>186</v>
      </c>
      <c r="J521" t="s">
        <v>19</v>
      </c>
      <c r="K521" t="s">
        <v>76</v>
      </c>
    </row>
    <row r="522" spans="1:11">
      <c r="A522" s="2">
        <v>59</v>
      </c>
      <c r="B522" t="s">
        <v>12</v>
      </c>
      <c r="C522" t="s">
        <v>1910</v>
      </c>
      <c r="D522" t="s">
        <v>1911</v>
      </c>
      <c r="E522" t="s">
        <v>1912</v>
      </c>
      <c r="F522" t="s">
        <v>1913</v>
      </c>
      <c r="G522" t="s">
        <v>17</v>
      </c>
      <c r="H522" s="3">
        <v>45348</v>
      </c>
      <c r="I522" t="s">
        <v>186</v>
      </c>
      <c r="J522" t="s">
        <v>19</v>
      </c>
      <c r="K522" t="s">
        <v>76</v>
      </c>
    </row>
    <row r="523" spans="1:11">
      <c r="A523" s="2">
        <v>58</v>
      </c>
      <c r="B523" t="s">
        <v>12</v>
      </c>
      <c r="C523" t="s">
        <v>1914</v>
      </c>
      <c r="D523" t="s">
        <v>1915</v>
      </c>
      <c r="E523" t="s">
        <v>1916</v>
      </c>
      <c r="F523" t="s">
        <v>1917</v>
      </c>
      <c r="G523" t="s">
        <v>17</v>
      </c>
      <c r="H523" s="3">
        <v>45348</v>
      </c>
      <c r="I523" t="s">
        <v>186</v>
      </c>
      <c r="J523" t="s">
        <v>19</v>
      </c>
      <c r="K523" t="s">
        <v>76</v>
      </c>
    </row>
    <row r="524" spans="1:11">
      <c r="A524" s="2">
        <v>57</v>
      </c>
      <c r="B524" t="s">
        <v>12</v>
      </c>
      <c r="C524" t="s">
        <v>1918</v>
      </c>
      <c r="D524" t="s">
        <v>1919</v>
      </c>
      <c r="E524" t="s">
        <v>465</v>
      </c>
      <c r="F524" t="s">
        <v>405</v>
      </c>
      <c r="G524" t="s">
        <v>17</v>
      </c>
      <c r="H524" s="3">
        <v>45348</v>
      </c>
      <c r="I524" t="s">
        <v>186</v>
      </c>
      <c r="J524" t="s">
        <v>19</v>
      </c>
      <c r="K524" t="s">
        <v>147</v>
      </c>
    </row>
    <row r="525" spans="1:11">
      <c r="A525" s="2">
        <v>56</v>
      </c>
      <c r="B525" t="s">
        <v>12</v>
      </c>
      <c r="C525" t="s">
        <v>1920</v>
      </c>
      <c r="D525" t="s">
        <v>1921</v>
      </c>
      <c r="E525" t="s">
        <v>461</v>
      </c>
      <c r="F525" t="s">
        <v>1922</v>
      </c>
      <c r="G525" t="s">
        <v>17</v>
      </c>
      <c r="H525" s="3">
        <v>45348</v>
      </c>
      <c r="I525" t="s">
        <v>186</v>
      </c>
      <c r="J525" t="s">
        <v>19</v>
      </c>
      <c r="K525" t="s">
        <v>147</v>
      </c>
    </row>
    <row r="526" spans="1:11">
      <c r="A526" s="2">
        <v>55</v>
      </c>
      <c r="B526" t="s">
        <v>12</v>
      </c>
      <c r="C526" t="s">
        <v>1923</v>
      </c>
      <c r="D526" t="s">
        <v>1924</v>
      </c>
      <c r="E526" t="s">
        <v>1925</v>
      </c>
      <c r="F526" t="s">
        <v>1926</v>
      </c>
      <c r="G526" t="s">
        <v>17</v>
      </c>
      <c r="H526" s="3">
        <v>45348</v>
      </c>
      <c r="I526" t="s">
        <v>186</v>
      </c>
      <c r="J526" t="s">
        <v>19</v>
      </c>
      <c r="K526" t="s">
        <v>147</v>
      </c>
    </row>
    <row r="527" spans="1:11">
      <c r="A527" s="2">
        <v>54</v>
      </c>
      <c r="B527" t="s">
        <v>12</v>
      </c>
      <c r="C527" t="s">
        <v>1927</v>
      </c>
      <c r="D527" t="s">
        <v>1928</v>
      </c>
      <c r="E527" t="s">
        <v>1929</v>
      </c>
      <c r="F527" t="s">
        <v>1930</v>
      </c>
      <c r="G527" t="s">
        <v>17</v>
      </c>
      <c r="H527" s="3">
        <v>45348</v>
      </c>
      <c r="I527" t="s">
        <v>186</v>
      </c>
      <c r="J527" t="s">
        <v>19</v>
      </c>
      <c r="K527" t="s">
        <v>31</v>
      </c>
    </row>
    <row r="528" spans="1:11">
      <c r="A528" s="2">
        <v>53</v>
      </c>
      <c r="B528" t="s">
        <v>12</v>
      </c>
      <c r="C528" t="s">
        <v>1931</v>
      </c>
      <c r="D528" t="s">
        <v>1932</v>
      </c>
      <c r="E528" t="s">
        <v>316</v>
      </c>
      <c r="F528" t="s">
        <v>1675</v>
      </c>
      <c r="G528" t="s">
        <v>17</v>
      </c>
      <c r="H528" s="3">
        <v>45348</v>
      </c>
      <c r="I528" t="s">
        <v>186</v>
      </c>
      <c r="J528" t="s">
        <v>19</v>
      </c>
      <c r="K528" t="s">
        <v>31</v>
      </c>
    </row>
    <row r="529" spans="1:11">
      <c r="A529" s="2">
        <v>52</v>
      </c>
      <c r="B529" t="s">
        <v>12</v>
      </c>
      <c r="C529" t="s">
        <v>1933</v>
      </c>
      <c r="D529" t="s">
        <v>1934</v>
      </c>
      <c r="E529" t="s">
        <v>1935</v>
      </c>
      <c r="F529" t="s">
        <v>1860</v>
      </c>
      <c r="G529" t="s">
        <v>17</v>
      </c>
      <c r="H529" s="3">
        <v>45348</v>
      </c>
      <c r="I529" t="s">
        <v>186</v>
      </c>
      <c r="J529" t="s">
        <v>19</v>
      </c>
      <c r="K529" t="s">
        <v>31</v>
      </c>
    </row>
    <row r="530" spans="1:11">
      <c r="A530" s="2">
        <v>51</v>
      </c>
      <c r="B530" t="s">
        <v>12</v>
      </c>
      <c r="C530" t="s">
        <v>1936</v>
      </c>
      <c r="D530" t="s">
        <v>1937</v>
      </c>
      <c r="E530" t="s">
        <v>576</v>
      </c>
      <c r="F530" t="s">
        <v>101</v>
      </c>
      <c r="G530" t="s">
        <v>17</v>
      </c>
      <c r="H530" s="3">
        <v>45348</v>
      </c>
      <c r="I530" t="s">
        <v>186</v>
      </c>
      <c r="J530" t="s">
        <v>19</v>
      </c>
      <c r="K530" t="s">
        <v>31</v>
      </c>
    </row>
    <row r="531" spans="1:11">
      <c r="A531" s="2">
        <v>50</v>
      </c>
      <c r="B531" t="s">
        <v>12</v>
      </c>
      <c r="C531" t="s">
        <v>1938</v>
      </c>
      <c r="D531" t="s">
        <v>1939</v>
      </c>
      <c r="E531" t="s">
        <v>1940</v>
      </c>
      <c r="F531" t="s">
        <v>1941</v>
      </c>
      <c r="G531" t="s">
        <v>17</v>
      </c>
      <c r="H531" s="3">
        <v>45348</v>
      </c>
      <c r="I531" t="s">
        <v>186</v>
      </c>
      <c r="J531" t="s">
        <v>19</v>
      </c>
      <c r="K531" t="s">
        <v>31</v>
      </c>
    </row>
    <row r="532" spans="1:11">
      <c r="A532" s="2">
        <v>49</v>
      </c>
      <c r="B532" t="s">
        <v>12</v>
      </c>
      <c r="C532" t="s">
        <v>1942</v>
      </c>
      <c r="D532" t="s">
        <v>1943</v>
      </c>
      <c r="E532" t="s">
        <v>1944</v>
      </c>
      <c r="F532" t="s">
        <v>1748</v>
      </c>
      <c r="G532" t="s">
        <v>17</v>
      </c>
      <c r="H532" s="3">
        <v>45348</v>
      </c>
      <c r="I532" t="s">
        <v>186</v>
      </c>
      <c r="J532" t="s">
        <v>19</v>
      </c>
      <c r="K532" t="s">
        <v>76</v>
      </c>
    </row>
    <row r="533" spans="1:11">
      <c r="A533" s="2">
        <v>48</v>
      </c>
      <c r="B533" t="s">
        <v>12</v>
      </c>
      <c r="C533" t="s">
        <v>1945</v>
      </c>
      <c r="D533" t="s">
        <v>1946</v>
      </c>
      <c r="E533" t="s">
        <v>715</v>
      </c>
      <c r="F533" t="s">
        <v>925</v>
      </c>
      <c r="G533" t="s">
        <v>17</v>
      </c>
      <c r="H533" s="3">
        <v>45348</v>
      </c>
      <c r="I533" t="s">
        <v>186</v>
      </c>
      <c r="J533" t="s">
        <v>19</v>
      </c>
      <c r="K533" t="s">
        <v>20</v>
      </c>
    </row>
    <row r="534" spans="1:11">
      <c r="A534" s="2">
        <v>47</v>
      </c>
      <c r="B534" t="s">
        <v>12</v>
      </c>
      <c r="C534" t="s">
        <v>1947</v>
      </c>
      <c r="D534" t="s">
        <v>1948</v>
      </c>
      <c r="E534" t="s">
        <v>1949</v>
      </c>
      <c r="F534" t="s">
        <v>1950</v>
      </c>
      <c r="G534" t="s">
        <v>17</v>
      </c>
      <c r="H534" s="3">
        <v>45348</v>
      </c>
      <c r="I534" t="s">
        <v>186</v>
      </c>
      <c r="J534" t="s">
        <v>19</v>
      </c>
      <c r="K534" t="s">
        <v>20</v>
      </c>
    </row>
    <row r="535" spans="1:11">
      <c r="A535" s="2">
        <v>46</v>
      </c>
      <c r="B535" t="s">
        <v>12</v>
      </c>
      <c r="C535" t="s">
        <v>1951</v>
      </c>
      <c r="D535" t="s">
        <v>1952</v>
      </c>
      <c r="E535" t="s">
        <v>1627</v>
      </c>
      <c r="F535" t="s">
        <v>1953</v>
      </c>
      <c r="G535" t="s">
        <v>17</v>
      </c>
      <c r="H535" s="3">
        <v>45348</v>
      </c>
      <c r="I535" t="s">
        <v>186</v>
      </c>
      <c r="J535" t="s">
        <v>19</v>
      </c>
      <c r="K535" t="s">
        <v>76</v>
      </c>
    </row>
    <row r="536" spans="1:11">
      <c r="A536" s="2">
        <v>45</v>
      </c>
      <c r="B536" t="s">
        <v>12</v>
      </c>
      <c r="C536" t="s">
        <v>1954</v>
      </c>
      <c r="D536" t="s">
        <v>1955</v>
      </c>
      <c r="E536" t="s">
        <v>715</v>
      </c>
      <c r="F536" t="s">
        <v>925</v>
      </c>
      <c r="G536" t="s">
        <v>17</v>
      </c>
      <c r="H536" s="3">
        <v>45348</v>
      </c>
      <c r="I536" t="s">
        <v>186</v>
      </c>
      <c r="J536" t="s">
        <v>19</v>
      </c>
      <c r="K536" t="s">
        <v>20</v>
      </c>
    </row>
    <row r="537" spans="1:11">
      <c r="A537" s="2">
        <v>44</v>
      </c>
      <c r="B537" t="s">
        <v>12</v>
      </c>
      <c r="C537" t="s">
        <v>1956</v>
      </c>
      <c r="D537" t="s">
        <v>1957</v>
      </c>
      <c r="E537" t="s">
        <v>349</v>
      </c>
      <c r="F537" t="s">
        <v>101</v>
      </c>
      <c r="G537" t="s">
        <v>17</v>
      </c>
      <c r="H537" s="3">
        <v>45348</v>
      </c>
      <c r="I537" t="s">
        <v>186</v>
      </c>
      <c r="J537" t="s">
        <v>19</v>
      </c>
      <c r="K537" t="s">
        <v>31</v>
      </c>
    </row>
    <row r="538" spans="1:11">
      <c r="A538" s="2">
        <v>43</v>
      </c>
      <c r="B538" t="s">
        <v>12</v>
      </c>
      <c r="C538" t="s">
        <v>1958</v>
      </c>
      <c r="D538" t="s">
        <v>1959</v>
      </c>
      <c r="E538" t="s">
        <v>1960</v>
      </c>
      <c r="F538" t="s">
        <v>1961</v>
      </c>
      <c r="G538" t="s">
        <v>17</v>
      </c>
      <c r="H538" s="3">
        <v>45365</v>
      </c>
      <c r="I538" t="s">
        <v>186</v>
      </c>
      <c r="J538" t="s">
        <v>19</v>
      </c>
      <c r="K538" t="s">
        <v>20</v>
      </c>
    </row>
    <row r="539" spans="1:11">
      <c r="A539" s="2">
        <v>42</v>
      </c>
      <c r="B539" t="s">
        <v>12</v>
      </c>
      <c r="C539" t="s">
        <v>1962</v>
      </c>
      <c r="D539" t="s">
        <v>1963</v>
      </c>
      <c r="E539" t="s">
        <v>1524</v>
      </c>
      <c r="F539" t="s">
        <v>1964</v>
      </c>
      <c r="G539" t="s">
        <v>17</v>
      </c>
      <c r="H539" s="3">
        <v>45348</v>
      </c>
      <c r="I539" t="s">
        <v>186</v>
      </c>
      <c r="J539" t="s">
        <v>19</v>
      </c>
      <c r="K539" t="s">
        <v>76</v>
      </c>
    </row>
    <row r="540" spans="1:11">
      <c r="A540" s="2">
        <v>41</v>
      </c>
      <c r="B540" t="s">
        <v>12</v>
      </c>
      <c r="C540" t="s">
        <v>1965</v>
      </c>
      <c r="D540" t="s">
        <v>1966</v>
      </c>
      <c r="E540" t="s">
        <v>1524</v>
      </c>
      <c r="F540" t="s">
        <v>1967</v>
      </c>
      <c r="G540" t="s">
        <v>17</v>
      </c>
      <c r="H540" s="3">
        <v>45348</v>
      </c>
      <c r="I540" t="s">
        <v>186</v>
      </c>
      <c r="J540" t="s">
        <v>19</v>
      </c>
      <c r="K540" t="s">
        <v>20</v>
      </c>
    </row>
    <row r="541" spans="1:11">
      <c r="A541" s="2">
        <v>40</v>
      </c>
      <c r="B541" t="s">
        <v>12</v>
      </c>
      <c r="C541" t="s">
        <v>1968</v>
      </c>
      <c r="D541" t="s">
        <v>1969</v>
      </c>
      <c r="E541" t="s">
        <v>1254</v>
      </c>
      <c r="F541" t="s">
        <v>1970</v>
      </c>
      <c r="G541" t="s">
        <v>17</v>
      </c>
      <c r="H541" s="3">
        <v>45348</v>
      </c>
      <c r="I541" t="s">
        <v>186</v>
      </c>
      <c r="J541" t="s">
        <v>19</v>
      </c>
      <c r="K541" t="s">
        <v>147</v>
      </c>
    </row>
    <row r="542" spans="1:11">
      <c r="A542" s="2">
        <v>39</v>
      </c>
      <c r="B542" t="s">
        <v>12</v>
      </c>
      <c r="C542" t="s">
        <v>1971</v>
      </c>
      <c r="D542" t="s">
        <v>1972</v>
      </c>
      <c r="E542" t="s">
        <v>1254</v>
      </c>
      <c r="F542" t="s">
        <v>1970</v>
      </c>
      <c r="G542" t="s">
        <v>17</v>
      </c>
      <c r="H542" s="3">
        <v>45348</v>
      </c>
      <c r="I542" t="s">
        <v>186</v>
      </c>
      <c r="J542" t="s">
        <v>19</v>
      </c>
      <c r="K542" t="s">
        <v>147</v>
      </c>
    </row>
    <row r="543" spans="1:11">
      <c r="A543" s="2">
        <v>38</v>
      </c>
      <c r="B543" t="s">
        <v>12</v>
      </c>
      <c r="C543" t="s">
        <v>1973</v>
      </c>
      <c r="D543" t="s">
        <v>1974</v>
      </c>
      <c r="E543" t="s">
        <v>1975</v>
      </c>
      <c r="F543" t="s">
        <v>171</v>
      </c>
      <c r="G543" t="s">
        <v>17</v>
      </c>
      <c r="H543" s="3">
        <v>45348</v>
      </c>
      <c r="I543" t="s">
        <v>186</v>
      </c>
      <c r="J543" t="s">
        <v>19</v>
      </c>
      <c r="K543" t="s">
        <v>76</v>
      </c>
    </row>
    <row r="544" spans="1:11">
      <c r="A544" s="2">
        <v>37</v>
      </c>
      <c r="B544" t="s">
        <v>12</v>
      </c>
      <c r="C544" t="s">
        <v>1976</v>
      </c>
      <c r="D544" t="s">
        <v>1977</v>
      </c>
      <c r="E544" t="s">
        <v>316</v>
      </c>
      <c r="F544" t="s">
        <v>1978</v>
      </c>
      <c r="G544" t="s">
        <v>17</v>
      </c>
      <c r="H544" s="3">
        <v>45348</v>
      </c>
      <c r="I544" t="s">
        <v>186</v>
      </c>
      <c r="J544" t="s">
        <v>19</v>
      </c>
      <c r="K544" t="s">
        <v>76</v>
      </c>
    </row>
    <row r="545" spans="1:11">
      <c r="A545" s="2">
        <v>36</v>
      </c>
      <c r="B545" t="s">
        <v>12</v>
      </c>
      <c r="C545" t="s">
        <v>1979</v>
      </c>
      <c r="D545" t="s">
        <v>1980</v>
      </c>
      <c r="E545" t="s">
        <v>1981</v>
      </c>
      <c r="F545" t="s">
        <v>1982</v>
      </c>
      <c r="G545" t="s">
        <v>17</v>
      </c>
      <c r="H545" s="3">
        <v>45348</v>
      </c>
      <c r="I545" t="s">
        <v>186</v>
      </c>
      <c r="J545" t="s">
        <v>19</v>
      </c>
      <c r="K545" t="s">
        <v>76</v>
      </c>
    </row>
    <row r="546" spans="1:11">
      <c r="A546" s="2">
        <v>35</v>
      </c>
      <c r="B546" t="s">
        <v>12</v>
      </c>
      <c r="C546" t="s">
        <v>1983</v>
      </c>
      <c r="D546" t="s">
        <v>1984</v>
      </c>
      <c r="E546" t="s">
        <v>243</v>
      </c>
      <c r="F546" t="s">
        <v>1985</v>
      </c>
      <c r="G546" t="s">
        <v>793</v>
      </c>
      <c r="H546" s="3">
        <v>45348</v>
      </c>
      <c r="I546" t="s">
        <v>186</v>
      </c>
      <c r="J546" t="s">
        <v>19</v>
      </c>
      <c r="K546" t="s">
        <v>76</v>
      </c>
    </row>
    <row r="547" spans="1:11">
      <c r="A547" s="2">
        <v>34</v>
      </c>
      <c r="B547" t="s">
        <v>12</v>
      </c>
      <c r="C547" t="s">
        <v>1986</v>
      </c>
      <c r="D547" t="s">
        <v>1987</v>
      </c>
      <c r="E547" t="s">
        <v>1197</v>
      </c>
      <c r="F547" t="s">
        <v>1988</v>
      </c>
      <c r="G547" t="s">
        <v>17</v>
      </c>
      <c r="H547" s="3">
        <v>45345</v>
      </c>
      <c r="I547" t="s">
        <v>186</v>
      </c>
      <c r="J547" t="s">
        <v>19</v>
      </c>
      <c r="K547" t="s">
        <v>147</v>
      </c>
    </row>
    <row r="548" spans="1:11">
      <c r="A548" s="2">
        <v>33</v>
      </c>
      <c r="B548" t="s">
        <v>12</v>
      </c>
      <c r="C548" t="s">
        <v>1989</v>
      </c>
      <c r="D548" t="s">
        <v>1990</v>
      </c>
      <c r="E548" t="s">
        <v>553</v>
      </c>
      <c r="F548" t="s">
        <v>1991</v>
      </c>
      <c r="G548" t="s">
        <v>17</v>
      </c>
      <c r="H548" s="3">
        <v>45345</v>
      </c>
      <c r="I548" t="s">
        <v>186</v>
      </c>
      <c r="J548" t="s">
        <v>19</v>
      </c>
      <c r="K548" t="s">
        <v>76</v>
      </c>
    </row>
    <row r="549" spans="1:11">
      <c r="A549" s="2">
        <v>32</v>
      </c>
      <c r="B549" t="s">
        <v>12</v>
      </c>
      <c r="C549" t="s">
        <v>1992</v>
      </c>
      <c r="D549" t="s">
        <v>1993</v>
      </c>
      <c r="E549" t="s">
        <v>553</v>
      </c>
      <c r="F549" t="s">
        <v>1994</v>
      </c>
      <c r="G549" t="s">
        <v>17</v>
      </c>
      <c r="H549" s="3">
        <v>45345</v>
      </c>
      <c r="I549" t="s">
        <v>186</v>
      </c>
      <c r="J549" t="s">
        <v>19</v>
      </c>
      <c r="K549" t="s">
        <v>20</v>
      </c>
    </row>
    <row r="550" spans="1:11">
      <c r="A550" s="2">
        <v>31</v>
      </c>
      <c r="B550" t="s">
        <v>25</v>
      </c>
      <c r="C550" t="s">
        <v>1995</v>
      </c>
      <c r="D550" t="s">
        <v>1996</v>
      </c>
      <c r="E550" t="s">
        <v>670</v>
      </c>
      <c r="F550" t="s">
        <v>1997</v>
      </c>
      <c r="G550" t="s">
        <v>17</v>
      </c>
      <c r="H550" s="3">
        <v>45341</v>
      </c>
      <c r="I550" t="s">
        <v>186</v>
      </c>
      <c r="K550" t="s">
        <v>147</v>
      </c>
    </row>
    <row r="551" spans="1:11">
      <c r="A551" s="2">
        <v>30</v>
      </c>
      <c r="B551" t="s">
        <v>12</v>
      </c>
      <c r="C551" t="s">
        <v>1998</v>
      </c>
      <c r="D551" t="s">
        <v>1999</v>
      </c>
      <c r="E551" t="s">
        <v>634</v>
      </c>
      <c r="F551" t="s">
        <v>2000</v>
      </c>
      <c r="G551" t="s">
        <v>17</v>
      </c>
      <c r="H551" s="3">
        <v>45345</v>
      </c>
      <c r="I551" t="s">
        <v>186</v>
      </c>
      <c r="J551" t="s">
        <v>19</v>
      </c>
      <c r="K551" t="s">
        <v>236</v>
      </c>
    </row>
    <row r="552" spans="1:11">
      <c r="A552" s="2">
        <v>29</v>
      </c>
      <c r="B552" t="s">
        <v>12</v>
      </c>
      <c r="C552" t="s">
        <v>2001</v>
      </c>
      <c r="D552" t="s">
        <v>2002</v>
      </c>
      <c r="E552" t="s">
        <v>2003</v>
      </c>
      <c r="F552" t="s">
        <v>2004</v>
      </c>
      <c r="G552" t="s">
        <v>17</v>
      </c>
      <c r="H552" s="3">
        <v>45345</v>
      </c>
      <c r="I552" t="s">
        <v>186</v>
      </c>
      <c r="J552" t="s">
        <v>19</v>
      </c>
      <c r="K552" t="s">
        <v>76</v>
      </c>
    </row>
    <row r="553" spans="1:11">
      <c r="A553" s="2">
        <v>28</v>
      </c>
      <c r="B553" t="s">
        <v>12</v>
      </c>
      <c r="C553" t="s">
        <v>2005</v>
      </c>
      <c r="D553" t="s">
        <v>2006</v>
      </c>
      <c r="E553" t="s">
        <v>2003</v>
      </c>
      <c r="F553" t="s">
        <v>2004</v>
      </c>
      <c r="G553" t="s">
        <v>17</v>
      </c>
      <c r="H553" s="3">
        <v>45345</v>
      </c>
      <c r="I553" t="s">
        <v>186</v>
      </c>
      <c r="J553" t="s">
        <v>19</v>
      </c>
      <c r="K553" t="s">
        <v>76</v>
      </c>
    </row>
    <row r="554" spans="1:11">
      <c r="A554" s="2">
        <v>27</v>
      </c>
      <c r="B554" t="s">
        <v>12</v>
      </c>
      <c r="C554" t="s">
        <v>2007</v>
      </c>
      <c r="D554" t="s">
        <v>2008</v>
      </c>
      <c r="E554" t="s">
        <v>189</v>
      </c>
      <c r="F554" t="s">
        <v>2009</v>
      </c>
      <c r="G554" t="s">
        <v>17</v>
      </c>
      <c r="H554" s="3">
        <v>45345</v>
      </c>
      <c r="I554" t="s">
        <v>186</v>
      </c>
      <c r="J554" t="s">
        <v>19</v>
      </c>
      <c r="K554" t="s">
        <v>20</v>
      </c>
    </row>
    <row r="555" spans="1:11">
      <c r="A555" s="2">
        <v>26</v>
      </c>
      <c r="B555" t="s">
        <v>12</v>
      </c>
      <c r="C555" t="s">
        <v>2010</v>
      </c>
      <c r="D555" t="s">
        <v>2011</v>
      </c>
      <c r="E555" t="s">
        <v>2012</v>
      </c>
      <c r="F555" t="s">
        <v>2013</v>
      </c>
      <c r="G555" t="s">
        <v>17</v>
      </c>
      <c r="H555" s="3">
        <v>45345</v>
      </c>
      <c r="I555" t="s">
        <v>186</v>
      </c>
      <c r="J555" t="s">
        <v>19</v>
      </c>
      <c r="K555" t="s">
        <v>181</v>
      </c>
    </row>
    <row r="556" spans="1:11">
      <c r="A556" s="2">
        <v>25</v>
      </c>
      <c r="B556" t="s">
        <v>12</v>
      </c>
      <c r="C556" t="s">
        <v>2014</v>
      </c>
      <c r="D556" t="s">
        <v>2015</v>
      </c>
      <c r="E556" t="s">
        <v>2016</v>
      </c>
      <c r="F556" t="s">
        <v>405</v>
      </c>
      <c r="G556" t="s">
        <v>17</v>
      </c>
      <c r="H556" s="3">
        <v>45345</v>
      </c>
      <c r="I556" t="s">
        <v>186</v>
      </c>
      <c r="J556" t="s">
        <v>19</v>
      </c>
      <c r="K556" t="s">
        <v>76</v>
      </c>
    </row>
    <row r="557" spans="1:11">
      <c r="A557" s="2">
        <v>24</v>
      </c>
      <c r="B557" t="s">
        <v>12</v>
      </c>
      <c r="C557" t="s">
        <v>2017</v>
      </c>
      <c r="D557" t="s">
        <v>2018</v>
      </c>
      <c r="E557" t="s">
        <v>2019</v>
      </c>
      <c r="F557" t="s">
        <v>2020</v>
      </c>
      <c r="G557" t="s">
        <v>17</v>
      </c>
      <c r="H557" s="3">
        <v>45345</v>
      </c>
      <c r="I557" t="s">
        <v>186</v>
      </c>
      <c r="J557" t="s">
        <v>19</v>
      </c>
      <c r="K557" t="s">
        <v>181</v>
      </c>
    </row>
    <row r="558" spans="1:11">
      <c r="A558" s="2">
        <v>23</v>
      </c>
      <c r="B558" t="s">
        <v>12</v>
      </c>
      <c r="C558" t="s">
        <v>2021</v>
      </c>
      <c r="D558" t="s">
        <v>2022</v>
      </c>
      <c r="E558" t="s">
        <v>2023</v>
      </c>
      <c r="F558" t="s">
        <v>2024</v>
      </c>
      <c r="G558" t="s">
        <v>17</v>
      </c>
      <c r="H558" s="3">
        <v>45345</v>
      </c>
      <c r="I558" t="s">
        <v>186</v>
      </c>
      <c r="J558" t="s">
        <v>19</v>
      </c>
      <c r="K558" t="s">
        <v>147</v>
      </c>
    </row>
    <row r="559" spans="1:11">
      <c r="A559" s="2">
        <v>22</v>
      </c>
      <c r="B559" t="s">
        <v>12</v>
      </c>
      <c r="C559" t="s">
        <v>2025</v>
      </c>
      <c r="D559" t="s">
        <v>2026</v>
      </c>
      <c r="E559" t="s">
        <v>2027</v>
      </c>
      <c r="F559" t="s">
        <v>2028</v>
      </c>
      <c r="G559" t="s">
        <v>17</v>
      </c>
      <c r="H559" s="3">
        <v>45345</v>
      </c>
      <c r="I559" t="s">
        <v>186</v>
      </c>
      <c r="J559" t="s">
        <v>19</v>
      </c>
      <c r="K559" t="s">
        <v>147</v>
      </c>
    </row>
    <row r="560" spans="1:11">
      <c r="A560" s="2">
        <v>21</v>
      </c>
      <c r="B560" t="s">
        <v>12</v>
      </c>
      <c r="C560" t="s">
        <v>2029</v>
      </c>
      <c r="D560" t="s">
        <v>2030</v>
      </c>
      <c r="E560" t="s">
        <v>583</v>
      </c>
      <c r="F560" t="s">
        <v>2031</v>
      </c>
      <c r="G560" t="s">
        <v>17</v>
      </c>
      <c r="H560" s="3">
        <v>45327</v>
      </c>
      <c r="I560" t="s">
        <v>186</v>
      </c>
      <c r="J560" t="s">
        <v>19</v>
      </c>
      <c r="K560" t="s">
        <v>76</v>
      </c>
    </row>
    <row r="561" spans="1:11">
      <c r="A561" s="2">
        <v>20</v>
      </c>
      <c r="B561" t="s">
        <v>12</v>
      </c>
      <c r="C561" t="s">
        <v>2032</v>
      </c>
      <c r="D561" t="s">
        <v>2033</v>
      </c>
      <c r="E561" t="s">
        <v>2034</v>
      </c>
      <c r="F561" t="s">
        <v>2035</v>
      </c>
      <c r="G561" t="s">
        <v>17</v>
      </c>
      <c r="H561" s="3">
        <v>45345</v>
      </c>
      <c r="I561" t="s">
        <v>186</v>
      </c>
      <c r="J561" t="s">
        <v>19</v>
      </c>
      <c r="K561" t="s">
        <v>147</v>
      </c>
    </row>
    <row r="562" spans="1:11">
      <c r="A562" s="2">
        <v>19</v>
      </c>
      <c r="B562" t="s">
        <v>12</v>
      </c>
      <c r="C562" t="s">
        <v>2036</v>
      </c>
      <c r="D562" t="s">
        <v>2037</v>
      </c>
      <c r="E562" t="s">
        <v>2038</v>
      </c>
      <c r="F562" t="s">
        <v>2039</v>
      </c>
      <c r="G562" t="s">
        <v>17</v>
      </c>
      <c r="H562" s="3">
        <v>45345</v>
      </c>
      <c r="I562" t="s">
        <v>186</v>
      </c>
      <c r="J562" t="s">
        <v>19</v>
      </c>
      <c r="K562" t="s">
        <v>76</v>
      </c>
    </row>
    <row r="563" spans="1:11">
      <c r="A563" s="2">
        <v>18</v>
      </c>
      <c r="B563" t="s">
        <v>12</v>
      </c>
      <c r="C563" t="s">
        <v>2040</v>
      </c>
      <c r="D563" t="s">
        <v>2041</v>
      </c>
      <c r="E563" t="s">
        <v>640</v>
      </c>
      <c r="F563" t="s">
        <v>2042</v>
      </c>
      <c r="G563" t="s">
        <v>17</v>
      </c>
      <c r="H563" s="3">
        <v>45345</v>
      </c>
      <c r="I563" t="s">
        <v>186</v>
      </c>
      <c r="J563" t="s">
        <v>19</v>
      </c>
      <c r="K563" t="s">
        <v>76</v>
      </c>
    </row>
    <row r="564" spans="1:11">
      <c r="A564" s="2">
        <v>17</v>
      </c>
      <c r="B564" t="s">
        <v>12</v>
      </c>
      <c r="C564" t="s">
        <v>2043</v>
      </c>
      <c r="D564" t="s">
        <v>2044</v>
      </c>
      <c r="E564" t="s">
        <v>2045</v>
      </c>
      <c r="F564" t="s">
        <v>2046</v>
      </c>
      <c r="G564" t="s">
        <v>17</v>
      </c>
      <c r="H564" s="3">
        <v>45345</v>
      </c>
      <c r="I564" t="s">
        <v>186</v>
      </c>
      <c r="J564" t="s">
        <v>19</v>
      </c>
      <c r="K564" t="s">
        <v>31</v>
      </c>
    </row>
    <row r="565" spans="1:11">
      <c r="A565" s="2">
        <v>16</v>
      </c>
      <c r="B565" t="s">
        <v>12</v>
      </c>
      <c r="C565" t="s">
        <v>2047</v>
      </c>
      <c r="D565" t="s">
        <v>2048</v>
      </c>
      <c r="E565" t="s">
        <v>2049</v>
      </c>
      <c r="F565" t="s">
        <v>2050</v>
      </c>
      <c r="G565" t="s">
        <v>17</v>
      </c>
      <c r="H565" s="3">
        <v>45345</v>
      </c>
      <c r="I565" t="s">
        <v>186</v>
      </c>
      <c r="J565" t="s">
        <v>19</v>
      </c>
      <c r="K565" t="s">
        <v>76</v>
      </c>
    </row>
    <row r="566" spans="1:11">
      <c r="A566" s="2">
        <v>15</v>
      </c>
      <c r="B566" t="s">
        <v>12</v>
      </c>
      <c r="C566" t="s">
        <v>2051</v>
      </c>
      <c r="D566" t="s">
        <v>2052</v>
      </c>
      <c r="E566" t="s">
        <v>2053</v>
      </c>
      <c r="F566" t="s">
        <v>2054</v>
      </c>
      <c r="G566" t="s">
        <v>17</v>
      </c>
      <c r="H566" s="3">
        <v>45345</v>
      </c>
      <c r="I566" t="s">
        <v>186</v>
      </c>
      <c r="J566" t="s">
        <v>19</v>
      </c>
      <c r="K566" t="s">
        <v>20</v>
      </c>
    </row>
    <row r="567" spans="1:11">
      <c r="A567" s="2">
        <v>14</v>
      </c>
      <c r="B567" t="s">
        <v>12</v>
      </c>
      <c r="C567" t="s">
        <v>2055</v>
      </c>
      <c r="D567" t="s">
        <v>2056</v>
      </c>
      <c r="E567" t="s">
        <v>2057</v>
      </c>
      <c r="F567" t="s">
        <v>2058</v>
      </c>
      <c r="G567" t="s">
        <v>122</v>
      </c>
      <c r="H567" s="3">
        <v>45344</v>
      </c>
      <c r="I567" t="s">
        <v>186</v>
      </c>
      <c r="J567" t="s">
        <v>19</v>
      </c>
      <c r="K567" t="s">
        <v>20</v>
      </c>
    </row>
    <row r="568" spans="1:11">
      <c r="A568" s="2">
        <v>13</v>
      </c>
      <c r="B568" t="s">
        <v>12</v>
      </c>
      <c r="C568" t="s">
        <v>2059</v>
      </c>
      <c r="D568" t="s">
        <v>2060</v>
      </c>
      <c r="E568" t="s">
        <v>286</v>
      </c>
      <c r="F568" t="s">
        <v>1501</v>
      </c>
      <c r="G568" t="s">
        <v>17</v>
      </c>
      <c r="H568" s="3">
        <v>45344</v>
      </c>
      <c r="I568" t="s">
        <v>186</v>
      </c>
      <c r="J568" t="s">
        <v>19</v>
      </c>
      <c r="K568" t="s">
        <v>147</v>
      </c>
    </row>
    <row r="569" spans="1:11">
      <c r="A569" s="2">
        <v>12</v>
      </c>
      <c r="B569" t="s">
        <v>12</v>
      </c>
      <c r="C569" t="s">
        <v>2061</v>
      </c>
      <c r="D569" t="s">
        <v>2062</v>
      </c>
      <c r="E569" t="s">
        <v>2063</v>
      </c>
      <c r="F569" t="s">
        <v>2064</v>
      </c>
      <c r="G569" t="s">
        <v>17</v>
      </c>
      <c r="H569" s="3">
        <v>45344</v>
      </c>
      <c r="I569" t="s">
        <v>186</v>
      </c>
      <c r="J569" t="s">
        <v>19</v>
      </c>
      <c r="K569" t="s">
        <v>76</v>
      </c>
    </row>
    <row r="570" spans="1:11">
      <c r="A570" s="2">
        <v>11</v>
      </c>
      <c r="B570" t="s">
        <v>12</v>
      </c>
      <c r="C570" t="s">
        <v>2065</v>
      </c>
      <c r="D570" t="s">
        <v>2066</v>
      </c>
      <c r="E570" t="s">
        <v>2067</v>
      </c>
      <c r="F570" t="s">
        <v>2068</v>
      </c>
      <c r="G570" t="s">
        <v>17</v>
      </c>
      <c r="H570" s="3">
        <v>45344</v>
      </c>
      <c r="I570" t="s">
        <v>186</v>
      </c>
      <c r="J570" t="s">
        <v>19</v>
      </c>
      <c r="K570" t="s">
        <v>147</v>
      </c>
    </row>
    <row r="571" spans="1:11">
      <c r="A571" s="2">
        <v>10</v>
      </c>
      <c r="B571" t="s">
        <v>12</v>
      </c>
      <c r="C571" t="s">
        <v>2069</v>
      </c>
      <c r="D571" t="s">
        <v>2070</v>
      </c>
      <c r="E571" t="s">
        <v>278</v>
      </c>
      <c r="F571" t="s">
        <v>2071</v>
      </c>
      <c r="G571" t="s">
        <v>17</v>
      </c>
      <c r="H571" s="3">
        <v>45344</v>
      </c>
      <c r="I571" t="s">
        <v>186</v>
      </c>
      <c r="J571" t="s">
        <v>19</v>
      </c>
      <c r="K571" t="s">
        <v>20</v>
      </c>
    </row>
    <row r="572" spans="1:11">
      <c r="A572" s="2">
        <v>9</v>
      </c>
      <c r="B572" t="s">
        <v>12</v>
      </c>
      <c r="C572" t="s">
        <v>2072</v>
      </c>
      <c r="D572" t="s">
        <v>2073</v>
      </c>
      <c r="E572" t="s">
        <v>707</v>
      </c>
      <c r="F572" t="s">
        <v>708</v>
      </c>
      <c r="G572" t="s">
        <v>17</v>
      </c>
      <c r="H572" s="3">
        <v>45344</v>
      </c>
      <c r="I572" t="s">
        <v>186</v>
      </c>
      <c r="J572" t="s">
        <v>19</v>
      </c>
      <c r="K572" t="s">
        <v>20</v>
      </c>
    </row>
    <row r="573" spans="1:11">
      <c r="A573" s="2">
        <v>8</v>
      </c>
      <c r="B573" t="s">
        <v>12</v>
      </c>
      <c r="C573" t="s">
        <v>2074</v>
      </c>
      <c r="D573" t="s">
        <v>2075</v>
      </c>
      <c r="E573" t="s">
        <v>1444</v>
      </c>
      <c r="F573" t="s">
        <v>2076</v>
      </c>
      <c r="G573" t="s">
        <v>17</v>
      </c>
      <c r="H573" s="3">
        <v>45344</v>
      </c>
      <c r="I573" t="s">
        <v>186</v>
      </c>
      <c r="J573" t="s">
        <v>19</v>
      </c>
      <c r="K573" t="s">
        <v>20</v>
      </c>
    </row>
    <row r="574" spans="1:11">
      <c r="A574" s="2">
        <v>7</v>
      </c>
      <c r="B574" t="s">
        <v>12</v>
      </c>
      <c r="C574" t="s">
        <v>2077</v>
      </c>
      <c r="D574" t="s">
        <v>2078</v>
      </c>
      <c r="E574" t="s">
        <v>2079</v>
      </c>
      <c r="F574" t="s">
        <v>2080</v>
      </c>
      <c r="G574" t="s">
        <v>17</v>
      </c>
      <c r="H574" s="3">
        <v>45344</v>
      </c>
      <c r="I574" t="s">
        <v>186</v>
      </c>
      <c r="J574" t="s">
        <v>19</v>
      </c>
      <c r="K574" t="s">
        <v>76</v>
      </c>
    </row>
    <row r="575" spans="1:11">
      <c r="A575" s="2">
        <v>6</v>
      </c>
      <c r="B575" t="s">
        <v>12</v>
      </c>
      <c r="C575" t="s">
        <v>2081</v>
      </c>
      <c r="D575" t="s">
        <v>2082</v>
      </c>
      <c r="E575" t="s">
        <v>2083</v>
      </c>
      <c r="F575" t="s">
        <v>2084</v>
      </c>
      <c r="G575" t="s">
        <v>17</v>
      </c>
      <c r="H575" s="3">
        <v>45344</v>
      </c>
      <c r="I575" t="s">
        <v>186</v>
      </c>
      <c r="J575" t="s">
        <v>19</v>
      </c>
      <c r="K575" t="s">
        <v>76</v>
      </c>
    </row>
    <row r="576" spans="1:11">
      <c r="A576" s="2">
        <v>5</v>
      </c>
      <c r="B576" t="s">
        <v>12</v>
      </c>
      <c r="C576" t="s">
        <v>2085</v>
      </c>
      <c r="D576" t="s">
        <v>2086</v>
      </c>
      <c r="E576" t="s">
        <v>2087</v>
      </c>
      <c r="F576" t="s">
        <v>2088</v>
      </c>
      <c r="G576" t="s">
        <v>17</v>
      </c>
      <c r="H576" s="3">
        <v>45344</v>
      </c>
      <c r="I576" t="s">
        <v>186</v>
      </c>
      <c r="J576" t="s">
        <v>19</v>
      </c>
      <c r="K576" t="s">
        <v>76</v>
      </c>
    </row>
    <row r="577" spans="1:11">
      <c r="A577" s="2">
        <v>4</v>
      </c>
      <c r="B577" t="s">
        <v>12</v>
      </c>
      <c r="C577" t="s">
        <v>2089</v>
      </c>
      <c r="D577" t="s">
        <v>2090</v>
      </c>
      <c r="E577" t="s">
        <v>1905</v>
      </c>
      <c r="F577" t="s">
        <v>2091</v>
      </c>
      <c r="G577" t="s">
        <v>17</v>
      </c>
      <c r="H577" s="3">
        <v>45344</v>
      </c>
      <c r="I577" t="s">
        <v>186</v>
      </c>
      <c r="J577" t="s">
        <v>19</v>
      </c>
      <c r="K577" t="s">
        <v>20</v>
      </c>
    </row>
    <row r="578" spans="1:11">
      <c r="A578" s="2">
        <v>3</v>
      </c>
      <c r="B578" t="s">
        <v>12</v>
      </c>
      <c r="C578" t="s">
        <v>2092</v>
      </c>
      <c r="D578" t="s">
        <v>2093</v>
      </c>
      <c r="E578" t="s">
        <v>2094</v>
      </c>
      <c r="F578" t="s">
        <v>2095</v>
      </c>
      <c r="G578" t="s">
        <v>17</v>
      </c>
      <c r="H578" s="3">
        <v>45344</v>
      </c>
      <c r="I578" t="s">
        <v>186</v>
      </c>
      <c r="J578" t="s">
        <v>19</v>
      </c>
      <c r="K578" t="s">
        <v>147</v>
      </c>
    </row>
    <row r="579" spans="1:11">
      <c r="A579" s="2">
        <v>2</v>
      </c>
      <c r="B579" t="s">
        <v>12</v>
      </c>
      <c r="C579" t="s">
        <v>2096</v>
      </c>
      <c r="D579" t="s">
        <v>2097</v>
      </c>
      <c r="E579" t="s">
        <v>2098</v>
      </c>
      <c r="F579" t="s">
        <v>2099</v>
      </c>
      <c r="G579" t="s">
        <v>17</v>
      </c>
      <c r="H579" s="3">
        <v>45344</v>
      </c>
      <c r="I579" t="s">
        <v>186</v>
      </c>
      <c r="J579" t="s">
        <v>19</v>
      </c>
      <c r="K579" t="s">
        <v>20</v>
      </c>
    </row>
    <row r="580" spans="1:11">
      <c r="A580" s="2">
        <v>1</v>
      </c>
      <c r="B580" t="s">
        <v>12</v>
      </c>
      <c r="C580" t="s">
        <v>2100</v>
      </c>
      <c r="D580" t="s">
        <v>2101</v>
      </c>
      <c r="E580" t="s">
        <v>2102</v>
      </c>
      <c r="F580" t="s">
        <v>2103</v>
      </c>
      <c r="G580" t="s">
        <v>17</v>
      </c>
      <c r="H580" s="3">
        <v>45344</v>
      </c>
      <c r="I580" t="s">
        <v>186</v>
      </c>
      <c r="J580" t="s">
        <v>19</v>
      </c>
      <c r="K580" t="s">
        <v>147</v>
      </c>
    </row>
  </sheetData>
  <autoFilter ref="A2:K580"/>
  <mergeCells count="1">
    <mergeCell ref="A1:K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8"/>
  <sheetViews>
    <sheetView workbookViewId="0">
      <selection activeCell="A3" sqref="A3:B8"/>
    </sheetView>
  </sheetViews>
  <sheetFormatPr baseColWidth="10" defaultRowHeight="15"/>
  <cols>
    <col min="1" max="1" width="27" bestFit="1" customWidth="1"/>
    <col min="2" max="2" width="23.5703125" style="10" customWidth="1"/>
  </cols>
  <sheetData>
    <row r="3" spans="1:2">
      <c r="A3" s="73" t="s">
        <v>2615</v>
      </c>
      <c r="B3" s="10" t="s">
        <v>2629</v>
      </c>
    </row>
    <row r="4" spans="1:2">
      <c r="A4" s="74" t="s">
        <v>2164</v>
      </c>
      <c r="B4" s="75">
        <v>83</v>
      </c>
    </row>
    <row r="5" spans="1:2">
      <c r="A5" s="74" t="s">
        <v>2614</v>
      </c>
      <c r="B5" s="75">
        <v>68.811594202898547</v>
      </c>
    </row>
    <row r="6" spans="1:2">
      <c r="A6" s="74" t="s">
        <v>2136</v>
      </c>
      <c r="B6" s="75">
        <v>72.482490272373539</v>
      </c>
    </row>
    <row r="7" spans="1:2">
      <c r="A7" s="74" t="s">
        <v>2158</v>
      </c>
      <c r="B7" s="75">
        <v>58</v>
      </c>
    </row>
    <row r="8" spans="1:2">
      <c r="A8" s="74" t="s">
        <v>2616</v>
      </c>
      <c r="B8" s="75">
        <v>71.601796407185631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37"/>
  <sheetViews>
    <sheetView topLeftCell="H1" zoomScale="70" zoomScaleNormal="70" workbookViewId="0">
      <pane ySplit="1" topLeftCell="A64" activePane="bottomLeft" state="frozen"/>
      <selection pane="bottomLeft" activeCell="J65" sqref="J65"/>
    </sheetView>
  </sheetViews>
  <sheetFormatPr baseColWidth="10" defaultColWidth="11.42578125" defaultRowHeight="15"/>
  <cols>
    <col min="1" max="1" width="17.42578125" style="1" customWidth="1"/>
    <col min="2" max="2" width="32.42578125" style="1" customWidth="1"/>
    <col min="3" max="3" width="19.7109375" style="6" customWidth="1"/>
    <col min="4" max="4" width="19.42578125" style="6" customWidth="1"/>
    <col min="5" max="5" width="19.7109375" style="6" customWidth="1"/>
    <col min="6" max="6" width="20.7109375" style="6" customWidth="1"/>
    <col min="7" max="7" width="30.42578125" style="6" customWidth="1"/>
    <col min="8" max="8" width="17.85546875" style="6" customWidth="1"/>
    <col min="9" max="9" width="16.42578125" style="6" customWidth="1"/>
    <col min="10" max="10" width="20.7109375" style="6" customWidth="1"/>
    <col min="11" max="11" width="14.28515625" style="6" customWidth="1"/>
    <col min="12" max="12" width="17.42578125" style="6" customWidth="1"/>
    <col min="13" max="13" width="22.140625" style="6" customWidth="1"/>
    <col min="14" max="14" width="20.140625" style="18" bestFit="1" customWidth="1"/>
    <col min="15" max="15" width="16.28515625" style="37" customWidth="1"/>
    <col min="16" max="16" width="24.5703125" style="18" bestFit="1" customWidth="1"/>
    <col min="17" max="17" width="14.7109375" style="23" bestFit="1" customWidth="1"/>
    <col min="18" max="18" width="16.42578125" style="6" bestFit="1" customWidth="1"/>
    <col min="19" max="19" width="15.7109375" style="6" customWidth="1"/>
    <col min="20" max="20" width="41.140625" style="1" customWidth="1"/>
    <col min="21" max="21" width="29.28515625" style="18" customWidth="1"/>
    <col min="22" max="22" width="17.85546875" style="1" customWidth="1"/>
    <col min="23" max="23" width="26.7109375" style="1" customWidth="1"/>
    <col min="24" max="24" width="28.5703125" style="41" customWidth="1"/>
    <col min="25" max="25" width="29.42578125" style="1" customWidth="1"/>
    <col min="26" max="26" width="20.28515625" style="1" customWidth="1"/>
    <col min="27" max="47" width="11.42578125" style="1"/>
    <col min="48" max="48" width="19.28515625" style="10" customWidth="1"/>
    <col min="49" max="49" width="23.28515625" style="10" customWidth="1"/>
    <col min="50" max="50" width="20.28515625" style="10" customWidth="1"/>
    <col min="51" max="51" width="19.42578125" style="10" customWidth="1"/>
    <col min="52" max="52" width="19.140625" style="10" customWidth="1"/>
    <col min="53" max="53" width="20" style="10" customWidth="1"/>
    <col min="54" max="54" width="26" style="10" customWidth="1"/>
    <col min="55" max="55" width="22.85546875" style="10" customWidth="1"/>
    <col min="56" max="56" width="17.7109375" style="10" customWidth="1"/>
    <col min="57" max="57" width="19.85546875" style="10" customWidth="1"/>
    <col min="58" max="58" width="20.42578125" style="10" customWidth="1"/>
    <col min="59" max="59" width="18.7109375" style="10" customWidth="1"/>
    <col min="60" max="60" width="21.7109375" style="10" customWidth="1"/>
    <col min="61" max="61" width="21" style="10" customWidth="1"/>
    <col min="62" max="62" width="26.42578125" style="10" customWidth="1"/>
    <col min="63" max="63" width="24.42578125" style="10" customWidth="1"/>
    <col min="64" max="64" width="19.42578125" style="10" customWidth="1"/>
    <col min="65" max="16384" width="11.42578125" style="1"/>
  </cols>
  <sheetData>
    <row r="1" spans="1:64" ht="47.25">
      <c r="A1" s="4" t="s">
        <v>2104</v>
      </c>
      <c r="B1" s="4" t="s">
        <v>2105</v>
      </c>
      <c r="C1" s="4" t="s">
        <v>2106</v>
      </c>
      <c r="D1" s="4" t="s">
        <v>2107</v>
      </c>
      <c r="E1" s="4" t="s">
        <v>2108</v>
      </c>
      <c r="F1" s="4" t="s">
        <v>2109</v>
      </c>
      <c r="G1" s="4" t="s">
        <v>6</v>
      </c>
      <c r="H1" s="4" t="s">
        <v>2110</v>
      </c>
      <c r="I1" s="4" t="s">
        <v>2111</v>
      </c>
      <c r="J1" s="4" t="s">
        <v>2112</v>
      </c>
      <c r="K1" s="60" t="s">
        <v>2113</v>
      </c>
      <c r="L1" s="5" t="s">
        <v>2114</v>
      </c>
      <c r="M1" s="5" t="s">
        <v>2115</v>
      </c>
      <c r="N1" s="21" t="s">
        <v>2116</v>
      </c>
      <c r="O1" s="33" t="s">
        <v>2117</v>
      </c>
      <c r="P1" s="21" t="s">
        <v>2118</v>
      </c>
      <c r="Q1" s="5" t="s">
        <v>2119</v>
      </c>
      <c r="R1" s="5" t="s">
        <v>2120</v>
      </c>
      <c r="S1" s="4" t="s">
        <v>11</v>
      </c>
      <c r="T1" s="4" t="s">
        <v>2121</v>
      </c>
      <c r="U1" s="21" t="s">
        <v>2122</v>
      </c>
      <c r="V1" s="4" t="s">
        <v>2123</v>
      </c>
      <c r="W1" s="4" t="s">
        <v>2124</v>
      </c>
      <c r="X1" s="5" t="s">
        <v>2125</v>
      </c>
      <c r="Y1" s="4" t="s">
        <v>2126</v>
      </c>
      <c r="AV1" s="79" t="s">
        <v>2127</v>
      </c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</row>
    <row r="2" spans="1:64" s="6" customFormat="1" ht="105">
      <c r="A2" s="11" t="s">
        <v>2128</v>
      </c>
      <c r="B2" s="11" t="s">
        <v>2129</v>
      </c>
      <c r="C2" s="11" t="s">
        <v>2130</v>
      </c>
      <c r="D2" s="12" t="s">
        <v>15</v>
      </c>
      <c r="E2" s="11" t="s">
        <v>2131</v>
      </c>
      <c r="F2" s="12" t="s">
        <v>2132</v>
      </c>
      <c r="G2" s="12" t="s">
        <v>16</v>
      </c>
      <c r="H2" s="11" t="s">
        <v>2133</v>
      </c>
      <c r="I2" s="11" t="s">
        <v>2134</v>
      </c>
      <c r="J2" s="11" t="s">
        <v>2135</v>
      </c>
      <c r="K2" s="11" t="s">
        <v>2136</v>
      </c>
      <c r="L2" s="12">
        <v>15</v>
      </c>
      <c r="M2" s="12" t="s">
        <v>13</v>
      </c>
      <c r="N2" s="20">
        <v>45351</v>
      </c>
      <c r="O2" s="34" t="s">
        <v>2137</v>
      </c>
      <c r="P2" s="50">
        <v>45372</v>
      </c>
      <c r="Q2" s="22">
        <f>NETWORKDAYS(N2,P2,AV2:AY2:AZ2:BA2:BB2:BC2:BD2:BE2:BF2:BG2:BH2:BL2)</f>
        <v>16</v>
      </c>
      <c r="R2" s="22">
        <f>1+Q2</f>
        <v>17</v>
      </c>
      <c r="S2" s="25" t="s">
        <v>2570</v>
      </c>
      <c r="T2" s="11" t="s">
        <v>2139</v>
      </c>
      <c r="U2" s="19">
        <v>45362.620057870372</v>
      </c>
      <c r="V2" s="12" t="s">
        <v>2140</v>
      </c>
      <c r="W2" s="12" t="s">
        <v>2141</v>
      </c>
      <c r="X2" s="12" t="s">
        <v>2142</v>
      </c>
      <c r="Y2" s="32" t="s">
        <v>2572</v>
      </c>
      <c r="AV2" s="9">
        <v>45292</v>
      </c>
      <c r="AW2" s="9">
        <v>45299</v>
      </c>
      <c r="AX2" s="9">
        <v>45376</v>
      </c>
      <c r="AY2" s="9">
        <v>45379</v>
      </c>
      <c r="AZ2" s="9">
        <v>45380</v>
      </c>
      <c r="BA2" s="9">
        <v>45413</v>
      </c>
      <c r="BB2" s="9">
        <v>45425</v>
      </c>
      <c r="BC2" s="9">
        <v>45446</v>
      </c>
      <c r="BD2" s="9">
        <v>45453</v>
      </c>
      <c r="BE2" s="9">
        <v>45474</v>
      </c>
      <c r="BF2" s="9">
        <v>45493</v>
      </c>
      <c r="BG2" s="9">
        <v>45511</v>
      </c>
      <c r="BH2" s="9">
        <v>45523</v>
      </c>
      <c r="BI2" s="9">
        <v>45579</v>
      </c>
      <c r="BJ2" s="9">
        <v>45600</v>
      </c>
      <c r="BK2" s="9">
        <v>45607</v>
      </c>
      <c r="BL2" s="9">
        <v>45651</v>
      </c>
    </row>
    <row r="3" spans="1:64" s="6" customFormat="1" ht="105">
      <c r="A3" s="11" t="s">
        <v>2128</v>
      </c>
      <c r="B3" s="11" t="s">
        <v>2129</v>
      </c>
      <c r="C3" s="11" t="s">
        <v>2143</v>
      </c>
      <c r="D3" s="12" t="s">
        <v>23</v>
      </c>
      <c r="E3" s="11" t="s">
        <v>2131</v>
      </c>
      <c r="F3" s="56" t="s">
        <v>2203</v>
      </c>
      <c r="G3" s="11" t="s">
        <v>1501</v>
      </c>
      <c r="H3" s="11" t="s">
        <v>2133</v>
      </c>
      <c r="I3" s="11" t="s">
        <v>2134</v>
      </c>
      <c r="J3" s="11" t="s">
        <v>2135</v>
      </c>
      <c r="K3" s="11" t="s">
        <v>2136</v>
      </c>
      <c r="L3" s="12">
        <v>15</v>
      </c>
      <c r="M3" s="12" t="s">
        <v>21</v>
      </c>
      <c r="N3" s="20">
        <v>45351</v>
      </c>
      <c r="O3" s="34" t="s">
        <v>2144</v>
      </c>
      <c r="P3" s="50">
        <v>45372</v>
      </c>
      <c r="Q3" s="22">
        <f>NETWORKDAYS(N3,P3,AV3:AY3:AZ3:BA3:BB3:BC3:BD3:BE3:BF3:BG3:BH3:BL3)</f>
        <v>16</v>
      </c>
      <c r="R3" s="22">
        <f t="shared" ref="R3" si="0">1+Q3</f>
        <v>17</v>
      </c>
      <c r="S3" s="25" t="s">
        <v>2570</v>
      </c>
      <c r="T3" s="11" t="s">
        <v>2145</v>
      </c>
      <c r="U3" s="29">
        <v>45362.636793981481</v>
      </c>
      <c r="V3" s="12" t="s">
        <v>2140</v>
      </c>
      <c r="W3" s="56" t="s">
        <v>2141</v>
      </c>
      <c r="X3" s="56" t="s">
        <v>2142</v>
      </c>
      <c r="Y3" s="32" t="s">
        <v>2572</v>
      </c>
      <c r="AV3" s="9">
        <v>45292</v>
      </c>
      <c r="AW3" s="9">
        <v>45299</v>
      </c>
      <c r="AX3" s="9">
        <v>45376</v>
      </c>
      <c r="AY3" s="9">
        <v>45379</v>
      </c>
      <c r="AZ3" s="9">
        <v>45380</v>
      </c>
      <c r="BA3" s="9">
        <v>45413</v>
      </c>
      <c r="BB3" s="9">
        <v>45425</v>
      </c>
      <c r="BC3" s="9">
        <v>45446</v>
      </c>
      <c r="BD3" s="9">
        <v>45453</v>
      </c>
      <c r="BE3" s="9">
        <v>45474</v>
      </c>
      <c r="BF3" s="9">
        <v>45493</v>
      </c>
      <c r="BG3" s="9">
        <v>45511</v>
      </c>
      <c r="BH3" s="9">
        <v>45523</v>
      </c>
      <c r="BI3" s="9">
        <v>45579</v>
      </c>
      <c r="BJ3" s="9">
        <v>45600</v>
      </c>
      <c r="BK3" s="9">
        <v>45607</v>
      </c>
      <c r="BL3" s="9">
        <v>45651</v>
      </c>
    </row>
    <row r="4" spans="1:64" s="6" customFormat="1" ht="150">
      <c r="A4" s="11" t="s">
        <v>2128</v>
      </c>
      <c r="B4" s="11" t="s">
        <v>2129</v>
      </c>
      <c r="C4" s="12" t="s">
        <v>2153</v>
      </c>
      <c r="D4" s="12" t="s">
        <v>201</v>
      </c>
      <c r="E4" s="12" t="s">
        <v>2160</v>
      </c>
      <c r="F4" s="12" t="s">
        <v>2132</v>
      </c>
      <c r="G4" s="12" t="s">
        <v>202</v>
      </c>
      <c r="H4" s="12" t="s">
        <v>2155</v>
      </c>
      <c r="I4" s="12" t="s">
        <v>2156</v>
      </c>
      <c r="J4" s="12" t="s">
        <v>2157</v>
      </c>
      <c r="K4" s="12" t="s">
        <v>2150</v>
      </c>
      <c r="L4" s="12">
        <v>15</v>
      </c>
      <c r="M4" s="12" t="s">
        <v>199</v>
      </c>
      <c r="N4" s="20">
        <v>45351</v>
      </c>
      <c r="O4" s="35"/>
      <c r="P4" s="24">
        <v>45443</v>
      </c>
      <c r="Q4" s="22">
        <f>NETWORKDAYS(N4,P4,AV4:AY4:AZ4:BA4:BB4:BC4:BD4:BE4:BF4:BG4:BH4:BL4)</f>
        <v>62</v>
      </c>
      <c r="R4" s="22">
        <f t="shared" ref="R4:R67" si="1">1+Q4</f>
        <v>63</v>
      </c>
      <c r="S4" s="13" t="s">
        <v>2151</v>
      </c>
      <c r="T4" s="12" t="s">
        <v>2182</v>
      </c>
      <c r="U4" s="24"/>
      <c r="V4" s="12"/>
      <c r="W4" s="12"/>
      <c r="X4" s="22"/>
      <c r="Y4" s="12"/>
      <c r="AV4" s="9">
        <v>45292</v>
      </c>
      <c r="AW4" s="9">
        <v>45299</v>
      </c>
      <c r="AX4" s="9">
        <v>45376</v>
      </c>
      <c r="AY4" s="9">
        <v>45379</v>
      </c>
      <c r="AZ4" s="9">
        <v>45380</v>
      </c>
      <c r="BA4" s="9">
        <v>45413</v>
      </c>
      <c r="BB4" s="9">
        <v>45425</v>
      </c>
      <c r="BC4" s="9">
        <v>45446</v>
      </c>
      <c r="BD4" s="9">
        <v>45453</v>
      </c>
      <c r="BE4" s="9">
        <v>45474</v>
      </c>
      <c r="BF4" s="9">
        <v>45493</v>
      </c>
      <c r="BG4" s="9">
        <v>45511</v>
      </c>
      <c r="BH4" s="9">
        <v>45523</v>
      </c>
      <c r="BI4" s="9">
        <v>45579</v>
      </c>
      <c r="BJ4" s="9">
        <v>45600</v>
      </c>
      <c r="BK4" s="9">
        <v>45607</v>
      </c>
      <c r="BL4" s="9">
        <v>45651</v>
      </c>
    </row>
    <row r="5" spans="1:64" s="6" customFormat="1" ht="210">
      <c r="A5" s="11" t="s">
        <v>2128</v>
      </c>
      <c r="B5" s="11" t="s">
        <v>2129</v>
      </c>
      <c r="C5" s="12" t="s">
        <v>2153</v>
      </c>
      <c r="D5" s="12" t="s">
        <v>205</v>
      </c>
      <c r="E5" s="12" t="s">
        <v>2154</v>
      </c>
      <c r="F5" s="56" t="s">
        <v>2216</v>
      </c>
      <c r="G5" s="12" t="s">
        <v>206</v>
      </c>
      <c r="H5" s="12" t="s">
        <v>2173</v>
      </c>
      <c r="I5" s="12" t="s">
        <v>2134</v>
      </c>
      <c r="J5" s="12" t="s">
        <v>2174</v>
      </c>
      <c r="K5" s="12" t="s">
        <v>2614</v>
      </c>
      <c r="L5" s="12">
        <v>15</v>
      </c>
      <c r="M5" s="12" t="s">
        <v>203</v>
      </c>
      <c r="N5" s="20">
        <v>45351</v>
      </c>
      <c r="O5" s="35"/>
      <c r="P5" s="24">
        <v>45443</v>
      </c>
      <c r="Q5" s="22">
        <f>NETWORKDAYS(N5,P5,AV5:AY5:AZ5:BA5:BB5:BC5:BD5:BE5:BF5:BG5:BH5:BL5)</f>
        <v>62</v>
      </c>
      <c r="R5" s="22">
        <f t="shared" si="1"/>
        <v>63</v>
      </c>
      <c r="S5" s="13" t="s">
        <v>2151</v>
      </c>
      <c r="T5" s="12" t="s">
        <v>2183</v>
      </c>
      <c r="U5" s="31"/>
      <c r="V5" s="12"/>
      <c r="W5" s="12"/>
      <c r="X5" s="22"/>
      <c r="Y5" s="12"/>
      <c r="AV5" s="9">
        <v>45292</v>
      </c>
      <c r="AW5" s="9">
        <v>45299</v>
      </c>
      <c r="AX5" s="9">
        <v>45376</v>
      </c>
      <c r="AY5" s="9">
        <v>45379</v>
      </c>
      <c r="AZ5" s="9">
        <v>45380</v>
      </c>
      <c r="BA5" s="9">
        <v>45413</v>
      </c>
      <c r="BB5" s="9">
        <v>45425</v>
      </c>
      <c r="BC5" s="9">
        <v>45446</v>
      </c>
      <c r="BD5" s="9">
        <v>45453</v>
      </c>
      <c r="BE5" s="9">
        <v>45474</v>
      </c>
      <c r="BF5" s="9">
        <v>45493</v>
      </c>
      <c r="BG5" s="9">
        <v>45511</v>
      </c>
      <c r="BH5" s="9">
        <v>45523</v>
      </c>
      <c r="BI5" s="9">
        <v>45579</v>
      </c>
      <c r="BJ5" s="9">
        <v>45600</v>
      </c>
      <c r="BK5" s="9">
        <v>45607</v>
      </c>
      <c r="BL5" s="9">
        <v>45651</v>
      </c>
    </row>
    <row r="6" spans="1:64" s="6" customFormat="1" ht="120">
      <c r="A6" s="11" t="s">
        <v>2128</v>
      </c>
      <c r="B6" s="11" t="s">
        <v>2129</v>
      </c>
      <c r="C6" s="12" t="s">
        <v>2153</v>
      </c>
      <c r="D6" s="12" t="s">
        <v>2191</v>
      </c>
      <c r="E6" s="12" t="s">
        <v>2131</v>
      </c>
      <c r="F6" s="12" t="s">
        <v>2132</v>
      </c>
      <c r="G6" s="12" t="s">
        <v>214</v>
      </c>
      <c r="H6" s="12" t="s">
        <v>2155</v>
      </c>
      <c r="I6" s="12" t="s">
        <v>2156</v>
      </c>
      <c r="J6" s="12" t="s">
        <v>2157</v>
      </c>
      <c r="K6" s="12" t="s">
        <v>2150</v>
      </c>
      <c r="L6" s="12">
        <v>15</v>
      </c>
      <c r="M6" s="12" t="s">
        <v>211</v>
      </c>
      <c r="N6" s="20">
        <v>45351</v>
      </c>
      <c r="O6" s="35"/>
      <c r="P6" s="24">
        <v>45443</v>
      </c>
      <c r="Q6" s="22">
        <f>NETWORKDAYS(N6,P6,AV6:AY6:AZ6:BA6:BB6:BC6:BD6:BE6:BF6:BG6:BH6:BL6)</f>
        <v>62</v>
      </c>
      <c r="R6" s="22">
        <f t="shared" si="1"/>
        <v>63</v>
      </c>
      <c r="S6" s="13" t="s">
        <v>2151</v>
      </c>
      <c r="T6" s="12" t="s">
        <v>2192</v>
      </c>
      <c r="U6" s="24"/>
      <c r="V6" s="12"/>
      <c r="W6" s="12"/>
      <c r="X6" s="22"/>
      <c r="Y6" s="12"/>
      <c r="AV6" s="9">
        <v>45292</v>
      </c>
      <c r="AW6" s="9">
        <v>45299</v>
      </c>
      <c r="AX6" s="9">
        <v>45376</v>
      </c>
      <c r="AY6" s="9">
        <v>45379</v>
      </c>
      <c r="AZ6" s="9">
        <v>45380</v>
      </c>
      <c r="BA6" s="9">
        <v>45413</v>
      </c>
      <c r="BB6" s="9">
        <v>45425</v>
      </c>
      <c r="BC6" s="9">
        <v>45446</v>
      </c>
      <c r="BD6" s="9">
        <v>45453</v>
      </c>
      <c r="BE6" s="9">
        <v>45474</v>
      </c>
      <c r="BF6" s="9">
        <v>45493</v>
      </c>
      <c r="BG6" s="9">
        <v>45511</v>
      </c>
      <c r="BH6" s="9">
        <v>45523</v>
      </c>
      <c r="BI6" s="9">
        <v>45579</v>
      </c>
      <c r="BJ6" s="9">
        <v>45600</v>
      </c>
      <c r="BK6" s="9">
        <v>45607</v>
      </c>
      <c r="BL6" s="9">
        <v>45651</v>
      </c>
    </row>
    <row r="7" spans="1:64" s="6" customFormat="1" ht="105">
      <c r="A7" s="11" t="s">
        <v>2128</v>
      </c>
      <c r="B7" s="11" t="s">
        <v>2129</v>
      </c>
      <c r="C7" s="12" t="s">
        <v>2153</v>
      </c>
      <c r="D7" s="12" t="s">
        <v>104</v>
      </c>
      <c r="E7" s="12" t="s">
        <v>2154</v>
      </c>
      <c r="F7" s="12" t="s">
        <v>2132</v>
      </c>
      <c r="G7" s="12" t="s">
        <v>105</v>
      </c>
      <c r="H7" s="11" t="s">
        <v>2133</v>
      </c>
      <c r="I7" s="11" t="s">
        <v>2134</v>
      </c>
      <c r="J7" s="11" t="s">
        <v>2135</v>
      </c>
      <c r="K7" s="12" t="s">
        <v>2613</v>
      </c>
      <c r="L7" s="12">
        <v>15</v>
      </c>
      <c r="M7" s="12" t="s">
        <v>102</v>
      </c>
      <c r="N7" s="20">
        <v>45342</v>
      </c>
      <c r="O7" s="36" t="s">
        <v>2162</v>
      </c>
      <c r="P7" s="50">
        <v>45372</v>
      </c>
      <c r="Q7" s="22">
        <f>NETWORKDAYS(N7,P7,AV7:AY7:AZ7:BA7:BB7:BC7:BD7:BE7:BF7:BG7:BH7:BL7)</f>
        <v>23</v>
      </c>
      <c r="R7" s="22">
        <f t="shared" si="1"/>
        <v>24</v>
      </c>
      <c r="S7" s="25" t="s">
        <v>2570</v>
      </c>
      <c r="T7" s="12" t="s">
        <v>2163</v>
      </c>
      <c r="U7" s="29">
        <v>45359.422407407408</v>
      </c>
      <c r="V7" s="12" t="s">
        <v>2140</v>
      </c>
      <c r="W7" s="12" t="s">
        <v>2141</v>
      </c>
      <c r="X7" s="12" t="s">
        <v>2142</v>
      </c>
      <c r="Y7" s="25" t="s">
        <v>2576</v>
      </c>
      <c r="AV7" s="9">
        <v>45292</v>
      </c>
      <c r="AW7" s="9">
        <v>45299</v>
      </c>
      <c r="AX7" s="9">
        <v>45376</v>
      </c>
      <c r="AY7" s="9">
        <v>45379</v>
      </c>
      <c r="AZ7" s="9">
        <v>45380</v>
      </c>
      <c r="BA7" s="9">
        <v>45413</v>
      </c>
      <c r="BB7" s="9">
        <v>45425</v>
      </c>
      <c r="BC7" s="9">
        <v>45446</v>
      </c>
      <c r="BD7" s="9">
        <v>45453</v>
      </c>
      <c r="BE7" s="9">
        <v>45474</v>
      </c>
      <c r="BF7" s="9">
        <v>45493</v>
      </c>
      <c r="BG7" s="9">
        <v>45511</v>
      </c>
      <c r="BH7" s="9">
        <v>45523</v>
      </c>
      <c r="BI7" s="9">
        <v>45579</v>
      </c>
      <c r="BJ7" s="9">
        <v>45600</v>
      </c>
      <c r="BK7" s="9">
        <v>45607</v>
      </c>
      <c r="BL7" s="9">
        <v>45651</v>
      </c>
    </row>
    <row r="8" spans="1:64" s="6" customFormat="1" ht="210">
      <c r="A8" s="11" t="s">
        <v>2128</v>
      </c>
      <c r="B8" s="11" t="s">
        <v>2129</v>
      </c>
      <c r="C8" s="11" t="s">
        <v>2193</v>
      </c>
      <c r="D8" s="12" t="s">
        <v>217</v>
      </c>
      <c r="E8" s="12" t="s">
        <v>2160</v>
      </c>
      <c r="F8" s="11" t="s">
        <v>2132</v>
      </c>
      <c r="G8" s="12" t="s">
        <v>218</v>
      </c>
      <c r="H8" s="12" t="s">
        <v>2173</v>
      </c>
      <c r="I8" s="11" t="s">
        <v>2134</v>
      </c>
      <c r="J8" s="11" t="s">
        <v>2174</v>
      </c>
      <c r="K8" s="11" t="s">
        <v>2150</v>
      </c>
      <c r="L8" s="12">
        <v>15</v>
      </c>
      <c r="M8" s="12" t="s">
        <v>215</v>
      </c>
      <c r="N8" s="20">
        <v>45351</v>
      </c>
      <c r="O8" s="35"/>
      <c r="P8" s="24">
        <v>45443</v>
      </c>
      <c r="Q8" s="22">
        <f>NETWORKDAYS(N8,P8,AV8:AY8:AZ8:BA8:BB8:BC8:BD8:BE8:BF8:BG8:BH8:BL8)</f>
        <v>62</v>
      </c>
      <c r="R8" s="22">
        <f t="shared" si="1"/>
        <v>63</v>
      </c>
      <c r="S8" s="13" t="s">
        <v>2151</v>
      </c>
      <c r="T8" s="12" t="s">
        <v>2194</v>
      </c>
      <c r="U8" s="24"/>
      <c r="V8" s="12"/>
      <c r="W8" s="12"/>
      <c r="X8" s="22"/>
      <c r="Y8" s="12"/>
      <c r="AV8" s="9">
        <v>45292</v>
      </c>
      <c r="AW8" s="9">
        <v>45299</v>
      </c>
      <c r="AX8" s="9">
        <v>45376</v>
      </c>
      <c r="AY8" s="9">
        <v>45379</v>
      </c>
      <c r="AZ8" s="9">
        <v>45380</v>
      </c>
      <c r="BA8" s="9">
        <v>45413</v>
      </c>
      <c r="BB8" s="9">
        <v>45425</v>
      </c>
      <c r="BC8" s="9">
        <v>45446</v>
      </c>
      <c r="BD8" s="9">
        <v>45453</v>
      </c>
      <c r="BE8" s="9">
        <v>45474</v>
      </c>
      <c r="BF8" s="9">
        <v>45493</v>
      </c>
      <c r="BG8" s="9">
        <v>45511</v>
      </c>
      <c r="BH8" s="9">
        <v>45523</v>
      </c>
      <c r="BI8" s="9">
        <v>45579</v>
      </c>
      <c r="BJ8" s="9">
        <v>45600</v>
      </c>
      <c r="BK8" s="9">
        <v>45607</v>
      </c>
      <c r="BL8" s="9">
        <v>45651</v>
      </c>
    </row>
    <row r="9" spans="1:64" s="6" customFormat="1" ht="165">
      <c r="A9" s="11" t="s">
        <v>2128</v>
      </c>
      <c r="B9" s="11" t="s">
        <v>2129</v>
      </c>
      <c r="C9" s="12" t="s">
        <v>2153</v>
      </c>
      <c r="D9" s="12" t="s">
        <v>225</v>
      </c>
      <c r="E9" s="12" t="s">
        <v>2131</v>
      </c>
      <c r="F9" s="12" t="s">
        <v>2195</v>
      </c>
      <c r="G9" s="12" t="s">
        <v>226</v>
      </c>
      <c r="H9" s="12" t="s">
        <v>2148</v>
      </c>
      <c r="I9" s="12" t="s">
        <v>2134</v>
      </c>
      <c r="J9" s="12" t="s">
        <v>2149</v>
      </c>
      <c r="K9" s="12" t="s">
        <v>2614</v>
      </c>
      <c r="L9" s="12">
        <v>15</v>
      </c>
      <c r="M9" s="12" t="s">
        <v>223</v>
      </c>
      <c r="N9" s="20">
        <v>45351</v>
      </c>
      <c r="O9" s="35"/>
      <c r="P9" s="24">
        <v>45443</v>
      </c>
      <c r="Q9" s="22">
        <f>NETWORKDAYS(N9,P9,AV9:AY9:AZ9:BA9:BB9:BC9:BD9:BE9:BF9:BG9:BH9:BL9)</f>
        <v>62</v>
      </c>
      <c r="R9" s="22">
        <f t="shared" si="1"/>
        <v>63</v>
      </c>
      <c r="S9" s="13" t="s">
        <v>2151</v>
      </c>
      <c r="T9" s="12" t="s">
        <v>2196</v>
      </c>
      <c r="U9" s="20"/>
      <c r="V9" s="12"/>
      <c r="W9" s="12"/>
      <c r="X9" s="22"/>
      <c r="Y9" s="12"/>
      <c r="AV9" s="9">
        <v>45292</v>
      </c>
      <c r="AW9" s="9">
        <v>45299</v>
      </c>
      <c r="AX9" s="9">
        <v>45376</v>
      </c>
      <c r="AY9" s="9">
        <v>45379</v>
      </c>
      <c r="AZ9" s="9">
        <v>45380</v>
      </c>
      <c r="BA9" s="9">
        <v>45413</v>
      </c>
      <c r="BB9" s="9">
        <v>45425</v>
      </c>
      <c r="BC9" s="9">
        <v>45446</v>
      </c>
      <c r="BD9" s="9">
        <v>45453</v>
      </c>
      <c r="BE9" s="9">
        <v>45474</v>
      </c>
      <c r="BF9" s="9">
        <v>45493</v>
      </c>
      <c r="BG9" s="9">
        <v>45511</v>
      </c>
      <c r="BH9" s="9">
        <v>45523</v>
      </c>
      <c r="BI9" s="9">
        <v>45579</v>
      </c>
      <c r="BJ9" s="9">
        <v>45600</v>
      </c>
      <c r="BK9" s="9">
        <v>45607</v>
      </c>
      <c r="BL9" s="9">
        <v>45651</v>
      </c>
    </row>
    <row r="10" spans="1:64" s="6" customFormat="1" ht="195">
      <c r="A10" s="11" t="s">
        <v>2128</v>
      </c>
      <c r="B10" s="11" t="s">
        <v>2129</v>
      </c>
      <c r="C10" s="12" t="s">
        <v>2197</v>
      </c>
      <c r="D10" s="12" t="s">
        <v>239</v>
      </c>
      <c r="E10" s="12" t="s">
        <v>2166</v>
      </c>
      <c r="F10" s="12" t="s">
        <v>2132</v>
      </c>
      <c r="G10" s="12" t="s">
        <v>240</v>
      </c>
      <c r="H10" s="11" t="s">
        <v>2198</v>
      </c>
      <c r="I10" s="12" t="s">
        <v>2156</v>
      </c>
      <c r="J10" s="12" t="s">
        <v>2199</v>
      </c>
      <c r="K10" s="12" t="s">
        <v>2150</v>
      </c>
      <c r="L10" s="12">
        <v>15</v>
      </c>
      <c r="M10" s="12" t="s">
        <v>237</v>
      </c>
      <c r="N10" s="20">
        <v>45351</v>
      </c>
      <c r="O10" s="35"/>
      <c r="P10" s="24">
        <v>45443</v>
      </c>
      <c r="Q10" s="22">
        <f>NETWORKDAYS(N10,P10,AV10:AY10:AZ10:BA10:BB10:BC10:BD10:BE10:BF10:BG10:BH10:BL10)</f>
        <v>62</v>
      </c>
      <c r="R10" s="22">
        <f t="shared" si="1"/>
        <v>63</v>
      </c>
      <c r="S10" s="13" t="s">
        <v>2151</v>
      </c>
      <c r="T10" s="12" t="s">
        <v>2200</v>
      </c>
      <c r="U10" s="24"/>
      <c r="V10" s="12"/>
      <c r="W10" s="12"/>
      <c r="X10" s="22"/>
      <c r="Y10" s="12"/>
      <c r="AV10" s="9">
        <v>45292</v>
      </c>
      <c r="AW10" s="9">
        <v>45299</v>
      </c>
      <c r="AX10" s="9">
        <v>45376</v>
      </c>
      <c r="AY10" s="9">
        <v>45379</v>
      </c>
      <c r="AZ10" s="9">
        <v>45380</v>
      </c>
      <c r="BA10" s="9">
        <v>45413</v>
      </c>
      <c r="BB10" s="9">
        <v>45425</v>
      </c>
      <c r="BC10" s="9">
        <v>45446</v>
      </c>
      <c r="BD10" s="9">
        <v>45453</v>
      </c>
      <c r="BE10" s="9">
        <v>45474</v>
      </c>
      <c r="BF10" s="9">
        <v>45493</v>
      </c>
      <c r="BG10" s="9">
        <v>45511</v>
      </c>
      <c r="BH10" s="9">
        <v>45523</v>
      </c>
      <c r="BI10" s="9">
        <v>45579</v>
      </c>
      <c r="BJ10" s="9">
        <v>45600</v>
      </c>
      <c r="BK10" s="9">
        <v>45607</v>
      </c>
      <c r="BL10" s="9">
        <v>45651</v>
      </c>
    </row>
    <row r="11" spans="1:64" s="6" customFormat="1" ht="165">
      <c r="A11" s="11" t="s">
        <v>2128</v>
      </c>
      <c r="B11" s="11" t="s">
        <v>2129</v>
      </c>
      <c r="C11" s="12" t="s">
        <v>2205</v>
      </c>
      <c r="D11" s="12" t="s">
        <v>247</v>
      </c>
      <c r="E11" s="12" t="s">
        <v>2166</v>
      </c>
      <c r="F11" s="12" t="s">
        <v>2167</v>
      </c>
      <c r="G11" s="12" t="s">
        <v>248</v>
      </c>
      <c r="H11" s="11" t="s">
        <v>2170</v>
      </c>
      <c r="I11" s="12" t="s">
        <v>2134</v>
      </c>
      <c r="J11" s="12" t="s">
        <v>2171</v>
      </c>
      <c r="K11" s="12" t="s">
        <v>2613</v>
      </c>
      <c r="L11" s="12">
        <v>15</v>
      </c>
      <c r="M11" s="12" t="s">
        <v>245</v>
      </c>
      <c r="N11" s="20">
        <v>45351</v>
      </c>
      <c r="O11" s="35"/>
      <c r="P11" s="24">
        <v>45443</v>
      </c>
      <c r="Q11" s="22">
        <f>NETWORKDAYS(N11,P11,AV11:AY11:AZ11:BA11:BB11:BC11:BD11:BE11:BF11:BG11:BH11:BL11)</f>
        <v>62</v>
      </c>
      <c r="R11" s="22">
        <f t="shared" si="1"/>
        <v>63</v>
      </c>
      <c r="S11" s="13" t="s">
        <v>2151</v>
      </c>
      <c r="T11" s="11" t="s">
        <v>2206</v>
      </c>
      <c r="U11" s="30"/>
      <c r="V11" s="12"/>
      <c r="W11" s="12"/>
      <c r="X11" s="22"/>
      <c r="Y11" s="12"/>
      <c r="AV11" s="9">
        <v>45292</v>
      </c>
      <c r="AW11" s="9">
        <v>45299</v>
      </c>
      <c r="AX11" s="9">
        <v>45376</v>
      </c>
      <c r="AY11" s="9">
        <v>45379</v>
      </c>
      <c r="AZ11" s="9">
        <v>45380</v>
      </c>
      <c r="BA11" s="9">
        <v>45413</v>
      </c>
      <c r="BB11" s="9">
        <v>45425</v>
      </c>
      <c r="BC11" s="9">
        <v>45446</v>
      </c>
      <c r="BD11" s="9">
        <v>45453</v>
      </c>
      <c r="BE11" s="9">
        <v>45474</v>
      </c>
      <c r="BF11" s="9">
        <v>45493</v>
      </c>
      <c r="BG11" s="9">
        <v>45511</v>
      </c>
      <c r="BH11" s="9">
        <v>45523</v>
      </c>
      <c r="BI11" s="9">
        <v>45579</v>
      </c>
      <c r="BJ11" s="9">
        <v>45600</v>
      </c>
      <c r="BK11" s="9">
        <v>45607</v>
      </c>
      <c r="BL11" s="9">
        <v>45651</v>
      </c>
    </row>
    <row r="12" spans="1:64" s="6" customFormat="1" ht="210">
      <c r="A12" s="11" t="s">
        <v>2128</v>
      </c>
      <c r="B12" s="11" t="s">
        <v>2129</v>
      </c>
      <c r="C12" s="12" t="s">
        <v>2205</v>
      </c>
      <c r="D12" s="12" t="s">
        <v>247</v>
      </c>
      <c r="E12" s="12" t="s">
        <v>2166</v>
      </c>
      <c r="F12" s="12" t="s">
        <v>2167</v>
      </c>
      <c r="G12" s="12" t="s">
        <v>251</v>
      </c>
      <c r="H12" s="11" t="s">
        <v>2170</v>
      </c>
      <c r="I12" s="12" t="s">
        <v>2134</v>
      </c>
      <c r="J12" s="12" t="s">
        <v>2171</v>
      </c>
      <c r="K12" s="12" t="s">
        <v>2613</v>
      </c>
      <c r="L12" s="12">
        <v>15</v>
      </c>
      <c r="M12" s="12" t="s">
        <v>249</v>
      </c>
      <c r="N12" s="20">
        <v>45351</v>
      </c>
      <c r="O12" s="35"/>
      <c r="P12" s="24">
        <v>45443</v>
      </c>
      <c r="Q12" s="22">
        <f>NETWORKDAYS(N12,P12,AV12:AY12:AZ12:BA12:BB12:BC12:BD12:BE12:BF12:BG12:BH12:BL12)</f>
        <v>62</v>
      </c>
      <c r="R12" s="22">
        <f t="shared" si="1"/>
        <v>63</v>
      </c>
      <c r="S12" s="13" t="s">
        <v>2151</v>
      </c>
      <c r="T12" s="11" t="s">
        <v>2207</v>
      </c>
      <c r="U12" s="24"/>
      <c r="V12" s="12"/>
      <c r="W12" s="12"/>
      <c r="X12" s="22"/>
      <c r="Y12" s="12"/>
      <c r="AV12" s="9">
        <v>45292</v>
      </c>
      <c r="AW12" s="9">
        <v>45299</v>
      </c>
      <c r="AX12" s="9">
        <v>45376</v>
      </c>
      <c r="AY12" s="9">
        <v>45379</v>
      </c>
      <c r="AZ12" s="9">
        <v>45380</v>
      </c>
      <c r="BA12" s="9">
        <v>45413</v>
      </c>
      <c r="BB12" s="9">
        <v>45425</v>
      </c>
      <c r="BC12" s="9">
        <v>45446</v>
      </c>
      <c r="BD12" s="9">
        <v>45453</v>
      </c>
      <c r="BE12" s="9">
        <v>45474</v>
      </c>
      <c r="BF12" s="9">
        <v>45493</v>
      </c>
      <c r="BG12" s="9">
        <v>45511</v>
      </c>
      <c r="BH12" s="9">
        <v>45523</v>
      </c>
      <c r="BI12" s="9">
        <v>45579</v>
      </c>
      <c r="BJ12" s="9">
        <v>45600</v>
      </c>
      <c r="BK12" s="9">
        <v>45607</v>
      </c>
      <c r="BL12" s="9">
        <v>45651</v>
      </c>
    </row>
    <row r="13" spans="1:64" s="6" customFormat="1" ht="210">
      <c r="A13" s="11" t="s">
        <v>2128</v>
      </c>
      <c r="B13" s="11" t="s">
        <v>2129</v>
      </c>
      <c r="C13" s="12" t="s">
        <v>2153</v>
      </c>
      <c r="D13" s="12" t="s">
        <v>258</v>
      </c>
      <c r="E13" s="12" t="s">
        <v>2131</v>
      </c>
      <c r="F13" s="12" t="s">
        <v>2167</v>
      </c>
      <c r="G13" s="12" t="s">
        <v>259</v>
      </c>
      <c r="H13" s="11" t="s">
        <v>2170</v>
      </c>
      <c r="I13" s="12" t="s">
        <v>2134</v>
      </c>
      <c r="J13" s="12" t="s">
        <v>2171</v>
      </c>
      <c r="K13" s="12" t="s">
        <v>2150</v>
      </c>
      <c r="L13" s="12">
        <v>15</v>
      </c>
      <c r="M13" s="12" t="s">
        <v>256</v>
      </c>
      <c r="N13" s="20">
        <v>45351</v>
      </c>
      <c r="O13" s="35"/>
      <c r="P13" s="24">
        <v>45443</v>
      </c>
      <c r="Q13" s="22">
        <f>NETWORKDAYS(N13,P13,AV13:AY13:AZ13:BA13:BB13:BC13:BD13:BE13:BF13:BG13:BH13:BL13)</f>
        <v>62</v>
      </c>
      <c r="R13" s="22">
        <f t="shared" si="1"/>
        <v>63</v>
      </c>
      <c r="S13" s="13" t="s">
        <v>2151</v>
      </c>
      <c r="T13" s="12" t="s">
        <v>2211</v>
      </c>
      <c r="U13" s="20"/>
      <c r="V13" s="12"/>
      <c r="W13" s="12"/>
      <c r="X13" s="22"/>
      <c r="Y13" s="12"/>
      <c r="AV13" s="9">
        <v>45292</v>
      </c>
      <c r="AW13" s="9">
        <v>45299</v>
      </c>
      <c r="AX13" s="9">
        <v>45376</v>
      </c>
      <c r="AY13" s="9">
        <v>45379</v>
      </c>
      <c r="AZ13" s="9">
        <v>45380</v>
      </c>
      <c r="BA13" s="9">
        <v>45413</v>
      </c>
      <c r="BB13" s="9">
        <v>45425</v>
      </c>
      <c r="BC13" s="9">
        <v>45446</v>
      </c>
      <c r="BD13" s="9">
        <v>45453</v>
      </c>
      <c r="BE13" s="9">
        <v>45474</v>
      </c>
      <c r="BF13" s="9">
        <v>45493</v>
      </c>
      <c r="BG13" s="9">
        <v>45511</v>
      </c>
      <c r="BH13" s="9">
        <v>45523</v>
      </c>
      <c r="BI13" s="9">
        <v>45579</v>
      </c>
      <c r="BJ13" s="9">
        <v>45600</v>
      </c>
      <c r="BK13" s="9">
        <v>45607</v>
      </c>
      <c r="BL13" s="9">
        <v>45651</v>
      </c>
    </row>
    <row r="14" spans="1:64" s="6" customFormat="1" ht="135">
      <c r="A14" s="11" t="s">
        <v>2128</v>
      </c>
      <c r="B14" s="11" t="s">
        <v>2129</v>
      </c>
      <c r="C14" s="12" t="s">
        <v>2130</v>
      </c>
      <c r="D14" s="12" t="s">
        <v>262</v>
      </c>
      <c r="E14" s="12" t="s">
        <v>2212</v>
      </c>
      <c r="F14" s="12" t="s">
        <v>2203</v>
      </c>
      <c r="G14" s="12" t="s">
        <v>263</v>
      </c>
      <c r="H14" s="12" t="s">
        <v>2148</v>
      </c>
      <c r="I14" s="12" t="s">
        <v>2178</v>
      </c>
      <c r="J14" s="12" t="s">
        <v>2213</v>
      </c>
      <c r="K14" s="12" t="s">
        <v>2136</v>
      </c>
      <c r="L14" s="12">
        <v>15</v>
      </c>
      <c r="M14" s="12" t="s">
        <v>260</v>
      </c>
      <c r="N14" s="20">
        <v>45351</v>
      </c>
      <c r="O14" s="35"/>
      <c r="P14" s="24">
        <v>45443</v>
      </c>
      <c r="Q14" s="22">
        <f>NETWORKDAYS(N14,P14,AV14:AY14:AZ14:BA14:BB14:BC14:BD14:BE14:BF14:BG14:BH14:BL14)</f>
        <v>62</v>
      </c>
      <c r="R14" s="22">
        <f t="shared" si="1"/>
        <v>63</v>
      </c>
      <c r="S14" s="13" t="s">
        <v>2151</v>
      </c>
      <c r="T14" s="11" t="s">
        <v>2214</v>
      </c>
      <c r="U14" s="29"/>
      <c r="V14" s="12"/>
      <c r="W14" s="12"/>
      <c r="X14" s="22"/>
      <c r="Y14" s="12"/>
      <c r="AV14" s="9">
        <v>45292</v>
      </c>
      <c r="AW14" s="9">
        <v>45299</v>
      </c>
      <c r="AX14" s="9">
        <v>45376</v>
      </c>
      <c r="AY14" s="9">
        <v>45379</v>
      </c>
      <c r="AZ14" s="9">
        <v>45380</v>
      </c>
      <c r="BA14" s="9">
        <v>45413</v>
      </c>
      <c r="BB14" s="9">
        <v>45425</v>
      </c>
      <c r="BC14" s="9">
        <v>45446</v>
      </c>
      <c r="BD14" s="9">
        <v>45453</v>
      </c>
      <c r="BE14" s="9">
        <v>45474</v>
      </c>
      <c r="BF14" s="9">
        <v>45493</v>
      </c>
      <c r="BG14" s="9">
        <v>45511</v>
      </c>
      <c r="BH14" s="9">
        <v>45523</v>
      </c>
      <c r="BI14" s="9">
        <v>45579</v>
      </c>
      <c r="BJ14" s="9">
        <v>45600</v>
      </c>
      <c r="BK14" s="9">
        <v>45607</v>
      </c>
      <c r="BL14" s="9">
        <v>45651</v>
      </c>
    </row>
    <row r="15" spans="1:64" s="6" customFormat="1" ht="210">
      <c r="A15" s="11" t="s">
        <v>2128</v>
      </c>
      <c r="B15" s="11" t="s">
        <v>2129</v>
      </c>
      <c r="C15" s="11" t="s">
        <v>2215</v>
      </c>
      <c r="D15" s="12" t="s">
        <v>270</v>
      </c>
      <c r="E15" s="11" t="s">
        <v>2166</v>
      </c>
      <c r="F15" s="11" t="s">
        <v>2216</v>
      </c>
      <c r="G15" s="12" t="s">
        <v>271</v>
      </c>
      <c r="H15" s="12" t="s">
        <v>2173</v>
      </c>
      <c r="I15" s="12" t="s">
        <v>2134</v>
      </c>
      <c r="J15" s="11" t="s">
        <v>2174</v>
      </c>
      <c r="K15" s="12" t="s">
        <v>2136</v>
      </c>
      <c r="L15" s="12">
        <v>15</v>
      </c>
      <c r="M15" s="12" t="s">
        <v>268</v>
      </c>
      <c r="N15" s="20">
        <v>45351</v>
      </c>
      <c r="O15" s="35"/>
      <c r="P15" s="24">
        <v>45443</v>
      </c>
      <c r="Q15" s="22">
        <f>NETWORKDAYS(N15,P15,AV15:AY15:AZ15:BA15:BB15:BC15:BD15:BE15:BF15:BG15:BH15:BL15)</f>
        <v>62</v>
      </c>
      <c r="R15" s="22">
        <f t="shared" si="1"/>
        <v>63</v>
      </c>
      <c r="S15" s="13" t="s">
        <v>2151</v>
      </c>
      <c r="T15" s="11" t="s">
        <v>2217</v>
      </c>
      <c r="U15" s="24"/>
      <c r="V15" s="12"/>
      <c r="W15" s="12"/>
      <c r="X15" s="22"/>
      <c r="Y15" s="12"/>
      <c r="AV15" s="9">
        <v>45292</v>
      </c>
      <c r="AW15" s="9">
        <v>45299</v>
      </c>
      <c r="AX15" s="9">
        <v>45376</v>
      </c>
      <c r="AY15" s="9">
        <v>45379</v>
      </c>
      <c r="AZ15" s="9">
        <v>45380</v>
      </c>
      <c r="BA15" s="9">
        <v>45413</v>
      </c>
      <c r="BB15" s="9">
        <v>45425</v>
      </c>
      <c r="BC15" s="9">
        <v>45446</v>
      </c>
      <c r="BD15" s="9">
        <v>45453</v>
      </c>
      <c r="BE15" s="9">
        <v>45474</v>
      </c>
      <c r="BF15" s="9">
        <v>45493</v>
      </c>
      <c r="BG15" s="9">
        <v>45511</v>
      </c>
      <c r="BH15" s="9">
        <v>45523</v>
      </c>
      <c r="BI15" s="9">
        <v>45579</v>
      </c>
      <c r="BJ15" s="9">
        <v>45600</v>
      </c>
      <c r="BK15" s="9">
        <v>45607</v>
      </c>
      <c r="BL15" s="9">
        <v>45651</v>
      </c>
    </row>
    <row r="16" spans="1:64" ht="120">
      <c r="A16" s="11" t="s">
        <v>2128</v>
      </c>
      <c r="B16" s="11" t="s">
        <v>2129</v>
      </c>
      <c r="C16" s="12" t="s">
        <v>2184</v>
      </c>
      <c r="D16" s="12" t="s">
        <v>2185</v>
      </c>
      <c r="E16" s="12" t="s">
        <v>2131</v>
      </c>
      <c r="F16" s="12" t="s">
        <v>2167</v>
      </c>
      <c r="G16" s="12" t="s">
        <v>210</v>
      </c>
      <c r="H16" s="12" t="s">
        <v>2186</v>
      </c>
      <c r="I16" s="12" t="s">
        <v>2134</v>
      </c>
      <c r="J16" s="12" t="s">
        <v>2187</v>
      </c>
      <c r="K16" s="12" t="s">
        <v>2150</v>
      </c>
      <c r="L16" s="12">
        <v>15</v>
      </c>
      <c r="M16" s="12" t="s">
        <v>207</v>
      </c>
      <c r="N16" s="20">
        <v>45351</v>
      </c>
      <c r="O16" s="36" t="s">
        <v>2188</v>
      </c>
      <c r="P16" s="50">
        <v>45363</v>
      </c>
      <c r="Q16" s="22">
        <f>NETWORKDAYS(N16,P16,AV16:AY16:AZ16:BA16:BB16:BC16:BD16:BE16:BF16:BG16:BH16:BL16)</f>
        <v>9</v>
      </c>
      <c r="R16" s="22">
        <f t="shared" si="1"/>
        <v>10</v>
      </c>
      <c r="S16" s="43" t="s">
        <v>2138</v>
      </c>
      <c r="T16" s="11" t="s">
        <v>2189</v>
      </c>
      <c r="U16" s="29">
        <v>45362.499282407407</v>
      </c>
      <c r="V16" s="12" t="s">
        <v>2140</v>
      </c>
      <c r="W16" s="12" t="s">
        <v>2141</v>
      </c>
      <c r="X16" s="12" t="s">
        <v>2142</v>
      </c>
      <c r="Y16" s="43" t="s">
        <v>2572</v>
      </c>
      <c r="AV16" s="9">
        <v>45292</v>
      </c>
      <c r="AW16" s="9">
        <v>45299</v>
      </c>
      <c r="AX16" s="9">
        <v>45376</v>
      </c>
      <c r="AY16" s="9">
        <v>45379</v>
      </c>
      <c r="AZ16" s="9">
        <v>45380</v>
      </c>
      <c r="BA16" s="9">
        <v>45413</v>
      </c>
      <c r="BB16" s="9">
        <v>45425</v>
      </c>
      <c r="BC16" s="9">
        <v>45446</v>
      </c>
      <c r="BD16" s="9">
        <v>45453</v>
      </c>
      <c r="BE16" s="9">
        <v>45474</v>
      </c>
      <c r="BF16" s="9">
        <v>45493</v>
      </c>
      <c r="BG16" s="9">
        <v>45511</v>
      </c>
      <c r="BH16" s="9">
        <v>45523</v>
      </c>
      <c r="BI16" s="9">
        <v>45579</v>
      </c>
      <c r="BJ16" s="9">
        <v>45600</v>
      </c>
      <c r="BK16" s="9">
        <v>45607</v>
      </c>
      <c r="BL16" s="9">
        <v>45651</v>
      </c>
    </row>
    <row r="17" spans="1:64" ht="210">
      <c r="A17" s="11" t="s">
        <v>2128</v>
      </c>
      <c r="B17" s="11" t="s">
        <v>2129</v>
      </c>
      <c r="C17" s="11" t="s">
        <v>2220</v>
      </c>
      <c r="D17" s="12" t="s">
        <v>304</v>
      </c>
      <c r="E17" s="11" t="s">
        <v>2166</v>
      </c>
      <c r="F17" s="11" t="s">
        <v>2203</v>
      </c>
      <c r="G17" s="12" t="s">
        <v>305</v>
      </c>
      <c r="H17" s="12" t="s">
        <v>2173</v>
      </c>
      <c r="I17" s="12" t="s">
        <v>2134</v>
      </c>
      <c r="J17" s="11" t="s">
        <v>2174</v>
      </c>
      <c r="K17" s="11" t="s">
        <v>2136</v>
      </c>
      <c r="L17" s="12">
        <v>15</v>
      </c>
      <c r="M17" s="12" t="s">
        <v>302</v>
      </c>
      <c r="N17" s="20">
        <v>45350</v>
      </c>
      <c r="O17" s="35"/>
      <c r="P17" s="24">
        <v>45443</v>
      </c>
      <c r="Q17" s="22">
        <f>NETWORKDAYS(N17,P17,AV17:AY17:AZ17:BA17:BB17:BC17:BD17:BE17:BF17:BG17:BH17:BL17)</f>
        <v>63</v>
      </c>
      <c r="R17" s="22">
        <f t="shared" si="1"/>
        <v>64</v>
      </c>
      <c r="S17" s="13" t="s">
        <v>2151</v>
      </c>
      <c r="T17" s="11" t="s">
        <v>2221</v>
      </c>
      <c r="U17" s="20"/>
      <c r="V17" s="12"/>
      <c r="W17" s="12"/>
      <c r="X17" s="22"/>
      <c r="Y17" s="12"/>
      <c r="AV17" s="9">
        <v>45292</v>
      </c>
      <c r="AW17" s="9">
        <v>45299</v>
      </c>
      <c r="AX17" s="9">
        <v>45376</v>
      </c>
      <c r="AY17" s="9">
        <v>45379</v>
      </c>
      <c r="AZ17" s="9">
        <v>45380</v>
      </c>
      <c r="BA17" s="9">
        <v>45413</v>
      </c>
      <c r="BB17" s="9">
        <v>45425</v>
      </c>
      <c r="BC17" s="9">
        <v>45446</v>
      </c>
      <c r="BD17" s="9">
        <v>45453</v>
      </c>
      <c r="BE17" s="9">
        <v>45474</v>
      </c>
      <c r="BF17" s="9">
        <v>45493</v>
      </c>
      <c r="BG17" s="9">
        <v>45511</v>
      </c>
      <c r="BH17" s="9">
        <v>45523</v>
      </c>
      <c r="BI17" s="9">
        <v>45579</v>
      </c>
      <c r="BJ17" s="9">
        <v>45600</v>
      </c>
      <c r="BK17" s="9">
        <v>45607</v>
      </c>
      <c r="BL17" s="9">
        <v>45651</v>
      </c>
    </row>
    <row r="18" spans="1:64" ht="210">
      <c r="A18" s="11" t="s">
        <v>2128</v>
      </c>
      <c r="B18" s="11" t="s">
        <v>2129</v>
      </c>
      <c r="C18" s="11" t="s">
        <v>2146</v>
      </c>
      <c r="D18" s="12" t="s">
        <v>372</v>
      </c>
      <c r="E18" s="11" t="s">
        <v>2212</v>
      </c>
      <c r="F18" s="11" t="s">
        <v>2203</v>
      </c>
      <c r="G18" s="12" t="s">
        <v>373</v>
      </c>
      <c r="H18" s="11" t="s">
        <v>2170</v>
      </c>
      <c r="I18" s="12" t="s">
        <v>2134</v>
      </c>
      <c r="J18" s="11" t="s">
        <v>2171</v>
      </c>
      <c r="K18" s="12" t="s">
        <v>2613</v>
      </c>
      <c r="L18" s="12">
        <v>15</v>
      </c>
      <c r="M18" s="12" t="s">
        <v>370</v>
      </c>
      <c r="N18" s="20">
        <v>45349</v>
      </c>
      <c r="O18" s="35"/>
      <c r="P18" s="24">
        <v>45443</v>
      </c>
      <c r="Q18" s="22">
        <f>NETWORKDAYS(N18,P18,AV18:AY18:AZ18:BA18:BB18:BC18:BD18:BE18:BF18:BG18:BH18:BL18)</f>
        <v>64</v>
      </c>
      <c r="R18" s="22">
        <f t="shared" si="1"/>
        <v>65</v>
      </c>
      <c r="S18" s="13" t="s">
        <v>2151</v>
      </c>
      <c r="T18" s="11" t="s">
        <v>2222</v>
      </c>
      <c r="U18" s="20"/>
      <c r="V18" s="12"/>
      <c r="W18" s="12"/>
      <c r="X18" s="22"/>
      <c r="Y18" s="12"/>
      <c r="AV18" s="9">
        <v>45292</v>
      </c>
      <c r="AW18" s="9">
        <v>45299</v>
      </c>
      <c r="AX18" s="9">
        <v>45376</v>
      </c>
      <c r="AY18" s="9">
        <v>45379</v>
      </c>
      <c r="AZ18" s="9">
        <v>45380</v>
      </c>
      <c r="BA18" s="9">
        <v>45413</v>
      </c>
      <c r="BB18" s="9">
        <v>45425</v>
      </c>
      <c r="BC18" s="9">
        <v>45446</v>
      </c>
      <c r="BD18" s="9">
        <v>45453</v>
      </c>
      <c r="BE18" s="9">
        <v>45474</v>
      </c>
      <c r="BF18" s="9">
        <v>45493</v>
      </c>
      <c r="BG18" s="9">
        <v>45511</v>
      </c>
      <c r="BH18" s="9">
        <v>45523</v>
      </c>
      <c r="BI18" s="9">
        <v>45579</v>
      </c>
      <c r="BJ18" s="9">
        <v>45600</v>
      </c>
      <c r="BK18" s="9">
        <v>45607</v>
      </c>
      <c r="BL18" s="9">
        <v>45651</v>
      </c>
    </row>
    <row r="19" spans="1:64" ht="135">
      <c r="A19" s="11" t="s">
        <v>2128</v>
      </c>
      <c r="B19" s="11" t="s">
        <v>2129</v>
      </c>
      <c r="C19" s="11" t="s">
        <v>2223</v>
      </c>
      <c r="D19" s="12" t="s">
        <v>384</v>
      </c>
      <c r="E19" s="11" t="s">
        <v>2154</v>
      </c>
      <c r="F19" s="12" t="s">
        <v>2203</v>
      </c>
      <c r="G19" s="12" t="s">
        <v>385</v>
      </c>
      <c r="H19" s="12" t="s">
        <v>2173</v>
      </c>
      <c r="I19" s="12" t="s">
        <v>2134</v>
      </c>
      <c r="J19" s="11" t="s">
        <v>2174</v>
      </c>
      <c r="K19" s="12" t="s">
        <v>2136</v>
      </c>
      <c r="L19" s="12">
        <v>15</v>
      </c>
      <c r="M19" s="12" t="s">
        <v>382</v>
      </c>
      <c r="N19" s="20">
        <v>45349</v>
      </c>
      <c r="O19" s="35"/>
      <c r="P19" s="24">
        <v>45443</v>
      </c>
      <c r="Q19" s="22">
        <f>NETWORKDAYS(N19,P19,AV19:AY19:AZ19:BA19:BB19:BC19:BD19:BE19:BF19:BG19:BH19:BL19)</f>
        <v>64</v>
      </c>
      <c r="R19" s="22">
        <f t="shared" si="1"/>
        <v>65</v>
      </c>
      <c r="S19" s="13" t="s">
        <v>2151</v>
      </c>
      <c r="T19" s="11" t="s">
        <v>2224</v>
      </c>
      <c r="U19" s="24"/>
      <c r="V19" s="12"/>
      <c r="W19" s="12"/>
      <c r="X19" s="22"/>
      <c r="Y19" s="12"/>
      <c r="AV19" s="9">
        <v>45292</v>
      </c>
      <c r="AW19" s="9">
        <v>45299</v>
      </c>
      <c r="AX19" s="9">
        <v>45376</v>
      </c>
      <c r="AY19" s="9">
        <v>45379</v>
      </c>
      <c r="AZ19" s="9">
        <v>45380</v>
      </c>
      <c r="BA19" s="9">
        <v>45413</v>
      </c>
      <c r="BB19" s="9">
        <v>45425</v>
      </c>
      <c r="BC19" s="9">
        <v>45446</v>
      </c>
      <c r="BD19" s="9">
        <v>45453</v>
      </c>
      <c r="BE19" s="9">
        <v>45474</v>
      </c>
      <c r="BF19" s="9">
        <v>45493</v>
      </c>
      <c r="BG19" s="9">
        <v>45511</v>
      </c>
      <c r="BH19" s="9">
        <v>45523</v>
      </c>
      <c r="BI19" s="9">
        <v>45579</v>
      </c>
      <c r="BJ19" s="9">
        <v>45600</v>
      </c>
      <c r="BK19" s="9">
        <v>45607</v>
      </c>
      <c r="BL19" s="9">
        <v>45651</v>
      </c>
    </row>
    <row r="20" spans="1:64" ht="195">
      <c r="A20" s="11" t="s">
        <v>2128</v>
      </c>
      <c r="B20" s="11" t="s">
        <v>2129</v>
      </c>
      <c r="C20" s="11" t="s">
        <v>2226</v>
      </c>
      <c r="D20" s="12" t="s">
        <v>392</v>
      </c>
      <c r="E20" s="11" t="s">
        <v>2166</v>
      </c>
      <c r="F20" s="11" t="s">
        <v>2203</v>
      </c>
      <c r="G20" s="12" t="s">
        <v>393</v>
      </c>
      <c r="H20" s="11" t="s">
        <v>2133</v>
      </c>
      <c r="I20" s="12" t="s">
        <v>2134</v>
      </c>
      <c r="J20" s="11" t="s">
        <v>2135</v>
      </c>
      <c r="K20" s="12" t="s">
        <v>2136</v>
      </c>
      <c r="L20" s="12">
        <v>15</v>
      </c>
      <c r="M20" s="12" t="s">
        <v>390</v>
      </c>
      <c r="N20" s="20">
        <v>45349</v>
      </c>
      <c r="O20" s="35"/>
      <c r="P20" s="24">
        <v>45443</v>
      </c>
      <c r="Q20" s="22">
        <f>NETWORKDAYS(N20,P20,AV20:AY20:AZ20:BA20:BB20:BC20:BD20:BE20:BF20:BG20:BH20:BL20)</f>
        <v>64</v>
      </c>
      <c r="R20" s="22">
        <f t="shared" si="1"/>
        <v>65</v>
      </c>
      <c r="S20" s="13" t="s">
        <v>2151</v>
      </c>
      <c r="T20" s="11" t="s">
        <v>2227</v>
      </c>
      <c r="U20" s="20"/>
      <c r="V20" s="12"/>
      <c r="W20" s="12"/>
      <c r="X20" s="22"/>
      <c r="Y20" s="12"/>
      <c r="AV20" s="9">
        <v>45292</v>
      </c>
      <c r="AW20" s="9">
        <v>45299</v>
      </c>
      <c r="AX20" s="9">
        <v>45376</v>
      </c>
      <c r="AY20" s="9">
        <v>45379</v>
      </c>
      <c r="AZ20" s="9">
        <v>45380</v>
      </c>
      <c r="BA20" s="9">
        <v>45413</v>
      </c>
      <c r="BB20" s="9">
        <v>45425</v>
      </c>
      <c r="BC20" s="9">
        <v>45446</v>
      </c>
      <c r="BD20" s="9">
        <v>45453</v>
      </c>
      <c r="BE20" s="9">
        <v>45474</v>
      </c>
      <c r="BF20" s="9">
        <v>45493</v>
      </c>
      <c r="BG20" s="9">
        <v>45511</v>
      </c>
      <c r="BH20" s="9">
        <v>45523</v>
      </c>
      <c r="BI20" s="9">
        <v>45579</v>
      </c>
      <c r="BJ20" s="9">
        <v>45600</v>
      </c>
      <c r="BK20" s="9">
        <v>45607</v>
      </c>
      <c r="BL20" s="9">
        <v>45651</v>
      </c>
    </row>
    <row r="21" spans="1:64" ht="165">
      <c r="A21" s="11" t="s">
        <v>2128</v>
      </c>
      <c r="B21" s="12" t="s">
        <v>2201</v>
      </c>
      <c r="C21" s="12" t="s">
        <v>2153</v>
      </c>
      <c r="D21" s="12" t="s">
        <v>243</v>
      </c>
      <c r="E21" s="12" t="s">
        <v>2202</v>
      </c>
      <c r="F21" s="12" t="s">
        <v>2203</v>
      </c>
      <c r="G21" s="12" t="s">
        <v>244</v>
      </c>
      <c r="H21" s="12" t="s">
        <v>2148</v>
      </c>
      <c r="I21" s="12" t="s">
        <v>2134</v>
      </c>
      <c r="J21" s="12" t="s">
        <v>2149</v>
      </c>
      <c r="K21" s="12" t="s">
        <v>2613</v>
      </c>
      <c r="L21" s="12">
        <v>15</v>
      </c>
      <c r="M21" s="11" t="s">
        <v>241</v>
      </c>
      <c r="N21" s="20">
        <v>45351</v>
      </c>
      <c r="O21" s="34" t="s">
        <v>2204</v>
      </c>
      <c r="P21" s="50">
        <v>45441</v>
      </c>
      <c r="Q21" s="22">
        <f>NETWORKDAYS(N21,P21,AV21:AY21:AZ21:BA21:BB21:BC21:BD21:BE21:BF21:BG21:BH21:BL21)</f>
        <v>60</v>
      </c>
      <c r="R21" s="22">
        <f t="shared" si="1"/>
        <v>61</v>
      </c>
      <c r="S21" s="25" t="s">
        <v>2570</v>
      </c>
      <c r="T21" s="11" t="s">
        <v>2603</v>
      </c>
      <c r="U21" s="29">
        <v>45435.7187962963</v>
      </c>
      <c r="V21" s="11" t="s">
        <v>2140</v>
      </c>
      <c r="W21" s="11" t="s">
        <v>2573</v>
      </c>
      <c r="X21" s="40" t="s">
        <v>2573</v>
      </c>
      <c r="Y21" s="13" t="s">
        <v>2600</v>
      </c>
      <c r="AV21" s="9">
        <v>45292</v>
      </c>
      <c r="AW21" s="9">
        <v>45299</v>
      </c>
      <c r="AX21" s="9">
        <v>45376</v>
      </c>
      <c r="AY21" s="9">
        <v>45379</v>
      </c>
      <c r="AZ21" s="9">
        <v>45380</v>
      </c>
      <c r="BA21" s="9">
        <v>45413</v>
      </c>
      <c r="BB21" s="9">
        <v>45425</v>
      </c>
      <c r="BC21" s="9">
        <v>45446</v>
      </c>
      <c r="BD21" s="9">
        <v>45453</v>
      </c>
      <c r="BE21" s="9">
        <v>45474</v>
      </c>
      <c r="BF21" s="9">
        <v>45493</v>
      </c>
      <c r="BG21" s="9">
        <v>45511</v>
      </c>
      <c r="BH21" s="9">
        <v>45523</v>
      </c>
      <c r="BI21" s="9">
        <v>45579</v>
      </c>
      <c r="BJ21" s="9">
        <v>45600</v>
      </c>
      <c r="BK21" s="9">
        <v>45607</v>
      </c>
      <c r="BL21" s="9">
        <v>45651</v>
      </c>
    </row>
    <row r="22" spans="1:64" ht="58.5" customHeight="1">
      <c r="A22" s="11" t="s">
        <v>2128</v>
      </c>
      <c r="B22" s="11" t="s">
        <v>2129</v>
      </c>
      <c r="C22" s="12" t="s">
        <v>2228</v>
      </c>
      <c r="D22" s="12" t="s">
        <v>404</v>
      </c>
      <c r="E22" s="12" t="s">
        <v>2166</v>
      </c>
      <c r="F22" s="11" t="s">
        <v>2203</v>
      </c>
      <c r="G22" s="12" t="s">
        <v>405</v>
      </c>
      <c r="H22" s="11" t="s">
        <v>2133</v>
      </c>
      <c r="I22" s="12" t="s">
        <v>2134</v>
      </c>
      <c r="J22" s="11" t="s">
        <v>2135</v>
      </c>
      <c r="K22" s="12" t="s">
        <v>2136</v>
      </c>
      <c r="L22" s="12">
        <v>15</v>
      </c>
      <c r="M22" s="12" t="s">
        <v>402</v>
      </c>
      <c r="N22" s="20">
        <v>45349</v>
      </c>
      <c r="O22" s="35"/>
      <c r="P22" s="24">
        <v>45443</v>
      </c>
      <c r="Q22" s="22">
        <f>NETWORKDAYS(N22,P22,AV22:AY22:AZ22:BA22:BB22:BC22:BD22:BE22:BF22:BG22:BH22:BL22)</f>
        <v>64</v>
      </c>
      <c r="R22" s="22">
        <f t="shared" si="1"/>
        <v>65</v>
      </c>
      <c r="S22" s="13" t="s">
        <v>2151</v>
      </c>
      <c r="T22" s="11" t="s">
        <v>2229</v>
      </c>
      <c r="U22" s="20"/>
      <c r="V22" s="12"/>
      <c r="W22" s="12"/>
      <c r="X22" s="22"/>
      <c r="Y22" s="12"/>
      <c r="AV22" s="9">
        <v>45292</v>
      </c>
      <c r="AW22" s="9">
        <v>45299</v>
      </c>
      <c r="AX22" s="9">
        <v>45376</v>
      </c>
      <c r="AY22" s="9">
        <v>45379</v>
      </c>
      <c r="AZ22" s="9">
        <v>45380</v>
      </c>
      <c r="BA22" s="9">
        <v>45413</v>
      </c>
      <c r="BB22" s="9">
        <v>45425</v>
      </c>
      <c r="BC22" s="9">
        <v>45446</v>
      </c>
      <c r="BD22" s="9">
        <v>45453</v>
      </c>
      <c r="BE22" s="9">
        <v>45474</v>
      </c>
      <c r="BF22" s="9">
        <v>45493</v>
      </c>
      <c r="BG22" s="9">
        <v>45511</v>
      </c>
      <c r="BH22" s="9">
        <v>45523</v>
      </c>
      <c r="BI22" s="9">
        <v>45579</v>
      </c>
      <c r="BJ22" s="9">
        <v>45600</v>
      </c>
      <c r="BK22" s="9">
        <v>45607</v>
      </c>
      <c r="BL22" s="9">
        <v>45651</v>
      </c>
    </row>
    <row r="23" spans="1:64" ht="83.25" customHeight="1">
      <c r="A23" s="11" t="s">
        <v>2128</v>
      </c>
      <c r="B23" s="11" t="s">
        <v>2129</v>
      </c>
      <c r="C23" s="11" t="s">
        <v>2220</v>
      </c>
      <c r="D23" s="12" t="s">
        <v>412</v>
      </c>
      <c r="E23" s="11" t="s">
        <v>2166</v>
      </c>
      <c r="F23" s="11" t="s">
        <v>2132</v>
      </c>
      <c r="G23" s="12" t="s">
        <v>413</v>
      </c>
      <c r="H23" s="11" t="s">
        <v>2133</v>
      </c>
      <c r="I23" s="12" t="s">
        <v>2134</v>
      </c>
      <c r="J23" s="11" t="s">
        <v>2135</v>
      </c>
      <c r="K23" s="12" t="s">
        <v>2136</v>
      </c>
      <c r="L23" s="12">
        <v>15</v>
      </c>
      <c r="M23" s="12" t="s">
        <v>410</v>
      </c>
      <c r="N23" s="20">
        <v>45349</v>
      </c>
      <c r="O23" s="35"/>
      <c r="P23" s="24">
        <v>45443</v>
      </c>
      <c r="Q23" s="22">
        <f>NETWORKDAYS(N23,P23,AV23:AY23:AZ23:BA23:BB23:BC23:BD23:BE23:BF23:BG23:BH23:BL23)</f>
        <v>64</v>
      </c>
      <c r="R23" s="22">
        <f t="shared" si="1"/>
        <v>65</v>
      </c>
      <c r="S23" s="13" t="s">
        <v>2151</v>
      </c>
      <c r="T23" s="11" t="s">
        <v>2230</v>
      </c>
      <c r="U23" s="20"/>
      <c r="V23" s="12"/>
      <c r="W23" s="12"/>
      <c r="X23" s="22"/>
      <c r="Y23" s="12"/>
      <c r="AV23" s="9">
        <v>45292</v>
      </c>
      <c r="AW23" s="9">
        <v>45299</v>
      </c>
      <c r="AX23" s="9">
        <v>45376</v>
      </c>
      <c r="AY23" s="9">
        <v>45379</v>
      </c>
      <c r="AZ23" s="9">
        <v>45380</v>
      </c>
      <c r="BA23" s="9">
        <v>45413</v>
      </c>
      <c r="BB23" s="9">
        <v>45425</v>
      </c>
      <c r="BC23" s="9">
        <v>45446</v>
      </c>
      <c r="BD23" s="9">
        <v>45453</v>
      </c>
      <c r="BE23" s="9">
        <v>45474</v>
      </c>
      <c r="BF23" s="9">
        <v>45493</v>
      </c>
      <c r="BG23" s="9">
        <v>45511</v>
      </c>
      <c r="BH23" s="9">
        <v>45523</v>
      </c>
      <c r="BI23" s="9">
        <v>45579</v>
      </c>
      <c r="BJ23" s="9">
        <v>45600</v>
      </c>
      <c r="BK23" s="9">
        <v>45607</v>
      </c>
      <c r="BL23" s="9">
        <v>45651</v>
      </c>
    </row>
    <row r="24" spans="1:64" s="6" customFormat="1" ht="165">
      <c r="A24" s="11" t="s">
        <v>2128</v>
      </c>
      <c r="B24" s="11" t="s">
        <v>2129</v>
      </c>
      <c r="C24" s="12" t="s">
        <v>2208</v>
      </c>
      <c r="D24" s="12" t="s">
        <v>254</v>
      </c>
      <c r="E24" s="12" t="s">
        <v>2166</v>
      </c>
      <c r="F24" s="12" t="s">
        <v>2203</v>
      </c>
      <c r="G24" s="12" t="s">
        <v>255</v>
      </c>
      <c r="H24" s="12" t="s">
        <v>2148</v>
      </c>
      <c r="I24" s="12" t="s">
        <v>2134</v>
      </c>
      <c r="J24" s="12" t="s">
        <v>2149</v>
      </c>
      <c r="K24" s="12" t="s">
        <v>2613</v>
      </c>
      <c r="L24" s="12">
        <v>15</v>
      </c>
      <c r="M24" s="12" t="s">
        <v>252</v>
      </c>
      <c r="N24" s="20">
        <v>45351</v>
      </c>
      <c r="O24" s="34" t="s">
        <v>2209</v>
      </c>
      <c r="P24" s="50">
        <v>45436</v>
      </c>
      <c r="Q24" s="22">
        <f>NETWORKDAYS(N24,P24,AV24:AY24:AZ24:BA24:BB24:BC24:BD24:BE24:BF24:BG24:BH24:BL24)</f>
        <v>57</v>
      </c>
      <c r="R24" s="22">
        <f t="shared" si="1"/>
        <v>58</v>
      </c>
      <c r="S24" s="25" t="s">
        <v>2570</v>
      </c>
      <c r="T24" s="11" t="s">
        <v>2210</v>
      </c>
      <c r="U24" s="29">
        <v>45429.637141203704</v>
      </c>
      <c r="V24" s="11" t="s">
        <v>2140</v>
      </c>
      <c r="W24" s="11" t="s">
        <v>2573</v>
      </c>
      <c r="X24" s="11" t="s">
        <v>2573</v>
      </c>
      <c r="Y24" s="13" t="s">
        <v>2600</v>
      </c>
      <c r="AV24" s="9">
        <v>45292</v>
      </c>
      <c r="AW24" s="9">
        <v>45299</v>
      </c>
      <c r="AX24" s="9">
        <v>45376</v>
      </c>
      <c r="AY24" s="9">
        <v>45379</v>
      </c>
      <c r="AZ24" s="9">
        <v>45380</v>
      </c>
      <c r="BA24" s="9">
        <v>45413</v>
      </c>
      <c r="BB24" s="9">
        <v>45425</v>
      </c>
      <c r="BC24" s="9">
        <v>45446</v>
      </c>
      <c r="BD24" s="9">
        <v>45453</v>
      </c>
      <c r="BE24" s="9">
        <v>45474</v>
      </c>
      <c r="BF24" s="9">
        <v>45493</v>
      </c>
      <c r="BG24" s="9">
        <v>45511</v>
      </c>
      <c r="BH24" s="9">
        <v>45523</v>
      </c>
      <c r="BI24" s="9">
        <v>45579</v>
      </c>
      <c r="BJ24" s="9">
        <v>45600</v>
      </c>
      <c r="BK24" s="9">
        <v>45607</v>
      </c>
      <c r="BL24" s="9">
        <v>45651</v>
      </c>
    </row>
    <row r="25" spans="1:64" s="6" customFormat="1" ht="210" customHeight="1">
      <c r="A25" s="11" t="s">
        <v>2128</v>
      </c>
      <c r="B25" s="11" t="s">
        <v>2129</v>
      </c>
      <c r="C25" s="11" t="s">
        <v>2153</v>
      </c>
      <c r="D25" s="12" t="s">
        <v>205</v>
      </c>
      <c r="E25" s="11" t="s">
        <v>2154</v>
      </c>
      <c r="F25" s="12" t="s">
        <v>2203</v>
      </c>
      <c r="G25" s="12" t="s">
        <v>420</v>
      </c>
      <c r="H25" s="12" t="s">
        <v>2173</v>
      </c>
      <c r="I25" s="12" t="s">
        <v>2134</v>
      </c>
      <c r="J25" s="11" t="s">
        <v>2174</v>
      </c>
      <c r="K25" s="12" t="s">
        <v>2613</v>
      </c>
      <c r="L25" s="12">
        <v>15</v>
      </c>
      <c r="M25" s="12" t="s">
        <v>418</v>
      </c>
      <c r="N25" s="20">
        <v>45349</v>
      </c>
      <c r="O25" s="35"/>
      <c r="P25" s="24">
        <v>45443</v>
      </c>
      <c r="Q25" s="22">
        <f>NETWORKDAYS(N25,P25,AV25:AY25:AZ25:BA25:BB25:BC25:BD25:BE25:BF25:BG25:BH25:BL25)</f>
        <v>64</v>
      </c>
      <c r="R25" s="22">
        <f t="shared" si="1"/>
        <v>65</v>
      </c>
      <c r="S25" s="13" t="s">
        <v>2151</v>
      </c>
      <c r="T25" s="11" t="s">
        <v>2231</v>
      </c>
      <c r="U25" s="24"/>
      <c r="V25" s="12"/>
      <c r="W25" s="12"/>
      <c r="X25" s="22"/>
      <c r="Y25" s="12"/>
      <c r="AV25" s="9">
        <v>45292</v>
      </c>
      <c r="AW25" s="9">
        <v>45299</v>
      </c>
      <c r="AX25" s="9">
        <v>45376</v>
      </c>
      <c r="AY25" s="9">
        <v>45379</v>
      </c>
      <c r="AZ25" s="9">
        <v>45380</v>
      </c>
      <c r="BA25" s="9">
        <v>45413</v>
      </c>
      <c r="BB25" s="9">
        <v>45425</v>
      </c>
      <c r="BC25" s="9">
        <v>45446</v>
      </c>
      <c r="BD25" s="9">
        <v>45453</v>
      </c>
      <c r="BE25" s="9">
        <v>45474</v>
      </c>
      <c r="BF25" s="9">
        <v>45493</v>
      </c>
      <c r="BG25" s="9">
        <v>45511</v>
      </c>
      <c r="BH25" s="9">
        <v>45523</v>
      </c>
      <c r="BI25" s="9">
        <v>45579</v>
      </c>
      <c r="BJ25" s="9">
        <v>45600</v>
      </c>
      <c r="BK25" s="9">
        <v>45607</v>
      </c>
      <c r="BL25" s="9">
        <v>45651</v>
      </c>
    </row>
    <row r="26" spans="1:64" s="6" customFormat="1" ht="135" customHeight="1">
      <c r="A26" s="11" t="s">
        <v>2128</v>
      </c>
      <c r="B26" s="11" t="s">
        <v>2129</v>
      </c>
      <c r="C26" s="11" t="s">
        <v>2232</v>
      </c>
      <c r="D26" s="12" t="s">
        <v>423</v>
      </c>
      <c r="E26" s="11" t="s">
        <v>2166</v>
      </c>
      <c r="F26" s="11" t="s">
        <v>2132</v>
      </c>
      <c r="G26" s="12" t="s">
        <v>424</v>
      </c>
      <c r="H26" s="11" t="s">
        <v>2198</v>
      </c>
      <c r="I26" s="12" t="s">
        <v>2156</v>
      </c>
      <c r="J26" s="12" t="s">
        <v>2199</v>
      </c>
      <c r="K26" s="12" t="s">
        <v>2136</v>
      </c>
      <c r="L26" s="12">
        <v>15</v>
      </c>
      <c r="M26" s="12" t="s">
        <v>421</v>
      </c>
      <c r="N26" s="20">
        <v>45349</v>
      </c>
      <c r="O26" s="35"/>
      <c r="P26" s="24">
        <v>45443</v>
      </c>
      <c r="Q26" s="22">
        <f>NETWORKDAYS(N26,P26,AV26:AY26:AZ26:BA26:BB26:BC26:BD26:BE26:BF26:BG26:BH26:BL26)</f>
        <v>64</v>
      </c>
      <c r="R26" s="22">
        <f t="shared" si="1"/>
        <v>65</v>
      </c>
      <c r="S26" s="13" t="s">
        <v>2151</v>
      </c>
      <c r="T26" s="11" t="s">
        <v>2233</v>
      </c>
      <c r="U26" s="20"/>
      <c r="V26" s="12"/>
      <c r="W26" s="12"/>
      <c r="X26" s="22"/>
      <c r="Y26" s="12"/>
      <c r="AV26" s="9">
        <v>45292</v>
      </c>
      <c r="AW26" s="9">
        <v>45299</v>
      </c>
      <c r="AX26" s="9">
        <v>45376</v>
      </c>
      <c r="AY26" s="9">
        <v>45379</v>
      </c>
      <c r="AZ26" s="9">
        <v>45380</v>
      </c>
      <c r="BA26" s="9">
        <v>45413</v>
      </c>
      <c r="BB26" s="9">
        <v>45425</v>
      </c>
      <c r="BC26" s="9">
        <v>45446</v>
      </c>
      <c r="BD26" s="9">
        <v>45453</v>
      </c>
      <c r="BE26" s="9">
        <v>45474</v>
      </c>
      <c r="BF26" s="9">
        <v>45493</v>
      </c>
      <c r="BG26" s="9">
        <v>45511</v>
      </c>
      <c r="BH26" s="9">
        <v>45523</v>
      </c>
      <c r="BI26" s="9">
        <v>45579</v>
      </c>
      <c r="BJ26" s="9">
        <v>45600</v>
      </c>
      <c r="BK26" s="9">
        <v>45607</v>
      </c>
      <c r="BL26" s="9">
        <v>45651</v>
      </c>
    </row>
    <row r="27" spans="1:64" ht="210">
      <c r="A27" s="11" t="s">
        <v>2128</v>
      </c>
      <c r="B27" s="11" t="s">
        <v>2129</v>
      </c>
      <c r="C27" s="11" t="s">
        <v>2219</v>
      </c>
      <c r="D27" s="12" t="s">
        <v>427</v>
      </c>
      <c r="E27" s="11" t="s">
        <v>2212</v>
      </c>
      <c r="F27" s="11" t="s">
        <v>2203</v>
      </c>
      <c r="G27" s="12" t="s">
        <v>428</v>
      </c>
      <c r="H27" s="12" t="s">
        <v>2173</v>
      </c>
      <c r="I27" s="12" t="s">
        <v>2134</v>
      </c>
      <c r="J27" s="11" t="s">
        <v>2174</v>
      </c>
      <c r="K27" s="12" t="s">
        <v>2613</v>
      </c>
      <c r="L27" s="12">
        <v>15</v>
      </c>
      <c r="M27" s="12" t="s">
        <v>425</v>
      </c>
      <c r="N27" s="20">
        <v>45349</v>
      </c>
      <c r="O27" s="35"/>
      <c r="P27" s="24">
        <v>45443</v>
      </c>
      <c r="Q27" s="22">
        <f>NETWORKDAYS(N27,P27,AV27:AY27:AZ27:BA27:BB27:BC27:BD27:BE27:BF27:BG27:BH27:BL27)</f>
        <v>64</v>
      </c>
      <c r="R27" s="22">
        <f t="shared" si="1"/>
        <v>65</v>
      </c>
      <c r="S27" s="13" t="s">
        <v>2151</v>
      </c>
      <c r="T27" s="11" t="s">
        <v>2234</v>
      </c>
      <c r="U27" s="30"/>
      <c r="V27" s="12"/>
      <c r="W27" s="12"/>
      <c r="X27" s="22"/>
      <c r="Y27" s="12"/>
      <c r="AV27" s="9">
        <v>45292</v>
      </c>
      <c r="AW27" s="9">
        <v>45299</v>
      </c>
      <c r="AX27" s="9">
        <v>45376</v>
      </c>
      <c r="AY27" s="9">
        <v>45379</v>
      </c>
      <c r="AZ27" s="9">
        <v>45380</v>
      </c>
      <c r="BA27" s="9">
        <v>45413</v>
      </c>
      <c r="BB27" s="9">
        <v>45425</v>
      </c>
      <c r="BC27" s="9">
        <v>45446</v>
      </c>
      <c r="BD27" s="9">
        <v>45453</v>
      </c>
      <c r="BE27" s="9">
        <v>45474</v>
      </c>
      <c r="BF27" s="9">
        <v>45493</v>
      </c>
      <c r="BG27" s="9">
        <v>45511</v>
      </c>
      <c r="BH27" s="9">
        <v>45523</v>
      </c>
      <c r="BI27" s="9">
        <v>45579</v>
      </c>
      <c r="BJ27" s="9">
        <v>45600</v>
      </c>
      <c r="BK27" s="9">
        <v>45607</v>
      </c>
      <c r="BL27" s="9">
        <v>45651</v>
      </c>
    </row>
    <row r="28" spans="1:64" ht="150">
      <c r="A28" s="11" t="s">
        <v>2128</v>
      </c>
      <c r="B28" s="11" t="s">
        <v>2129</v>
      </c>
      <c r="C28" s="12" t="s">
        <v>2153</v>
      </c>
      <c r="D28" s="12" t="s">
        <v>278</v>
      </c>
      <c r="E28" s="12" t="s">
        <v>2166</v>
      </c>
      <c r="F28" s="12" t="s">
        <v>2203</v>
      </c>
      <c r="G28" s="12" t="s">
        <v>279</v>
      </c>
      <c r="H28" s="12" t="s">
        <v>2218</v>
      </c>
      <c r="I28" s="12" t="s">
        <v>2134</v>
      </c>
      <c r="J28" s="11" t="s">
        <v>2149</v>
      </c>
      <c r="K28" s="12" t="s">
        <v>2136</v>
      </c>
      <c r="L28" s="12">
        <v>15</v>
      </c>
      <c r="M28" s="12" t="s">
        <v>276</v>
      </c>
      <c r="N28" s="20">
        <v>45350</v>
      </c>
      <c r="O28" s="34" t="s">
        <v>2578</v>
      </c>
      <c r="P28" s="50">
        <v>45441</v>
      </c>
      <c r="Q28" s="22">
        <f>NETWORKDAYS(N28,P28,AV28:AY28:AZ28:BA28:BB28:BC28:BD28:BE28:BF28:BG28:BH28:BL28)</f>
        <v>61</v>
      </c>
      <c r="R28" s="22">
        <f t="shared" si="1"/>
        <v>62</v>
      </c>
      <c r="S28" s="25" t="s">
        <v>2570</v>
      </c>
      <c r="T28" s="11" t="s">
        <v>2604</v>
      </c>
      <c r="U28" s="24">
        <v>45436.438020833331</v>
      </c>
      <c r="V28" s="11" t="s">
        <v>2140</v>
      </c>
      <c r="W28" s="11" t="s">
        <v>2573</v>
      </c>
      <c r="X28" s="40" t="s">
        <v>2573</v>
      </c>
      <c r="Y28" s="13" t="s">
        <v>2600</v>
      </c>
      <c r="AV28" s="9">
        <v>45292</v>
      </c>
      <c r="AW28" s="9">
        <v>45299</v>
      </c>
      <c r="AX28" s="9">
        <v>45376</v>
      </c>
      <c r="AY28" s="9">
        <v>45379</v>
      </c>
      <c r="AZ28" s="9">
        <v>45380</v>
      </c>
      <c r="BA28" s="9">
        <v>45413</v>
      </c>
      <c r="BB28" s="9">
        <v>45425</v>
      </c>
      <c r="BC28" s="9">
        <v>45446</v>
      </c>
      <c r="BD28" s="9">
        <v>45453</v>
      </c>
      <c r="BE28" s="9">
        <v>45474</v>
      </c>
      <c r="BF28" s="9">
        <v>45493</v>
      </c>
      <c r="BG28" s="9">
        <v>45511</v>
      </c>
      <c r="BH28" s="9">
        <v>45523</v>
      </c>
      <c r="BI28" s="9">
        <v>45579</v>
      </c>
      <c r="BJ28" s="9">
        <v>45600</v>
      </c>
      <c r="BK28" s="9">
        <v>45607</v>
      </c>
      <c r="BL28" s="9">
        <v>45651</v>
      </c>
    </row>
    <row r="29" spans="1:64" ht="150">
      <c r="A29" s="11" t="s">
        <v>2128</v>
      </c>
      <c r="B29" s="11" t="s">
        <v>2129</v>
      </c>
      <c r="C29" s="11" t="s">
        <v>2219</v>
      </c>
      <c r="D29" s="12" t="s">
        <v>431</v>
      </c>
      <c r="E29" s="11" t="s">
        <v>2212</v>
      </c>
      <c r="F29" s="11" t="s">
        <v>2203</v>
      </c>
      <c r="G29" s="12" t="s">
        <v>432</v>
      </c>
      <c r="H29" s="11" t="s">
        <v>2235</v>
      </c>
      <c r="I29" s="12" t="s">
        <v>2134</v>
      </c>
      <c r="J29" s="11" t="s">
        <v>2149</v>
      </c>
      <c r="K29" s="12" t="s">
        <v>2613</v>
      </c>
      <c r="L29" s="12">
        <v>15</v>
      </c>
      <c r="M29" s="12" t="s">
        <v>429</v>
      </c>
      <c r="N29" s="20">
        <v>45349</v>
      </c>
      <c r="O29" s="35"/>
      <c r="P29" s="24">
        <v>45443</v>
      </c>
      <c r="Q29" s="22">
        <f>NETWORKDAYS(N29,P29,AV29:AY29:AZ29:BA29:BB29:BC29:BD29:BE29:BF29:BG29:BH29:BL29)</f>
        <v>64</v>
      </c>
      <c r="R29" s="22">
        <f t="shared" si="1"/>
        <v>65</v>
      </c>
      <c r="S29" s="13" t="s">
        <v>2151</v>
      </c>
      <c r="T29" s="11" t="s">
        <v>2236</v>
      </c>
      <c r="U29" s="24"/>
      <c r="V29" s="12"/>
      <c r="W29" s="12"/>
      <c r="X29" s="22"/>
      <c r="Y29" s="12"/>
      <c r="AV29" s="9">
        <v>45292</v>
      </c>
      <c r="AW29" s="9">
        <v>45299</v>
      </c>
      <c r="AX29" s="9">
        <v>45376</v>
      </c>
      <c r="AY29" s="9">
        <v>45379</v>
      </c>
      <c r="AZ29" s="9">
        <v>45380</v>
      </c>
      <c r="BA29" s="9">
        <v>45413</v>
      </c>
      <c r="BB29" s="9">
        <v>45425</v>
      </c>
      <c r="BC29" s="9">
        <v>45446</v>
      </c>
      <c r="BD29" s="9">
        <v>45453</v>
      </c>
      <c r="BE29" s="9">
        <v>45474</v>
      </c>
      <c r="BF29" s="9">
        <v>45493</v>
      </c>
      <c r="BG29" s="9">
        <v>45511</v>
      </c>
      <c r="BH29" s="9">
        <v>45523</v>
      </c>
      <c r="BI29" s="9">
        <v>45579</v>
      </c>
      <c r="BJ29" s="9">
        <v>45600</v>
      </c>
      <c r="BK29" s="9">
        <v>45607</v>
      </c>
      <c r="BL29" s="9">
        <v>45651</v>
      </c>
    </row>
    <row r="30" spans="1:64" ht="150">
      <c r="A30" s="11" t="s">
        <v>2128</v>
      </c>
      <c r="B30" s="11" t="s">
        <v>2129</v>
      </c>
      <c r="C30" s="11" t="s">
        <v>2223</v>
      </c>
      <c r="D30" s="12" t="s">
        <v>443</v>
      </c>
      <c r="E30" s="11" t="s">
        <v>2166</v>
      </c>
      <c r="F30" s="11" t="s">
        <v>2203</v>
      </c>
      <c r="G30" s="12" t="s">
        <v>444</v>
      </c>
      <c r="H30" s="12" t="s">
        <v>2173</v>
      </c>
      <c r="I30" s="12" t="s">
        <v>2134</v>
      </c>
      <c r="J30" s="11" t="s">
        <v>2174</v>
      </c>
      <c r="K30" s="12" t="s">
        <v>2136</v>
      </c>
      <c r="L30" s="12">
        <v>15</v>
      </c>
      <c r="M30" s="12" t="s">
        <v>441</v>
      </c>
      <c r="N30" s="20">
        <v>45349</v>
      </c>
      <c r="O30" s="35"/>
      <c r="P30" s="24">
        <v>45443</v>
      </c>
      <c r="Q30" s="22">
        <f>NETWORKDAYS(N30,P30,AV30:AY30:AZ30:BA30:BB30:BC30:BD30:BE30:BF30:BG30:BH30:BL30)</f>
        <v>64</v>
      </c>
      <c r="R30" s="22">
        <f t="shared" si="1"/>
        <v>65</v>
      </c>
      <c r="S30" s="13" t="s">
        <v>2151</v>
      </c>
      <c r="T30" s="11" t="s">
        <v>2237</v>
      </c>
      <c r="U30" s="20"/>
      <c r="V30" s="12"/>
      <c r="W30" s="12"/>
      <c r="X30" s="22"/>
      <c r="Y30" s="12"/>
      <c r="AV30" s="9">
        <v>45292</v>
      </c>
      <c r="AW30" s="9">
        <v>45299</v>
      </c>
      <c r="AX30" s="9">
        <v>45376</v>
      </c>
      <c r="AY30" s="9">
        <v>45379</v>
      </c>
      <c r="AZ30" s="9">
        <v>45380</v>
      </c>
      <c r="BA30" s="9">
        <v>45413</v>
      </c>
      <c r="BB30" s="9">
        <v>45425</v>
      </c>
      <c r="BC30" s="9">
        <v>45446</v>
      </c>
      <c r="BD30" s="9">
        <v>45453</v>
      </c>
      <c r="BE30" s="9">
        <v>45474</v>
      </c>
      <c r="BF30" s="9">
        <v>45493</v>
      </c>
      <c r="BG30" s="9">
        <v>45511</v>
      </c>
      <c r="BH30" s="9">
        <v>45523</v>
      </c>
      <c r="BI30" s="9">
        <v>45579</v>
      </c>
      <c r="BJ30" s="9">
        <v>45600</v>
      </c>
      <c r="BK30" s="9">
        <v>45607</v>
      </c>
      <c r="BL30" s="9">
        <v>45651</v>
      </c>
    </row>
    <row r="31" spans="1:64" ht="195">
      <c r="A31" s="11" t="s">
        <v>2128</v>
      </c>
      <c r="B31" s="11" t="s">
        <v>2129</v>
      </c>
      <c r="C31" s="11" t="s">
        <v>2238</v>
      </c>
      <c r="D31" s="12" t="s">
        <v>447</v>
      </c>
      <c r="E31" s="11" t="s">
        <v>2166</v>
      </c>
      <c r="F31" s="11" t="s">
        <v>2203</v>
      </c>
      <c r="G31" s="12" t="s">
        <v>405</v>
      </c>
      <c r="H31" s="11" t="s">
        <v>2198</v>
      </c>
      <c r="I31" s="12" t="s">
        <v>2156</v>
      </c>
      <c r="J31" s="12" t="s">
        <v>2199</v>
      </c>
      <c r="K31" s="12" t="s">
        <v>2136</v>
      </c>
      <c r="L31" s="12">
        <v>15</v>
      </c>
      <c r="M31" s="12" t="s">
        <v>445</v>
      </c>
      <c r="N31" s="20">
        <v>45349</v>
      </c>
      <c r="O31" s="35"/>
      <c r="P31" s="24">
        <v>45443</v>
      </c>
      <c r="Q31" s="22">
        <f>NETWORKDAYS(N31,P31,AV31:AY31:AZ31:BA31:BB31:BC31:BD31:BE31:BF31:BG31:BH31:BL31)</f>
        <v>64</v>
      </c>
      <c r="R31" s="22">
        <f t="shared" si="1"/>
        <v>65</v>
      </c>
      <c r="S31" s="13" t="s">
        <v>2151</v>
      </c>
      <c r="T31" s="11" t="s">
        <v>2239</v>
      </c>
      <c r="U31" s="20"/>
      <c r="V31" s="12"/>
      <c r="W31" s="12"/>
      <c r="X31" s="22"/>
      <c r="Y31" s="12"/>
      <c r="AV31" s="9">
        <v>45292</v>
      </c>
      <c r="AW31" s="9">
        <v>45299</v>
      </c>
      <c r="AX31" s="9">
        <v>45376</v>
      </c>
      <c r="AY31" s="9">
        <v>45379</v>
      </c>
      <c r="AZ31" s="9">
        <v>45380</v>
      </c>
      <c r="BA31" s="9">
        <v>45413</v>
      </c>
      <c r="BB31" s="9">
        <v>45425</v>
      </c>
      <c r="BC31" s="9">
        <v>45446</v>
      </c>
      <c r="BD31" s="9">
        <v>45453</v>
      </c>
      <c r="BE31" s="9">
        <v>45474</v>
      </c>
      <c r="BF31" s="9">
        <v>45493</v>
      </c>
      <c r="BG31" s="9">
        <v>45511</v>
      </c>
      <c r="BH31" s="9">
        <v>45523</v>
      </c>
      <c r="BI31" s="9">
        <v>45579</v>
      </c>
      <c r="BJ31" s="9">
        <v>45600</v>
      </c>
      <c r="BK31" s="9">
        <v>45607</v>
      </c>
      <c r="BL31" s="9">
        <v>45651</v>
      </c>
    </row>
    <row r="32" spans="1:64" ht="174.75" customHeight="1">
      <c r="A32" s="11" t="s">
        <v>2128</v>
      </c>
      <c r="B32" s="11" t="s">
        <v>2129</v>
      </c>
      <c r="C32" s="11" t="s">
        <v>2219</v>
      </c>
      <c r="D32" s="12" t="s">
        <v>388</v>
      </c>
      <c r="E32" s="11" t="s">
        <v>2212</v>
      </c>
      <c r="F32" s="11" t="s">
        <v>2203</v>
      </c>
      <c r="G32" s="12" t="s">
        <v>389</v>
      </c>
      <c r="H32" s="12" t="s">
        <v>2173</v>
      </c>
      <c r="I32" s="12" t="s">
        <v>2134</v>
      </c>
      <c r="J32" s="11" t="s">
        <v>2174</v>
      </c>
      <c r="K32" s="12" t="s">
        <v>2613</v>
      </c>
      <c r="L32" s="12">
        <v>15</v>
      </c>
      <c r="M32" s="11" t="s">
        <v>386</v>
      </c>
      <c r="N32" s="20">
        <v>45349</v>
      </c>
      <c r="O32" s="34" t="s">
        <v>2579</v>
      </c>
      <c r="P32" s="24">
        <v>45428</v>
      </c>
      <c r="Q32" s="22">
        <f>NETWORKDAYS(N32,P32,AV32:AY32:AZ32:BA32:BB32:BC32:BD32:BE32:BF32:BG32:BH32:BL32)</f>
        <v>53</v>
      </c>
      <c r="R32" s="22">
        <f t="shared" si="1"/>
        <v>54</v>
      </c>
      <c r="S32" s="25" t="s">
        <v>2570</v>
      </c>
      <c r="T32" s="11" t="s">
        <v>2225</v>
      </c>
      <c r="U32" s="24">
        <v>45428</v>
      </c>
      <c r="V32" s="11" t="s">
        <v>2140</v>
      </c>
      <c r="W32" s="11" t="s">
        <v>2141</v>
      </c>
      <c r="X32" s="40" t="s">
        <v>2142</v>
      </c>
      <c r="Y32" s="25" t="s">
        <v>2601</v>
      </c>
      <c r="Z32" s="8"/>
      <c r="AV32" s="9">
        <v>45292</v>
      </c>
      <c r="AW32" s="9">
        <v>45299</v>
      </c>
      <c r="AX32" s="9">
        <v>45376</v>
      </c>
      <c r="AY32" s="9">
        <v>45379</v>
      </c>
      <c r="AZ32" s="9">
        <v>45380</v>
      </c>
      <c r="BA32" s="9">
        <v>45413</v>
      </c>
      <c r="BB32" s="9">
        <v>45425</v>
      </c>
      <c r="BC32" s="9">
        <v>45446</v>
      </c>
      <c r="BD32" s="9">
        <v>45453</v>
      </c>
      <c r="BE32" s="9">
        <v>45474</v>
      </c>
      <c r="BF32" s="9">
        <v>45493</v>
      </c>
      <c r="BG32" s="9">
        <v>45511</v>
      </c>
      <c r="BH32" s="9">
        <v>45523</v>
      </c>
      <c r="BI32" s="9">
        <v>45579</v>
      </c>
      <c r="BJ32" s="9">
        <v>45600</v>
      </c>
      <c r="BK32" s="9">
        <v>45607</v>
      </c>
      <c r="BL32" s="9">
        <v>45651</v>
      </c>
    </row>
    <row r="33" spans="1:64" ht="180">
      <c r="A33" s="11" t="s">
        <v>2128</v>
      </c>
      <c r="B33" s="11" t="s">
        <v>2129</v>
      </c>
      <c r="C33" s="11" t="s">
        <v>2153</v>
      </c>
      <c r="D33" s="12" t="s">
        <v>477</v>
      </c>
      <c r="E33" s="11" t="s">
        <v>2166</v>
      </c>
      <c r="F33" s="11" t="s">
        <v>2132</v>
      </c>
      <c r="G33" s="12" t="s">
        <v>478</v>
      </c>
      <c r="H33" s="11" t="s">
        <v>2242</v>
      </c>
      <c r="I33" s="12" t="s">
        <v>2134</v>
      </c>
      <c r="J33" s="11" t="s">
        <v>2171</v>
      </c>
      <c r="K33" s="12" t="s">
        <v>2136</v>
      </c>
      <c r="L33" s="12">
        <v>15</v>
      </c>
      <c r="M33" s="12" t="s">
        <v>475</v>
      </c>
      <c r="N33" s="20">
        <v>45348</v>
      </c>
      <c r="O33" s="35"/>
      <c r="P33" s="24">
        <v>45443</v>
      </c>
      <c r="Q33" s="22">
        <f>NETWORKDAYS(N33,P33,AV33:AY33:AZ33:BA33:BB33:BC33:BD33:BE33:BF33:BG33:BH33:BL33)</f>
        <v>65</v>
      </c>
      <c r="R33" s="22">
        <f t="shared" si="1"/>
        <v>66</v>
      </c>
      <c r="S33" s="13" t="s">
        <v>2151</v>
      </c>
      <c r="T33" s="11" t="s">
        <v>2243</v>
      </c>
      <c r="U33" s="20"/>
      <c r="V33" s="12"/>
      <c r="W33" s="12"/>
      <c r="X33" s="22"/>
      <c r="Y33" s="12"/>
      <c r="AV33" s="9">
        <v>45292</v>
      </c>
      <c r="AW33" s="9">
        <v>45299</v>
      </c>
      <c r="AX33" s="9">
        <v>45376</v>
      </c>
      <c r="AY33" s="9">
        <v>45379</v>
      </c>
      <c r="AZ33" s="9">
        <v>45380</v>
      </c>
      <c r="BA33" s="9">
        <v>45413</v>
      </c>
      <c r="BB33" s="9">
        <v>45425</v>
      </c>
      <c r="BC33" s="9">
        <v>45446</v>
      </c>
      <c r="BD33" s="9">
        <v>45453</v>
      </c>
      <c r="BE33" s="9">
        <v>45474</v>
      </c>
      <c r="BF33" s="9">
        <v>45493</v>
      </c>
      <c r="BG33" s="9">
        <v>45511</v>
      </c>
      <c r="BH33" s="9">
        <v>45523</v>
      </c>
      <c r="BI33" s="9">
        <v>45579</v>
      </c>
      <c r="BJ33" s="9">
        <v>45600</v>
      </c>
      <c r="BK33" s="9">
        <v>45607</v>
      </c>
      <c r="BL33" s="9">
        <v>45651</v>
      </c>
    </row>
    <row r="34" spans="1:64" ht="150">
      <c r="A34" s="11" t="s">
        <v>2128</v>
      </c>
      <c r="B34" s="11" t="s">
        <v>2129</v>
      </c>
      <c r="C34" s="11" t="s">
        <v>2244</v>
      </c>
      <c r="D34" s="12" t="s">
        <v>481</v>
      </c>
      <c r="E34" s="11" t="s">
        <v>2166</v>
      </c>
      <c r="F34" s="11" t="s">
        <v>2203</v>
      </c>
      <c r="G34" s="12" t="s">
        <v>482</v>
      </c>
      <c r="H34" s="11" t="s">
        <v>2218</v>
      </c>
      <c r="I34" s="12" t="s">
        <v>2134</v>
      </c>
      <c r="J34" s="11" t="s">
        <v>2149</v>
      </c>
      <c r="K34" s="12" t="s">
        <v>2136</v>
      </c>
      <c r="L34" s="12">
        <v>15</v>
      </c>
      <c r="M34" s="12" t="s">
        <v>479</v>
      </c>
      <c r="N34" s="20">
        <v>45348</v>
      </c>
      <c r="O34" s="35"/>
      <c r="P34" s="24">
        <v>45443</v>
      </c>
      <c r="Q34" s="22">
        <f>NETWORKDAYS(N34,P34,AV34:AY34:AZ34:BA34:BB34:BC34:BD34:BE34:BF34:BG34:BH34:BL34)</f>
        <v>65</v>
      </c>
      <c r="R34" s="22">
        <f t="shared" si="1"/>
        <v>66</v>
      </c>
      <c r="S34" s="13" t="s">
        <v>2151</v>
      </c>
      <c r="T34" s="11" t="s">
        <v>2245</v>
      </c>
      <c r="U34" s="20"/>
      <c r="V34" s="12"/>
      <c r="W34" s="12"/>
      <c r="X34" s="22"/>
      <c r="Y34" s="12"/>
      <c r="AV34" s="9">
        <v>45292</v>
      </c>
      <c r="AW34" s="9">
        <v>45299</v>
      </c>
      <c r="AX34" s="9">
        <v>45376</v>
      </c>
      <c r="AY34" s="9">
        <v>45379</v>
      </c>
      <c r="AZ34" s="9">
        <v>45380</v>
      </c>
      <c r="BA34" s="9">
        <v>45413</v>
      </c>
      <c r="BB34" s="9">
        <v>45425</v>
      </c>
      <c r="BC34" s="9">
        <v>45446</v>
      </c>
      <c r="BD34" s="9">
        <v>45453</v>
      </c>
      <c r="BE34" s="9">
        <v>45474</v>
      </c>
      <c r="BF34" s="9">
        <v>45493</v>
      </c>
      <c r="BG34" s="9">
        <v>45511</v>
      </c>
      <c r="BH34" s="9">
        <v>45523</v>
      </c>
      <c r="BI34" s="9">
        <v>45579</v>
      </c>
      <c r="BJ34" s="9">
        <v>45600</v>
      </c>
      <c r="BK34" s="9">
        <v>45607</v>
      </c>
      <c r="BL34" s="9">
        <v>45651</v>
      </c>
    </row>
    <row r="35" spans="1:64" ht="210">
      <c r="A35" s="11" t="s">
        <v>2128</v>
      </c>
      <c r="B35" s="11" t="s">
        <v>2129</v>
      </c>
      <c r="C35" s="11" t="s">
        <v>2153</v>
      </c>
      <c r="D35" s="12" t="s">
        <v>485</v>
      </c>
      <c r="E35" s="11" t="s">
        <v>2154</v>
      </c>
      <c r="F35" s="11" t="s">
        <v>2132</v>
      </c>
      <c r="G35" s="12" t="s">
        <v>486</v>
      </c>
      <c r="H35" s="12" t="s">
        <v>2173</v>
      </c>
      <c r="I35" s="12" t="s">
        <v>2134</v>
      </c>
      <c r="J35" s="11" t="s">
        <v>2149</v>
      </c>
      <c r="K35" s="12" t="s">
        <v>2613</v>
      </c>
      <c r="L35" s="12">
        <v>15</v>
      </c>
      <c r="M35" s="12" t="s">
        <v>483</v>
      </c>
      <c r="N35" s="20">
        <v>45348</v>
      </c>
      <c r="O35" s="35"/>
      <c r="P35" s="24">
        <v>45443</v>
      </c>
      <c r="Q35" s="22">
        <f>NETWORKDAYS(N35,P35,AV35:AY35:AZ35:BA35:BB35:BC35:BD35:BE35:BF35:BG35:BH35:BL35)</f>
        <v>65</v>
      </c>
      <c r="R35" s="22">
        <f t="shared" si="1"/>
        <v>66</v>
      </c>
      <c r="S35" s="13" t="s">
        <v>2151</v>
      </c>
      <c r="T35" s="11" t="s">
        <v>2246</v>
      </c>
      <c r="U35" s="20"/>
      <c r="V35" s="12"/>
      <c r="W35" s="12"/>
      <c r="X35" s="22"/>
      <c r="Y35" s="12"/>
      <c r="AV35" s="9">
        <v>45292</v>
      </c>
      <c r="AW35" s="9">
        <v>45299</v>
      </c>
      <c r="AX35" s="9">
        <v>45376</v>
      </c>
      <c r="AY35" s="9">
        <v>45379</v>
      </c>
      <c r="AZ35" s="9">
        <v>45380</v>
      </c>
      <c r="BA35" s="9">
        <v>45413</v>
      </c>
      <c r="BB35" s="9">
        <v>45425</v>
      </c>
      <c r="BC35" s="9">
        <v>45446</v>
      </c>
      <c r="BD35" s="9">
        <v>45453</v>
      </c>
      <c r="BE35" s="9">
        <v>45474</v>
      </c>
      <c r="BF35" s="9">
        <v>45493</v>
      </c>
      <c r="BG35" s="9">
        <v>45511</v>
      </c>
      <c r="BH35" s="9">
        <v>45523</v>
      </c>
      <c r="BI35" s="9">
        <v>45579</v>
      </c>
      <c r="BJ35" s="9">
        <v>45600</v>
      </c>
      <c r="BK35" s="9">
        <v>45607</v>
      </c>
      <c r="BL35" s="9">
        <v>45651</v>
      </c>
    </row>
    <row r="36" spans="1:64" ht="180">
      <c r="A36" s="11" t="s">
        <v>2128</v>
      </c>
      <c r="B36" s="11" t="s">
        <v>2129</v>
      </c>
      <c r="C36" s="11" t="s">
        <v>2247</v>
      </c>
      <c r="D36" s="12" t="s">
        <v>274</v>
      </c>
      <c r="E36" s="11" t="s">
        <v>2166</v>
      </c>
      <c r="F36" s="11" t="s">
        <v>2203</v>
      </c>
      <c r="G36" s="12" t="s">
        <v>489</v>
      </c>
      <c r="H36" s="12" t="s">
        <v>2173</v>
      </c>
      <c r="I36" s="12" t="s">
        <v>2134</v>
      </c>
      <c r="J36" s="11" t="s">
        <v>2149</v>
      </c>
      <c r="K36" s="12" t="s">
        <v>2613</v>
      </c>
      <c r="L36" s="12">
        <v>15</v>
      </c>
      <c r="M36" s="12" t="s">
        <v>487</v>
      </c>
      <c r="N36" s="20">
        <v>45348</v>
      </c>
      <c r="O36" s="35"/>
      <c r="P36" s="24">
        <v>45443</v>
      </c>
      <c r="Q36" s="22">
        <f>NETWORKDAYS(N36,P36,AV36:AY36:AZ36:BA36:BB36:BC36:BD36:BE36:BF36:BG36:BH36:BL36)</f>
        <v>65</v>
      </c>
      <c r="R36" s="22">
        <f t="shared" si="1"/>
        <v>66</v>
      </c>
      <c r="S36" s="13" t="s">
        <v>2151</v>
      </c>
      <c r="T36" s="11" t="s">
        <v>2248</v>
      </c>
      <c r="U36" s="20"/>
      <c r="V36" s="12"/>
      <c r="W36" s="12"/>
      <c r="X36" s="22"/>
      <c r="Y36" s="12"/>
      <c r="AV36" s="9">
        <v>45292</v>
      </c>
      <c r="AW36" s="9">
        <v>45299</v>
      </c>
      <c r="AX36" s="9">
        <v>45376</v>
      </c>
      <c r="AY36" s="9">
        <v>45379</v>
      </c>
      <c r="AZ36" s="9">
        <v>45380</v>
      </c>
      <c r="BA36" s="9">
        <v>45413</v>
      </c>
      <c r="BB36" s="9">
        <v>45425</v>
      </c>
      <c r="BC36" s="9">
        <v>45446</v>
      </c>
      <c r="BD36" s="9">
        <v>45453</v>
      </c>
      <c r="BE36" s="9">
        <v>45474</v>
      </c>
      <c r="BF36" s="9">
        <v>45493</v>
      </c>
      <c r="BG36" s="9">
        <v>45511</v>
      </c>
      <c r="BH36" s="9">
        <v>45523</v>
      </c>
      <c r="BI36" s="9">
        <v>45579</v>
      </c>
      <c r="BJ36" s="9">
        <v>45600</v>
      </c>
      <c r="BK36" s="9">
        <v>45607</v>
      </c>
      <c r="BL36" s="9">
        <v>45651</v>
      </c>
    </row>
    <row r="37" spans="1:64" ht="180">
      <c r="A37" s="11" t="s">
        <v>2128</v>
      </c>
      <c r="B37" s="11" t="s">
        <v>2129</v>
      </c>
      <c r="C37" s="11" t="s">
        <v>2130</v>
      </c>
      <c r="D37" s="12" t="s">
        <v>500</v>
      </c>
      <c r="E37" s="11" t="s">
        <v>2166</v>
      </c>
      <c r="F37" s="11" t="s">
        <v>2203</v>
      </c>
      <c r="G37" s="12" t="s">
        <v>501</v>
      </c>
      <c r="H37" s="11" t="s">
        <v>2170</v>
      </c>
      <c r="I37" s="12" t="s">
        <v>2134</v>
      </c>
      <c r="J37" s="11" t="s">
        <v>2149</v>
      </c>
      <c r="K37" s="12" t="s">
        <v>2136</v>
      </c>
      <c r="L37" s="12">
        <v>15</v>
      </c>
      <c r="M37" s="12" t="s">
        <v>498</v>
      </c>
      <c r="N37" s="20">
        <v>45348</v>
      </c>
      <c r="O37" s="35"/>
      <c r="P37" s="24">
        <v>45443</v>
      </c>
      <c r="Q37" s="22">
        <f>NETWORKDAYS(N37,P37,AV37:AY37:AZ37:BA37:BB37:BC37:BD37:BE37:BF37:BG37:BH37:BL37)</f>
        <v>65</v>
      </c>
      <c r="R37" s="22">
        <f t="shared" si="1"/>
        <v>66</v>
      </c>
      <c r="S37" s="13" t="s">
        <v>2151</v>
      </c>
      <c r="T37" s="11" t="s">
        <v>2249</v>
      </c>
      <c r="U37" s="20"/>
      <c r="V37" s="12"/>
      <c r="W37" s="12"/>
      <c r="X37" s="22"/>
      <c r="Y37" s="12"/>
      <c r="AV37" s="9">
        <v>45292</v>
      </c>
      <c r="AW37" s="9">
        <v>45299</v>
      </c>
      <c r="AX37" s="9">
        <v>45376</v>
      </c>
      <c r="AY37" s="9">
        <v>45379</v>
      </c>
      <c r="AZ37" s="9">
        <v>45380</v>
      </c>
      <c r="BA37" s="9">
        <v>45413</v>
      </c>
      <c r="BB37" s="9">
        <v>45425</v>
      </c>
      <c r="BC37" s="9">
        <v>45446</v>
      </c>
      <c r="BD37" s="9">
        <v>45453</v>
      </c>
      <c r="BE37" s="9">
        <v>45474</v>
      </c>
      <c r="BF37" s="9">
        <v>45493</v>
      </c>
      <c r="BG37" s="9">
        <v>45511</v>
      </c>
      <c r="BH37" s="9">
        <v>45523</v>
      </c>
      <c r="BI37" s="9">
        <v>45579</v>
      </c>
      <c r="BJ37" s="9">
        <v>45600</v>
      </c>
      <c r="BK37" s="9">
        <v>45607</v>
      </c>
      <c r="BL37" s="9">
        <v>45651</v>
      </c>
    </row>
    <row r="38" spans="1:64" ht="165">
      <c r="A38" s="11" t="s">
        <v>2128</v>
      </c>
      <c r="B38" s="11" t="s">
        <v>2129</v>
      </c>
      <c r="C38" s="11" t="s">
        <v>2153</v>
      </c>
      <c r="D38" s="12" t="s">
        <v>278</v>
      </c>
      <c r="E38" s="11" t="s">
        <v>2166</v>
      </c>
      <c r="F38" s="11" t="s">
        <v>2203</v>
      </c>
      <c r="G38" s="12" t="s">
        <v>524</v>
      </c>
      <c r="H38" s="11" t="s">
        <v>2218</v>
      </c>
      <c r="I38" s="12" t="s">
        <v>2134</v>
      </c>
      <c r="J38" s="11" t="s">
        <v>2149</v>
      </c>
      <c r="K38" s="12" t="s">
        <v>2136</v>
      </c>
      <c r="L38" s="12">
        <v>15</v>
      </c>
      <c r="M38" s="12" t="s">
        <v>522</v>
      </c>
      <c r="N38" s="20">
        <v>45348</v>
      </c>
      <c r="O38" s="35"/>
      <c r="P38" s="24">
        <v>45443</v>
      </c>
      <c r="Q38" s="22">
        <f>NETWORKDAYS(N38,P38,AV38:AY38:AZ38:BA38:BB38:BC38:BD38:BE38:BF38:BG38:BH38:BL38)</f>
        <v>65</v>
      </c>
      <c r="R38" s="22">
        <f t="shared" si="1"/>
        <v>66</v>
      </c>
      <c r="S38" s="13" t="s">
        <v>2151</v>
      </c>
      <c r="T38" s="11" t="s">
        <v>2251</v>
      </c>
      <c r="U38" s="20"/>
      <c r="V38" s="12"/>
      <c r="W38" s="12"/>
      <c r="X38" s="22"/>
      <c r="Y38" s="12"/>
      <c r="AV38" s="9">
        <v>45292</v>
      </c>
      <c r="AW38" s="9">
        <v>45299</v>
      </c>
      <c r="AX38" s="9">
        <v>45376</v>
      </c>
      <c r="AY38" s="9">
        <v>45379</v>
      </c>
      <c r="AZ38" s="9">
        <v>45380</v>
      </c>
      <c r="BA38" s="9">
        <v>45413</v>
      </c>
      <c r="BB38" s="9">
        <v>45425</v>
      </c>
      <c r="BC38" s="9">
        <v>45446</v>
      </c>
      <c r="BD38" s="9">
        <v>45453</v>
      </c>
      <c r="BE38" s="9">
        <v>45474</v>
      </c>
      <c r="BF38" s="9">
        <v>45493</v>
      </c>
      <c r="BG38" s="9">
        <v>45511</v>
      </c>
      <c r="BH38" s="9">
        <v>45523</v>
      </c>
      <c r="BI38" s="9">
        <v>45579</v>
      </c>
      <c r="BJ38" s="9">
        <v>45600</v>
      </c>
      <c r="BK38" s="9">
        <v>45607</v>
      </c>
      <c r="BL38" s="9">
        <v>45651</v>
      </c>
    </row>
    <row r="39" spans="1:64" ht="195">
      <c r="A39" s="11" t="s">
        <v>2128</v>
      </c>
      <c r="B39" s="11" t="s">
        <v>2129</v>
      </c>
      <c r="C39" s="11" t="s">
        <v>2146</v>
      </c>
      <c r="D39" s="12" t="s">
        <v>533</v>
      </c>
      <c r="E39" s="11" t="s">
        <v>2166</v>
      </c>
      <c r="F39" s="11" t="s">
        <v>2203</v>
      </c>
      <c r="G39" s="12" t="s">
        <v>534</v>
      </c>
      <c r="H39" s="11" t="s">
        <v>2133</v>
      </c>
      <c r="I39" s="12" t="s">
        <v>2134</v>
      </c>
      <c r="J39" s="11" t="s">
        <v>2135</v>
      </c>
      <c r="K39" s="12" t="s">
        <v>2136</v>
      </c>
      <c r="L39" s="12">
        <v>15</v>
      </c>
      <c r="M39" s="12" t="s">
        <v>531</v>
      </c>
      <c r="N39" s="20">
        <v>45348</v>
      </c>
      <c r="O39" s="35"/>
      <c r="P39" s="24">
        <v>45443</v>
      </c>
      <c r="Q39" s="22">
        <f>NETWORKDAYS(N39,P39,AV39:AY39:AZ39:BA39:BB39:BC39:BD39:BE39:BF39:BG39:BH39:BL39)</f>
        <v>65</v>
      </c>
      <c r="R39" s="22">
        <f t="shared" si="1"/>
        <v>66</v>
      </c>
      <c r="S39" s="13" t="s">
        <v>2151</v>
      </c>
      <c r="T39" s="11" t="s">
        <v>2252</v>
      </c>
      <c r="U39" s="20"/>
      <c r="V39" s="12"/>
      <c r="W39" s="12"/>
      <c r="X39" s="22"/>
      <c r="Y39" s="12"/>
      <c r="AV39" s="9">
        <v>45292</v>
      </c>
      <c r="AW39" s="9">
        <v>45299</v>
      </c>
      <c r="AX39" s="9">
        <v>45376</v>
      </c>
      <c r="AY39" s="9">
        <v>45379</v>
      </c>
      <c r="AZ39" s="9">
        <v>45380</v>
      </c>
      <c r="BA39" s="9">
        <v>45413</v>
      </c>
      <c r="BB39" s="9">
        <v>45425</v>
      </c>
      <c r="BC39" s="9">
        <v>45446</v>
      </c>
      <c r="BD39" s="9">
        <v>45453</v>
      </c>
      <c r="BE39" s="9">
        <v>45474</v>
      </c>
      <c r="BF39" s="9">
        <v>45493</v>
      </c>
      <c r="BG39" s="9">
        <v>45511</v>
      </c>
      <c r="BH39" s="9">
        <v>45523</v>
      </c>
      <c r="BI39" s="9">
        <v>45579</v>
      </c>
      <c r="BJ39" s="9">
        <v>45600</v>
      </c>
      <c r="BK39" s="9">
        <v>45607</v>
      </c>
      <c r="BL39" s="9">
        <v>45651</v>
      </c>
    </row>
    <row r="40" spans="1:64" ht="150">
      <c r="A40" s="11" t="s">
        <v>2128</v>
      </c>
      <c r="B40" s="11" t="s">
        <v>2129</v>
      </c>
      <c r="C40" s="11" t="s">
        <v>2247</v>
      </c>
      <c r="D40" s="12" t="s">
        <v>537</v>
      </c>
      <c r="E40" s="11" t="s">
        <v>2212</v>
      </c>
      <c r="F40" s="11" t="s">
        <v>2203</v>
      </c>
      <c r="G40" s="12" t="s">
        <v>538</v>
      </c>
      <c r="H40" s="11" t="s">
        <v>2253</v>
      </c>
      <c r="I40" s="12" t="s">
        <v>2134</v>
      </c>
      <c r="J40" s="11" t="s">
        <v>2174</v>
      </c>
      <c r="K40" s="12" t="s">
        <v>2136</v>
      </c>
      <c r="L40" s="12">
        <v>15</v>
      </c>
      <c r="M40" s="12" t="s">
        <v>535</v>
      </c>
      <c r="N40" s="20">
        <v>45348</v>
      </c>
      <c r="O40" s="35"/>
      <c r="P40" s="24">
        <v>45443</v>
      </c>
      <c r="Q40" s="22">
        <f>NETWORKDAYS(N40,P40,AV40:AY40:AZ40:BA40:BB40:BC40:BD40:BE40:BF40:BG40:BH40:BL40)</f>
        <v>65</v>
      </c>
      <c r="R40" s="22">
        <f t="shared" si="1"/>
        <v>66</v>
      </c>
      <c r="S40" s="13" t="s">
        <v>2151</v>
      </c>
      <c r="T40" s="11" t="s">
        <v>2254</v>
      </c>
      <c r="U40" s="20"/>
      <c r="V40" s="12"/>
      <c r="W40" s="12"/>
      <c r="X40" s="22"/>
      <c r="Y40" s="12"/>
      <c r="AV40" s="9">
        <v>45292</v>
      </c>
      <c r="AW40" s="9">
        <v>45299</v>
      </c>
      <c r="AX40" s="9">
        <v>45376</v>
      </c>
      <c r="AY40" s="9">
        <v>45379</v>
      </c>
      <c r="AZ40" s="9">
        <v>45380</v>
      </c>
      <c r="BA40" s="9">
        <v>45413</v>
      </c>
      <c r="BB40" s="9">
        <v>45425</v>
      </c>
      <c r="BC40" s="9">
        <v>45446</v>
      </c>
      <c r="BD40" s="9">
        <v>45453</v>
      </c>
      <c r="BE40" s="9">
        <v>45474</v>
      </c>
      <c r="BF40" s="9">
        <v>45493</v>
      </c>
      <c r="BG40" s="9">
        <v>45511</v>
      </c>
      <c r="BH40" s="9">
        <v>45523</v>
      </c>
      <c r="BI40" s="9">
        <v>45579</v>
      </c>
      <c r="BJ40" s="9">
        <v>45600</v>
      </c>
      <c r="BK40" s="9">
        <v>45607</v>
      </c>
      <c r="BL40" s="9">
        <v>45651</v>
      </c>
    </row>
    <row r="41" spans="1:64" ht="105">
      <c r="A41" s="11" t="s">
        <v>2128</v>
      </c>
      <c r="B41" s="11" t="s">
        <v>2129</v>
      </c>
      <c r="C41" s="11" t="s">
        <v>2257</v>
      </c>
      <c r="D41" s="12" t="s">
        <v>557</v>
      </c>
      <c r="E41" s="11" t="s">
        <v>2212</v>
      </c>
      <c r="F41" s="11" t="s">
        <v>2132</v>
      </c>
      <c r="G41" s="12" t="s">
        <v>558</v>
      </c>
      <c r="H41" s="11" t="s">
        <v>1619</v>
      </c>
      <c r="I41" s="12" t="s">
        <v>2156</v>
      </c>
      <c r="J41" s="11" t="s">
        <v>2179</v>
      </c>
      <c r="K41" s="12" t="s">
        <v>2136</v>
      </c>
      <c r="L41" s="12">
        <v>15</v>
      </c>
      <c r="M41" s="12" t="s">
        <v>555</v>
      </c>
      <c r="N41" s="20">
        <v>45348</v>
      </c>
      <c r="O41" s="35"/>
      <c r="P41" s="24">
        <v>45443</v>
      </c>
      <c r="Q41" s="22">
        <f>NETWORKDAYS(N41,P41,AV41:AY41:AZ41:BA41:BB41:BC41:BD41:BE41:BF41:BG41:BH41:BL41)</f>
        <v>65</v>
      </c>
      <c r="R41" s="22">
        <f t="shared" si="1"/>
        <v>66</v>
      </c>
      <c r="S41" s="13" t="s">
        <v>2151</v>
      </c>
      <c r="T41" s="11" t="s">
        <v>2258</v>
      </c>
      <c r="U41" s="20"/>
      <c r="V41" s="12"/>
      <c r="W41" s="12"/>
      <c r="X41" s="22"/>
      <c r="Y41" s="12"/>
      <c r="AV41" s="9">
        <v>45292</v>
      </c>
      <c r="AW41" s="9">
        <v>45299</v>
      </c>
      <c r="AX41" s="9">
        <v>45376</v>
      </c>
      <c r="AY41" s="9">
        <v>45379</v>
      </c>
      <c r="AZ41" s="9">
        <v>45380</v>
      </c>
      <c r="BA41" s="9">
        <v>45413</v>
      </c>
      <c r="BB41" s="9">
        <v>45425</v>
      </c>
      <c r="BC41" s="9">
        <v>45446</v>
      </c>
      <c r="BD41" s="9">
        <v>45453</v>
      </c>
      <c r="BE41" s="9">
        <v>45474</v>
      </c>
      <c r="BF41" s="9">
        <v>45493</v>
      </c>
      <c r="BG41" s="9">
        <v>45511</v>
      </c>
      <c r="BH41" s="9">
        <v>45523</v>
      </c>
      <c r="BI41" s="9">
        <v>45579</v>
      </c>
      <c r="BJ41" s="9">
        <v>45600</v>
      </c>
      <c r="BK41" s="9">
        <v>45607</v>
      </c>
      <c r="BL41" s="9">
        <v>45651</v>
      </c>
    </row>
    <row r="42" spans="1:64" ht="195">
      <c r="A42" s="11" t="s">
        <v>2128</v>
      </c>
      <c r="B42" s="11" t="s">
        <v>2129</v>
      </c>
      <c r="C42" s="11" t="s">
        <v>2240</v>
      </c>
      <c r="D42" s="12" t="s">
        <v>450</v>
      </c>
      <c r="E42" s="11" t="s">
        <v>2212</v>
      </c>
      <c r="F42" s="12" t="s">
        <v>2132</v>
      </c>
      <c r="G42" s="12" t="s">
        <v>451</v>
      </c>
      <c r="H42" s="12" t="s">
        <v>2186</v>
      </c>
      <c r="I42" s="12" t="s">
        <v>2134</v>
      </c>
      <c r="J42" s="11" t="s">
        <v>2187</v>
      </c>
      <c r="K42" s="12" t="s">
        <v>2136</v>
      </c>
      <c r="L42" s="12">
        <v>15</v>
      </c>
      <c r="M42" s="12" t="s">
        <v>448</v>
      </c>
      <c r="N42" s="20">
        <v>45349</v>
      </c>
      <c r="O42" s="34" t="s">
        <v>2580</v>
      </c>
      <c r="P42" s="51">
        <v>45440.604548611111</v>
      </c>
      <c r="Q42" s="22">
        <f>NETWORKDAYS(N42,P42,AV42:AY42:AZ42:BA42:BB42:BC42:BD42:BE42:BF42:BG42:BH42:BL42)</f>
        <v>61</v>
      </c>
      <c r="R42" s="22">
        <f t="shared" si="1"/>
        <v>62</v>
      </c>
      <c r="S42" s="25" t="s">
        <v>2570</v>
      </c>
      <c r="T42" s="11" t="s">
        <v>2241</v>
      </c>
      <c r="U42" s="24">
        <v>45440</v>
      </c>
      <c r="V42" s="11" t="s">
        <v>2140</v>
      </c>
      <c r="W42" s="11" t="s">
        <v>2141</v>
      </c>
      <c r="X42" s="40" t="s">
        <v>2142</v>
      </c>
      <c r="Y42" s="13" t="s">
        <v>2600</v>
      </c>
      <c r="AV42" s="9">
        <v>45292</v>
      </c>
      <c r="AW42" s="9">
        <v>45299</v>
      </c>
      <c r="AX42" s="9">
        <v>45376</v>
      </c>
      <c r="AY42" s="9">
        <v>45379</v>
      </c>
      <c r="AZ42" s="9">
        <v>45380</v>
      </c>
      <c r="BA42" s="9">
        <v>45413</v>
      </c>
      <c r="BB42" s="9">
        <v>45425</v>
      </c>
      <c r="BC42" s="9">
        <v>45446</v>
      </c>
      <c r="BD42" s="9">
        <v>45453</v>
      </c>
      <c r="BE42" s="9">
        <v>45474</v>
      </c>
      <c r="BF42" s="9">
        <v>45493</v>
      </c>
      <c r="BG42" s="9">
        <v>45511</v>
      </c>
      <c r="BH42" s="9">
        <v>45523</v>
      </c>
      <c r="BI42" s="9">
        <v>45579</v>
      </c>
      <c r="BJ42" s="9">
        <v>45600</v>
      </c>
      <c r="BK42" s="9">
        <v>45607</v>
      </c>
      <c r="BL42" s="9">
        <v>45651</v>
      </c>
    </row>
    <row r="43" spans="1:64" ht="210">
      <c r="A43" s="11" t="s">
        <v>2128</v>
      </c>
      <c r="B43" s="11" t="s">
        <v>2129</v>
      </c>
      <c r="C43" s="11" t="s">
        <v>2153</v>
      </c>
      <c r="D43" s="12" t="s">
        <v>561</v>
      </c>
      <c r="E43" s="11" t="s">
        <v>2166</v>
      </c>
      <c r="F43" s="11" t="s">
        <v>2203</v>
      </c>
      <c r="G43" s="12" t="s">
        <v>562</v>
      </c>
      <c r="H43" s="11" t="s">
        <v>2170</v>
      </c>
      <c r="I43" s="12" t="s">
        <v>2134</v>
      </c>
      <c r="J43" s="11" t="s">
        <v>2171</v>
      </c>
      <c r="K43" s="12" t="s">
        <v>2136</v>
      </c>
      <c r="L43" s="12">
        <v>15</v>
      </c>
      <c r="M43" s="12" t="s">
        <v>559</v>
      </c>
      <c r="N43" s="20">
        <v>45348</v>
      </c>
      <c r="O43" s="35"/>
      <c r="P43" s="24">
        <v>45443</v>
      </c>
      <c r="Q43" s="22">
        <f>NETWORKDAYS(N43,P43,AV43:AY43:AZ43:BA43:BB43:BC43:BD43:BE43:BF43:BG43:BH43:BL43)</f>
        <v>65</v>
      </c>
      <c r="R43" s="22">
        <f t="shared" si="1"/>
        <v>66</v>
      </c>
      <c r="S43" s="13" t="s">
        <v>2151</v>
      </c>
      <c r="T43" s="11" t="s">
        <v>2259</v>
      </c>
      <c r="U43" s="20"/>
      <c r="V43" s="12"/>
      <c r="W43" s="12"/>
      <c r="X43" s="22"/>
      <c r="Y43" s="12"/>
      <c r="AV43" s="9">
        <v>45292</v>
      </c>
      <c r="AW43" s="9">
        <v>45299</v>
      </c>
      <c r="AX43" s="9">
        <v>45376</v>
      </c>
      <c r="AY43" s="9">
        <v>45379</v>
      </c>
      <c r="AZ43" s="9">
        <v>45380</v>
      </c>
      <c r="BA43" s="9">
        <v>45413</v>
      </c>
      <c r="BB43" s="9">
        <v>45425</v>
      </c>
      <c r="BC43" s="9">
        <v>45446</v>
      </c>
      <c r="BD43" s="9">
        <v>45453</v>
      </c>
      <c r="BE43" s="9">
        <v>45474</v>
      </c>
      <c r="BF43" s="9">
        <v>45493</v>
      </c>
      <c r="BG43" s="9">
        <v>45511</v>
      </c>
      <c r="BH43" s="9">
        <v>45523</v>
      </c>
      <c r="BI43" s="9">
        <v>45579</v>
      </c>
      <c r="BJ43" s="9">
        <v>45600</v>
      </c>
      <c r="BK43" s="9">
        <v>45607</v>
      </c>
      <c r="BL43" s="9">
        <v>45651</v>
      </c>
    </row>
    <row r="44" spans="1:64" ht="195">
      <c r="A44" s="11" t="s">
        <v>2128</v>
      </c>
      <c r="B44" s="11" t="s">
        <v>2129</v>
      </c>
      <c r="C44" s="12" t="s">
        <v>2247</v>
      </c>
      <c r="D44" s="12" t="s">
        <v>568</v>
      </c>
      <c r="E44" s="12" t="s">
        <v>2166</v>
      </c>
      <c r="F44" s="11" t="s">
        <v>2203</v>
      </c>
      <c r="G44" s="12" t="s">
        <v>569</v>
      </c>
      <c r="H44" s="11" t="s">
        <v>2198</v>
      </c>
      <c r="I44" s="12" t="s">
        <v>2156</v>
      </c>
      <c r="J44" s="12" t="s">
        <v>2199</v>
      </c>
      <c r="K44" s="12" t="s">
        <v>2136</v>
      </c>
      <c r="L44" s="12">
        <v>15</v>
      </c>
      <c r="M44" s="12" t="s">
        <v>566</v>
      </c>
      <c r="N44" s="20">
        <v>45348</v>
      </c>
      <c r="O44" s="35"/>
      <c r="P44" s="24">
        <v>45443</v>
      </c>
      <c r="Q44" s="22">
        <f>NETWORKDAYS(N44,P44,AV44:AY44:AZ44:BA44:BB44:BC44:BD44:BE44:BF44:BG44:BH44:BL44)</f>
        <v>65</v>
      </c>
      <c r="R44" s="22">
        <f t="shared" si="1"/>
        <v>66</v>
      </c>
      <c r="S44" s="13" t="s">
        <v>2151</v>
      </c>
      <c r="T44" s="12" t="s">
        <v>2260</v>
      </c>
      <c r="U44" s="20"/>
      <c r="V44" s="12"/>
      <c r="W44" s="12"/>
      <c r="X44" s="22"/>
      <c r="Y44" s="12"/>
      <c r="AV44" s="9">
        <v>45292</v>
      </c>
      <c r="AW44" s="9">
        <v>45299</v>
      </c>
      <c r="AX44" s="9">
        <v>45376</v>
      </c>
      <c r="AY44" s="9">
        <v>45379</v>
      </c>
      <c r="AZ44" s="9">
        <v>45380</v>
      </c>
      <c r="BA44" s="9">
        <v>45413</v>
      </c>
      <c r="BB44" s="9">
        <v>45425</v>
      </c>
      <c r="BC44" s="9">
        <v>45446</v>
      </c>
      <c r="BD44" s="9">
        <v>45453</v>
      </c>
      <c r="BE44" s="9">
        <v>45474</v>
      </c>
      <c r="BF44" s="9">
        <v>45493</v>
      </c>
      <c r="BG44" s="9">
        <v>45511</v>
      </c>
      <c r="BH44" s="9">
        <v>45523</v>
      </c>
      <c r="BI44" s="9">
        <v>45579</v>
      </c>
      <c r="BJ44" s="9">
        <v>45600</v>
      </c>
      <c r="BK44" s="9">
        <v>45607</v>
      </c>
      <c r="BL44" s="9">
        <v>45651</v>
      </c>
    </row>
    <row r="45" spans="1:64" ht="150">
      <c r="A45" s="11" t="s">
        <v>2128</v>
      </c>
      <c r="B45" s="11" t="s">
        <v>2129</v>
      </c>
      <c r="C45" s="12" t="s">
        <v>2153</v>
      </c>
      <c r="D45" s="12" t="s">
        <v>576</v>
      </c>
      <c r="E45" s="12" t="s">
        <v>2166</v>
      </c>
      <c r="F45" s="12" t="s">
        <v>2203</v>
      </c>
      <c r="G45" s="12" t="s">
        <v>577</v>
      </c>
      <c r="H45" s="11" t="s">
        <v>2235</v>
      </c>
      <c r="I45" s="12" t="s">
        <v>2134</v>
      </c>
      <c r="J45" s="12" t="s">
        <v>2149</v>
      </c>
      <c r="K45" s="12" t="s">
        <v>2136</v>
      </c>
      <c r="L45" s="12">
        <v>15</v>
      </c>
      <c r="M45" s="12" t="s">
        <v>574</v>
      </c>
      <c r="N45" s="20">
        <v>45348</v>
      </c>
      <c r="O45" s="35"/>
      <c r="P45" s="24">
        <v>45443</v>
      </c>
      <c r="Q45" s="22">
        <f>NETWORKDAYS(N45,P45,AV45:AY45:AZ45:BA45:BB45:BC45:BD45:BE45:BF45:BG45:BH45:BL45)</f>
        <v>65</v>
      </c>
      <c r="R45" s="22">
        <f t="shared" si="1"/>
        <v>66</v>
      </c>
      <c r="S45" s="13" t="s">
        <v>2151</v>
      </c>
      <c r="T45" s="12" t="s">
        <v>2261</v>
      </c>
      <c r="U45" s="20"/>
      <c r="V45" s="12"/>
      <c r="W45" s="12"/>
      <c r="X45" s="22"/>
      <c r="Y45" s="12"/>
      <c r="AV45" s="9">
        <v>45292</v>
      </c>
      <c r="AW45" s="9">
        <v>45299</v>
      </c>
      <c r="AX45" s="9">
        <v>45376</v>
      </c>
      <c r="AY45" s="9">
        <v>45379</v>
      </c>
      <c r="AZ45" s="9">
        <v>45380</v>
      </c>
      <c r="BA45" s="9">
        <v>45413</v>
      </c>
      <c r="BB45" s="9">
        <v>45425</v>
      </c>
      <c r="BC45" s="9">
        <v>45446</v>
      </c>
      <c r="BD45" s="9">
        <v>45453</v>
      </c>
      <c r="BE45" s="9">
        <v>45474</v>
      </c>
      <c r="BF45" s="9">
        <v>45493</v>
      </c>
      <c r="BG45" s="9">
        <v>45511</v>
      </c>
      <c r="BH45" s="9">
        <v>45523</v>
      </c>
      <c r="BI45" s="9">
        <v>45579</v>
      </c>
      <c r="BJ45" s="9">
        <v>45600</v>
      </c>
      <c r="BK45" s="9">
        <v>45607</v>
      </c>
      <c r="BL45" s="9">
        <v>45651</v>
      </c>
    </row>
    <row r="46" spans="1:64" ht="165">
      <c r="A46" s="11" t="s">
        <v>2128</v>
      </c>
      <c r="B46" s="11" t="s">
        <v>2129</v>
      </c>
      <c r="C46" s="11" t="s">
        <v>2146</v>
      </c>
      <c r="D46" s="12" t="s">
        <v>74</v>
      </c>
      <c r="E46" s="11" t="s">
        <v>2131</v>
      </c>
      <c r="F46" s="11" t="s">
        <v>2147</v>
      </c>
      <c r="G46" s="12" t="s">
        <v>75</v>
      </c>
      <c r="H46" s="12" t="s">
        <v>2148</v>
      </c>
      <c r="I46" s="11" t="s">
        <v>2134</v>
      </c>
      <c r="J46" s="11" t="s">
        <v>2149</v>
      </c>
      <c r="K46" s="11" t="s">
        <v>2150</v>
      </c>
      <c r="L46" s="12">
        <v>15</v>
      </c>
      <c r="M46" s="11" t="s">
        <v>72</v>
      </c>
      <c r="N46" s="20">
        <v>45345</v>
      </c>
      <c r="O46" s="35"/>
      <c r="P46" s="24">
        <v>45443</v>
      </c>
      <c r="Q46" s="22">
        <f>NETWORKDAYS(N46,P46,AV46:AY46:AZ46:BA46:BB46:BC46:BD46:BE46:BF46:BG46:BH46:BL46)</f>
        <v>66</v>
      </c>
      <c r="R46" s="22">
        <f t="shared" si="1"/>
        <v>67</v>
      </c>
      <c r="S46" s="13" t="s">
        <v>2151</v>
      </c>
      <c r="T46" s="11" t="s">
        <v>2152</v>
      </c>
      <c r="U46" s="20"/>
      <c r="V46" s="12"/>
      <c r="W46" s="12"/>
      <c r="X46" s="22"/>
      <c r="Y46" s="12"/>
      <c r="AV46" s="9">
        <v>45292</v>
      </c>
      <c r="AW46" s="9">
        <v>45299</v>
      </c>
      <c r="AX46" s="9">
        <v>45376</v>
      </c>
      <c r="AY46" s="9">
        <v>45379</v>
      </c>
      <c r="AZ46" s="9">
        <v>45380</v>
      </c>
      <c r="BA46" s="9">
        <v>45413</v>
      </c>
      <c r="BB46" s="9">
        <v>45425</v>
      </c>
      <c r="BC46" s="9">
        <v>45446</v>
      </c>
      <c r="BD46" s="9">
        <v>45453</v>
      </c>
      <c r="BE46" s="9">
        <v>45474</v>
      </c>
      <c r="BF46" s="9">
        <v>45493</v>
      </c>
      <c r="BG46" s="9">
        <v>45511</v>
      </c>
      <c r="BH46" s="9">
        <v>45523</v>
      </c>
      <c r="BI46" s="9">
        <v>45579</v>
      </c>
      <c r="BJ46" s="9">
        <v>45600</v>
      </c>
      <c r="BK46" s="9">
        <v>45607</v>
      </c>
      <c r="BL46" s="9">
        <v>45651</v>
      </c>
    </row>
    <row r="47" spans="1:64" ht="150">
      <c r="A47" s="11" t="s">
        <v>2128</v>
      </c>
      <c r="B47" s="11" t="s">
        <v>2129</v>
      </c>
      <c r="C47" s="11" t="s">
        <v>2219</v>
      </c>
      <c r="D47" s="12" t="s">
        <v>496</v>
      </c>
      <c r="E47" s="11" t="s">
        <v>2212</v>
      </c>
      <c r="F47" s="11" t="s">
        <v>2203</v>
      </c>
      <c r="G47" s="12" t="s">
        <v>497</v>
      </c>
      <c r="H47" s="12" t="s">
        <v>2148</v>
      </c>
      <c r="I47" s="12" t="s">
        <v>2134</v>
      </c>
      <c r="J47" s="11" t="s">
        <v>2149</v>
      </c>
      <c r="K47" s="12" t="s">
        <v>2613</v>
      </c>
      <c r="L47" s="12">
        <v>15</v>
      </c>
      <c r="M47" s="12" t="s">
        <v>494</v>
      </c>
      <c r="N47" s="20">
        <v>45348</v>
      </c>
      <c r="O47" s="34" t="s">
        <v>2581</v>
      </c>
      <c r="P47" s="51">
        <v>45436.568726851852</v>
      </c>
      <c r="Q47" s="22">
        <f>NETWORKDAYS(N47,P47,AV47:AY47:AZ47:BA47:BB47:BC47:BD47:BE47:BF47:BG47:BH47:BL47)</f>
        <v>60</v>
      </c>
      <c r="R47" s="22">
        <f t="shared" si="1"/>
        <v>61</v>
      </c>
      <c r="S47" s="25" t="s">
        <v>2570</v>
      </c>
      <c r="T47" s="11" t="s">
        <v>2605</v>
      </c>
      <c r="U47" s="29">
        <v>45429.3984837963</v>
      </c>
      <c r="V47" s="11" t="s">
        <v>2140</v>
      </c>
      <c r="W47" s="11" t="s">
        <v>2573</v>
      </c>
      <c r="X47" s="40" t="s">
        <v>2573</v>
      </c>
      <c r="Y47" s="13" t="s">
        <v>2600</v>
      </c>
      <c r="AV47" s="9">
        <v>45292</v>
      </c>
      <c r="AW47" s="9">
        <v>45299</v>
      </c>
      <c r="AX47" s="9">
        <v>45376</v>
      </c>
      <c r="AY47" s="9">
        <v>45379</v>
      </c>
      <c r="AZ47" s="9">
        <v>45380</v>
      </c>
      <c r="BA47" s="9">
        <v>45413</v>
      </c>
      <c r="BB47" s="9">
        <v>45425</v>
      </c>
      <c r="BC47" s="9">
        <v>45446</v>
      </c>
      <c r="BD47" s="9">
        <v>45453</v>
      </c>
      <c r="BE47" s="9">
        <v>45474</v>
      </c>
      <c r="BF47" s="9">
        <v>45493</v>
      </c>
      <c r="BG47" s="9">
        <v>45511</v>
      </c>
      <c r="BH47" s="9">
        <v>45523</v>
      </c>
      <c r="BI47" s="9">
        <v>45579</v>
      </c>
      <c r="BJ47" s="9">
        <v>45600</v>
      </c>
      <c r="BK47" s="9">
        <v>45607</v>
      </c>
      <c r="BL47" s="9">
        <v>45651</v>
      </c>
    </row>
    <row r="48" spans="1:64" ht="135">
      <c r="A48" s="11" t="s">
        <v>2128</v>
      </c>
      <c r="B48" s="11" t="s">
        <v>2129</v>
      </c>
      <c r="C48" s="11" t="s">
        <v>2153</v>
      </c>
      <c r="D48" s="12" t="s">
        <v>88</v>
      </c>
      <c r="E48" s="11" t="s">
        <v>2154</v>
      </c>
      <c r="F48" s="12" t="s">
        <v>2132</v>
      </c>
      <c r="G48" s="12" t="s">
        <v>89</v>
      </c>
      <c r="H48" s="12" t="s">
        <v>2155</v>
      </c>
      <c r="I48" s="12" t="s">
        <v>2156</v>
      </c>
      <c r="J48" s="12" t="s">
        <v>2157</v>
      </c>
      <c r="K48" s="12" t="s">
        <v>2158</v>
      </c>
      <c r="L48" s="12">
        <v>10</v>
      </c>
      <c r="M48" s="12" t="s">
        <v>86</v>
      </c>
      <c r="N48" s="20">
        <v>45345</v>
      </c>
      <c r="O48" s="35"/>
      <c r="P48" s="24">
        <v>45443</v>
      </c>
      <c r="Q48" s="22">
        <f>NETWORKDAYS(N48,P48,AV48:AY48:AZ48:BA48:BB48:BC48:BD48:BE48:BF48:BG48:BH48:BL48)</f>
        <v>66</v>
      </c>
      <c r="R48" s="22">
        <f t="shared" si="1"/>
        <v>67</v>
      </c>
      <c r="S48" s="13" t="s">
        <v>2151</v>
      </c>
      <c r="T48" s="12" t="s">
        <v>2159</v>
      </c>
      <c r="U48" s="20"/>
      <c r="V48" s="12"/>
      <c r="W48" s="12"/>
      <c r="X48" s="22"/>
      <c r="Y48" s="12"/>
      <c r="AV48" s="9">
        <v>45292</v>
      </c>
      <c r="AW48" s="9">
        <v>45299</v>
      </c>
      <c r="AX48" s="9">
        <v>45376</v>
      </c>
      <c r="AY48" s="9">
        <v>45379</v>
      </c>
      <c r="AZ48" s="9">
        <v>45380</v>
      </c>
      <c r="BA48" s="9">
        <v>45413</v>
      </c>
      <c r="BB48" s="9">
        <v>45425</v>
      </c>
      <c r="BC48" s="9">
        <v>45446</v>
      </c>
      <c r="BD48" s="9">
        <v>45453</v>
      </c>
      <c r="BE48" s="9">
        <v>45474</v>
      </c>
      <c r="BF48" s="9">
        <v>45493</v>
      </c>
      <c r="BG48" s="9">
        <v>45511</v>
      </c>
      <c r="BH48" s="9">
        <v>45523</v>
      </c>
      <c r="BI48" s="9">
        <v>45579</v>
      </c>
      <c r="BJ48" s="9">
        <v>45600</v>
      </c>
      <c r="BK48" s="9">
        <v>45607</v>
      </c>
      <c r="BL48" s="9">
        <v>45651</v>
      </c>
    </row>
    <row r="49" spans="1:64" ht="180">
      <c r="A49" s="11" t="s">
        <v>2128</v>
      </c>
      <c r="B49" s="11" t="s">
        <v>2129</v>
      </c>
      <c r="C49" s="12" t="s">
        <v>2153</v>
      </c>
      <c r="D49" s="14" t="s">
        <v>583</v>
      </c>
      <c r="E49" s="12" t="s">
        <v>2166</v>
      </c>
      <c r="F49" s="11" t="s">
        <v>2203</v>
      </c>
      <c r="G49" s="12" t="s">
        <v>584</v>
      </c>
      <c r="H49" s="12" t="s">
        <v>2148</v>
      </c>
      <c r="I49" s="12" t="s">
        <v>2134</v>
      </c>
      <c r="J49" s="12" t="s">
        <v>2149</v>
      </c>
      <c r="K49" s="12" t="s">
        <v>2136</v>
      </c>
      <c r="L49" s="12">
        <v>15</v>
      </c>
      <c r="M49" s="12" t="s">
        <v>581</v>
      </c>
      <c r="N49" s="20">
        <v>45345</v>
      </c>
      <c r="O49" s="35"/>
      <c r="P49" s="24">
        <v>45443</v>
      </c>
      <c r="Q49" s="22">
        <f>NETWORKDAYS(N49,P49,AV49:AY49:AZ49:BA49:BB49:BC49:BD49:BE49:BF49:BG49:BH49:BL49)</f>
        <v>66</v>
      </c>
      <c r="R49" s="22">
        <f t="shared" si="1"/>
        <v>67</v>
      </c>
      <c r="S49" s="13" t="s">
        <v>2151</v>
      </c>
      <c r="T49" s="12" t="s">
        <v>2262</v>
      </c>
      <c r="U49" s="20"/>
      <c r="V49" s="12"/>
      <c r="W49" s="12"/>
      <c r="X49" s="22"/>
      <c r="Y49" s="12"/>
      <c r="AV49" s="9">
        <v>45292</v>
      </c>
      <c r="AW49" s="9">
        <v>45299</v>
      </c>
      <c r="AX49" s="9">
        <v>45376</v>
      </c>
      <c r="AY49" s="9">
        <v>45379</v>
      </c>
      <c r="AZ49" s="9">
        <v>45380</v>
      </c>
      <c r="BA49" s="9">
        <v>45413</v>
      </c>
      <c r="BB49" s="9">
        <v>45425</v>
      </c>
      <c r="BC49" s="9">
        <v>45446</v>
      </c>
      <c r="BD49" s="9">
        <v>45453</v>
      </c>
      <c r="BE49" s="9">
        <v>45474</v>
      </c>
      <c r="BF49" s="9">
        <v>45493</v>
      </c>
      <c r="BG49" s="9">
        <v>45511</v>
      </c>
      <c r="BH49" s="9">
        <v>45523</v>
      </c>
      <c r="BI49" s="9">
        <v>45579</v>
      </c>
      <c r="BJ49" s="9">
        <v>45600</v>
      </c>
      <c r="BK49" s="9">
        <v>45607</v>
      </c>
      <c r="BL49" s="9">
        <v>45651</v>
      </c>
    </row>
    <row r="50" spans="1:64" ht="105">
      <c r="A50" s="11" t="s">
        <v>2128</v>
      </c>
      <c r="B50" s="11" t="s">
        <v>2129</v>
      </c>
      <c r="C50" s="12" t="s">
        <v>2153</v>
      </c>
      <c r="D50" s="12" t="s">
        <v>88</v>
      </c>
      <c r="E50" s="12" t="s">
        <v>2263</v>
      </c>
      <c r="F50" s="12" t="s">
        <v>2203</v>
      </c>
      <c r="G50" s="12" t="s">
        <v>594</v>
      </c>
      <c r="H50" s="11" t="s">
        <v>1619</v>
      </c>
      <c r="I50" s="12" t="s">
        <v>2156</v>
      </c>
      <c r="J50" s="11" t="s">
        <v>2179</v>
      </c>
      <c r="K50" s="11" t="s">
        <v>2158</v>
      </c>
      <c r="L50" s="12">
        <v>10</v>
      </c>
      <c r="M50" s="12" t="s">
        <v>592</v>
      </c>
      <c r="N50" s="20">
        <v>45345</v>
      </c>
      <c r="O50" s="35"/>
      <c r="P50" s="24">
        <v>45443</v>
      </c>
      <c r="Q50" s="22">
        <f>NETWORKDAYS(N50,P50,AV50:AY50:AZ50:BA50:BB50:BC50:BD50:BE50:BF50:BG50:BH50:BL50)</f>
        <v>66</v>
      </c>
      <c r="R50" s="22">
        <f t="shared" si="1"/>
        <v>67</v>
      </c>
      <c r="S50" s="13" t="s">
        <v>2151</v>
      </c>
      <c r="T50" s="12" t="s">
        <v>2264</v>
      </c>
      <c r="U50" s="24"/>
      <c r="V50" s="12"/>
      <c r="W50" s="12"/>
      <c r="X50" s="22"/>
      <c r="Y50" s="12"/>
      <c r="AV50" s="9">
        <v>45292</v>
      </c>
      <c r="AW50" s="9">
        <v>45299</v>
      </c>
      <c r="AX50" s="9">
        <v>45376</v>
      </c>
      <c r="AY50" s="9">
        <v>45379</v>
      </c>
      <c r="AZ50" s="9">
        <v>45380</v>
      </c>
      <c r="BA50" s="9">
        <v>45413</v>
      </c>
      <c r="BB50" s="9">
        <v>45425</v>
      </c>
      <c r="BC50" s="9">
        <v>45446</v>
      </c>
      <c r="BD50" s="9">
        <v>45453</v>
      </c>
      <c r="BE50" s="9">
        <v>45474</v>
      </c>
      <c r="BF50" s="9">
        <v>45493</v>
      </c>
      <c r="BG50" s="9">
        <v>45511</v>
      </c>
      <c r="BH50" s="9">
        <v>45523</v>
      </c>
      <c r="BI50" s="9">
        <v>45579</v>
      </c>
      <c r="BJ50" s="9">
        <v>45600</v>
      </c>
      <c r="BK50" s="9">
        <v>45607</v>
      </c>
      <c r="BL50" s="9">
        <v>45651</v>
      </c>
    </row>
    <row r="51" spans="1:64" ht="105">
      <c r="A51" s="11" t="s">
        <v>2128</v>
      </c>
      <c r="B51" s="11" t="s">
        <v>2129</v>
      </c>
      <c r="C51" s="12" t="s">
        <v>2153</v>
      </c>
      <c r="D51" s="12" t="s">
        <v>205</v>
      </c>
      <c r="E51" s="12" t="s">
        <v>2154</v>
      </c>
      <c r="F51" s="11" t="s">
        <v>2203</v>
      </c>
      <c r="G51" s="12" t="s">
        <v>627</v>
      </c>
      <c r="H51" s="11" t="s">
        <v>1619</v>
      </c>
      <c r="I51" s="12" t="s">
        <v>2156</v>
      </c>
      <c r="J51" s="11" t="s">
        <v>2179</v>
      </c>
      <c r="K51" s="11" t="s">
        <v>2158</v>
      </c>
      <c r="L51" s="12">
        <v>10</v>
      </c>
      <c r="M51" s="12" t="s">
        <v>625</v>
      </c>
      <c r="N51" s="20">
        <v>45345</v>
      </c>
      <c r="O51" s="35"/>
      <c r="P51" s="24">
        <v>45443</v>
      </c>
      <c r="Q51" s="22">
        <f>NETWORKDAYS(N51,P51,AV51:AY51:AZ51:BA51:BB51:BC51:BD51:BE51:BF51:BG51:BH51:BL51)</f>
        <v>66</v>
      </c>
      <c r="R51" s="22">
        <f t="shared" si="1"/>
        <v>67</v>
      </c>
      <c r="S51" s="13" t="s">
        <v>2151</v>
      </c>
      <c r="T51" s="12" t="s">
        <v>2265</v>
      </c>
      <c r="U51" s="12"/>
      <c r="V51" s="12"/>
      <c r="W51" s="12"/>
      <c r="X51" s="22"/>
      <c r="Y51" s="12"/>
      <c r="AV51" s="9">
        <v>45292</v>
      </c>
      <c r="AW51" s="9">
        <v>45299</v>
      </c>
      <c r="AX51" s="9">
        <v>45376</v>
      </c>
      <c r="AY51" s="9">
        <v>45379</v>
      </c>
      <c r="AZ51" s="9">
        <v>45380</v>
      </c>
      <c r="BA51" s="9">
        <v>45413</v>
      </c>
      <c r="BB51" s="9">
        <v>45425</v>
      </c>
      <c r="BC51" s="9">
        <v>45446</v>
      </c>
      <c r="BD51" s="9">
        <v>45453</v>
      </c>
      <c r="BE51" s="9">
        <v>45474</v>
      </c>
      <c r="BF51" s="9">
        <v>45493</v>
      </c>
      <c r="BG51" s="9">
        <v>45511</v>
      </c>
      <c r="BH51" s="9">
        <v>45523</v>
      </c>
      <c r="BI51" s="9">
        <v>45579</v>
      </c>
      <c r="BJ51" s="9">
        <v>45600</v>
      </c>
      <c r="BK51" s="9">
        <v>45607</v>
      </c>
      <c r="BL51" s="9">
        <v>45651</v>
      </c>
    </row>
    <row r="52" spans="1:64" ht="105">
      <c r="A52" s="11" t="s">
        <v>2128</v>
      </c>
      <c r="B52" s="11" t="s">
        <v>2129</v>
      </c>
      <c r="C52" s="11" t="s">
        <v>2153</v>
      </c>
      <c r="D52" s="12" t="s">
        <v>545</v>
      </c>
      <c r="E52" s="11" t="s">
        <v>2131</v>
      </c>
      <c r="F52" s="11" t="s">
        <v>2132</v>
      </c>
      <c r="G52" s="12" t="s">
        <v>546</v>
      </c>
      <c r="H52" s="11" t="s">
        <v>2255</v>
      </c>
      <c r="I52" s="11" t="s">
        <v>2178</v>
      </c>
      <c r="J52" s="11" t="s">
        <v>2213</v>
      </c>
      <c r="K52" s="12" t="s">
        <v>2136</v>
      </c>
      <c r="L52" s="12">
        <v>15</v>
      </c>
      <c r="M52" s="12" t="s">
        <v>543</v>
      </c>
      <c r="N52" s="20">
        <v>45348</v>
      </c>
      <c r="O52" s="35"/>
      <c r="P52" s="52">
        <v>45359</v>
      </c>
      <c r="Q52" s="22">
        <f>NETWORKDAYS(N52,P52,AV52:AY52:AZ52:BA52:BB52:BC52:BD52:BE52:BF52:BG52:BH52:BL52)</f>
        <v>10</v>
      </c>
      <c r="R52" s="22">
        <f t="shared" si="1"/>
        <v>11</v>
      </c>
      <c r="S52" s="43" t="s">
        <v>2138</v>
      </c>
      <c r="T52" s="11" t="s">
        <v>2256</v>
      </c>
      <c r="U52" s="52">
        <v>45359</v>
      </c>
      <c r="V52" s="11" t="s">
        <v>2599</v>
      </c>
      <c r="W52" s="11" t="s">
        <v>2141</v>
      </c>
      <c r="X52" s="40" t="s">
        <v>2142</v>
      </c>
      <c r="Y52" s="43" t="s">
        <v>2571</v>
      </c>
      <c r="AV52" s="9">
        <v>45292</v>
      </c>
      <c r="AW52" s="9">
        <v>45299</v>
      </c>
      <c r="AX52" s="9">
        <v>45376</v>
      </c>
      <c r="AY52" s="9">
        <v>45379</v>
      </c>
      <c r="AZ52" s="9">
        <v>45380</v>
      </c>
      <c r="BA52" s="9">
        <v>45413</v>
      </c>
      <c r="BB52" s="9">
        <v>45425</v>
      </c>
      <c r="BC52" s="9">
        <v>45446</v>
      </c>
      <c r="BD52" s="9">
        <v>45453</v>
      </c>
      <c r="BE52" s="9">
        <v>45474</v>
      </c>
      <c r="BF52" s="9">
        <v>45493</v>
      </c>
      <c r="BG52" s="9">
        <v>45511</v>
      </c>
      <c r="BH52" s="9">
        <v>45523</v>
      </c>
      <c r="BI52" s="9">
        <v>45579</v>
      </c>
      <c r="BJ52" s="9">
        <v>45600</v>
      </c>
      <c r="BK52" s="9">
        <v>45607</v>
      </c>
      <c r="BL52" s="9">
        <v>45651</v>
      </c>
    </row>
    <row r="53" spans="1:64" ht="165">
      <c r="A53" s="11" t="s">
        <v>2128</v>
      </c>
      <c r="B53" s="11" t="s">
        <v>2129</v>
      </c>
      <c r="C53" s="12" t="s">
        <v>2240</v>
      </c>
      <c r="D53" s="12" t="s">
        <v>630</v>
      </c>
      <c r="E53" s="12" t="s">
        <v>2166</v>
      </c>
      <c r="F53" s="11" t="s">
        <v>2203</v>
      </c>
      <c r="G53" s="12" t="s">
        <v>631</v>
      </c>
      <c r="H53" s="12" t="s">
        <v>2173</v>
      </c>
      <c r="I53" s="12" t="s">
        <v>2134</v>
      </c>
      <c r="J53" s="11" t="s">
        <v>2174</v>
      </c>
      <c r="K53" s="12" t="s">
        <v>2136</v>
      </c>
      <c r="L53" s="12">
        <v>15</v>
      </c>
      <c r="M53" s="12" t="s">
        <v>628</v>
      </c>
      <c r="N53" s="20">
        <v>45345</v>
      </c>
      <c r="O53" s="35"/>
      <c r="P53" s="24">
        <v>45443</v>
      </c>
      <c r="Q53" s="22">
        <f>NETWORKDAYS(N53,P53,AV53:AY53:AZ53:BA53:BB53:BC53:BD53:BE53:BF53:BG53:BH53:BL53)</f>
        <v>66</v>
      </c>
      <c r="R53" s="22">
        <f t="shared" si="1"/>
        <v>67</v>
      </c>
      <c r="S53" s="13" t="s">
        <v>2151</v>
      </c>
      <c r="T53" s="11" t="s">
        <v>2266</v>
      </c>
      <c r="U53" s="12"/>
      <c r="V53" s="12"/>
      <c r="W53" s="12"/>
      <c r="X53" s="22"/>
      <c r="Y53" s="12"/>
      <c r="AV53" s="9">
        <v>45292</v>
      </c>
      <c r="AW53" s="9">
        <v>45299</v>
      </c>
      <c r="AX53" s="9">
        <v>45376</v>
      </c>
      <c r="AY53" s="9">
        <v>45379</v>
      </c>
      <c r="AZ53" s="9">
        <v>45380</v>
      </c>
      <c r="BA53" s="9">
        <v>45413</v>
      </c>
      <c r="BB53" s="9">
        <v>45425</v>
      </c>
      <c r="BC53" s="9">
        <v>45446</v>
      </c>
      <c r="BD53" s="9">
        <v>45453</v>
      </c>
      <c r="BE53" s="9">
        <v>45474</v>
      </c>
      <c r="BF53" s="9">
        <v>45493</v>
      </c>
      <c r="BG53" s="9">
        <v>45511</v>
      </c>
      <c r="BH53" s="9">
        <v>45523</v>
      </c>
      <c r="BI53" s="9">
        <v>45579</v>
      </c>
      <c r="BJ53" s="9">
        <v>45600</v>
      </c>
      <c r="BK53" s="9">
        <v>45607</v>
      </c>
      <c r="BL53" s="9">
        <v>45651</v>
      </c>
    </row>
    <row r="54" spans="1:64" ht="120">
      <c r="A54" s="11" t="s">
        <v>2128</v>
      </c>
      <c r="B54" s="11" t="s">
        <v>2129</v>
      </c>
      <c r="C54" s="11" t="s">
        <v>2130</v>
      </c>
      <c r="D54" s="12" t="s">
        <v>640</v>
      </c>
      <c r="E54" s="11" t="s">
        <v>2154</v>
      </c>
      <c r="F54" s="12" t="s">
        <v>2203</v>
      </c>
      <c r="G54" s="12" t="s">
        <v>641</v>
      </c>
      <c r="H54" s="11" t="s">
        <v>2267</v>
      </c>
      <c r="I54" s="12" t="s">
        <v>2134</v>
      </c>
      <c r="J54" s="11" t="s">
        <v>2135</v>
      </c>
      <c r="K54" s="11" t="s">
        <v>2158</v>
      </c>
      <c r="L54" s="12">
        <v>10</v>
      </c>
      <c r="M54" s="12" t="s">
        <v>638</v>
      </c>
      <c r="N54" s="20">
        <v>45345</v>
      </c>
      <c r="O54" s="35"/>
      <c r="P54" s="24">
        <v>45443</v>
      </c>
      <c r="Q54" s="22">
        <f>NETWORKDAYS(N54,P54,AV54:AY54:AZ54:BA54:BB54:BC54:BD54:BE54:BF54:BG54:BH54:BL54)</f>
        <v>66</v>
      </c>
      <c r="R54" s="22">
        <f t="shared" si="1"/>
        <v>67</v>
      </c>
      <c r="S54" s="13" t="s">
        <v>2151</v>
      </c>
      <c r="T54" s="11" t="s">
        <v>2268</v>
      </c>
      <c r="U54" s="12"/>
      <c r="V54" s="12"/>
      <c r="W54" s="12"/>
      <c r="X54" s="22"/>
      <c r="Y54" s="12"/>
      <c r="AV54" s="9">
        <v>45292</v>
      </c>
      <c r="AW54" s="9">
        <v>45299</v>
      </c>
      <c r="AX54" s="9">
        <v>45376</v>
      </c>
      <c r="AY54" s="9">
        <v>45379</v>
      </c>
      <c r="AZ54" s="9">
        <v>45380</v>
      </c>
      <c r="BA54" s="9">
        <v>45413</v>
      </c>
      <c r="BB54" s="9">
        <v>45425</v>
      </c>
      <c r="BC54" s="9">
        <v>45446</v>
      </c>
      <c r="BD54" s="9">
        <v>45453</v>
      </c>
      <c r="BE54" s="9">
        <v>45474</v>
      </c>
      <c r="BF54" s="9">
        <v>45493</v>
      </c>
      <c r="BG54" s="9">
        <v>45511</v>
      </c>
      <c r="BH54" s="9">
        <v>45523</v>
      </c>
      <c r="BI54" s="9">
        <v>45579</v>
      </c>
      <c r="BJ54" s="9">
        <v>45600</v>
      </c>
      <c r="BK54" s="9">
        <v>45607</v>
      </c>
      <c r="BL54" s="9">
        <v>45651</v>
      </c>
    </row>
    <row r="55" spans="1:64" ht="150">
      <c r="A55" s="11" t="s">
        <v>2128</v>
      </c>
      <c r="B55" s="11" t="s">
        <v>2129</v>
      </c>
      <c r="C55" s="11" t="s">
        <v>2219</v>
      </c>
      <c r="D55" s="12" t="s">
        <v>431</v>
      </c>
      <c r="E55" s="11" t="s">
        <v>2212</v>
      </c>
      <c r="F55" s="11" t="s">
        <v>2203</v>
      </c>
      <c r="G55" s="12" t="s">
        <v>565</v>
      </c>
      <c r="H55" s="12" t="s">
        <v>2148</v>
      </c>
      <c r="I55" s="12" t="s">
        <v>2134</v>
      </c>
      <c r="J55" s="11" t="s">
        <v>2149</v>
      </c>
      <c r="K55" s="12" t="s">
        <v>2136</v>
      </c>
      <c r="L55" s="12">
        <v>15</v>
      </c>
      <c r="M55" s="11" t="s">
        <v>563</v>
      </c>
      <c r="N55" s="20">
        <v>45348</v>
      </c>
      <c r="O55" s="34" t="s">
        <v>2582</v>
      </c>
      <c r="P55" s="51">
        <v>45436.562037037038</v>
      </c>
      <c r="Q55" s="22">
        <f>NETWORKDAYS(N55,P55,AV55:AY55:AZ55:BA55:BB55:BC55:BD55:BE55:BF55:BG55:BH55:BL55)</f>
        <v>60</v>
      </c>
      <c r="R55" s="22">
        <f t="shared" si="1"/>
        <v>61</v>
      </c>
      <c r="S55" s="25" t="s">
        <v>2570</v>
      </c>
      <c r="T55" s="11" t="s">
        <v>2602</v>
      </c>
      <c r="U55" s="24">
        <v>45428</v>
      </c>
      <c r="V55" s="11" t="s">
        <v>2140</v>
      </c>
      <c r="W55" s="11" t="s">
        <v>2573</v>
      </c>
      <c r="X55" s="40" t="s">
        <v>2573</v>
      </c>
      <c r="Y55" s="13" t="s">
        <v>2600</v>
      </c>
      <c r="AV55" s="9">
        <v>45292</v>
      </c>
      <c r="AW55" s="9">
        <v>45299</v>
      </c>
      <c r="AX55" s="9">
        <v>45376</v>
      </c>
      <c r="AY55" s="9">
        <v>45379</v>
      </c>
      <c r="AZ55" s="9">
        <v>45380</v>
      </c>
      <c r="BA55" s="9">
        <v>45413</v>
      </c>
      <c r="BB55" s="9">
        <v>45425</v>
      </c>
      <c r="BC55" s="9">
        <v>45446</v>
      </c>
      <c r="BD55" s="9">
        <v>45453</v>
      </c>
      <c r="BE55" s="9">
        <v>45474</v>
      </c>
      <c r="BF55" s="9">
        <v>45493</v>
      </c>
      <c r="BG55" s="9">
        <v>45511</v>
      </c>
      <c r="BH55" s="9">
        <v>45523</v>
      </c>
      <c r="BI55" s="9">
        <v>45579</v>
      </c>
      <c r="BJ55" s="9">
        <v>45600</v>
      </c>
      <c r="BK55" s="9">
        <v>45607</v>
      </c>
      <c r="BL55" s="9">
        <v>45651</v>
      </c>
    </row>
    <row r="56" spans="1:64" ht="150">
      <c r="A56" s="11" t="s">
        <v>2128</v>
      </c>
      <c r="B56" s="11" t="s">
        <v>2129</v>
      </c>
      <c r="C56" s="11" t="s">
        <v>2153</v>
      </c>
      <c r="D56" s="12" t="s">
        <v>646</v>
      </c>
      <c r="E56" s="11" t="s">
        <v>2154</v>
      </c>
      <c r="F56" s="12" t="s">
        <v>2203</v>
      </c>
      <c r="G56" s="12" t="s">
        <v>647</v>
      </c>
      <c r="H56" s="11" t="s">
        <v>2270</v>
      </c>
      <c r="I56" s="12" t="s">
        <v>2156</v>
      </c>
      <c r="J56" s="11" t="s">
        <v>2271</v>
      </c>
      <c r="K56" s="12" t="s">
        <v>2136</v>
      </c>
      <c r="L56" s="12">
        <v>15</v>
      </c>
      <c r="M56" s="12" t="s">
        <v>644</v>
      </c>
      <c r="N56" s="20">
        <v>45344</v>
      </c>
      <c r="O56" s="35"/>
      <c r="P56" s="24">
        <v>45443</v>
      </c>
      <c r="Q56" s="22">
        <f>NETWORKDAYS(N56,P56,AV56:AY56:AZ56:BA56:BB56:BC56:BD56:BE56:BF56:BG56:BH56:BL56)</f>
        <v>67</v>
      </c>
      <c r="R56" s="22">
        <f t="shared" si="1"/>
        <v>68</v>
      </c>
      <c r="S56" s="13" t="s">
        <v>2151</v>
      </c>
      <c r="T56" s="11" t="s">
        <v>2272</v>
      </c>
      <c r="U56" s="12"/>
      <c r="V56" s="12"/>
      <c r="W56" s="12"/>
      <c r="X56" s="22"/>
      <c r="Y56" s="12"/>
      <c r="AV56" s="9">
        <v>45292</v>
      </c>
      <c r="AW56" s="9">
        <v>45299</v>
      </c>
      <c r="AX56" s="9">
        <v>45376</v>
      </c>
      <c r="AY56" s="9">
        <v>45379</v>
      </c>
      <c r="AZ56" s="9">
        <v>45380</v>
      </c>
      <c r="BA56" s="9">
        <v>45413</v>
      </c>
      <c r="BB56" s="9">
        <v>45425</v>
      </c>
      <c r="BC56" s="9">
        <v>45446</v>
      </c>
      <c r="BD56" s="9">
        <v>45453</v>
      </c>
      <c r="BE56" s="9">
        <v>45474</v>
      </c>
      <c r="BF56" s="9">
        <v>45493</v>
      </c>
      <c r="BG56" s="9">
        <v>45511</v>
      </c>
      <c r="BH56" s="9">
        <v>45523</v>
      </c>
      <c r="BI56" s="9">
        <v>45579</v>
      </c>
      <c r="BJ56" s="9">
        <v>45600</v>
      </c>
      <c r="BK56" s="9">
        <v>45607</v>
      </c>
      <c r="BL56" s="9">
        <v>45651</v>
      </c>
    </row>
    <row r="57" spans="1:64" ht="120">
      <c r="A57" s="11" t="s">
        <v>2128</v>
      </c>
      <c r="B57" s="11" t="s">
        <v>2129</v>
      </c>
      <c r="C57" s="11" t="s">
        <v>2244</v>
      </c>
      <c r="D57" s="12" t="s">
        <v>650</v>
      </c>
      <c r="E57" s="11" t="s">
        <v>2131</v>
      </c>
      <c r="F57" s="11" t="s">
        <v>2203</v>
      </c>
      <c r="G57" s="12" t="s">
        <v>651</v>
      </c>
      <c r="H57" s="11" t="s">
        <v>2168</v>
      </c>
      <c r="I57" s="12" t="s">
        <v>2134</v>
      </c>
      <c r="J57" s="12" t="s">
        <v>2149</v>
      </c>
      <c r="K57" s="12" t="s">
        <v>2136</v>
      </c>
      <c r="L57" s="12">
        <v>15</v>
      </c>
      <c r="M57" s="12" t="s">
        <v>648</v>
      </c>
      <c r="N57" s="20">
        <v>45344</v>
      </c>
      <c r="O57" s="35"/>
      <c r="P57" s="24">
        <v>45443</v>
      </c>
      <c r="Q57" s="22">
        <f>NETWORKDAYS(N57,P57,AV57:AY57:AZ57:BA57:BB57:BC57:BD57:BE57:BF57:BG57:BH57:BL57)</f>
        <v>67</v>
      </c>
      <c r="R57" s="22">
        <f t="shared" si="1"/>
        <v>68</v>
      </c>
      <c r="S57" s="13" t="s">
        <v>2151</v>
      </c>
      <c r="T57" s="11" t="s">
        <v>2273</v>
      </c>
      <c r="U57" s="12"/>
      <c r="V57" s="12"/>
      <c r="W57" s="12"/>
      <c r="X57" s="22"/>
      <c r="Y57" s="12"/>
      <c r="AV57" s="9">
        <v>45292</v>
      </c>
      <c r="AW57" s="9">
        <v>45299</v>
      </c>
      <c r="AX57" s="9">
        <v>45376</v>
      </c>
      <c r="AY57" s="9">
        <v>45379</v>
      </c>
      <c r="AZ57" s="9">
        <v>45380</v>
      </c>
      <c r="BA57" s="9">
        <v>45413</v>
      </c>
      <c r="BB57" s="9">
        <v>45425</v>
      </c>
      <c r="BC57" s="9">
        <v>45446</v>
      </c>
      <c r="BD57" s="9">
        <v>45453</v>
      </c>
      <c r="BE57" s="9">
        <v>45474</v>
      </c>
      <c r="BF57" s="9">
        <v>45493</v>
      </c>
      <c r="BG57" s="9">
        <v>45511</v>
      </c>
      <c r="BH57" s="9">
        <v>45523</v>
      </c>
      <c r="BI57" s="9">
        <v>45579</v>
      </c>
      <c r="BJ57" s="9">
        <v>45600</v>
      </c>
      <c r="BK57" s="9">
        <v>45607</v>
      </c>
      <c r="BL57" s="9">
        <v>45651</v>
      </c>
    </row>
    <row r="58" spans="1:64" ht="210">
      <c r="A58" s="11" t="s">
        <v>2128</v>
      </c>
      <c r="B58" s="11" t="s">
        <v>2129</v>
      </c>
      <c r="C58" s="11" t="s">
        <v>2153</v>
      </c>
      <c r="D58" s="12" t="s">
        <v>205</v>
      </c>
      <c r="E58" s="11" t="s">
        <v>2154</v>
      </c>
      <c r="F58" s="12" t="s">
        <v>2203</v>
      </c>
      <c r="G58" s="12" t="s">
        <v>658</v>
      </c>
      <c r="H58" s="12" t="s">
        <v>2173</v>
      </c>
      <c r="I58" s="12" t="s">
        <v>2156</v>
      </c>
      <c r="J58" s="11" t="s">
        <v>2174</v>
      </c>
      <c r="K58" s="12" t="s">
        <v>2136</v>
      </c>
      <c r="L58" s="12">
        <v>15</v>
      </c>
      <c r="M58" s="12" t="s">
        <v>656</v>
      </c>
      <c r="N58" s="20">
        <v>45344</v>
      </c>
      <c r="O58" s="35"/>
      <c r="P58" s="24">
        <v>45443</v>
      </c>
      <c r="Q58" s="22">
        <f>NETWORKDAYS(N58,P58,AV58:AY58:AZ58:BA58:BB58:BC58:BD58:BE58:BF58:BG58:BH58:BL58)</f>
        <v>67</v>
      </c>
      <c r="R58" s="22">
        <f t="shared" si="1"/>
        <v>68</v>
      </c>
      <c r="S58" s="13" t="s">
        <v>2151</v>
      </c>
      <c r="T58" s="12" t="s">
        <v>2274</v>
      </c>
      <c r="U58" s="12"/>
      <c r="V58" s="12"/>
      <c r="W58" s="12"/>
      <c r="X58" s="22"/>
      <c r="Y58" s="12"/>
      <c r="AV58" s="9">
        <v>45292</v>
      </c>
      <c r="AW58" s="9">
        <v>45299</v>
      </c>
      <c r="AX58" s="9">
        <v>45376</v>
      </c>
      <c r="AY58" s="9">
        <v>45379</v>
      </c>
      <c r="AZ58" s="9">
        <v>45380</v>
      </c>
      <c r="BA58" s="9">
        <v>45413</v>
      </c>
      <c r="BB58" s="9">
        <v>45425</v>
      </c>
      <c r="BC58" s="9">
        <v>45446</v>
      </c>
      <c r="BD58" s="9">
        <v>45453</v>
      </c>
      <c r="BE58" s="9">
        <v>45474</v>
      </c>
      <c r="BF58" s="9">
        <v>45493</v>
      </c>
      <c r="BG58" s="9">
        <v>45511</v>
      </c>
      <c r="BH58" s="9">
        <v>45523</v>
      </c>
      <c r="BI58" s="9">
        <v>45579</v>
      </c>
      <c r="BJ58" s="9">
        <v>45600</v>
      </c>
      <c r="BK58" s="9">
        <v>45607</v>
      </c>
      <c r="BL58" s="9">
        <v>45651</v>
      </c>
    </row>
    <row r="59" spans="1:64" ht="135">
      <c r="A59" s="11" t="s">
        <v>2128</v>
      </c>
      <c r="B59" s="11" t="s">
        <v>2129</v>
      </c>
      <c r="C59" s="12" t="s">
        <v>2219</v>
      </c>
      <c r="D59" s="12" t="s">
        <v>290</v>
      </c>
      <c r="E59" s="12" t="s">
        <v>2166</v>
      </c>
      <c r="F59" s="12" t="s">
        <v>2203</v>
      </c>
      <c r="G59" s="12" t="s">
        <v>661</v>
      </c>
      <c r="H59" s="12" t="s">
        <v>2168</v>
      </c>
      <c r="I59" s="12" t="s">
        <v>2134</v>
      </c>
      <c r="J59" s="12" t="s">
        <v>2149</v>
      </c>
      <c r="K59" s="12" t="s">
        <v>2136</v>
      </c>
      <c r="L59" s="12">
        <v>15</v>
      </c>
      <c r="M59" s="12" t="s">
        <v>659</v>
      </c>
      <c r="N59" s="20">
        <v>45344</v>
      </c>
      <c r="O59" s="35"/>
      <c r="P59" s="24">
        <v>45443</v>
      </c>
      <c r="Q59" s="22">
        <f>NETWORKDAYS(N59,P59,AV59:AY59:AZ59:BA59:BB59:BC59:BD59:BE59:BF59:BG59:BH59:BL59)</f>
        <v>67</v>
      </c>
      <c r="R59" s="22">
        <f t="shared" si="1"/>
        <v>68</v>
      </c>
      <c r="S59" s="13" t="s">
        <v>2151</v>
      </c>
      <c r="T59" s="12" t="s">
        <v>2275</v>
      </c>
      <c r="U59" s="12"/>
      <c r="V59" s="12"/>
      <c r="W59" s="12"/>
      <c r="X59" s="22"/>
      <c r="Y59" s="12"/>
      <c r="AV59" s="9">
        <v>45292</v>
      </c>
      <c r="AW59" s="9">
        <v>45299</v>
      </c>
      <c r="AX59" s="9">
        <v>45376</v>
      </c>
      <c r="AY59" s="9">
        <v>45379</v>
      </c>
      <c r="AZ59" s="9">
        <v>45380</v>
      </c>
      <c r="BA59" s="9">
        <v>45413</v>
      </c>
      <c r="BB59" s="9">
        <v>45425</v>
      </c>
      <c r="BC59" s="9">
        <v>45446</v>
      </c>
      <c r="BD59" s="9">
        <v>45453</v>
      </c>
      <c r="BE59" s="9">
        <v>45474</v>
      </c>
      <c r="BF59" s="9">
        <v>45493</v>
      </c>
      <c r="BG59" s="9">
        <v>45511</v>
      </c>
      <c r="BH59" s="9">
        <v>45523</v>
      </c>
      <c r="BI59" s="9">
        <v>45579</v>
      </c>
      <c r="BJ59" s="9">
        <v>45600</v>
      </c>
      <c r="BK59" s="9">
        <v>45607</v>
      </c>
      <c r="BL59" s="9">
        <v>45651</v>
      </c>
    </row>
    <row r="60" spans="1:64" ht="150">
      <c r="A60" s="11" t="s">
        <v>2128</v>
      </c>
      <c r="B60" s="11" t="s">
        <v>2129</v>
      </c>
      <c r="C60" s="12" t="s">
        <v>2184</v>
      </c>
      <c r="D60" s="12" t="s">
        <v>664</v>
      </c>
      <c r="E60" s="12" t="s">
        <v>2131</v>
      </c>
      <c r="F60" s="12" t="s">
        <v>2203</v>
      </c>
      <c r="G60" s="12" t="s">
        <v>665</v>
      </c>
      <c r="H60" s="11" t="s">
        <v>2235</v>
      </c>
      <c r="I60" s="12" t="s">
        <v>2134</v>
      </c>
      <c r="J60" s="12" t="s">
        <v>2149</v>
      </c>
      <c r="K60" s="12" t="s">
        <v>2136</v>
      </c>
      <c r="L60" s="12">
        <v>15</v>
      </c>
      <c r="M60" s="12" t="s">
        <v>662</v>
      </c>
      <c r="N60" s="20">
        <v>45344</v>
      </c>
      <c r="O60" s="42" t="s">
        <v>2584</v>
      </c>
      <c r="P60" s="24">
        <v>45443</v>
      </c>
      <c r="Q60" s="22">
        <f>NETWORKDAYS(N60,P60,AV60:AY60:AZ60:BA60:BB60:BC60:BD60:BE60:BF60:BG60:BH60:BL60)</f>
        <v>67</v>
      </c>
      <c r="R60" s="22">
        <f t="shared" si="1"/>
        <v>68</v>
      </c>
      <c r="S60" s="13" t="s">
        <v>2151</v>
      </c>
      <c r="T60" s="12" t="s">
        <v>2276</v>
      </c>
      <c r="U60" s="20"/>
      <c r="V60" s="12"/>
      <c r="W60" s="12"/>
      <c r="X60" s="22"/>
      <c r="Y60" s="27" t="s">
        <v>2190</v>
      </c>
      <c r="AV60" s="9">
        <v>45292</v>
      </c>
      <c r="AW60" s="9">
        <v>45299</v>
      </c>
      <c r="AX60" s="9">
        <v>45376</v>
      </c>
      <c r="AY60" s="9">
        <v>45379</v>
      </c>
      <c r="AZ60" s="9">
        <v>45380</v>
      </c>
      <c r="BA60" s="9">
        <v>45413</v>
      </c>
      <c r="BB60" s="9">
        <v>45425</v>
      </c>
      <c r="BC60" s="9">
        <v>45446</v>
      </c>
      <c r="BD60" s="9">
        <v>45453</v>
      </c>
      <c r="BE60" s="9">
        <v>45474</v>
      </c>
      <c r="BF60" s="9">
        <v>45493</v>
      </c>
      <c r="BG60" s="9">
        <v>45511</v>
      </c>
      <c r="BH60" s="9">
        <v>45523</v>
      </c>
      <c r="BI60" s="9">
        <v>45579</v>
      </c>
      <c r="BJ60" s="9">
        <v>45600</v>
      </c>
      <c r="BK60" s="9">
        <v>45607</v>
      </c>
      <c r="BL60" s="9">
        <v>45651</v>
      </c>
    </row>
    <row r="61" spans="1:64" ht="150">
      <c r="A61" s="11" t="s">
        <v>2128</v>
      </c>
      <c r="B61" s="11" t="s">
        <v>2129</v>
      </c>
      <c r="C61" s="12" t="s">
        <v>2153</v>
      </c>
      <c r="D61" s="12" t="s">
        <v>553</v>
      </c>
      <c r="E61" s="12" t="s">
        <v>2154</v>
      </c>
      <c r="F61" s="12" t="s">
        <v>2203</v>
      </c>
      <c r="G61" s="12" t="s">
        <v>554</v>
      </c>
      <c r="H61" s="11" t="s">
        <v>2235</v>
      </c>
      <c r="I61" s="12" t="s">
        <v>2134</v>
      </c>
      <c r="J61" s="12" t="s">
        <v>2149</v>
      </c>
      <c r="K61" s="12" t="s">
        <v>2136</v>
      </c>
      <c r="L61" s="12">
        <v>15</v>
      </c>
      <c r="M61" s="12" t="s">
        <v>666</v>
      </c>
      <c r="N61" s="20">
        <v>45344</v>
      </c>
      <c r="O61" s="42" t="s">
        <v>551</v>
      </c>
      <c r="P61" s="24">
        <v>45443</v>
      </c>
      <c r="Q61" s="22">
        <f>NETWORKDAYS(N61,P61,AV61:AY61:AZ61:BA61:BB61:BC61:BD61:BE61:BF61:BG61:BH61:BL61)</f>
        <v>67</v>
      </c>
      <c r="R61" s="22">
        <f t="shared" si="1"/>
        <v>68</v>
      </c>
      <c r="S61" s="13" t="s">
        <v>2151</v>
      </c>
      <c r="T61" s="12" t="s">
        <v>2276</v>
      </c>
      <c r="U61" s="20"/>
      <c r="V61" s="12"/>
      <c r="W61" s="12"/>
      <c r="X61" s="22"/>
      <c r="Y61" s="27" t="s">
        <v>2190</v>
      </c>
      <c r="AV61" s="9">
        <v>45292</v>
      </c>
      <c r="AW61" s="9">
        <v>45299</v>
      </c>
      <c r="AX61" s="9">
        <v>45376</v>
      </c>
      <c r="AY61" s="9">
        <v>45379</v>
      </c>
      <c r="AZ61" s="9">
        <v>45380</v>
      </c>
      <c r="BA61" s="9">
        <v>45413</v>
      </c>
      <c r="BB61" s="9">
        <v>45425</v>
      </c>
      <c r="BC61" s="9">
        <v>45446</v>
      </c>
      <c r="BD61" s="9">
        <v>45453</v>
      </c>
      <c r="BE61" s="9">
        <v>45474</v>
      </c>
      <c r="BF61" s="9">
        <v>45493</v>
      </c>
      <c r="BG61" s="9">
        <v>45511</v>
      </c>
      <c r="BH61" s="9">
        <v>45523</v>
      </c>
      <c r="BI61" s="9">
        <v>45579</v>
      </c>
      <c r="BJ61" s="9">
        <v>45600</v>
      </c>
      <c r="BK61" s="9">
        <v>45607</v>
      </c>
      <c r="BL61" s="9">
        <v>45651</v>
      </c>
    </row>
    <row r="62" spans="1:64" ht="135">
      <c r="A62" s="11" t="s">
        <v>2128</v>
      </c>
      <c r="B62" s="11" t="s">
        <v>2129</v>
      </c>
      <c r="C62" s="12" t="s">
        <v>2153</v>
      </c>
      <c r="D62" s="12" t="s">
        <v>678</v>
      </c>
      <c r="E62" s="12" t="s">
        <v>2154</v>
      </c>
      <c r="F62" s="12" t="s">
        <v>2203</v>
      </c>
      <c r="G62" s="12" t="s">
        <v>679</v>
      </c>
      <c r="H62" s="12" t="s">
        <v>2148</v>
      </c>
      <c r="I62" s="12" t="s">
        <v>2178</v>
      </c>
      <c r="J62" s="12" t="s">
        <v>2213</v>
      </c>
      <c r="K62" s="12" t="s">
        <v>2136</v>
      </c>
      <c r="L62" s="12">
        <v>15</v>
      </c>
      <c r="M62" s="12" t="s">
        <v>676</v>
      </c>
      <c r="N62" s="20">
        <v>45344</v>
      </c>
      <c r="O62" s="35"/>
      <c r="P62" s="24">
        <v>45443</v>
      </c>
      <c r="Q62" s="22">
        <f>NETWORKDAYS(N62,P62,AV62:AY62:AZ62:BA62:BB62:BC62:BD62:BE62:BF62:BG62:BH62:BL62)</f>
        <v>67</v>
      </c>
      <c r="R62" s="22">
        <f t="shared" si="1"/>
        <v>68</v>
      </c>
      <c r="S62" s="13" t="s">
        <v>2151</v>
      </c>
      <c r="T62" s="12" t="s">
        <v>2277</v>
      </c>
      <c r="U62" s="12"/>
      <c r="V62" s="12"/>
      <c r="W62" s="12"/>
      <c r="X62" s="22"/>
      <c r="Y62" s="12"/>
      <c r="AV62" s="9">
        <v>45292</v>
      </c>
      <c r="AW62" s="9">
        <v>45299</v>
      </c>
      <c r="AX62" s="9">
        <v>45376</v>
      </c>
      <c r="AY62" s="9">
        <v>45379</v>
      </c>
      <c r="AZ62" s="9">
        <v>45380</v>
      </c>
      <c r="BA62" s="9">
        <v>45413</v>
      </c>
      <c r="BB62" s="9">
        <v>45425</v>
      </c>
      <c r="BC62" s="9">
        <v>45446</v>
      </c>
      <c r="BD62" s="9">
        <v>45453</v>
      </c>
      <c r="BE62" s="9">
        <v>45474</v>
      </c>
      <c r="BF62" s="9">
        <v>45493</v>
      </c>
      <c r="BG62" s="9">
        <v>45511</v>
      </c>
      <c r="BH62" s="9">
        <v>45523</v>
      </c>
      <c r="BI62" s="9">
        <v>45579</v>
      </c>
      <c r="BJ62" s="9">
        <v>45600</v>
      </c>
      <c r="BK62" s="9">
        <v>45607</v>
      </c>
      <c r="BL62" s="9">
        <v>45651</v>
      </c>
    </row>
    <row r="63" spans="1:64" ht="105">
      <c r="A63" s="11" t="s">
        <v>2128</v>
      </c>
      <c r="B63" s="11" t="s">
        <v>2129</v>
      </c>
      <c r="C63" s="11" t="s">
        <v>2130</v>
      </c>
      <c r="D63" s="12" t="s">
        <v>104</v>
      </c>
      <c r="E63" s="11" t="s">
        <v>2154</v>
      </c>
      <c r="F63" s="12" t="s">
        <v>2203</v>
      </c>
      <c r="G63" s="12" t="s">
        <v>641</v>
      </c>
      <c r="H63" s="11" t="s">
        <v>2133</v>
      </c>
      <c r="I63" s="12" t="s">
        <v>2134</v>
      </c>
      <c r="J63" s="11" t="s">
        <v>2135</v>
      </c>
      <c r="K63" s="11" t="s">
        <v>2158</v>
      </c>
      <c r="L63" s="12">
        <v>10</v>
      </c>
      <c r="M63" s="12" t="s">
        <v>642</v>
      </c>
      <c r="N63" s="20">
        <v>45345</v>
      </c>
      <c r="O63" s="34" t="s">
        <v>2583</v>
      </c>
      <c r="P63" s="51">
        <v>45385.447546296295</v>
      </c>
      <c r="Q63" s="22">
        <f>NETWORKDAYS(N63,P63,AV63:AY63:AZ63:BA63:BB63:BC63:BD63:BE63:BF63:BG63:BH63:BL63)</f>
        <v>26</v>
      </c>
      <c r="R63" s="22">
        <f t="shared" si="1"/>
        <v>27</v>
      </c>
      <c r="S63" s="25" t="s">
        <v>2570</v>
      </c>
      <c r="T63" s="11" t="s">
        <v>2269</v>
      </c>
      <c r="U63" s="20">
        <v>45373.458379629628</v>
      </c>
      <c r="V63" s="11" t="s">
        <v>2140</v>
      </c>
      <c r="W63" s="11" t="s">
        <v>2141</v>
      </c>
      <c r="X63" s="40" t="s">
        <v>2142</v>
      </c>
      <c r="Y63" s="25" t="s">
        <v>2576</v>
      </c>
      <c r="AV63" s="9">
        <v>45292</v>
      </c>
      <c r="AW63" s="9">
        <v>45299</v>
      </c>
      <c r="AX63" s="9">
        <v>45376</v>
      </c>
      <c r="AY63" s="9">
        <v>45379</v>
      </c>
      <c r="AZ63" s="9">
        <v>45380</v>
      </c>
      <c r="BA63" s="9">
        <v>45413</v>
      </c>
      <c r="BB63" s="9">
        <v>45425</v>
      </c>
      <c r="BC63" s="9">
        <v>45446</v>
      </c>
      <c r="BD63" s="9">
        <v>45453</v>
      </c>
      <c r="BE63" s="9">
        <v>45474</v>
      </c>
      <c r="BF63" s="9">
        <v>45493</v>
      </c>
      <c r="BG63" s="9">
        <v>45511</v>
      </c>
      <c r="BH63" s="9">
        <v>45523</v>
      </c>
      <c r="BI63" s="9">
        <v>45579</v>
      </c>
      <c r="BJ63" s="9">
        <v>45600</v>
      </c>
      <c r="BK63" s="9">
        <v>45607</v>
      </c>
      <c r="BL63" s="9">
        <v>45651</v>
      </c>
    </row>
    <row r="64" spans="1:64" ht="150">
      <c r="A64" s="11" t="s">
        <v>2128</v>
      </c>
      <c r="B64" s="11" t="s">
        <v>2129</v>
      </c>
      <c r="C64" s="12" t="s">
        <v>2153</v>
      </c>
      <c r="D64" s="12" t="s">
        <v>686</v>
      </c>
      <c r="E64" s="12" t="s">
        <v>2166</v>
      </c>
      <c r="F64" s="11" t="s">
        <v>2203</v>
      </c>
      <c r="G64" s="12" t="s">
        <v>687</v>
      </c>
      <c r="H64" s="12" t="s">
        <v>2278</v>
      </c>
      <c r="I64" s="12" t="s">
        <v>2134</v>
      </c>
      <c r="J64" s="12" t="s">
        <v>2135</v>
      </c>
      <c r="K64" s="12" t="s">
        <v>2136</v>
      </c>
      <c r="L64" s="12">
        <v>15</v>
      </c>
      <c r="M64" s="12" t="s">
        <v>684</v>
      </c>
      <c r="N64" s="20">
        <v>45344</v>
      </c>
      <c r="O64" s="35"/>
      <c r="P64" s="24">
        <v>45443</v>
      </c>
      <c r="Q64" s="22">
        <v>0</v>
      </c>
      <c r="R64" s="22">
        <v>0</v>
      </c>
      <c r="S64" s="59" t="s">
        <v>2138</v>
      </c>
      <c r="T64" s="12" t="s">
        <v>2279</v>
      </c>
      <c r="U64" s="12"/>
      <c r="V64" s="12"/>
      <c r="W64" s="12"/>
      <c r="X64" s="22"/>
      <c r="Y64" s="12" t="s">
        <v>2631</v>
      </c>
      <c r="AV64" s="9">
        <v>45292</v>
      </c>
      <c r="AW64" s="9">
        <v>45299</v>
      </c>
      <c r="AX64" s="9">
        <v>45376</v>
      </c>
      <c r="AY64" s="9">
        <v>45379</v>
      </c>
      <c r="AZ64" s="9">
        <v>45380</v>
      </c>
      <c r="BA64" s="9">
        <v>45413</v>
      </c>
      <c r="BB64" s="9">
        <v>45425</v>
      </c>
      <c r="BC64" s="9">
        <v>45446</v>
      </c>
      <c r="BD64" s="9">
        <v>45453</v>
      </c>
      <c r="BE64" s="9">
        <v>45474</v>
      </c>
      <c r="BF64" s="9">
        <v>45493</v>
      </c>
      <c r="BG64" s="9">
        <v>45511</v>
      </c>
      <c r="BH64" s="9">
        <v>45523</v>
      </c>
      <c r="BI64" s="9">
        <v>45579</v>
      </c>
      <c r="BJ64" s="9">
        <v>45600</v>
      </c>
      <c r="BK64" s="9">
        <v>45607</v>
      </c>
      <c r="BL64" s="9">
        <v>45651</v>
      </c>
    </row>
    <row r="65" spans="1:64" ht="150">
      <c r="A65" s="11" t="s">
        <v>2128</v>
      </c>
      <c r="B65" s="11" t="s">
        <v>2129</v>
      </c>
      <c r="C65" s="12" t="s">
        <v>2223</v>
      </c>
      <c r="D65" s="12" t="s">
        <v>690</v>
      </c>
      <c r="E65" s="12" t="s">
        <v>2131</v>
      </c>
      <c r="F65" s="12" t="s">
        <v>2203</v>
      </c>
      <c r="G65" s="12" t="s">
        <v>691</v>
      </c>
      <c r="H65" s="11" t="s">
        <v>2235</v>
      </c>
      <c r="I65" s="12" t="s">
        <v>2134</v>
      </c>
      <c r="J65" s="12" t="s">
        <v>2149</v>
      </c>
      <c r="K65" s="12" t="s">
        <v>2136</v>
      </c>
      <c r="L65" s="12">
        <v>15</v>
      </c>
      <c r="M65" s="12" t="s">
        <v>688</v>
      </c>
      <c r="N65" s="20">
        <v>45344</v>
      </c>
      <c r="O65" s="35"/>
      <c r="P65" s="24">
        <v>45443</v>
      </c>
      <c r="Q65" s="22">
        <f>NETWORKDAYS(N65,P65,AV65:AY65:AZ65:BA65:BB65:BC65:BD65:BE65:BF65:BG65:BH65:BL65)</f>
        <v>67</v>
      </c>
      <c r="R65" s="22">
        <f t="shared" si="1"/>
        <v>68</v>
      </c>
      <c r="S65" s="13" t="s">
        <v>2151</v>
      </c>
      <c r="T65" s="12" t="s">
        <v>2276</v>
      </c>
      <c r="U65" s="12"/>
      <c r="V65" s="12"/>
      <c r="W65" s="12"/>
      <c r="X65" s="22"/>
      <c r="Y65" s="12"/>
      <c r="AV65" s="9">
        <v>45292</v>
      </c>
      <c r="AW65" s="9">
        <v>45299</v>
      </c>
      <c r="AX65" s="9">
        <v>45376</v>
      </c>
      <c r="AY65" s="9">
        <v>45379</v>
      </c>
      <c r="AZ65" s="9">
        <v>45380</v>
      </c>
      <c r="BA65" s="9">
        <v>45413</v>
      </c>
      <c r="BB65" s="9">
        <v>45425</v>
      </c>
      <c r="BC65" s="9">
        <v>45446</v>
      </c>
      <c r="BD65" s="9">
        <v>45453</v>
      </c>
      <c r="BE65" s="9">
        <v>45474</v>
      </c>
      <c r="BF65" s="9">
        <v>45493</v>
      </c>
      <c r="BG65" s="9">
        <v>45511</v>
      </c>
      <c r="BH65" s="9">
        <v>45523</v>
      </c>
      <c r="BI65" s="9">
        <v>45579</v>
      </c>
      <c r="BJ65" s="9">
        <v>45600</v>
      </c>
      <c r="BK65" s="9">
        <v>45607</v>
      </c>
      <c r="BL65" s="9">
        <v>45651</v>
      </c>
    </row>
    <row r="66" spans="1:64" ht="210">
      <c r="A66" s="11" t="s">
        <v>2128</v>
      </c>
      <c r="B66" s="11" t="s">
        <v>2129</v>
      </c>
      <c r="C66" s="12" t="s">
        <v>2153</v>
      </c>
      <c r="D66" s="12" t="s">
        <v>694</v>
      </c>
      <c r="E66" s="12" t="s">
        <v>2166</v>
      </c>
      <c r="F66" s="11" t="s">
        <v>2203</v>
      </c>
      <c r="G66" s="12" t="s">
        <v>695</v>
      </c>
      <c r="H66" s="12" t="s">
        <v>2173</v>
      </c>
      <c r="I66" s="12" t="s">
        <v>2134</v>
      </c>
      <c r="J66" s="12" t="s">
        <v>2174</v>
      </c>
      <c r="K66" s="12" t="s">
        <v>2136</v>
      </c>
      <c r="L66" s="12">
        <v>15</v>
      </c>
      <c r="M66" s="12" t="s">
        <v>692</v>
      </c>
      <c r="N66" s="20">
        <v>45344</v>
      </c>
      <c r="O66" s="35"/>
      <c r="P66" s="24">
        <v>45443</v>
      </c>
      <c r="Q66" s="22">
        <f>NETWORKDAYS(N66,P66,AV66:AY66:AZ66:BA66:BB66:BC66:BD66:BE66:BF66:BG66:BH66:BL66)</f>
        <v>67</v>
      </c>
      <c r="R66" s="22">
        <f t="shared" si="1"/>
        <v>68</v>
      </c>
      <c r="S66" s="13" t="s">
        <v>2151</v>
      </c>
      <c r="T66" s="12" t="s">
        <v>2280</v>
      </c>
      <c r="U66" s="12"/>
      <c r="V66" s="12"/>
      <c r="W66" s="12"/>
      <c r="X66" s="22"/>
      <c r="Y66" s="12"/>
      <c r="AV66" s="9">
        <v>45292</v>
      </c>
      <c r="AW66" s="9">
        <v>45299</v>
      </c>
      <c r="AX66" s="9">
        <v>45376</v>
      </c>
      <c r="AY66" s="9">
        <v>45379</v>
      </c>
      <c r="AZ66" s="9">
        <v>45380</v>
      </c>
      <c r="BA66" s="9">
        <v>45413</v>
      </c>
      <c r="BB66" s="9">
        <v>45425</v>
      </c>
      <c r="BC66" s="9">
        <v>45446</v>
      </c>
      <c r="BD66" s="9">
        <v>45453</v>
      </c>
      <c r="BE66" s="9">
        <v>45474</v>
      </c>
      <c r="BF66" s="9">
        <v>45493</v>
      </c>
      <c r="BG66" s="9">
        <v>45511</v>
      </c>
      <c r="BH66" s="9">
        <v>45523</v>
      </c>
      <c r="BI66" s="9">
        <v>45579</v>
      </c>
      <c r="BJ66" s="9">
        <v>45600</v>
      </c>
      <c r="BK66" s="9">
        <v>45607</v>
      </c>
      <c r="BL66" s="9">
        <v>45651</v>
      </c>
    </row>
    <row r="67" spans="1:64" ht="210">
      <c r="A67" s="11" t="s">
        <v>2128</v>
      </c>
      <c r="B67" s="11" t="s">
        <v>2129</v>
      </c>
      <c r="C67" s="12" t="s">
        <v>2240</v>
      </c>
      <c r="D67" s="12" t="s">
        <v>702</v>
      </c>
      <c r="E67" s="12" t="s">
        <v>2166</v>
      </c>
      <c r="F67" s="11" t="s">
        <v>2203</v>
      </c>
      <c r="G67" s="12" t="s">
        <v>631</v>
      </c>
      <c r="H67" s="12" t="s">
        <v>2173</v>
      </c>
      <c r="I67" s="12" t="s">
        <v>2134</v>
      </c>
      <c r="J67" s="12" t="s">
        <v>2174</v>
      </c>
      <c r="K67" s="12" t="s">
        <v>2136</v>
      </c>
      <c r="L67" s="12">
        <v>15</v>
      </c>
      <c r="M67" s="12" t="s">
        <v>700</v>
      </c>
      <c r="N67" s="20">
        <v>45344</v>
      </c>
      <c r="O67" s="35"/>
      <c r="P67" s="24">
        <v>45443</v>
      </c>
      <c r="Q67" s="22">
        <f>NETWORKDAYS(N67,P67,AV67:AY67:AZ67:BA67:BB67:BC67:BD67:BE67:BF67:BG67:BH67:BL67)</f>
        <v>67</v>
      </c>
      <c r="R67" s="22">
        <f t="shared" si="1"/>
        <v>68</v>
      </c>
      <c r="S67" s="13" t="s">
        <v>2151</v>
      </c>
      <c r="T67" s="12" t="s">
        <v>2281</v>
      </c>
      <c r="U67" s="12"/>
      <c r="V67" s="12"/>
      <c r="W67" s="12"/>
      <c r="X67" s="22"/>
      <c r="Y67" s="12"/>
      <c r="AV67" s="9">
        <v>45292</v>
      </c>
      <c r="AW67" s="9">
        <v>45299</v>
      </c>
      <c r="AX67" s="9">
        <v>45376</v>
      </c>
      <c r="AY67" s="9">
        <v>45379</v>
      </c>
      <c r="AZ67" s="9">
        <v>45380</v>
      </c>
      <c r="BA67" s="9">
        <v>45413</v>
      </c>
      <c r="BB67" s="9">
        <v>45425</v>
      </c>
      <c r="BC67" s="9">
        <v>45446</v>
      </c>
      <c r="BD67" s="9">
        <v>45453</v>
      </c>
      <c r="BE67" s="9">
        <v>45474</v>
      </c>
      <c r="BF67" s="9">
        <v>45493</v>
      </c>
      <c r="BG67" s="9">
        <v>45511</v>
      </c>
      <c r="BH67" s="9">
        <v>45523</v>
      </c>
      <c r="BI67" s="9">
        <v>45579</v>
      </c>
      <c r="BJ67" s="9">
        <v>45600</v>
      </c>
      <c r="BK67" s="9">
        <v>45607</v>
      </c>
      <c r="BL67" s="9">
        <v>45651</v>
      </c>
    </row>
    <row r="68" spans="1:64" ht="120">
      <c r="A68" s="11" t="s">
        <v>2128</v>
      </c>
      <c r="B68" s="11" t="s">
        <v>2129</v>
      </c>
      <c r="C68" s="12" t="s">
        <v>2240</v>
      </c>
      <c r="D68" s="12" t="s">
        <v>702</v>
      </c>
      <c r="E68" s="12" t="s">
        <v>2166</v>
      </c>
      <c r="F68" s="11" t="s">
        <v>2203</v>
      </c>
      <c r="G68" s="12" t="s">
        <v>631</v>
      </c>
      <c r="H68" s="12" t="s">
        <v>2173</v>
      </c>
      <c r="I68" s="12" t="s">
        <v>2134</v>
      </c>
      <c r="J68" s="12" t="s">
        <v>2174</v>
      </c>
      <c r="K68" s="12" t="s">
        <v>2136</v>
      </c>
      <c r="L68" s="12">
        <v>15</v>
      </c>
      <c r="M68" s="12" t="s">
        <v>703</v>
      </c>
      <c r="N68" s="20">
        <v>45344</v>
      </c>
      <c r="O68" s="35"/>
      <c r="P68" s="24">
        <v>45443</v>
      </c>
      <c r="Q68" s="22">
        <f>NETWORKDAYS(N68,P68,AV68:AY68:AZ68:BA68:BB68:BC68:BD68:BE68:BF68:BG68:BH68:BL68)</f>
        <v>67</v>
      </c>
      <c r="R68" s="22">
        <f t="shared" ref="R68:R131" si="2">1+Q68</f>
        <v>68</v>
      </c>
      <c r="S68" s="13" t="s">
        <v>2151</v>
      </c>
      <c r="T68" s="12" t="s">
        <v>2282</v>
      </c>
      <c r="U68" s="12"/>
      <c r="V68" s="12"/>
      <c r="W68" s="12"/>
      <c r="X68" s="22"/>
      <c r="Y68" s="12"/>
      <c r="AV68" s="9">
        <v>45292</v>
      </c>
      <c r="AW68" s="9">
        <v>45299</v>
      </c>
      <c r="AX68" s="9">
        <v>45376</v>
      </c>
      <c r="AY68" s="9">
        <v>45379</v>
      </c>
      <c r="AZ68" s="9">
        <v>45380</v>
      </c>
      <c r="BA68" s="9">
        <v>45413</v>
      </c>
      <c r="BB68" s="9">
        <v>45425</v>
      </c>
      <c r="BC68" s="9">
        <v>45446</v>
      </c>
      <c r="BD68" s="9">
        <v>45453</v>
      </c>
      <c r="BE68" s="9">
        <v>45474</v>
      </c>
      <c r="BF68" s="9">
        <v>45493</v>
      </c>
      <c r="BG68" s="9">
        <v>45511</v>
      </c>
      <c r="BH68" s="9">
        <v>45523</v>
      </c>
      <c r="BI68" s="9">
        <v>45579</v>
      </c>
      <c r="BJ68" s="9">
        <v>45600</v>
      </c>
      <c r="BK68" s="9">
        <v>45607</v>
      </c>
      <c r="BL68" s="9">
        <v>45651</v>
      </c>
    </row>
    <row r="69" spans="1:64" ht="90">
      <c r="A69" s="11" t="s">
        <v>2128</v>
      </c>
      <c r="B69" s="11" t="s">
        <v>2129</v>
      </c>
      <c r="C69" s="12" t="s">
        <v>2244</v>
      </c>
      <c r="D69" s="12" t="s">
        <v>711</v>
      </c>
      <c r="E69" s="12" t="s">
        <v>2212</v>
      </c>
      <c r="F69" s="11" t="s">
        <v>2203</v>
      </c>
      <c r="G69" s="12" t="s">
        <v>712</v>
      </c>
      <c r="H69" s="12"/>
      <c r="I69" s="12" t="s">
        <v>2178</v>
      </c>
      <c r="J69" s="12" t="s">
        <v>2178</v>
      </c>
      <c r="K69" s="12" t="s">
        <v>2136</v>
      </c>
      <c r="L69" s="12">
        <v>15</v>
      </c>
      <c r="M69" s="12" t="s">
        <v>709</v>
      </c>
      <c r="N69" s="20">
        <v>45344</v>
      </c>
      <c r="O69" s="35"/>
      <c r="P69" s="24">
        <v>45443</v>
      </c>
      <c r="Q69" s="22">
        <f>NETWORKDAYS(N69,P69,AV69:AY69:AZ69:BA69:BB69:BC69:BD69:BE69:BF69:BG69:BH69:BL69)</f>
        <v>67</v>
      </c>
      <c r="R69" s="22">
        <f t="shared" si="2"/>
        <v>68</v>
      </c>
      <c r="S69" s="13" t="s">
        <v>2151</v>
      </c>
      <c r="T69" s="12" t="s">
        <v>2283</v>
      </c>
      <c r="U69" s="12"/>
      <c r="V69" s="12"/>
      <c r="W69" s="12"/>
      <c r="X69" s="22"/>
      <c r="Y69" s="12"/>
      <c r="AV69" s="9">
        <v>45292</v>
      </c>
      <c r="AW69" s="9">
        <v>45299</v>
      </c>
      <c r="AX69" s="9">
        <v>45376</v>
      </c>
      <c r="AY69" s="9">
        <v>45379</v>
      </c>
      <c r="AZ69" s="9">
        <v>45380</v>
      </c>
      <c r="BA69" s="9">
        <v>45413</v>
      </c>
      <c r="BB69" s="9">
        <v>45425</v>
      </c>
      <c r="BC69" s="9">
        <v>45446</v>
      </c>
      <c r="BD69" s="9">
        <v>45453</v>
      </c>
      <c r="BE69" s="9">
        <v>45474</v>
      </c>
      <c r="BF69" s="9">
        <v>45493</v>
      </c>
      <c r="BG69" s="9">
        <v>45511</v>
      </c>
      <c r="BH69" s="9">
        <v>45523</v>
      </c>
      <c r="BI69" s="9">
        <v>45579</v>
      </c>
      <c r="BJ69" s="9">
        <v>45600</v>
      </c>
      <c r="BK69" s="9">
        <v>45607</v>
      </c>
      <c r="BL69" s="9">
        <v>45651</v>
      </c>
    </row>
    <row r="70" spans="1:64" ht="90">
      <c r="A70" s="11" t="s">
        <v>2128</v>
      </c>
      <c r="B70" s="11" t="s">
        <v>2129</v>
      </c>
      <c r="C70" s="12" t="s">
        <v>2244</v>
      </c>
      <c r="D70" s="12" t="s">
        <v>723</v>
      </c>
      <c r="E70" s="12" t="s">
        <v>2212</v>
      </c>
      <c r="F70" s="11" t="s">
        <v>2203</v>
      </c>
      <c r="G70" s="12" t="s">
        <v>724</v>
      </c>
      <c r="H70" s="12"/>
      <c r="I70" s="12" t="s">
        <v>2178</v>
      </c>
      <c r="J70" s="12" t="s">
        <v>2178</v>
      </c>
      <c r="K70" s="12" t="s">
        <v>2136</v>
      </c>
      <c r="L70" s="12">
        <v>15</v>
      </c>
      <c r="M70" s="12" t="s">
        <v>721</v>
      </c>
      <c r="N70" s="20">
        <v>45344</v>
      </c>
      <c r="O70" s="35"/>
      <c r="P70" s="24">
        <v>45443</v>
      </c>
      <c r="Q70" s="22">
        <f>NETWORKDAYS(N70,P70,AV70:AY70:AZ70:BA70:BB70:BC70:BD70:BE70:BF70:BG70:BH70:BL70)</f>
        <v>67</v>
      </c>
      <c r="R70" s="22">
        <f t="shared" si="2"/>
        <v>68</v>
      </c>
      <c r="S70" s="13" t="s">
        <v>2151</v>
      </c>
      <c r="T70" s="12" t="s">
        <v>2284</v>
      </c>
      <c r="U70" s="12"/>
      <c r="V70" s="12"/>
      <c r="W70" s="12"/>
      <c r="X70" s="22"/>
      <c r="Y70" s="12"/>
      <c r="AV70" s="9">
        <v>45292</v>
      </c>
      <c r="AW70" s="9">
        <v>45299</v>
      </c>
      <c r="AX70" s="9">
        <v>45376</v>
      </c>
      <c r="AY70" s="9">
        <v>45379</v>
      </c>
      <c r="AZ70" s="9">
        <v>45380</v>
      </c>
      <c r="BA70" s="9">
        <v>45413</v>
      </c>
      <c r="BB70" s="9">
        <v>45425</v>
      </c>
      <c r="BC70" s="9">
        <v>45446</v>
      </c>
      <c r="BD70" s="9">
        <v>45453</v>
      </c>
      <c r="BE70" s="9">
        <v>45474</v>
      </c>
      <c r="BF70" s="9">
        <v>45493</v>
      </c>
      <c r="BG70" s="9">
        <v>45511</v>
      </c>
      <c r="BH70" s="9">
        <v>45523</v>
      </c>
      <c r="BI70" s="9">
        <v>45579</v>
      </c>
      <c r="BJ70" s="9">
        <v>45600</v>
      </c>
      <c r="BK70" s="9">
        <v>45607</v>
      </c>
      <c r="BL70" s="9">
        <v>45651</v>
      </c>
    </row>
    <row r="71" spans="1:64" ht="150">
      <c r="A71" s="11" t="s">
        <v>2128</v>
      </c>
      <c r="B71" s="11" t="s">
        <v>2129</v>
      </c>
      <c r="C71" s="12" t="s">
        <v>2153</v>
      </c>
      <c r="D71" s="12" t="s">
        <v>727</v>
      </c>
      <c r="E71" s="12" t="s">
        <v>2131</v>
      </c>
      <c r="F71" s="11" t="s">
        <v>2203</v>
      </c>
      <c r="G71" s="12" t="s">
        <v>728</v>
      </c>
      <c r="H71" s="11" t="s">
        <v>2235</v>
      </c>
      <c r="I71" s="12" t="s">
        <v>2134</v>
      </c>
      <c r="J71" s="12" t="s">
        <v>2174</v>
      </c>
      <c r="K71" s="12" t="s">
        <v>2136</v>
      </c>
      <c r="L71" s="12">
        <v>15</v>
      </c>
      <c r="M71" s="12" t="s">
        <v>725</v>
      </c>
      <c r="N71" s="20">
        <v>45344</v>
      </c>
      <c r="O71" s="35"/>
      <c r="P71" s="24">
        <v>45443</v>
      </c>
      <c r="Q71" s="22">
        <f>NETWORKDAYS(N71,P71,AV71:AY71:AZ71:BA71:BB71:BC71:BD71:BE71:BF71:BG71:BH71:BL71)</f>
        <v>67</v>
      </c>
      <c r="R71" s="22">
        <f t="shared" si="2"/>
        <v>68</v>
      </c>
      <c r="S71" s="13" t="s">
        <v>2151</v>
      </c>
      <c r="T71" s="12" t="s">
        <v>2285</v>
      </c>
      <c r="U71" s="12"/>
      <c r="V71" s="12"/>
      <c r="W71" s="12"/>
      <c r="X71" s="22"/>
      <c r="Y71" s="12"/>
      <c r="AV71" s="9">
        <v>45292</v>
      </c>
      <c r="AW71" s="9">
        <v>45299</v>
      </c>
      <c r="AX71" s="9">
        <v>45376</v>
      </c>
      <c r="AY71" s="9">
        <v>45379</v>
      </c>
      <c r="AZ71" s="9">
        <v>45380</v>
      </c>
      <c r="BA71" s="9">
        <v>45413</v>
      </c>
      <c r="BB71" s="9">
        <v>45425</v>
      </c>
      <c r="BC71" s="9">
        <v>45446</v>
      </c>
      <c r="BD71" s="9">
        <v>45453</v>
      </c>
      <c r="BE71" s="9">
        <v>45474</v>
      </c>
      <c r="BF71" s="9">
        <v>45493</v>
      </c>
      <c r="BG71" s="9">
        <v>45511</v>
      </c>
      <c r="BH71" s="9">
        <v>45523</v>
      </c>
      <c r="BI71" s="9">
        <v>45579</v>
      </c>
      <c r="BJ71" s="9">
        <v>45600</v>
      </c>
      <c r="BK71" s="9">
        <v>45607</v>
      </c>
      <c r="BL71" s="9">
        <v>45651</v>
      </c>
    </row>
    <row r="72" spans="1:64" ht="105">
      <c r="A72" s="11" t="s">
        <v>2128</v>
      </c>
      <c r="B72" s="11" t="s">
        <v>2129</v>
      </c>
      <c r="C72" s="12" t="s">
        <v>2286</v>
      </c>
      <c r="D72" s="12" t="s">
        <v>740</v>
      </c>
      <c r="E72" s="12" t="s">
        <v>2166</v>
      </c>
      <c r="F72" s="11" t="s">
        <v>2132</v>
      </c>
      <c r="G72" s="12" t="s">
        <v>741</v>
      </c>
      <c r="H72" s="11" t="s">
        <v>2133</v>
      </c>
      <c r="I72" s="12" t="s">
        <v>2134</v>
      </c>
      <c r="J72" s="12" t="s">
        <v>2135</v>
      </c>
      <c r="K72" s="12" t="s">
        <v>2136</v>
      </c>
      <c r="L72" s="12">
        <v>15</v>
      </c>
      <c r="M72" s="12" t="s">
        <v>738</v>
      </c>
      <c r="N72" s="20">
        <v>45344</v>
      </c>
      <c r="O72" s="35"/>
      <c r="P72" s="24">
        <v>45443</v>
      </c>
      <c r="Q72" s="22">
        <f>NETWORKDAYS(N72,P72,AV72:AY72:AZ72:BA72:BB72:BC72:BD72:BE72:BF72:BG72:BH72:BL72)</f>
        <v>67</v>
      </c>
      <c r="R72" s="22">
        <f t="shared" si="2"/>
        <v>68</v>
      </c>
      <c r="S72" s="13" t="s">
        <v>2151</v>
      </c>
      <c r="T72" s="12" t="s">
        <v>2287</v>
      </c>
      <c r="U72" s="12"/>
      <c r="V72" s="12"/>
      <c r="W72" s="12"/>
      <c r="X72" s="22"/>
      <c r="Y72" s="12"/>
      <c r="AV72" s="9">
        <v>45292</v>
      </c>
      <c r="AW72" s="9">
        <v>45299</v>
      </c>
      <c r="AX72" s="9">
        <v>45376</v>
      </c>
      <c r="AY72" s="9">
        <v>45379</v>
      </c>
      <c r="AZ72" s="9">
        <v>45380</v>
      </c>
      <c r="BA72" s="9">
        <v>45413</v>
      </c>
      <c r="BB72" s="9">
        <v>45425</v>
      </c>
      <c r="BC72" s="9">
        <v>45446</v>
      </c>
      <c r="BD72" s="9">
        <v>45453</v>
      </c>
      <c r="BE72" s="9">
        <v>45474</v>
      </c>
      <c r="BF72" s="9">
        <v>45493</v>
      </c>
      <c r="BG72" s="9">
        <v>45511</v>
      </c>
      <c r="BH72" s="9">
        <v>45523</v>
      </c>
      <c r="BI72" s="9">
        <v>45579</v>
      </c>
      <c r="BJ72" s="9">
        <v>45600</v>
      </c>
      <c r="BK72" s="9">
        <v>45607</v>
      </c>
      <c r="BL72" s="9">
        <v>45651</v>
      </c>
    </row>
    <row r="73" spans="1:64" ht="210">
      <c r="A73" s="11" t="s">
        <v>2128</v>
      </c>
      <c r="B73" s="11" t="s">
        <v>2129</v>
      </c>
      <c r="C73" s="11" t="s">
        <v>2223</v>
      </c>
      <c r="D73" s="12" t="s">
        <v>760</v>
      </c>
      <c r="E73" s="11" t="s">
        <v>2166</v>
      </c>
      <c r="F73" s="11" t="s">
        <v>2203</v>
      </c>
      <c r="G73" s="12" t="s">
        <v>761</v>
      </c>
      <c r="H73" s="11" t="s">
        <v>2170</v>
      </c>
      <c r="I73" s="12" t="s">
        <v>2134</v>
      </c>
      <c r="J73" s="11" t="s">
        <v>2171</v>
      </c>
      <c r="K73" s="11" t="s">
        <v>2136</v>
      </c>
      <c r="L73" s="12">
        <v>15</v>
      </c>
      <c r="M73" s="12" t="s">
        <v>758</v>
      </c>
      <c r="N73" s="20">
        <v>45343</v>
      </c>
      <c r="O73" s="35"/>
      <c r="P73" s="24">
        <v>45443</v>
      </c>
      <c r="Q73" s="22">
        <f>NETWORKDAYS(N73,P73,AV73:AY73:AZ73:BA73:BB73:BC73:BD73:BE73:BF73:BG73:BH73:BL73)</f>
        <v>68</v>
      </c>
      <c r="R73" s="22">
        <f t="shared" si="2"/>
        <v>69</v>
      </c>
      <c r="S73" s="13" t="s">
        <v>2151</v>
      </c>
      <c r="T73" s="12" t="s">
        <v>2289</v>
      </c>
      <c r="U73" s="12"/>
      <c r="V73" s="12"/>
      <c r="W73" s="12"/>
      <c r="X73" s="22"/>
      <c r="Y73" s="12"/>
      <c r="AV73" s="9">
        <v>45292</v>
      </c>
      <c r="AW73" s="9">
        <v>45299</v>
      </c>
      <c r="AX73" s="9">
        <v>45376</v>
      </c>
      <c r="AY73" s="9">
        <v>45379</v>
      </c>
      <c r="AZ73" s="9">
        <v>45380</v>
      </c>
      <c r="BA73" s="9">
        <v>45413</v>
      </c>
      <c r="BB73" s="9">
        <v>45425</v>
      </c>
      <c r="BC73" s="9">
        <v>45446</v>
      </c>
      <c r="BD73" s="9">
        <v>45453</v>
      </c>
      <c r="BE73" s="9">
        <v>45474</v>
      </c>
      <c r="BF73" s="9">
        <v>45493</v>
      </c>
      <c r="BG73" s="9">
        <v>45511</v>
      </c>
      <c r="BH73" s="9">
        <v>45523</v>
      </c>
      <c r="BI73" s="9">
        <v>45579</v>
      </c>
      <c r="BJ73" s="9">
        <v>45600</v>
      </c>
      <c r="BK73" s="9">
        <v>45607</v>
      </c>
      <c r="BL73" s="9">
        <v>45651</v>
      </c>
    </row>
    <row r="74" spans="1:64" ht="135">
      <c r="A74" s="11" t="s">
        <v>2128</v>
      </c>
      <c r="B74" s="11" t="s">
        <v>2129</v>
      </c>
      <c r="C74" s="11" t="s">
        <v>2146</v>
      </c>
      <c r="D74" s="12" t="s">
        <v>783</v>
      </c>
      <c r="E74" s="11" t="s">
        <v>2166</v>
      </c>
      <c r="F74" s="12" t="s">
        <v>2132</v>
      </c>
      <c r="G74" s="12" t="s">
        <v>784</v>
      </c>
      <c r="H74" s="12" t="s">
        <v>2291</v>
      </c>
      <c r="I74" s="12" t="s">
        <v>2134</v>
      </c>
      <c r="J74" s="12" t="s">
        <v>2149</v>
      </c>
      <c r="K74" s="11" t="s">
        <v>2136</v>
      </c>
      <c r="L74" s="12">
        <v>15</v>
      </c>
      <c r="M74" s="12" t="s">
        <v>781</v>
      </c>
      <c r="N74" s="20">
        <v>45343</v>
      </c>
      <c r="O74" s="35"/>
      <c r="P74" s="24">
        <v>45443</v>
      </c>
      <c r="Q74" s="22">
        <f>NETWORKDAYS(N74,P74,AV74:AY74:AZ74:BA74:BB74:BC74:BD74:BE74:BF74:BG74:BH74:BL74)</f>
        <v>68</v>
      </c>
      <c r="R74" s="22">
        <f t="shared" si="2"/>
        <v>69</v>
      </c>
      <c r="S74" s="13" t="s">
        <v>2151</v>
      </c>
      <c r="T74" s="12" t="s">
        <v>2294</v>
      </c>
      <c r="U74" s="12"/>
      <c r="V74" s="12"/>
      <c r="W74" s="12"/>
      <c r="X74" s="22"/>
      <c r="Y74" s="12"/>
      <c r="AV74" s="9">
        <v>45292</v>
      </c>
      <c r="AW74" s="9">
        <v>45299</v>
      </c>
      <c r="AX74" s="9">
        <v>45376</v>
      </c>
      <c r="AY74" s="9">
        <v>45379</v>
      </c>
      <c r="AZ74" s="9">
        <v>45380</v>
      </c>
      <c r="BA74" s="9">
        <v>45413</v>
      </c>
      <c r="BB74" s="9">
        <v>45425</v>
      </c>
      <c r="BC74" s="9">
        <v>45446</v>
      </c>
      <c r="BD74" s="9">
        <v>45453</v>
      </c>
      <c r="BE74" s="9">
        <v>45474</v>
      </c>
      <c r="BF74" s="9">
        <v>45493</v>
      </c>
      <c r="BG74" s="9">
        <v>45511</v>
      </c>
      <c r="BH74" s="9">
        <v>45523</v>
      </c>
      <c r="BI74" s="9">
        <v>45579</v>
      </c>
      <c r="BJ74" s="9">
        <v>45600</v>
      </c>
      <c r="BK74" s="9">
        <v>45607</v>
      </c>
      <c r="BL74" s="9">
        <v>45651</v>
      </c>
    </row>
    <row r="75" spans="1:64" ht="195">
      <c r="A75" s="11" t="s">
        <v>2128</v>
      </c>
      <c r="B75" s="11" t="s">
        <v>2129</v>
      </c>
      <c r="C75" s="11" t="s">
        <v>2130</v>
      </c>
      <c r="D75" s="12" t="s">
        <v>787</v>
      </c>
      <c r="E75" s="11" t="s">
        <v>2166</v>
      </c>
      <c r="F75" s="11" t="s">
        <v>2203</v>
      </c>
      <c r="G75" s="12" t="s">
        <v>788</v>
      </c>
      <c r="H75" s="11" t="s">
        <v>2198</v>
      </c>
      <c r="I75" s="12" t="s">
        <v>2156</v>
      </c>
      <c r="J75" s="12" t="s">
        <v>2199</v>
      </c>
      <c r="K75" s="11" t="s">
        <v>2136</v>
      </c>
      <c r="L75" s="12">
        <v>15</v>
      </c>
      <c r="M75" s="12" t="s">
        <v>785</v>
      </c>
      <c r="N75" s="20">
        <v>45343</v>
      </c>
      <c r="O75" s="35"/>
      <c r="P75" s="24">
        <v>45443</v>
      </c>
      <c r="Q75" s="22">
        <f>NETWORKDAYS(N75,P75,AV75:AY75:AZ75:BA75:BB75:BC75:BD75:BE75:BF75:BG75:BH75:BL75)</f>
        <v>68</v>
      </c>
      <c r="R75" s="22">
        <f t="shared" si="2"/>
        <v>69</v>
      </c>
      <c r="S75" s="13" t="s">
        <v>2151</v>
      </c>
      <c r="T75" s="12" t="s">
        <v>2295</v>
      </c>
      <c r="U75" s="12"/>
      <c r="V75" s="12"/>
      <c r="W75" s="12"/>
      <c r="X75" s="22"/>
      <c r="Y75" s="12"/>
      <c r="AV75" s="9">
        <v>45292</v>
      </c>
      <c r="AW75" s="9">
        <v>45299</v>
      </c>
      <c r="AX75" s="9">
        <v>45376</v>
      </c>
      <c r="AY75" s="9">
        <v>45379</v>
      </c>
      <c r="AZ75" s="9">
        <v>45380</v>
      </c>
      <c r="BA75" s="9">
        <v>45413</v>
      </c>
      <c r="BB75" s="9">
        <v>45425</v>
      </c>
      <c r="BC75" s="9">
        <v>45446</v>
      </c>
      <c r="BD75" s="9">
        <v>45453</v>
      </c>
      <c r="BE75" s="9">
        <v>45474</v>
      </c>
      <c r="BF75" s="9">
        <v>45493</v>
      </c>
      <c r="BG75" s="9">
        <v>45511</v>
      </c>
      <c r="BH75" s="9">
        <v>45523</v>
      </c>
      <c r="BI75" s="9">
        <v>45579</v>
      </c>
      <c r="BJ75" s="9">
        <v>45600</v>
      </c>
      <c r="BK75" s="9">
        <v>45607</v>
      </c>
      <c r="BL75" s="9">
        <v>45651</v>
      </c>
    </row>
    <row r="76" spans="1:64" ht="195">
      <c r="A76" s="11" t="s">
        <v>2128</v>
      </c>
      <c r="B76" s="11" t="s">
        <v>2129</v>
      </c>
      <c r="C76" s="11" t="s">
        <v>2197</v>
      </c>
      <c r="D76" s="12" t="s">
        <v>811</v>
      </c>
      <c r="E76" s="11" t="s">
        <v>2166</v>
      </c>
      <c r="F76" s="11" t="s">
        <v>2203</v>
      </c>
      <c r="G76" s="12" t="s">
        <v>812</v>
      </c>
      <c r="H76" s="11" t="s">
        <v>2198</v>
      </c>
      <c r="I76" s="12" t="s">
        <v>2156</v>
      </c>
      <c r="J76" s="12" t="s">
        <v>2199</v>
      </c>
      <c r="K76" s="11" t="s">
        <v>2136</v>
      </c>
      <c r="L76" s="12">
        <v>15</v>
      </c>
      <c r="M76" s="12" t="s">
        <v>809</v>
      </c>
      <c r="N76" s="20">
        <v>45343</v>
      </c>
      <c r="O76" s="35"/>
      <c r="P76" s="24">
        <v>45443</v>
      </c>
      <c r="Q76" s="22">
        <f>NETWORKDAYS(N76,P76,AV76:AY76:AZ76:BA76:BB76:BC76:BD76:BE76:BF76:BG76:BH76:BL76)</f>
        <v>68</v>
      </c>
      <c r="R76" s="22">
        <f t="shared" si="2"/>
        <v>69</v>
      </c>
      <c r="S76" s="13" t="s">
        <v>2151</v>
      </c>
      <c r="T76" s="12" t="s">
        <v>2298</v>
      </c>
      <c r="U76" s="12"/>
      <c r="V76" s="12"/>
      <c r="W76" s="12"/>
      <c r="X76" s="22"/>
      <c r="Y76" s="12"/>
      <c r="AV76" s="9">
        <v>45292</v>
      </c>
      <c r="AW76" s="9">
        <v>45299</v>
      </c>
      <c r="AX76" s="9">
        <v>45376</v>
      </c>
      <c r="AY76" s="9">
        <v>45379</v>
      </c>
      <c r="AZ76" s="9">
        <v>45380</v>
      </c>
      <c r="BA76" s="9">
        <v>45413</v>
      </c>
      <c r="BB76" s="9">
        <v>45425</v>
      </c>
      <c r="BC76" s="9">
        <v>45446</v>
      </c>
      <c r="BD76" s="9">
        <v>45453</v>
      </c>
      <c r="BE76" s="9">
        <v>45474</v>
      </c>
      <c r="BF76" s="9">
        <v>45493</v>
      </c>
      <c r="BG76" s="9">
        <v>45511</v>
      </c>
      <c r="BH76" s="9">
        <v>45523</v>
      </c>
      <c r="BI76" s="9">
        <v>45579</v>
      </c>
      <c r="BJ76" s="9">
        <v>45600</v>
      </c>
      <c r="BK76" s="9">
        <v>45607</v>
      </c>
      <c r="BL76" s="9">
        <v>45651</v>
      </c>
    </row>
    <row r="77" spans="1:64" ht="165">
      <c r="A77" s="11" t="s">
        <v>2128</v>
      </c>
      <c r="B77" s="11" t="s">
        <v>2129</v>
      </c>
      <c r="C77" s="11" t="s">
        <v>2223</v>
      </c>
      <c r="D77" s="12" t="s">
        <v>823</v>
      </c>
      <c r="E77" s="11" t="s">
        <v>2166</v>
      </c>
      <c r="F77" s="11" t="s">
        <v>2203</v>
      </c>
      <c r="G77" s="12" t="s">
        <v>405</v>
      </c>
      <c r="H77" s="11" t="s">
        <v>2198</v>
      </c>
      <c r="I77" s="12" t="s">
        <v>2156</v>
      </c>
      <c r="J77" s="12" t="s">
        <v>2199</v>
      </c>
      <c r="K77" s="11" t="s">
        <v>2136</v>
      </c>
      <c r="L77" s="12">
        <v>15</v>
      </c>
      <c r="M77" s="12" t="s">
        <v>821</v>
      </c>
      <c r="N77" s="20">
        <v>45343</v>
      </c>
      <c r="O77" s="35"/>
      <c r="P77" s="24">
        <v>45443</v>
      </c>
      <c r="Q77" s="22">
        <f>NETWORKDAYS(N77,P77,AV77:AY77:AZ77:BA77:BB77:BC77:BD77:BE77:BF77:BG77:BH77:BL77)</f>
        <v>68</v>
      </c>
      <c r="R77" s="22">
        <f t="shared" si="2"/>
        <v>69</v>
      </c>
      <c r="S77" s="13" t="s">
        <v>2151</v>
      </c>
      <c r="T77" s="12" t="s">
        <v>2299</v>
      </c>
      <c r="U77" s="12"/>
      <c r="V77" s="12"/>
      <c r="W77" s="12"/>
      <c r="X77" s="22"/>
      <c r="Y77" s="12"/>
      <c r="AV77" s="9">
        <v>45292</v>
      </c>
      <c r="AW77" s="9">
        <v>45299</v>
      </c>
      <c r="AX77" s="9">
        <v>45376</v>
      </c>
      <c r="AY77" s="9">
        <v>45379</v>
      </c>
      <c r="AZ77" s="9">
        <v>45380</v>
      </c>
      <c r="BA77" s="9">
        <v>45413</v>
      </c>
      <c r="BB77" s="9">
        <v>45425</v>
      </c>
      <c r="BC77" s="9">
        <v>45446</v>
      </c>
      <c r="BD77" s="9">
        <v>45453</v>
      </c>
      <c r="BE77" s="9">
        <v>45474</v>
      </c>
      <c r="BF77" s="9">
        <v>45493</v>
      </c>
      <c r="BG77" s="9">
        <v>45511</v>
      </c>
      <c r="BH77" s="9">
        <v>45523</v>
      </c>
      <c r="BI77" s="9">
        <v>45579</v>
      </c>
      <c r="BJ77" s="9">
        <v>45600</v>
      </c>
      <c r="BK77" s="9">
        <v>45607</v>
      </c>
      <c r="BL77" s="9">
        <v>45651</v>
      </c>
    </row>
    <row r="78" spans="1:64" ht="195">
      <c r="A78" s="11" t="s">
        <v>2128</v>
      </c>
      <c r="B78" s="11" t="s">
        <v>2129</v>
      </c>
      <c r="C78" s="11" t="s">
        <v>2153</v>
      </c>
      <c r="D78" s="12" t="s">
        <v>454</v>
      </c>
      <c r="E78" s="11" t="s">
        <v>2154</v>
      </c>
      <c r="F78" s="11" t="s">
        <v>2132</v>
      </c>
      <c r="G78" s="12" t="s">
        <v>828</v>
      </c>
      <c r="H78" s="11" t="s">
        <v>2300</v>
      </c>
      <c r="I78" s="12" t="s">
        <v>2156</v>
      </c>
      <c r="J78" s="11" t="s">
        <v>2301</v>
      </c>
      <c r="K78" s="11" t="s">
        <v>2136</v>
      </c>
      <c r="L78" s="12">
        <v>15</v>
      </c>
      <c r="M78" s="12" t="s">
        <v>826</v>
      </c>
      <c r="N78" s="20">
        <v>45343</v>
      </c>
      <c r="O78" s="35"/>
      <c r="P78" s="24">
        <v>45443</v>
      </c>
      <c r="Q78" s="22">
        <f>NETWORKDAYS(N78,P78,AV78:AY78:AZ78:BA78:BB78:BC78:BD78:BE78:BF78:BG78:BH78:BL78)</f>
        <v>68</v>
      </c>
      <c r="R78" s="22">
        <f t="shared" si="2"/>
        <v>69</v>
      </c>
      <c r="S78" s="13" t="s">
        <v>2151</v>
      </c>
      <c r="T78" s="12" t="s">
        <v>2302</v>
      </c>
      <c r="U78" s="12"/>
      <c r="V78" s="12"/>
      <c r="W78" s="12"/>
      <c r="X78" s="22"/>
      <c r="Y78" s="12"/>
      <c r="AV78" s="9">
        <v>45292</v>
      </c>
      <c r="AW78" s="9">
        <v>45299</v>
      </c>
      <c r="AX78" s="9">
        <v>45376</v>
      </c>
      <c r="AY78" s="9">
        <v>45379</v>
      </c>
      <c r="AZ78" s="9">
        <v>45380</v>
      </c>
      <c r="BA78" s="9">
        <v>45413</v>
      </c>
      <c r="BB78" s="9">
        <v>45425</v>
      </c>
      <c r="BC78" s="9">
        <v>45446</v>
      </c>
      <c r="BD78" s="9">
        <v>45453</v>
      </c>
      <c r="BE78" s="9">
        <v>45474</v>
      </c>
      <c r="BF78" s="9">
        <v>45493</v>
      </c>
      <c r="BG78" s="9">
        <v>45511</v>
      </c>
      <c r="BH78" s="9">
        <v>45523</v>
      </c>
      <c r="BI78" s="9">
        <v>45579</v>
      </c>
      <c r="BJ78" s="9">
        <v>45600</v>
      </c>
      <c r="BK78" s="9">
        <v>45607</v>
      </c>
      <c r="BL78" s="9">
        <v>45651</v>
      </c>
    </row>
    <row r="79" spans="1:64" ht="165">
      <c r="A79" s="11" t="s">
        <v>2128</v>
      </c>
      <c r="B79" s="11" t="s">
        <v>2129</v>
      </c>
      <c r="C79" s="12" t="s">
        <v>2153</v>
      </c>
      <c r="D79" s="12" t="s">
        <v>731</v>
      </c>
      <c r="E79" s="12" t="s">
        <v>2131</v>
      </c>
      <c r="F79" s="11" t="s">
        <v>2203</v>
      </c>
      <c r="G79" s="12" t="s">
        <v>732</v>
      </c>
      <c r="H79" s="12" t="s">
        <v>2148</v>
      </c>
      <c r="I79" s="12" t="s">
        <v>2134</v>
      </c>
      <c r="J79" s="12" t="s">
        <v>2149</v>
      </c>
      <c r="K79" s="12" t="s">
        <v>2136</v>
      </c>
      <c r="L79" s="12">
        <v>15</v>
      </c>
      <c r="M79" s="12" t="s">
        <v>729</v>
      </c>
      <c r="N79" s="20">
        <v>45344</v>
      </c>
      <c r="O79" s="34" t="s">
        <v>2585</v>
      </c>
      <c r="P79" s="51">
        <v>45436.455729166664</v>
      </c>
      <c r="Q79" s="22">
        <f>NETWORKDAYS(N79,P79,AV79:AY79:AZ79:BA79:BB79:BC79:BD79:BE79:BF79:BG79:BH79:BL79)</f>
        <v>62</v>
      </c>
      <c r="R79" s="22">
        <f t="shared" si="2"/>
        <v>63</v>
      </c>
      <c r="S79" s="25" t="s">
        <v>2570</v>
      </c>
      <c r="T79" s="11" t="s">
        <v>2606</v>
      </c>
      <c r="U79" s="20">
        <v>45428.527800925927</v>
      </c>
      <c r="V79" s="11" t="s">
        <v>2140</v>
      </c>
      <c r="W79" s="11" t="s">
        <v>2573</v>
      </c>
      <c r="X79" s="40" t="s">
        <v>2573</v>
      </c>
      <c r="Y79" s="13" t="s">
        <v>2600</v>
      </c>
      <c r="AV79" s="9">
        <v>45292</v>
      </c>
      <c r="AW79" s="9">
        <v>45299</v>
      </c>
      <c r="AX79" s="9">
        <v>45376</v>
      </c>
      <c r="AY79" s="9">
        <v>45379</v>
      </c>
      <c r="AZ79" s="9">
        <v>45380</v>
      </c>
      <c r="BA79" s="9">
        <v>45413</v>
      </c>
      <c r="BB79" s="9">
        <v>45425</v>
      </c>
      <c r="BC79" s="9">
        <v>45446</v>
      </c>
      <c r="BD79" s="9">
        <v>45453</v>
      </c>
      <c r="BE79" s="9">
        <v>45474</v>
      </c>
      <c r="BF79" s="9">
        <v>45493</v>
      </c>
      <c r="BG79" s="9">
        <v>45511</v>
      </c>
      <c r="BH79" s="9">
        <v>45523</v>
      </c>
      <c r="BI79" s="9">
        <v>45579</v>
      </c>
      <c r="BJ79" s="9">
        <v>45600</v>
      </c>
      <c r="BK79" s="9">
        <v>45607</v>
      </c>
      <c r="BL79" s="9">
        <v>45651</v>
      </c>
    </row>
    <row r="80" spans="1:64" ht="135">
      <c r="A80" s="11" t="s">
        <v>2128</v>
      </c>
      <c r="B80" s="11" t="s">
        <v>2129</v>
      </c>
      <c r="C80" s="11" t="s">
        <v>2153</v>
      </c>
      <c r="D80" s="12" t="s">
        <v>831</v>
      </c>
      <c r="E80" s="11" t="s">
        <v>2154</v>
      </c>
      <c r="F80" s="11" t="s">
        <v>2167</v>
      </c>
      <c r="G80" s="12" t="s">
        <v>832</v>
      </c>
      <c r="H80" s="11" t="s">
        <v>1619</v>
      </c>
      <c r="I80" s="12" t="s">
        <v>2156</v>
      </c>
      <c r="J80" s="11" t="s">
        <v>2303</v>
      </c>
      <c r="K80" s="11" t="s">
        <v>2136</v>
      </c>
      <c r="L80" s="12">
        <v>15</v>
      </c>
      <c r="M80" s="12" t="s">
        <v>829</v>
      </c>
      <c r="N80" s="20">
        <v>45343</v>
      </c>
      <c r="O80" s="35"/>
      <c r="P80" s="24">
        <v>45443</v>
      </c>
      <c r="Q80" s="22">
        <f>NETWORKDAYS(N80,P80,AV80:AY80:AZ80:BA80:BB80:BC80:BD80:BE80:BF80:BG80:BH80:BL80)</f>
        <v>68</v>
      </c>
      <c r="R80" s="22">
        <f t="shared" si="2"/>
        <v>69</v>
      </c>
      <c r="S80" s="13" t="s">
        <v>2151</v>
      </c>
      <c r="T80" s="12" t="s">
        <v>2304</v>
      </c>
      <c r="U80" s="12"/>
      <c r="V80" s="12"/>
      <c r="W80" s="12"/>
      <c r="X80" s="22"/>
      <c r="Y80" s="12"/>
      <c r="AV80" s="9">
        <v>45292</v>
      </c>
      <c r="AW80" s="9">
        <v>45299</v>
      </c>
      <c r="AX80" s="9">
        <v>45376</v>
      </c>
      <c r="AY80" s="9">
        <v>45379</v>
      </c>
      <c r="AZ80" s="9">
        <v>45380</v>
      </c>
      <c r="BA80" s="9">
        <v>45413</v>
      </c>
      <c r="BB80" s="9">
        <v>45425</v>
      </c>
      <c r="BC80" s="9">
        <v>45446</v>
      </c>
      <c r="BD80" s="9">
        <v>45453</v>
      </c>
      <c r="BE80" s="9">
        <v>45474</v>
      </c>
      <c r="BF80" s="9">
        <v>45493</v>
      </c>
      <c r="BG80" s="9">
        <v>45511</v>
      </c>
      <c r="BH80" s="9">
        <v>45523</v>
      </c>
      <c r="BI80" s="9">
        <v>45579</v>
      </c>
      <c r="BJ80" s="9">
        <v>45600</v>
      </c>
      <c r="BK80" s="9">
        <v>45607</v>
      </c>
      <c r="BL80" s="9">
        <v>45651</v>
      </c>
    </row>
    <row r="81" spans="1:64" ht="135">
      <c r="A81" s="11" t="s">
        <v>2128</v>
      </c>
      <c r="B81" s="11" t="s">
        <v>2129</v>
      </c>
      <c r="C81" s="12" t="s">
        <v>2153</v>
      </c>
      <c r="D81" s="12" t="s">
        <v>234</v>
      </c>
      <c r="E81" s="12" t="s">
        <v>2154</v>
      </c>
      <c r="F81" s="11" t="s">
        <v>2203</v>
      </c>
      <c r="G81" s="12" t="s">
        <v>753</v>
      </c>
      <c r="H81" s="12" t="s">
        <v>2173</v>
      </c>
      <c r="I81" s="12" t="s">
        <v>2134</v>
      </c>
      <c r="J81" s="11" t="s">
        <v>2174</v>
      </c>
      <c r="K81" s="12" t="s">
        <v>2136</v>
      </c>
      <c r="L81" s="12">
        <v>15</v>
      </c>
      <c r="M81" s="12" t="s">
        <v>751</v>
      </c>
      <c r="N81" s="20">
        <v>45343</v>
      </c>
      <c r="O81" s="36" t="s">
        <v>2586</v>
      </c>
      <c r="P81" s="51">
        <v>45428</v>
      </c>
      <c r="Q81" s="22">
        <f>NETWORKDAYS(N81,P81,AV81:AY81:AZ81:BA81:BB81:BC81:BD81:BE81:BF81:BG81:BH81:BL81)</f>
        <v>57</v>
      </c>
      <c r="R81" s="22">
        <f t="shared" si="2"/>
        <v>58</v>
      </c>
      <c r="S81" s="25" t="s">
        <v>2570</v>
      </c>
      <c r="T81" s="11" t="s">
        <v>2288</v>
      </c>
      <c r="U81" s="20">
        <v>45428</v>
      </c>
      <c r="V81" s="12" t="s">
        <v>2140</v>
      </c>
      <c r="W81" s="12" t="s">
        <v>2141</v>
      </c>
      <c r="X81" s="22" t="s">
        <v>2142</v>
      </c>
      <c r="Y81" s="25" t="s">
        <v>2601</v>
      </c>
      <c r="AV81" s="9">
        <v>45292</v>
      </c>
      <c r="AW81" s="9">
        <v>45299</v>
      </c>
      <c r="AX81" s="9">
        <v>45376</v>
      </c>
      <c r="AY81" s="9">
        <v>45379</v>
      </c>
      <c r="AZ81" s="9">
        <v>45380</v>
      </c>
      <c r="BA81" s="9">
        <v>45413</v>
      </c>
      <c r="BB81" s="9">
        <v>45425</v>
      </c>
      <c r="BC81" s="9">
        <v>45446</v>
      </c>
      <c r="BD81" s="9">
        <v>45453</v>
      </c>
      <c r="BE81" s="9">
        <v>45474</v>
      </c>
      <c r="BF81" s="9">
        <v>45493</v>
      </c>
      <c r="BG81" s="9">
        <v>45511</v>
      </c>
      <c r="BH81" s="9">
        <v>45523</v>
      </c>
      <c r="BI81" s="9">
        <v>45579</v>
      </c>
      <c r="BJ81" s="9">
        <v>45600</v>
      </c>
      <c r="BK81" s="9">
        <v>45607</v>
      </c>
      <c r="BL81" s="9">
        <v>45651</v>
      </c>
    </row>
    <row r="82" spans="1:64" ht="195">
      <c r="A82" s="11" t="s">
        <v>2128</v>
      </c>
      <c r="B82" s="11" t="s">
        <v>2129</v>
      </c>
      <c r="C82" s="11" t="s">
        <v>2184</v>
      </c>
      <c r="D82" s="12" t="s">
        <v>756</v>
      </c>
      <c r="E82" s="11" t="s">
        <v>2131</v>
      </c>
      <c r="F82" s="12" t="s">
        <v>2203</v>
      </c>
      <c r="G82" s="12" t="s">
        <v>757</v>
      </c>
      <c r="H82" s="12" t="s">
        <v>2148</v>
      </c>
      <c r="I82" s="12" t="s">
        <v>2134</v>
      </c>
      <c r="J82" s="12" t="s">
        <v>2149</v>
      </c>
      <c r="K82" s="11" t="s">
        <v>2136</v>
      </c>
      <c r="L82" s="12">
        <v>15</v>
      </c>
      <c r="M82" s="12" t="s">
        <v>754</v>
      </c>
      <c r="N82" s="20">
        <v>45343</v>
      </c>
      <c r="O82" s="36" t="s">
        <v>2587</v>
      </c>
      <c r="P82" s="52">
        <v>45436</v>
      </c>
      <c r="Q82" s="22">
        <f>NETWORKDAYS(N82,P82,AV82:AY82:AZ82:BA82:BB82:BC82:BD82:BE82:BF82:BG82:BH82:BL82)</f>
        <v>63</v>
      </c>
      <c r="R82" s="22">
        <f t="shared" si="2"/>
        <v>64</v>
      </c>
      <c r="S82" s="25" t="s">
        <v>2570</v>
      </c>
      <c r="T82" s="11" t="s">
        <v>2607</v>
      </c>
      <c r="U82" s="20">
        <v>45428.498356481483</v>
      </c>
      <c r="V82" s="12" t="s">
        <v>2140</v>
      </c>
      <c r="W82" s="12" t="s">
        <v>2573</v>
      </c>
      <c r="X82" s="22" t="s">
        <v>2573</v>
      </c>
      <c r="Y82" s="13" t="s">
        <v>2600</v>
      </c>
      <c r="AV82" s="9">
        <v>45292</v>
      </c>
      <c r="AW82" s="9">
        <v>45299</v>
      </c>
      <c r="AX82" s="9">
        <v>45376</v>
      </c>
      <c r="AY82" s="9">
        <v>45379</v>
      </c>
      <c r="AZ82" s="9">
        <v>45380</v>
      </c>
      <c r="BA82" s="9">
        <v>45413</v>
      </c>
      <c r="BB82" s="9">
        <v>45425</v>
      </c>
      <c r="BC82" s="9">
        <v>45446</v>
      </c>
      <c r="BD82" s="9">
        <v>45453</v>
      </c>
      <c r="BE82" s="9">
        <v>45474</v>
      </c>
      <c r="BF82" s="9">
        <v>45493</v>
      </c>
      <c r="BG82" s="9">
        <v>45511</v>
      </c>
      <c r="BH82" s="9">
        <v>45523</v>
      </c>
      <c r="BI82" s="9">
        <v>45579</v>
      </c>
      <c r="BJ82" s="9">
        <v>45600</v>
      </c>
      <c r="BK82" s="9">
        <v>45607</v>
      </c>
      <c r="BL82" s="9">
        <v>45651</v>
      </c>
    </row>
    <row r="83" spans="1:64" ht="120">
      <c r="A83" s="11" t="s">
        <v>2128</v>
      </c>
      <c r="B83" s="12" t="s">
        <v>2201</v>
      </c>
      <c r="C83" s="11" t="s">
        <v>2184</v>
      </c>
      <c r="D83" s="12" t="s">
        <v>835</v>
      </c>
      <c r="E83" s="11" t="s">
        <v>2154</v>
      </c>
      <c r="F83" s="11" t="s">
        <v>2167</v>
      </c>
      <c r="G83" s="12" t="s">
        <v>836</v>
      </c>
      <c r="H83" s="11" t="s">
        <v>2170</v>
      </c>
      <c r="I83" s="12" t="s">
        <v>2134</v>
      </c>
      <c r="J83" s="11" t="s">
        <v>2171</v>
      </c>
      <c r="K83" s="12" t="s">
        <v>2613</v>
      </c>
      <c r="L83" s="12">
        <v>15</v>
      </c>
      <c r="M83" s="12" t="s">
        <v>833</v>
      </c>
      <c r="N83" s="20">
        <v>45343</v>
      </c>
      <c r="O83" s="35"/>
      <c r="P83" s="24">
        <v>45443</v>
      </c>
      <c r="Q83" s="22">
        <f>NETWORKDAYS(N83,P83,AV83:AY83:AZ83:BA83:BB83:BC83:BD83:BE83:BF83:BG83:BH83:BL83)</f>
        <v>68</v>
      </c>
      <c r="R83" s="22">
        <f t="shared" si="2"/>
        <v>69</v>
      </c>
      <c r="S83" s="13" t="s">
        <v>2151</v>
      </c>
      <c r="T83" s="12" t="s">
        <v>2305</v>
      </c>
      <c r="U83" s="12"/>
      <c r="V83" s="12"/>
      <c r="W83" s="12"/>
      <c r="X83" s="22"/>
      <c r="Y83" s="12"/>
      <c r="AV83" s="9">
        <v>45292</v>
      </c>
      <c r="AW83" s="9">
        <v>45299</v>
      </c>
      <c r="AX83" s="9">
        <v>45376</v>
      </c>
      <c r="AY83" s="9">
        <v>45379</v>
      </c>
      <c r="AZ83" s="9">
        <v>45380</v>
      </c>
      <c r="BA83" s="9">
        <v>45413</v>
      </c>
      <c r="BB83" s="9">
        <v>45425</v>
      </c>
      <c r="BC83" s="9">
        <v>45446</v>
      </c>
      <c r="BD83" s="9">
        <v>45453</v>
      </c>
      <c r="BE83" s="9">
        <v>45474</v>
      </c>
      <c r="BF83" s="9">
        <v>45493</v>
      </c>
      <c r="BG83" s="9">
        <v>45511</v>
      </c>
      <c r="BH83" s="9">
        <v>45523</v>
      </c>
      <c r="BI83" s="9">
        <v>45579</v>
      </c>
      <c r="BJ83" s="9">
        <v>45600</v>
      </c>
      <c r="BK83" s="9">
        <v>45607</v>
      </c>
      <c r="BL83" s="9">
        <v>45651</v>
      </c>
    </row>
    <row r="84" spans="1:64" ht="165">
      <c r="A84" s="11" t="s">
        <v>2128</v>
      </c>
      <c r="B84" s="11" t="s">
        <v>2129</v>
      </c>
      <c r="C84" s="11" t="s">
        <v>2290</v>
      </c>
      <c r="D84" s="12" t="s">
        <v>764</v>
      </c>
      <c r="E84" s="11" t="s">
        <v>2212</v>
      </c>
      <c r="F84" s="11" t="s">
        <v>2132</v>
      </c>
      <c r="G84" s="12" t="s">
        <v>765</v>
      </c>
      <c r="H84" s="12" t="s">
        <v>2291</v>
      </c>
      <c r="I84" s="12" t="s">
        <v>2134</v>
      </c>
      <c r="J84" s="12" t="s">
        <v>2149</v>
      </c>
      <c r="K84" s="11" t="s">
        <v>2136</v>
      </c>
      <c r="L84" s="12">
        <v>15</v>
      </c>
      <c r="M84" s="12" t="s">
        <v>762</v>
      </c>
      <c r="N84" s="20">
        <v>45343</v>
      </c>
      <c r="O84" s="36" t="s">
        <v>2292</v>
      </c>
      <c r="P84" s="52">
        <v>45436</v>
      </c>
      <c r="Q84" s="22">
        <f>NETWORKDAYS(N84,P84,AV84:AY84:AZ84:BA84:BB84:BC84:BD84:BE84:BF84:BG84:BH84:BL84)</f>
        <v>63</v>
      </c>
      <c r="R84" s="22">
        <f t="shared" si="2"/>
        <v>64</v>
      </c>
      <c r="S84" s="25" t="s">
        <v>2570</v>
      </c>
      <c r="T84" s="12" t="s">
        <v>2293</v>
      </c>
      <c r="U84" s="29">
        <v>45428.452488425923</v>
      </c>
      <c r="V84" s="11" t="s">
        <v>2140</v>
      </c>
      <c r="W84" s="11" t="s">
        <v>2573</v>
      </c>
      <c r="X84" s="40" t="s">
        <v>2573</v>
      </c>
      <c r="Y84" s="13" t="s">
        <v>2600</v>
      </c>
      <c r="AV84" s="9">
        <v>45292</v>
      </c>
      <c r="AW84" s="9">
        <v>45299</v>
      </c>
      <c r="AX84" s="9">
        <v>45376</v>
      </c>
      <c r="AY84" s="9">
        <v>45379</v>
      </c>
      <c r="AZ84" s="9">
        <v>45380</v>
      </c>
      <c r="BA84" s="9">
        <v>45413</v>
      </c>
      <c r="BB84" s="9">
        <v>45425</v>
      </c>
      <c r="BC84" s="9">
        <v>45446</v>
      </c>
      <c r="BD84" s="9">
        <v>45453</v>
      </c>
      <c r="BE84" s="9">
        <v>45474</v>
      </c>
      <c r="BF84" s="9">
        <v>45493</v>
      </c>
      <c r="BG84" s="9">
        <v>45511</v>
      </c>
      <c r="BH84" s="9">
        <v>45523</v>
      </c>
      <c r="BI84" s="9">
        <v>45579</v>
      </c>
      <c r="BJ84" s="9">
        <v>45600</v>
      </c>
      <c r="BK84" s="9">
        <v>45607</v>
      </c>
      <c r="BL84" s="9">
        <v>45651</v>
      </c>
    </row>
    <row r="85" spans="1:64" ht="135">
      <c r="A85" s="11" t="s">
        <v>2128</v>
      </c>
      <c r="B85" s="11" t="s">
        <v>2129</v>
      </c>
      <c r="C85" s="11" t="s">
        <v>2250</v>
      </c>
      <c r="D85" s="12" t="s">
        <v>768</v>
      </c>
      <c r="E85" s="11" t="s">
        <v>2131</v>
      </c>
      <c r="F85" s="12" t="s">
        <v>2132</v>
      </c>
      <c r="G85" s="12" t="s">
        <v>769</v>
      </c>
      <c r="H85" s="12" t="s">
        <v>2173</v>
      </c>
      <c r="I85" s="12" t="s">
        <v>2134</v>
      </c>
      <c r="J85" s="12" t="s">
        <v>2174</v>
      </c>
      <c r="K85" s="11" t="s">
        <v>2136</v>
      </c>
      <c r="L85" s="12">
        <v>15</v>
      </c>
      <c r="M85" s="12" t="s">
        <v>766</v>
      </c>
      <c r="N85" s="20">
        <v>45343</v>
      </c>
      <c r="O85" s="34" t="s">
        <v>2588</v>
      </c>
      <c r="P85" s="50">
        <v>45428</v>
      </c>
      <c r="Q85" s="22">
        <f>NETWORKDAYS(N85,P85,AV85:AY85:AZ85:BA85:BB85:BC85:BD85:BE85:BF85:BG85:BH85:BL85)</f>
        <v>57</v>
      </c>
      <c r="R85" s="22">
        <f t="shared" si="2"/>
        <v>58</v>
      </c>
      <c r="S85" s="25" t="s">
        <v>2570</v>
      </c>
      <c r="T85" s="12" t="s">
        <v>2294</v>
      </c>
      <c r="U85" s="20">
        <v>45428</v>
      </c>
      <c r="V85" s="11" t="s">
        <v>2140</v>
      </c>
      <c r="W85" s="11" t="s">
        <v>2141</v>
      </c>
      <c r="X85" s="40" t="s">
        <v>2142</v>
      </c>
      <c r="Y85" s="25" t="s">
        <v>2601</v>
      </c>
      <c r="AV85" s="9">
        <v>45292</v>
      </c>
      <c r="AW85" s="9">
        <v>45299</v>
      </c>
      <c r="AX85" s="9">
        <v>45376</v>
      </c>
      <c r="AY85" s="9">
        <v>45379</v>
      </c>
      <c r="AZ85" s="9">
        <v>45380</v>
      </c>
      <c r="BA85" s="9">
        <v>45413</v>
      </c>
      <c r="BB85" s="9">
        <v>45425</v>
      </c>
      <c r="BC85" s="9">
        <v>45446</v>
      </c>
      <c r="BD85" s="9">
        <v>45453</v>
      </c>
      <c r="BE85" s="9">
        <v>45474</v>
      </c>
      <c r="BF85" s="9">
        <v>45493</v>
      </c>
      <c r="BG85" s="9">
        <v>45511</v>
      </c>
      <c r="BH85" s="9">
        <v>45523</v>
      </c>
      <c r="BI85" s="9">
        <v>45579</v>
      </c>
      <c r="BJ85" s="9">
        <v>45600</v>
      </c>
      <c r="BK85" s="9">
        <v>45607</v>
      </c>
      <c r="BL85" s="9">
        <v>45651</v>
      </c>
    </row>
    <row r="86" spans="1:64" ht="150">
      <c r="A86" s="11" t="s">
        <v>2128</v>
      </c>
      <c r="B86" s="11" t="s">
        <v>2129</v>
      </c>
      <c r="C86" s="11" t="s">
        <v>2226</v>
      </c>
      <c r="D86" s="12" t="s">
        <v>839</v>
      </c>
      <c r="E86" s="11" t="s">
        <v>2166</v>
      </c>
      <c r="F86" s="11" t="s">
        <v>2203</v>
      </c>
      <c r="G86" s="12" t="s">
        <v>840</v>
      </c>
      <c r="H86" s="12" t="s">
        <v>2173</v>
      </c>
      <c r="I86" s="12" t="s">
        <v>2134</v>
      </c>
      <c r="J86" s="11" t="s">
        <v>2174</v>
      </c>
      <c r="K86" s="11" t="s">
        <v>2136</v>
      </c>
      <c r="L86" s="12">
        <v>15</v>
      </c>
      <c r="M86" s="12" t="s">
        <v>837</v>
      </c>
      <c r="N86" s="20">
        <v>45343</v>
      </c>
      <c r="O86" s="35"/>
      <c r="P86" s="24">
        <v>45443</v>
      </c>
      <c r="Q86" s="22">
        <f>NETWORKDAYS(N86,P86,AV86:AY86:AZ86:BA86:BB86:BC86:BD86:BE86:BF86:BG86:BH86:BL86)</f>
        <v>68</v>
      </c>
      <c r="R86" s="22">
        <f t="shared" si="2"/>
        <v>69</v>
      </c>
      <c r="S86" s="13" t="s">
        <v>2151</v>
      </c>
      <c r="T86" s="12" t="s">
        <v>2306</v>
      </c>
      <c r="U86" s="12"/>
      <c r="V86" s="12"/>
      <c r="W86" s="12"/>
      <c r="X86" s="22"/>
      <c r="Y86" s="12"/>
      <c r="AV86" s="9">
        <v>45292</v>
      </c>
      <c r="AW86" s="9">
        <v>45299</v>
      </c>
      <c r="AX86" s="9">
        <v>45376</v>
      </c>
      <c r="AY86" s="9">
        <v>45379</v>
      </c>
      <c r="AZ86" s="9">
        <v>45380</v>
      </c>
      <c r="BA86" s="9">
        <v>45413</v>
      </c>
      <c r="BB86" s="9">
        <v>45425</v>
      </c>
      <c r="BC86" s="9">
        <v>45446</v>
      </c>
      <c r="BD86" s="9">
        <v>45453</v>
      </c>
      <c r="BE86" s="9">
        <v>45474</v>
      </c>
      <c r="BF86" s="9">
        <v>45493</v>
      </c>
      <c r="BG86" s="9">
        <v>45511</v>
      </c>
      <c r="BH86" s="9">
        <v>45523</v>
      </c>
      <c r="BI86" s="9">
        <v>45579</v>
      </c>
      <c r="BJ86" s="9">
        <v>45600</v>
      </c>
      <c r="BK86" s="9">
        <v>45607</v>
      </c>
      <c r="BL86" s="9">
        <v>45651</v>
      </c>
    </row>
    <row r="87" spans="1:64" ht="210">
      <c r="A87" s="11" t="s">
        <v>2128</v>
      </c>
      <c r="B87" s="11" t="s">
        <v>2129</v>
      </c>
      <c r="C87" s="11" t="s">
        <v>2193</v>
      </c>
      <c r="D87" s="12" t="s">
        <v>843</v>
      </c>
      <c r="E87" s="11" t="s">
        <v>2212</v>
      </c>
      <c r="F87" s="11" t="s">
        <v>2203</v>
      </c>
      <c r="G87" s="12" t="s">
        <v>844</v>
      </c>
      <c r="H87" s="12" t="s">
        <v>2173</v>
      </c>
      <c r="I87" s="12" t="s">
        <v>2134</v>
      </c>
      <c r="J87" s="11" t="s">
        <v>2174</v>
      </c>
      <c r="K87" s="11" t="s">
        <v>2136</v>
      </c>
      <c r="L87" s="12">
        <v>15</v>
      </c>
      <c r="M87" s="12" t="s">
        <v>841</v>
      </c>
      <c r="N87" s="20">
        <v>45343</v>
      </c>
      <c r="O87" s="35"/>
      <c r="P87" s="24">
        <v>45443</v>
      </c>
      <c r="Q87" s="22">
        <f>NETWORKDAYS(N87,P87,AV87:AY87:AZ87:BA87:BB87:BC87:BD87:BE87:BF87:BG87:BH87:BL87)</f>
        <v>68</v>
      </c>
      <c r="R87" s="22">
        <f t="shared" si="2"/>
        <v>69</v>
      </c>
      <c r="S87" s="13" t="s">
        <v>2151</v>
      </c>
      <c r="T87" s="12" t="s">
        <v>2307</v>
      </c>
      <c r="U87" s="12"/>
      <c r="V87" s="12"/>
      <c r="W87" s="12"/>
      <c r="X87" s="22"/>
      <c r="Y87" s="12"/>
      <c r="AV87" s="9">
        <v>45292</v>
      </c>
      <c r="AW87" s="9">
        <v>45299</v>
      </c>
      <c r="AX87" s="9">
        <v>45376</v>
      </c>
      <c r="AY87" s="9">
        <v>45379</v>
      </c>
      <c r="AZ87" s="9">
        <v>45380</v>
      </c>
      <c r="BA87" s="9">
        <v>45413</v>
      </c>
      <c r="BB87" s="9">
        <v>45425</v>
      </c>
      <c r="BC87" s="9">
        <v>45446</v>
      </c>
      <c r="BD87" s="9">
        <v>45453</v>
      </c>
      <c r="BE87" s="9">
        <v>45474</v>
      </c>
      <c r="BF87" s="9">
        <v>45493</v>
      </c>
      <c r="BG87" s="9">
        <v>45511</v>
      </c>
      <c r="BH87" s="9">
        <v>45523</v>
      </c>
      <c r="BI87" s="9">
        <v>45579</v>
      </c>
      <c r="BJ87" s="9">
        <v>45600</v>
      </c>
      <c r="BK87" s="9">
        <v>45607</v>
      </c>
      <c r="BL87" s="9">
        <v>45651</v>
      </c>
    </row>
    <row r="88" spans="1:64" ht="120">
      <c r="A88" s="11" t="s">
        <v>2128</v>
      </c>
      <c r="B88" s="12" t="s">
        <v>2201</v>
      </c>
      <c r="C88" s="12" t="s">
        <v>2184</v>
      </c>
      <c r="D88" s="12" t="s">
        <v>243</v>
      </c>
      <c r="E88" s="12" t="s">
        <v>2131</v>
      </c>
      <c r="F88" s="12" t="s">
        <v>2132</v>
      </c>
      <c r="G88" s="12" t="s">
        <v>587</v>
      </c>
      <c r="H88" s="12" t="s">
        <v>2612</v>
      </c>
      <c r="I88" s="12" t="s">
        <v>2156</v>
      </c>
      <c r="J88" s="12" t="s">
        <v>2612</v>
      </c>
      <c r="K88" s="12" t="s">
        <v>2613</v>
      </c>
      <c r="L88" s="12">
        <v>15</v>
      </c>
      <c r="M88" s="12" t="s">
        <v>794</v>
      </c>
      <c r="N88" s="20">
        <v>45343</v>
      </c>
      <c r="O88" s="36" t="s">
        <v>2296</v>
      </c>
      <c r="P88" s="52">
        <v>45356</v>
      </c>
      <c r="Q88" s="22">
        <f>NETWORKDAYS(N88,P88,AV88:AY88:AZ88:BA88:BB88:BC88:BD88:BE88:BF88:BG88:BH88:BL88)</f>
        <v>10</v>
      </c>
      <c r="R88" s="22">
        <f t="shared" si="2"/>
        <v>11</v>
      </c>
      <c r="S88" s="43" t="s">
        <v>2138</v>
      </c>
      <c r="T88" s="12" t="s">
        <v>2297</v>
      </c>
      <c r="U88" s="20">
        <v>45345.644247685188</v>
      </c>
      <c r="V88" s="12" t="s">
        <v>2140</v>
      </c>
      <c r="W88" s="11" t="s">
        <v>2573</v>
      </c>
      <c r="X88" s="11" t="s">
        <v>2573</v>
      </c>
      <c r="Y88" s="43" t="s">
        <v>2571</v>
      </c>
      <c r="AV88" s="9">
        <v>45292</v>
      </c>
      <c r="AW88" s="9">
        <v>45299</v>
      </c>
      <c r="AX88" s="9">
        <v>45376</v>
      </c>
      <c r="AY88" s="9">
        <v>45379</v>
      </c>
      <c r="AZ88" s="9">
        <v>45380</v>
      </c>
      <c r="BA88" s="9">
        <v>45413</v>
      </c>
      <c r="BB88" s="9">
        <v>45425</v>
      </c>
      <c r="BC88" s="9">
        <v>45446</v>
      </c>
      <c r="BD88" s="9">
        <v>45453</v>
      </c>
      <c r="BE88" s="9">
        <v>45474</v>
      </c>
      <c r="BF88" s="9">
        <v>45493</v>
      </c>
      <c r="BG88" s="9">
        <v>45511</v>
      </c>
      <c r="BH88" s="9">
        <v>45523</v>
      </c>
      <c r="BI88" s="9">
        <v>45579</v>
      </c>
      <c r="BJ88" s="9">
        <v>45600</v>
      </c>
      <c r="BK88" s="9">
        <v>45607</v>
      </c>
      <c r="BL88" s="9">
        <v>45651</v>
      </c>
    </row>
    <row r="89" spans="1:64" ht="150">
      <c r="A89" s="11" t="s">
        <v>2128</v>
      </c>
      <c r="B89" s="11" t="s">
        <v>2129</v>
      </c>
      <c r="C89" s="11" t="s">
        <v>2184</v>
      </c>
      <c r="D89" s="12" t="s">
        <v>851</v>
      </c>
      <c r="E89" s="11" t="s">
        <v>2212</v>
      </c>
      <c r="F89" s="12" t="s">
        <v>2203</v>
      </c>
      <c r="G89" s="12" t="s">
        <v>852</v>
      </c>
      <c r="H89" s="11" t="s">
        <v>2235</v>
      </c>
      <c r="I89" s="12" t="s">
        <v>2134</v>
      </c>
      <c r="J89" s="11" t="s">
        <v>2149</v>
      </c>
      <c r="K89" s="11" t="s">
        <v>2136</v>
      </c>
      <c r="L89" s="12">
        <v>15</v>
      </c>
      <c r="M89" s="12" t="s">
        <v>849</v>
      </c>
      <c r="N89" s="20">
        <v>45343</v>
      </c>
      <c r="O89" s="35"/>
      <c r="P89" s="24">
        <v>45443</v>
      </c>
      <c r="Q89" s="22">
        <f>NETWORKDAYS(N89,P89,AV89:AY89:AZ89:BA89:BB89:BC89:BD89:BE89:BF89:BG89:BH89:BL89)</f>
        <v>68</v>
      </c>
      <c r="R89" s="22">
        <f t="shared" si="2"/>
        <v>69</v>
      </c>
      <c r="S89" s="13" t="s">
        <v>2151</v>
      </c>
      <c r="T89" s="12" t="s">
        <v>2285</v>
      </c>
      <c r="U89" s="12"/>
      <c r="V89" s="12"/>
      <c r="W89" s="12"/>
      <c r="X89" s="22"/>
      <c r="Y89" s="12"/>
      <c r="AV89" s="9">
        <v>45292</v>
      </c>
      <c r="AW89" s="9">
        <v>45299</v>
      </c>
      <c r="AX89" s="9">
        <v>45376</v>
      </c>
      <c r="AY89" s="9">
        <v>45379</v>
      </c>
      <c r="AZ89" s="9">
        <v>45380</v>
      </c>
      <c r="BA89" s="9">
        <v>45413</v>
      </c>
      <c r="BB89" s="9">
        <v>45425</v>
      </c>
      <c r="BC89" s="9">
        <v>45446</v>
      </c>
      <c r="BD89" s="9">
        <v>45453</v>
      </c>
      <c r="BE89" s="9">
        <v>45474</v>
      </c>
      <c r="BF89" s="9">
        <v>45493</v>
      </c>
      <c r="BG89" s="9">
        <v>45511</v>
      </c>
      <c r="BH89" s="9">
        <v>45523</v>
      </c>
      <c r="BI89" s="9">
        <v>45579</v>
      </c>
      <c r="BJ89" s="9">
        <v>45600</v>
      </c>
      <c r="BK89" s="9">
        <v>45607</v>
      </c>
      <c r="BL89" s="9">
        <v>45651</v>
      </c>
    </row>
    <row r="90" spans="1:64" ht="195">
      <c r="A90" s="11" t="s">
        <v>2128</v>
      </c>
      <c r="B90" s="11" t="s">
        <v>2129</v>
      </c>
      <c r="C90" s="11" t="s">
        <v>2220</v>
      </c>
      <c r="D90" s="12" t="s">
        <v>855</v>
      </c>
      <c r="E90" s="11" t="s">
        <v>2166</v>
      </c>
      <c r="F90" s="11" t="s">
        <v>2203</v>
      </c>
      <c r="G90" s="12" t="s">
        <v>856</v>
      </c>
      <c r="H90" s="11" t="s">
        <v>2198</v>
      </c>
      <c r="I90" s="12" t="s">
        <v>2156</v>
      </c>
      <c r="J90" s="12" t="s">
        <v>2199</v>
      </c>
      <c r="K90" s="11" t="s">
        <v>2136</v>
      </c>
      <c r="L90" s="12">
        <v>15</v>
      </c>
      <c r="M90" s="12" t="s">
        <v>853</v>
      </c>
      <c r="N90" s="20">
        <v>45343</v>
      </c>
      <c r="O90" s="35"/>
      <c r="P90" s="24">
        <v>45443</v>
      </c>
      <c r="Q90" s="22">
        <f>NETWORKDAYS(N90,P90,AV90:AY90:AZ90:BA90:BB90:BC90:BD90:BE90:BF90:BG90:BH90:BL90)</f>
        <v>68</v>
      </c>
      <c r="R90" s="22">
        <f t="shared" si="2"/>
        <v>69</v>
      </c>
      <c r="S90" s="13" t="s">
        <v>2151</v>
      </c>
      <c r="T90" s="12" t="s">
        <v>2308</v>
      </c>
      <c r="U90" s="12"/>
      <c r="V90" s="12"/>
      <c r="W90" s="12"/>
      <c r="X90" s="22"/>
      <c r="Y90" s="12"/>
      <c r="AV90" s="9">
        <v>45292</v>
      </c>
      <c r="AW90" s="9">
        <v>45299</v>
      </c>
      <c r="AX90" s="9">
        <v>45376</v>
      </c>
      <c r="AY90" s="9">
        <v>45379</v>
      </c>
      <c r="AZ90" s="9">
        <v>45380</v>
      </c>
      <c r="BA90" s="9">
        <v>45413</v>
      </c>
      <c r="BB90" s="9">
        <v>45425</v>
      </c>
      <c r="BC90" s="9">
        <v>45446</v>
      </c>
      <c r="BD90" s="9">
        <v>45453</v>
      </c>
      <c r="BE90" s="9">
        <v>45474</v>
      </c>
      <c r="BF90" s="9">
        <v>45493</v>
      </c>
      <c r="BG90" s="9">
        <v>45511</v>
      </c>
      <c r="BH90" s="9">
        <v>45523</v>
      </c>
      <c r="BI90" s="9">
        <v>45579</v>
      </c>
      <c r="BJ90" s="9">
        <v>45600</v>
      </c>
      <c r="BK90" s="9">
        <v>45607</v>
      </c>
      <c r="BL90" s="9">
        <v>45651</v>
      </c>
    </row>
    <row r="91" spans="1:64" ht="150">
      <c r="A91" s="11" t="s">
        <v>2128</v>
      </c>
      <c r="B91" s="11" t="s">
        <v>2129</v>
      </c>
      <c r="C91" s="12" t="s">
        <v>2153</v>
      </c>
      <c r="D91" s="12" t="s">
        <v>100</v>
      </c>
      <c r="E91" s="12" t="s">
        <v>2160</v>
      </c>
      <c r="F91" s="12" t="s">
        <v>2132</v>
      </c>
      <c r="G91" s="12" t="s">
        <v>101</v>
      </c>
      <c r="H91" s="12" t="s">
        <v>2155</v>
      </c>
      <c r="I91" s="12" t="s">
        <v>2156</v>
      </c>
      <c r="J91" s="12" t="s">
        <v>2157</v>
      </c>
      <c r="K91" s="12" t="s">
        <v>2613</v>
      </c>
      <c r="L91" s="12">
        <v>15</v>
      </c>
      <c r="M91" s="12" t="s">
        <v>98</v>
      </c>
      <c r="N91" s="20">
        <v>45342</v>
      </c>
      <c r="O91" s="35"/>
      <c r="P91" s="24">
        <v>45443</v>
      </c>
      <c r="Q91" s="22">
        <f>NETWORKDAYS(N91,P91,AV91:AY91:AZ91:BA91:BB91:BC91:BD91:BE91:BF91:BG91:BH91:BL91)</f>
        <v>69</v>
      </c>
      <c r="R91" s="22">
        <f t="shared" si="2"/>
        <v>70</v>
      </c>
      <c r="S91" s="13" t="s">
        <v>2151</v>
      </c>
      <c r="T91" s="12" t="s">
        <v>2161</v>
      </c>
      <c r="U91" s="30"/>
      <c r="V91" s="12"/>
      <c r="W91" s="12"/>
      <c r="X91" s="22"/>
      <c r="Y91" s="12"/>
      <c r="AV91" s="9">
        <v>45292</v>
      </c>
      <c r="AW91" s="9">
        <v>45299</v>
      </c>
      <c r="AX91" s="9">
        <v>45376</v>
      </c>
      <c r="AY91" s="9">
        <v>45379</v>
      </c>
      <c r="AZ91" s="9">
        <v>45380</v>
      </c>
      <c r="BA91" s="9">
        <v>45413</v>
      </c>
      <c r="BB91" s="9">
        <v>45425</v>
      </c>
      <c r="BC91" s="9">
        <v>45446</v>
      </c>
      <c r="BD91" s="9">
        <v>45453</v>
      </c>
      <c r="BE91" s="9">
        <v>45474</v>
      </c>
      <c r="BF91" s="9">
        <v>45493</v>
      </c>
      <c r="BG91" s="9">
        <v>45511</v>
      </c>
      <c r="BH91" s="9">
        <v>45523</v>
      </c>
      <c r="BI91" s="9">
        <v>45579</v>
      </c>
      <c r="BJ91" s="9">
        <v>45600</v>
      </c>
      <c r="BK91" s="9">
        <v>45607</v>
      </c>
      <c r="BL91" s="9">
        <v>45651</v>
      </c>
    </row>
    <row r="92" spans="1:64" ht="150">
      <c r="A92" s="11" t="s">
        <v>2128</v>
      </c>
      <c r="B92" s="11" t="s">
        <v>2129</v>
      </c>
      <c r="C92" s="11" t="s">
        <v>2153</v>
      </c>
      <c r="D92" s="12" t="s">
        <v>862</v>
      </c>
      <c r="E92" s="11" t="s">
        <v>2131</v>
      </c>
      <c r="F92" s="11" t="s">
        <v>2167</v>
      </c>
      <c r="G92" s="12" t="s">
        <v>793</v>
      </c>
      <c r="H92" s="11" t="s">
        <v>2235</v>
      </c>
      <c r="I92" s="12" t="s">
        <v>2134</v>
      </c>
      <c r="J92" s="11" t="s">
        <v>2149</v>
      </c>
      <c r="K92" s="11" t="s">
        <v>2136</v>
      </c>
      <c r="L92" s="12">
        <v>15</v>
      </c>
      <c r="M92" s="12" t="s">
        <v>860</v>
      </c>
      <c r="N92" s="20">
        <v>45342</v>
      </c>
      <c r="O92" s="35"/>
      <c r="P92" s="24">
        <v>45443</v>
      </c>
      <c r="Q92" s="22">
        <f>NETWORKDAYS(N92,P92,AV92:AY92:AZ92:BA92:BB92:BC92:BD92:BE92:BF92:BG92:BH92:BL92)</f>
        <v>69</v>
      </c>
      <c r="R92" s="22">
        <f t="shared" si="2"/>
        <v>70</v>
      </c>
      <c r="S92" s="13" t="s">
        <v>2151</v>
      </c>
      <c r="T92" s="12" t="s">
        <v>2285</v>
      </c>
      <c r="U92" s="12"/>
      <c r="V92" s="12"/>
      <c r="W92" s="12"/>
      <c r="X92" s="22"/>
      <c r="Y92" s="12"/>
      <c r="AV92" s="9">
        <v>45292</v>
      </c>
      <c r="AW92" s="9">
        <v>45299</v>
      </c>
      <c r="AX92" s="9">
        <v>45376</v>
      </c>
      <c r="AY92" s="9">
        <v>45379</v>
      </c>
      <c r="AZ92" s="9">
        <v>45380</v>
      </c>
      <c r="BA92" s="9">
        <v>45413</v>
      </c>
      <c r="BB92" s="9">
        <v>45425</v>
      </c>
      <c r="BC92" s="9">
        <v>45446</v>
      </c>
      <c r="BD92" s="9">
        <v>45453</v>
      </c>
      <c r="BE92" s="9">
        <v>45474</v>
      </c>
      <c r="BF92" s="9">
        <v>45493</v>
      </c>
      <c r="BG92" s="9">
        <v>45511</v>
      </c>
      <c r="BH92" s="9">
        <v>45523</v>
      </c>
      <c r="BI92" s="9">
        <v>45579</v>
      </c>
      <c r="BJ92" s="9">
        <v>45600</v>
      </c>
      <c r="BK92" s="9">
        <v>45607</v>
      </c>
      <c r="BL92" s="9">
        <v>45651</v>
      </c>
    </row>
    <row r="93" spans="1:64" ht="195">
      <c r="A93" s="11" t="s">
        <v>2128</v>
      </c>
      <c r="B93" s="11" t="s">
        <v>2129</v>
      </c>
      <c r="C93" s="11" t="s">
        <v>2130</v>
      </c>
      <c r="D93" s="12" t="s">
        <v>865</v>
      </c>
      <c r="E93" s="11" t="s">
        <v>2131</v>
      </c>
      <c r="F93" s="11" t="s">
        <v>2203</v>
      </c>
      <c r="G93" s="12" t="s">
        <v>866</v>
      </c>
      <c r="H93" s="11" t="s">
        <v>2170</v>
      </c>
      <c r="I93" s="12" t="s">
        <v>2134</v>
      </c>
      <c r="J93" s="11" t="s">
        <v>2171</v>
      </c>
      <c r="K93" s="11" t="s">
        <v>2136</v>
      </c>
      <c r="L93" s="12">
        <v>15</v>
      </c>
      <c r="M93" s="12" t="s">
        <v>863</v>
      </c>
      <c r="N93" s="20">
        <v>45342</v>
      </c>
      <c r="O93" s="35"/>
      <c r="P93" s="24">
        <v>45443</v>
      </c>
      <c r="Q93" s="22">
        <f>NETWORKDAYS(N93,P93,AV93:AY93:AZ93:BA93:BB93:BC93:BD93:BE93:BF93:BG93:BH93:BL93)</f>
        <v>69</v>
      </c>
      <c r="R93" s="22">
        <f t="shared" si="2"/>
        <v>70</v>
      </c>
      <c r="S93" s="13" t="s">
        <v>2151</v>
      </c>
      <c r="T93" s="12" t="s">
        <v>2309</v>
      </c>
      <c r="U93" s="12"/>
      <c r="V93" s="12"/>
      <c r="W93" s="12"/>
      <c r="X93" s="22"/>
      <c r="Y93" s="12"/>
      <c r="AV93" s="9">
        <v>45292</v>
      </c>
      <c r="AW93" s="9">
        <v>45299</v>
      </c>
      <c r="AX93" s="9">
        <v>45376</v>
      </c>
      <c r="AY93" s="9">
        <v>45379</v>
      </c>
      <c r="AZ93" s="9">
        <v>45380</v>
      </c>
      <c r="BA93" s="9">
        <v>45413</v>
      </c>
      <c r="BB93" s="9">
        <v>45425</v>
      </c>
      <c r="BC93" s="9">
        <v>45446</v>
      </c>
      <c r="BD93" s="9">
        <v>45453</v>
      </c>
      <c r="BE93" s="9">
        <v>45474</v>
      </c>
      <c r="BF93" s="9">
        <v>45493</v>
      </c>
      <c r="BG93" s="9">
        <v>45511</v>
      </c>
      <c r="BH93" s="9">
        <v>45523</v>
      </c>
      <c r="BI93" s="9">
        <v>45579</v>
      </c>
      <c r="BJ93" s="9">
        <v>45600</v>
      </c>
      <c r="BK93" s="9">
        <v>45607</v>
      </c>
      <c r="BL93" s="9">
        <v>45651</v>
      </c>
    </row>
    <row r="94" spans="1:64" ht="210">
      <c r="A94" s="11" t="s">
        <v>2128</v>
      </c>
      <c r="B94" s="11" t="s">
        <v>2129</v>
      </c>
      <c r="C94" s="11" t="s">
        <v>2153</v>
      </c>
      <c r="D94" s="12" t="s">
        <v>205</v>
      </c>
      <c r="E94" s="11" t="s">
        <v>2154</v>
      </c>
      <c r="F94" s="11" t="s">
        <v>2203</v>
      </c>
      <c r="G94" s="12" t="s">
        <v>869</v>
      </c>
      <c r="H94" s="12" t="s">
        <v>2173</v>
      </c>
      <c r="I94" s="12" t="s">
        <v>2134</v>
      </c>
      <c r="J94" s="11" t="s">
        <v>2174</v>
      </c>
      <c r="K94" s="11" t="s">
        <v>2136</v>
      </c>
      <c r="L94" s="12">
        <v>15</v>
      </c>
      <c r="M94" s="12" t="s">
        <v>867</v>
      </c>
      <c r="N94" s="20">
        <v>45342</v>
      </c>
      <c r="O94" s="35"/>
      <c r="P94" s="24">
        <v>45443</v>
      </c>
      <c r="Q94" s="22">
        <f>NETWORKDAYS(N94,P94,AV94:AY94:AZ94:BA94:BB94:BC94:BD94:BE94:BF94:BG94:BH94:BL94)</f>
        <v>69</v>
      </c>
      <c r="R94" s="22">
        <f t="shared" si="2"/>
        <v>70</v>
      </c>
      <c r="S94" s="13" t="s">
        <v>2151</v>
      </c>
      <c r="T94" s="12" t="s">
        <v>2310</v>
      </c>
      <c r="U94" s="12"/>
      <c r="V94" s="12"/>
      <c r="W94" s="12"/>
      <c r="X94" s="22"/>
      <c r="Y94" s="12"/>
      <c r="AV94" s="9">
        <v>45292</v>
      </c>
      <c r="AW94" s="9">
        <v>45299</v>
      </c>
      <c r="AX94" s="9">
        <v>45376</v>
      </c>
      <c r="AY94" s="9">
        <v>45379</v>
      </c>
      <c r="AZ94" s="9">
        <v>45380</v>
      </c>
      <c r="BA94" s="9">
        <v>45413</v>
      </c>
      <c r="BB94" s="9">
        <v>45425</v>
      </c>
      <c r="BC94" s="9">
        <v>45446</v>
      </c>
      <c r="BD94" s="9">
        <v>45453</v>
      </c>
      <c r="BE94" s="9">
        <v>45474</v>
      </c>
      <c r="BF94" s="9">
        <v>45493</v>
      </c>
      <c r="BG94" s="9">
        <v>45511</v>
      </c>
      <c r="BH94" s="9">
        <v>45523</v>
      </c>
      <c r="BI94" s="9">
        <v>45579</v>
      </c>
      <c r="BJ94" s="9">
        <v>45600</v>
      </c>
      <c r="BK94" s="9">
        <v>45607</v>
      </c>
      <c r="BL94" s="9">
        <v>45651</v>
      </c>
    </row>
    <row r="95" spans="1:64" ht="210">
      <c r="A95" s="11" t="s">
        <v>2128</v>
      </c>
      <c r="B95" s="11" t="s">
        <v>2129</v>
      </c>
      <c r="C95" s="11" t="s">
        <v>2311</v>
      </c>
      <c r="D95" s="12" t="s">
        <v>872</v>
      </c>
      <c r="E95" s="11" t="s">
        <v>2131</v>
      </c>
      <c r="F95" s="11" t="s">
        <v>2203</v>
      </c>
      <c r="G95" s="12" t="s">
        <v>873</v>
      </c>
      <c r="H95" s="12" t="s">
        <v>2173</v>
      </c>
      <c r="I95" s="12" t="s">
        <v>2134</v>
      </c>
      <c r="J95" s="11" t="s">
        <v>2174</v>
      </c>
      <c r="K95" s="11" t="s">
        <v>2136</v>
      </c>
      <c r="L95" s="12">
        <v>15</v>
      </c>
      <c r="M95" s="12" t="s">
        <v>870</v>
      </c>
      <c r="N95" s="20">
        <v>45342</v>
      </c>
      <c r="O95" s="35"/>
      <c r="P95" s="24">
        <v>45443</v>
      </c>
      <c r="Q95" s="22">
        <f>NETWORKDAYS(N95,P95,AV95:AY95:AZ95:BA95:BB95:BC95:BD95:BE95:BF95:BG95:BH95:BL95)</f>
        <v>69</v>
      </c>
      <c r="R95" s="22">
        <f t="shared" si="2"/>
        <v>70</v>
      </c>
      <c r="S95" s="13" t="s">
        <v>2151</v>
      </c>
      <c r="T95" s="12" t="s">
        <v>2312</v>
      </c>
      <c r="U95" s="12"/>
      <c r="V95" s="12"/>
      <c r="W95" s="12"/>
      <c r="X95" s="22"/>
      <c r="Y95" s="12"/>
      <c r="AV95" s="9">
        <v>45292</v>
      </c>
      <c r="AW95" s="9">
        <v>45299</v>
      </c>
      <c r="AX95" s="9">
        <v>45376</v>
      </c>
      <c r="AY95" s="9">
        <v>45379</v>
      </c>
      <c r="AZ95" s="9">
        <v>45380</v>
      </c>
      <c r="BA95" s="9">
        <v>45413</v>
      </c>
      <c r="BB95" s="9">
        <v>45425</v>
      </c>
      <c r="BC95" s="9">
        <v>45446</v>
      </c>
      <c r="BD95" s="9">
        <v>45453</v>
      </c>
      <c r="BE95" s="9">
        <v>45474</v>
      </c>
      <c r="BF95" s="9">
        <v>45493</v>
      </c>
      <c r="BG95" s="9">
        <v>45511</v>
      </c>
      <c r="BH95" s="9">
        <v>45523</v>
      </c>
      <c r="BI95" s="9">
        <v>45579</v>
      </c>
      <c r="BJ95" s="9">
        <v>45600</v>
      </c>
      <c r="BK95" s="9">
        <v>45607</v>
      </c>
      <c r="BL95" s="9">
        <v>45651</v>
      </c>
    </row>
    <row r="96" spans="1:64" ht="150">
      <c r="A96" s="11" t="s">
        <v>2128</v>
      </c>
      <c r="B96" s="11" t="s">
        <v>2129</v>
      </c>
      <c r="C96" s="11" t="s">
        <v>2250</v>
      </c>
      <c r="D96" s="12" t="s">
        <v>880</v>
      </c>
      <c r="E96" s="11" t="s">
        <v>2212</v>
      </c>
      <c r="F96" s="11" t="s">
        <v>2203</v>
      </c>
      <c r="G96" s="12" t="s">
        <v>881</v>
      </c>
      <c r="H96" s="12" t="s">
        <v>2148</v>
      </c>
      <c r="I96" s="12" t="s">
        <v>2134</v>
      </c>
      <c r="J96" s="11" t="s">
        <v>2149</v>
      </c>
      <c r="K96" s="11" t="s">
        <v>2136</v>
      </c>
      <c r="L96" s="12">
        <v>15</v>
      </c>
      <c r="M96" s="12" t="s">
        <v>878</v>
      </c>
      <c r="N96" s="20">
        <v>45342</v>
      </c>
      <c r="O96" s="35"/>
      <c r="P96" s="24">
        <v>45443</v>
      </c>
      <c r="Q96" s="22">
        <f>NETWORKDAYS(N96,P96,AV96:AY96:AZ96:BA96:BB96:BC96:BD96:BE96:BF96:BG96:BH96:BL96)</f>
        <v>69</v>
      </c>
      <c r="R96" s="22">
        <f t="shared" si="2"/>
        <v>70</v>
      </c>
      <c r="S96" s="13" t="s">
        <v>2151</v>
      </c>
      <c r="T96" s="12" t="s">
        <v>2313</v>
      </c>
      <c r="U96" s="12"/>
      <c r="V96" s="12"/>
      <c r="W96" s="12"/>
      <c r="X96" s="22"/>
      <c r="Y96" s="12"/>
      <c r="AV96" s="9">
        <v>45292</v>
      </c>
      <c r="AW96" s="9">
        <v>45299</v>
      </c>
      <c r="AX96" s="9">
        <v>45376</v>
      </c>
      <c r="AY96" s="9">
        <v>45379</v>
      </c>
      <c r="AZ96" s="9">
        <v>45380</v>
      </c>
      <c r="BA96" s="9">
        <v>45413</v>
      </c>
      <c r="BB96" s="9">
        <v>45425</v>
      </c>
      <c r="BC96" s="9">
        <v>45446</v>
      </c>
      <c r="BD96" s="9">
        <v>45453</v>
      </c>
      <c r="BE96" s="9">
        <v>45474</v>
      </c>
      <c r="BF96" s="9">
        <v>45493</v>
      </c>
      <c r="BG96" s="9">
        <v>45511</v>
      </c>
      <c r="BH96" s="9">
        <v>45523</v>
      </c>
      <c r="BI96" s="9">
        <v>45579</v>
      </c>
      <c r="BJ96" s="9">
        <v>45600</v>
      </c>
      <c r="BK96" s="9">
        <v>45607</v>
      </c>
      <c r="BL96" s="9">
        <v>45651</v>
      </c>
    </row>
    <row r="97" spans="1:64" ht="210">
      <c r="A97" s="11" t="s">
        <v>2128</v>
      </c>
      <c r="B97" s="11" t="s">
        <v>2129</v>
      </c>
      <c r="C97" s="11" t="s">
        <v>2153</v>
      </c>
      <c r="D97" s="12" t="s">
        <v>205</v>
      </c>
      <c r="E97" s="11" t="s">
        <v>2154</v>
      </c>
      <c r="F97" s="11" t="s">
        <v>2132</v>
      </c>
      <c r="G97" s="12" t="s">
        <v>884</v>
      </c>
      <c r="H97" s="12" t="s">
        <v>2173</v>
      </c>
      <c r="I97" s="12" t="s">
        <v>2134</v>
      </c>
      <c r="J97" s="11" t="s">
        <v>2174</v>
      </c>
      <c r="K97" s="11" t="s">
        <v>2136</v>
      </c>
      <c r="L97" s="12">
        <v>15</v>
      </c>
      <c r="M97" s="12" t="s">
        <v>882</v>
      </c>
      <c r="N97" s="20">
        <v>45342</v>
      </c>
      <c r="O97" s="35"/>
      <c r="P97" s="24">
        <v>45443</v>
      </c>
      <c r="Q97" s="22">
        <f>NETWORKDAYS(N97,P97,AV97:AY97:AZ97:BA97:BB97:BC97:BD97:BE97:BF97:BG97:BH97:BL97)</f>
        <v>69</v>
      </c>
      <c r="R97" s="22">
        <f t="shared" si="2"/>
        <v>70</v>
      </c>
      <c r="S97" s="13" t="s">
        <v>2151</v>
      </c>
      <c r="T97" s="12" t="s">
        <v>2314</v>
      </c>
      <c r="U97" s="12"/>
      <c r="V97" s="12"/>
      <c r="W97" s="12"/>
      <c r="X97" s="22"/>
      <c r="Y97" s="12"/>
      <c r="AV97" s="9">
        <v>45292</v>
      </c>
      <c r="AW97" s="9">
        <v>45299</v>
      </c>
      <c r="AX97" s="9">
        <v>45376</v>
      </c>
      <c r="AY97" s="9">
        <v>45379</v>
      </c>
      <c r="AZ97" s="9">
        <v>45380</v>
      </c>
      <c r="BA97" s="9">
        <v>45413</v>
      </c>
      <c r="BB97" s="9">
        <v>45425</v>
      </c>
      <c r="BC97" s="9">
        <v>45446</v>
      </c>
      <c r="BD97" s="9">
        <v>45453</v>
      </c>
      <c r="BE97" s="9">
        <v>45474</v>
      </c>
      <c r="BF97" s="9">
        <v>45493</v>
      </c>
      <c r="BG97" s="9">
        <v>45511</v>
      </c>
      <c r="BH97" s="9">
        <v>45523</v>
      </c>
      <c r="BI97" s="9">
        <v>45579</v>
      </c>
      <c r="BJ97" s="9">
        <v>45600</v>
      </c>
      <c r="BK97" s="9">
        <v>45607</v>
      </c>
      <c r="BL97" s="9">
        <v>45651</v>
      </c>
    </row>
    <row r="98" spans="1:64" ht="210">
      <c r="A98" s="11" t="s">
        <v>2128</v>
      </c>
      <c r="B98" s="11" t="s">
        <v>2129</v>
      </c>
      <c r="C98" s="11" t="s">
        <v>2153</v>
      </c>
      <c r="D98" s="12" t="s">
        <v>891</v>
      </c>
      <c r="E98" s="11" t="s">
        <v>2154</v>
      </c>
      <c r="F98" s="11" t="s">
        <v>2132</v>
      </c>
      <c r="G98" s="12" t="s">
        <v>892</v>
      </c>
      <c r="H98" s="12" t="s">
        <v>2173</v>
      </c>
      <c r="I98" s="12" t="s">
        <v>2134</v>
      </c>
      <c r="J98" s="11" t="s">
        <v>2174</v>
      </c>
      <c r="K98" s="11" t="s">
        <v>2136</v>
      </c>
      <c r="L98" s="12">
        <v>15</v>
      </c>
      <c r="M98" s="12" t="s">
        <v>889</v>
      </c>
      <c r="N98" s="20">
        <v>45342</v>
      </c>
      <c r="O98" s="35"/>
      <c r="P98" s="24">
        <v>45443</v>
      </c>
      <c r="Q98" s="22">
        <f>NETWORKDAYS(N98,P98,AV98:AY98:AZ98:BA98:BB98:BC98:BD98:BE98:BF98:BG98:BH98:BL98)</f>
        <v>69</v>
      </c>
      <c r="R98" s="22">
        <f t="shared" si="2"/>
        <v>70</v>
      </c>
      <c r="S98" s="13" t="s">
        <v>2151</v>
      </c>
      <c r="T98" s="12" t="s">
        <v>2315</v>
      </c>
      <c r="U98" s="12"/>
      <c r="V98" s="12"/>
      <c r="W98" s="12"/>
      <c r="X98" s="22"/>
      <c r="Y98" s="12"/>
      <c r="AV98" s="9">
        <v>45292</v>
      </c>
      <c r="AW98" s="9">
        <v>45299</v>
      </c>
      <c r="AX98" s="9">
        <v>45376</v>
      </c>
      <c r="AY98" s="9">
        <v>45379</v>
      </c>
      <c r="AZ98" s="9">
        <v>45380</v>
      </c>
      <c r="BA98" s="9">
        <v>45413</v>
      </c>
      <c r="BB98" s="9">
        <v>45425</v>
      </c>
      <c r="BC98" s="9">
        <v>45446</v>
      </c>
      <c r="BD98" s="9">
        <v>45453</v>
      </c>
      <c r="BE98" s="9">
        <v>45474</v>
      </c>
      <c r="BF98" s="9">
        <v>45493</v>
      </c>
      <c r="BG98" s="9">
        <v>45511</v>
      </c>
      <c r="BH98" s="9">
        <v>45523</v>
      </c>
      <c r="BI98" s="9">
        <v>45579</v>
      </c>
      <c r="BJ98" s="9">
        <v>45600</v>
      </c>
      <c r="BK98" s="9">
        <v>45607</v>
      </c>
      <c r="BL98" s="9">
        <v>45651</v>
      </c>
    </row>
    <row r="99" spans="1:64" ht="210">
      <c r="A99" s="11" t="s">
        <v>2128</v>
      </c>
      <c r="B99" s="11" t="s">
        <v>2129</v>
      </c>
      <c r="C99" s="11" t="s">
        <v>2153</v>
      </c>
      <c r="D99" s="12" t="s">
        <v>396</v>
      </c>
      <c r="E99" s="11" t="s">
        <v>2263</v>
      </c>
      <c r="F99" s="11" t="s">
        <v>2132</v>
      </c>
      <c r="G99" s="12" t="s">
        <v>892</v>
      </c>
      <c r="H99" s="12" t="s">
        <v>2173</v>
      </c>
      <c r="I99" s="12" t="s">
        <v>2134</v>
      </c>
      <c r="J99" s="11" t="s">
        <v>2174</v>
      </c>
      <c r="K99" s="11" t="s">
        <v>2136</v>
      </c>
      <c r="L99" s="12">
        <v>15</v>
      </c>
      <c r="M99" s="12" t="s">
        <v>893</v>
      </c>
      <c r="N99" s="20">
        <v>45342</v>
      </c>
      <c r="O99" s="35"/>
      <c r="P99" s="24">
        <v>45443</v>
      </c>
      <c r="Q99" s="22">
        <f>NETWORKDAYS(N99,P99,AV99:AY99:AZ99:BA99:BB99:BC99:BD99:BE99:BF99:BG99:BH99:BL99)</f>
        <v>69</v>
      </c>
      <c r="R99" s="22">
        <f t="shared" si="2"/>
        <v>70</v>
      </c>
      <c r="S99" s="13" t="s">
        <v>2151</v>
      </c>
      <c r="T99" s="12" t="s">
        <v>2316</v>
      </c>
      <c r="U99" s="12"/>
      <c r="V99" s="12"/>
      <c r="W99" s="12"/>
      <c r="X99" s="22"/>
      <c r="Y99" s="12"/>
      <c r="AV99" s="9">
        <v>45292</v>
      </c>
      <c r="AW99" s="9">
        <v>45299</v>
      </c>
      <c r="AX99" s="9">
        <v>45376</v>
      </c>
      <c r="AY99" s="9">
        <v>45379</v>
      </c>
      <c r="AZ99" s="9">
        <v>45380</v>
      </c>
      <c r="BA99" s="9">
        <v>45413</v>
      </c>
      <c r="BB99" s="9">
        <v>45425</v>
      </c>
      <c r="BC99" s="9">
        <v>45446</v>
      </c>
      <c r="BD99" s="9">
        <v>45453</v>
      </c>
      <c r="BE99" s="9">
        <v>45474</v>
      </c>
      <c r="BF99" s="9">
        <v>45493</v>
      </c>
      <c r="BG99" s="9">
        <v>45511</v>
      </c>
      <c r="BH99" s="9">
        <v>45523</v>
      </c>
      <c r="BI99" s="9">
        <v>45579</v>
      </c>
      <c r="BJ99" s="9">
        <v>45600</v>
      </c>
      <c r="BK99" s="9">
        <v>45607</v>
      </c>
      <c r="BL99" s="9">
        <v>45651</v>
      </c>
    </row>
    <row r="100" spans="1:64" ht="195">
      <c r="A100" s="11" t="s">
        <v>2128</v>
      </c>
      <c r="B100" s="11" t="s">
        <v>2129</v>
      </c>
      <c r="C100" s="11" t="s">
        <v>2146</v>
      </c>
      <c r="D100" s="11" t="s">
        <v>243</v>
      </c>
      <c r="E100" s="11" t="s">
        <v>2166</v>
      </c>
      <c r="F100" s="11" t="s">
        <v>2203</v>
      </c>
      <c r="G100" s="12" t="s">
        <v>898</v>
      </c>
      <c r="H100" s="11" t="s">
        <v>2291</v>
      </c>
      <c r="I100" s="12" t="s">
        <v>2134</v>
      </c>
      <c r="J100" s="11" t="s">
        <v>2149</v>
      </c>
      <c r="K100" s="11" t="s">
        <v>2136</v>
      </c>
      <c r="L100" s="12">
        <v>15</v>
      </c>
      <c r="M100" s="12" t="s">
        <v>895</v>
      </c>
      <c r="N100" s="20">
        <v>45342</v>
      </c>
      <c r="O100" s="35"/>
      <c r="P100" s="24">
        <v>45443</v>
      </c>
      <c r="Q100" s="22">
        <f>NETWORKDAYS(N100,P100,AV100:AY100:AZ100:BA100:BB100:BC100:BD100:BE100:BF100:BG100:BH100:BL100)</f>
        <v>69</v>
      </c>
      <c r="R100" s="22">
        <f t="shared" si="2"/>
        <v>70</v>
      </c>
      <c r="S100" s="13" t="s">
        <v>2151</v>
      </c>
      <c r="T100" s="12" t="s">
        <v>2317</v>
      </c>
      <c r="U100" s="12"/>
      <c r="V100" s="12"/>
      <c r="W100" s="12"/>
      <c r="X100" s="22"/>
      <c r="Y100" s="12"/>
      <c r="AV100" s="9">
        <v>45292</v>
      </c>
      <c r="AW100" s="9">
        <v>45299</v>
      </c>
      <c r="AX100" s="9">
        <v>45376</v>
      </c>
      <c r="AY100" s="9">
        <v>45379</v>
      </c>
      <c r="AZ100" s="9">
        <v>45380</v>
      </c>
      <c r="BA100" s="9">
        <v>45413</v>
      </c>
      <c r="BB100" s="9">
        <v>45425</v>
      </c>
      <c r="BC100" s="9">
        <v>45446</v>
      </c>
      <c r="BD100" s="9">
        <v>45453</v>
      </c>
      <c r="BE100" s="9">
        <v>45474</v>
      </c>
      <c r="BF100" s="9">
        <v>45493</v>
      </c>
      <c r="BG100" s="9">
        <v>45511</v>
      </c>
      <c r="BH100" s="9">
        <v>45523</v>
      </c>
      <c r="BI100" s="9">
        <v>45579</v>
      </c>
      <c r="BJ100" s="9">
        <v>45600</v>
      </c>
      <c r="BK100" s="9">
        <v>45607</v>
      </c>
      <c r="BL100" s="9">
        <v>45651</v>
      </c>
    </row>
    <row r="101" spans="1:64" ht="165">
      <c r="A101" s="11" t="s">
        <v>2128</v>
      </c>
      <c r="B101" s="11" t="s">
        <v>2129</v>
      </c>
      <c r="C101" s="11" t="s">
        <v>2318</v>
      </c>
      <c r="D101" s="12" t="s">
        <v>901</v>
      </c>
      <c r="E101" s="11" t="s">
        <v>2166</v>
      </c>
      <c r="F101" s="11" t="s">
        <v>2203</v>
      </c>
      <c r="G101" s="12" t="s">
        <v>902</v>
      </c>
      <c r="H101" s="12" t="s">
        <v>2173</v>
      </c>
      <c r="I101" s="12" t="s">
        <v>2134</v>
      </c>
      <c r="J101" s="11" t="s">
        <v>2174</v>
      </c>
      <c r="K101" s="11" t="s">
        <v>2136</v>
      </c>
      <c r="L101" s="12">
        <v>15</v>
      </c>
      <c r="M101" s="12" t="s">
        <v>899</v>
      </c>
      <c r="N101" s="20">
        <v>45342</v>
      </c>
      <c r="O101" s="35"/>
      <c r="P101" s="24">
        <v>45443</v>
      </c>
      <c r="Q101" s="22">
        <f>NETWORKDAYS(N101,P101,AV101:AY101:AZ101:BA101:BB101:BC101:BD101:BE101:BF101:BG101:BH101:BL101)</f>
        <v>69</v>
      </c>
      <c r="R101" s="22">
        <f t="shared" si="2"/>
        <v>70</v>
      </c>
      <c r="S101" s="13" t="s">
        <v>2151</v>
      </c>
      <c r="T101" s="12" t="s">
        <v>2319</v>
      </c>
      <c r="U101" s="12"/>
      <c r="V101" s="12"/>
      <c r="W101" s="12"/>
      <c r="X101" s="22"/>
      <c r="Y101" s="12"/>
      <c r="AV101" s="9">
        <v>45292</v>
      </c>
      <c r="AW101" s="9">
        <v>45299</v>
      </c>
      <c r="AX101" s="9">
        <v>45376</v>
      </c>
      <c r="AY101" s="9">
        <v>45379</v>
      </c>
      <c r="AZ101" s="9">
        <v>45380</v>
      </c>
      <c r="BA101" s="9">
        <v>45413</v>
      </c>
      <c r="BB101" s="9">
        <v>45425</v>
      </c>
      <c r="BC101" s="9">
        <v>45446</v>
      </c>
      <c r="BD101" s="9">
        <v>45453</v>
      </c>
      <c r="BE101" s="9">
        <v>45474</v>
      </c>
      <c r="BF101" s="9">
        <v>45493</v>
      </c>
      <c r="BG101" s="9">
        <v>45511</v>
      </c>
      <c r="BH101" s="9">
        <v>45523</v>
      </c>
      <c r="BI101" s="9">
        <v>45579</v>
      </c>
      <c r="BJ101" s="9">
        <v>45600</v>
      </c>
      <c r="BK101" s="9">
        <v>45607</v>
      </c>
      <c r="BL101" s="9">
        <v>45651</v>
      </c>
    </row>
    <row r="102" spans="1:64" ht="105">
      <c r="A102" s="11" t="s">
        <v>2128</v>
      </c>
      <c r="B102" s="11" t="s">
        <v>2129</v>
      </c>
      <c r="C102" s="11" t="s">
        <v>2244</v>
      </c>
      <c r="D102" s="12" t="s">
        <v>905</v>
      </c>
      <c r="E102" s="11" t="s">
        <v>2166</v>
      </c>
      <c r="F102" s="11" t="s">
        <v>2132</v>
      </c>
      <c r="G102" s="12" t="s">
        <v>906</v>
      </c>
      <c r="H102" s="11" t="s">
        <v>2133</v>
      </c>
      <c r="I102" s="12" t="s">
        <v>2134</v>
      </c>
      <c r="J102" s="11" t="s">
        <v>2135</v>
      </c>
      <c r="K102" s="11" t="s">
        <v>2136</v>
      </c>
      <c r="L102" s="12">
        <v>15</v>
      </c>
      <c r="M102" s="11" t="s">
        <v>903</v>
      </c>
      <c r="N102" s="20">
        <v>45342</v>
      </c>
      <c r="O102" s="35"/>
      <c r="P102" s="24">
        <v>45443</v>
      </c>
      <c r="Q102" s="22">
        <f>NETWORKDAYS(N102,P102,AV102:AY102:AZ102:BA102:BB102:BC102:BD102:BE102:BF102:BG102:BH102:BL102)</f>
        <v>69</v>
      </c>
      <c r="R102" s="22">
        <f t="shared" si="2"/>
        <v>70</v>
      </c>
      <c r="S102" s="13" t="s">
        <v>2151</v>
      </c>
      <c r="T102" s="12" t="s">
        <v>2320</v>
      </c>
      <c r="U102" s="12"/>
      <c r="V102" s="12"/>
      <c r="W102" s="12"/>
      <c r="X102" s="22"/>
      <c r="Y102" s="12"/>
      <c r="AV102" s="9">
        <v>45292</v>
      </c>
      <c r="AW102" s="9">
        <v>45299</v>
      </c>
      <c r="AX102" s="9">
        <v>45376</v>
      </c>
      <c r="AY102" s="9">
        <v>45379</v>
      </c>
      <c r="AZ102" s="9">
        <v>45380</v>
      </c>
      <c r="BA102" s="9">
        <v>45413</v>
      </c>
      <c r="BB102" s="9">
        <v>45425</v>
      </c>
      <c r="BC102" s="9">
        <v>45446</v>
      </c>
      <c r="BD102" s="9">
        <v>45453</v>
      </c>
      <c r="BE102" s="9">
        <v>45474</v>
      </c>
      <c r="BF102" s="9">
        <v>45493</v>
      </c>
      <c r="BG102" s="9">
        <v>45511</v>
      </c>
      <c r="BH102" s="9">
        <v>45523</v>
      </c>
      <c r="BI102" s="9">
        <v>45579</v>
      </c>
      <c r="BJ102" s="9">
        <v>45600</v>
      </c>
      <c r="BK102" s="9">
        <v>45607</v>
      </c>
      <c r="BL102" s="9">
        <v>45651</v>
      </c>
    </row>
    <row r="103" spans="1:64" ht="210">
      <c r="A103" s="11" t="s">
        <v>2128</v>
      </c>
      <c r="B103" s="11" t="s">
        <v>2129</v>
      </c>
      <c r="C103" s="11" t="s">
        <v>2130</v>
      </c>
      <c r="D103" s="12" t="s">
        <v>909</v>
      </c>
      <c r="E103" s="11" t="s">
        <v>2131</v>
      </c>
      <c r="F103" s="11" t="s">
        <v>2203</v>
      </c>
      <c r="G103" s="12" t="s">
        <v>910</v>
      </c>
      <c r="H103" s="12" t="s">
        <v>2173</v>
      </c>
      <c r="I103" s="12" t="s">
        <v>2134</v>
      </c>
      <c r="J103" s="11" t="s">
        <v>2174</v>
      </c>
      <c r="K103" s="11" t="s">
        <v>2136</v>
      </c>
      <c r="L103" s="12">
        <v>15</v>
      </c>
      <c r="M103" s="12" t="s">
        <v>907</v>
      </c>
      <c r="N103" s="20">
        <v>45342</v>
      </c>
      <c r="O103" s="35"/>
      <c r="P103" s="24">
        <v>45443</v>
      </c>
      <c r="Q103" s="22">
        <f>NETWORKDAYS(N103,P103,AV103:AY103:AZ103:BA103:BB103:BC103:BD103:BE103:BF103:BG103:BH103:BL103)</f>
        <v>69</v>
      </c>
      <c r="R103" s="22">
        <f t="shared" si="2"/>
        <v>70</v>
      </c>
      <c r="S103" s="13" t="s">
        <v>2151</v>
      </c>
      <c r="T103" s="12" t="s">
        <v>2321</v>
      </c>
      <c r="U103" s="12"/>
      <c r="V103" s="12"/>
      <c r="W103" s="12"/>
      <c r="X103" s="22"/>
      <c r="Y103" s="12"/>
      <c r="AV103" s="9">
        <v>45292</v>
      </c>
      <c r="AW103" s="9">
        <v>45299</v>
      </c>
      <c r="AX103" s="9">
        <v>45376</v>
      </c>
      <c r="AY103" s="9">
        <v>45379</v>
      </c>
      <c r="AZ103" s="9">
        <v>45380</v>
      </c>
      <c r="BA103" s="9">
        <v>45413</v>
      </c>
      <c r="BB103" s="9">
        <v>45425</v>
      </c>
      <c r="BC103" s="9">
        <v>45446</v>
      </c>
      <c r="BD103" s="9">
        <v>45453</v>
      </c>
      <c r="BE103" s="9">
        <v>45474</v>
      </c>
      <c r="BF103" s="9">
        <v>45493</v>
      </c>
      <c r="BG103" s="9">
        <v>45511</v>
      </c>
      <c r="BH103" s="9">
        <v>45523</v>
      </c>
      <c r="BI103" s="9">
        <v>45579</v>
      </c>
      <c r="BJ103" s="9">
        <v>45600</v>
      </c>
      <c r="BK103" s="9">
        <v>45607</v>
      </c>
      <c r="BL103" s="9">
        <v>45651</v>
      </c>
    </row>
    <row r="104" spans="1:64" ht="150">
      <c r="A104" s="11" t="s">
        <v>2128</v>
      </c>
      <c r="B104" s="11" t="s">
        <v>2129</v>
      </c>
      <c r="C104" s="11" t="s">
        <v>2184</v>
      </c>
      <c r="D104" s="12" t="s">
        <v>913</v>
      </c>
      <c r="E104" s="11" t="s">
        <v>2154</v>
      </c>
      <c r="F104" s="11" t="s">
        <v>2203</v>
      </c>
      <c r="G104" s="12" t="s">
        <v>914</v>
      </c>
      <c r="H104" s="12" t="s">
        <v>2173</v>
      </c>
      <c r="I104" s="12" t="s">
        <v>2134</v>
      </c>
      <c r="J104" s="11" t="s">
        <v>2174</v>
      </c>
      <c r="K104" s="11" t="s">
        <v>2136</v>
      </c>
      <c r="L104" s="12">
        <v>15</v>
      </c>
      <c r="M104" s="12" t="s">
        <v>911</v>
      </c>
      <c r="N104" s="20">
        <v>45342</v>
      </c>
      <c r="O104" s="35"/>
      <c r="P104" s="24">
        <v>45443</v>
      </c>
      <c r="Q104" s="22">
        <f>NETWORKDAYS(N104,P104,AV104:AY104:AZ104:BA104:BB104:BC104:BD104:BE104:BF104:BG104:BH104:BL104)</f>
        <v>69</v>
      </c>
      <c r="R104" s="22">
        <f t="shared" si="2"/>
        <v>70</v>
      </c>
      <c r="S104" s="13" t="s">
        <v>2151</v>
      </c>
      <c r="T104" s="12" t="s">
        <v>2322</v>
      </c>
      <c r="U104" s="12"/>
      <c r="V104" s="12"/>
      <c r="W104" s="12"/>
      <c r="X104" s="22"/>
      <c r="Y104" s="12"/>
      <c r="AV104" s="9">
        <v>45292</v>
      </c>
      <c r="AW104" s="9">
        <v>45299</v>
      </c>
      <c r="AX104" s="9">
        <v>45376</v>
      </c>
      <c r="AY104" s="9">
        <v>45379</v>
      </c>
      <c r="AZ104" s="9">
        <v>45380</v>
      </c>
      <c r="BA104" s="9">
        <v>45413</v>
      </c>
      <c r="BB104" s="9">
        <v>45425</v>
      </c>
      <c r="BC104" s="9">
        <v>45446</v>
      </c>
      <c r="BD104" s="9">
        <v>45453</v>
      </c>
      <c r="BE104" s="9">
        <v>45474</v>
      </c>
      <c r="BF104" s="9">
        <v>45493</v>
      </c>
      <c r="BG104" s="9">
        <v>45511</v>
      </c>
      <c r="BH104" s="9">
        <v>45523</v>
      </c>
      <c r="BI104" s="9">
        <v>45579</v>
      </c>
      <c r="BJ104" s="9">
        <v>45600</v>
      </c>
      <c r="BK104" s="9">
        <v>45607</v>
      </c>
      <c r="BL104" s="9">
        <v>45651</v>
      </c>
    </row>
    <row r="105" spans="1:64" ht="195">
      <c r="A105" s="11" t="s">
        <v>2128</v>
      </c>
      <c r="B105" s="11" t="s">
        <v>2129</v>
      </c>
      <c r="C105" s="11" t="s">
        <v>2153</v>
      </c>
      <c r="D105" s="12" t="s">
        <v>932</v>
      </c>
      <c r="E105" s="11" t="s">
        <v>2154</v>
      </c>
      <c r="F105" s="11" t="s">
        <v>2132</v>
      </c>
      <c r="G105" s="12" t="s">
        <v>933</v>
      </c>
      <c r="H105" s="11" t="s">
        <v>1619</v>
      </c>
      <c r="I105" s="12" t="s">
        <v>2156</v>
      </c>
      <c r="J105" s="11" t="s">
        <v>2303</v>
      </c>
      <c r="K105" s="11" t="s">
        <v>2136</v>
      </c>
      <c r="L105" s="12">
        <v>15</v>
      </c>
      <c r="M105" s="12" t="s">
        <v>930</v>
      </c>
      <c r="N105" s="20">
        <v>45342</v>
      </c>
      <c r="O105" s="35"/>
      <c r="P105" s="24">
        <v>45443</v>
      </c>
      <c r="Q105" s="22">
        <f>NETWORKDAYS(N105,P105,AV105:AY105:AZ105:BA105:BB105:BC105:BD105:BE105:BF105:BG105:BH105:BL105)</f>
        <v>69</v>
      </c>
      <c r="R105" s="22">
        <f t="shared" si="2"/>
        <v>70</v>
      </c>
      <c r="S105" s="13" t="s">
        <v>2151</v>
      </c>
      <c r="T105" s="12" t="s">
        <v>2323</v>
      </c>
      <c r="U105" s="12"/>
      <c r="V105" s="12"/>
      <c r="W105" s="12"/>
      <c r="X105" s="22"/>
      <c r="Y105" s="12"/>
      <c r="AV105" s="9">
        <v>45292</v>
      </c>
      <c r="AW105" s="9">
        <v>45299</v>
      </c>
      <c r="AX105" s="9">
        <v>45376</v>
      </c>
      <c r="AY105" s="9">
        <v>45379</v>
      </c>
      <c r="AZ105" s="9">
        <v>45380</v>
      </c>
      <c r="BA105" s="9">
        <v>45413</v>
      </c>
      <c r="BB105" s="9">
        <v>45425</v>
      </c>
      <c r="BC105" s="9">
        <v>45446</v>
      </c>
      <c r="BD105" s="9">
        <v>45453</v>
      </c>
      <c r="BE105" s="9">
        <v>45474</v>
      </c>
      <c r="BF105" s="9">
        <v>45493</v>
      </c>
      <c r="BG105" s="9">
        <v>45511</v>
      </c>
      <c r="BH105" s="9">
        <v>45523</v>
      </c>
      <c r="BI105" s="9">
        <v>45579</v>
      </c>
      <c r="BJ105" s="9">
        <v>45600</v>
      </c>
      <c r="BK105" s="9">
        <v>45607</v>
      </c>
      <c r="BL105" s="9">
        <v>45651</v>
      </c>
    </row>
    <row r="106" spans="1:64" ht="210">
      <c r="A106" s="11" t="s">
        <v>2128</v>
      </c>
      <c r="B106" s="11" t="s">
        <v>2129</v>
      </c>
      <c r="C106" s="11" t="s">
        <v>2250</v>
      </c>
      <c r="D106" s="12" t="s">
        <v>266</v>
      </c>
      <c r="E106" s="11" t="s">
        <v>2166</v>
      </c>
      <c r="F106" s="11" t="s">
        <v>2203</v>
      </c>
      <c r="G106" s="12" t="s">
        <v>942</v>
      </c>
      <c r="H106" s="11" t="s">
        <v>2170</v>
      </c>
      <c r="I106" s="12" t="s">
        <v>2134</v>
      </c>
      <c r="J106" s="11" t="s">
        <v>2171</v>
      </c>
      <c r="K106" s="11" t="s">
        <v>2136</v>
      </c>
      <c r="L106" s="12">
        <v>15</v>
      </c>
      <c r="M106" s="12" t="s">
        <v>940</v>
      </c>
      <c r="N106" s="20">
        <v>45341</v>
      </c>
      <c r="O106" s="35"/>
      <c r="P106" s="24">
        <v>45443</v>
      </c>
      <c r="Q106" s="22">
        <f>NETWORKDAYS(N106,P106,AV106:AY106:AZ106:BA106:BB106:BC106:BD106:BE106:BF106:BG106:BH106:BL106)</f>
        <v>70</v>
      </c>
      <c r="R106" s="22">
        <f t="shared" si="2"/>
        <v>71</v>
      </c>
      <c r="S106" s="13" t="s">
        <v>2151</v>
      </c>
      <c r="T106" s="12" t="s">
        <v>2324</v>
      </c>
      <c r="U106" s="12"/>
      <c r="V106" s="12"/>
      <c r="W106" s="12"/>
      <c r="X106" s="22"/>
      <c r="Y106" s="12"/>
      <c r="AV106" s="9">
        <v>45292</v>
      </c>
      <c r="AW106" s="9">
        <v>45299</v>
      </c>
      <c r="AX106" s="9">
        <v>45376</v>
      </c>
      <c r="AY106" s="9">
        <v>45379</v>
      </c>
      <c r="AZ106" s="9">
        <v>45380</v>
      </c>
      <c r="BA106" s="9">
        <v>45413</v>
      </c>
      <c r="BB106" s="9">
        <v>45425</v>
      </c>
      <c r="BC106" s="9">
        <v>45446</v>
      </c>
      <c r="BD106" s="9">
        <v>45453</v>
      </c>
      <c r="BE106" s="9">
        <v>45474</v>
      </c>
      <c r="BF106" s="9">
        <v>45493</v>
      </c>
      <c r="BG106" s="9">
        <v>45511</v>
      </c>
      <c r="BH106" s="9">
        <v>45523</v>
      </c>
      <c r="BI106" s="9">
        <v>45579</v>
      </c>
      <c r="BJ106" s="9">
        <v>45600</v>
      </c>
      <c r="BK106" s="9">
        <v>45607</v>
      </c>
      <c r="BL106" s="9">
        <v>45651</v>
      </c>
    </row>
    <row r="107" spans="1:64" ht="240">
      <c r="A107" s="11" t="s">
        <v>2128</v>
      </c>
      <c r="B107" s="11" t="s">
        <v>2129</v>
      </c>
      <c r="C107" s="11" t="s">
        <v>2226</v>
      </c>
      <c r="D107" s="12" t="s">
        <v>839</v>
      </c>
      <c r="E107" s="11" t="s">
        <v>2166</v>
      </c>
      <c r="F107" s="11" t="s">
        <v>2203</v>
      </c>
      <c r="G107" s="12" t="s">
        <v>949</v>
      </c>
      <c r="H107" s="12" t="s">
        <v>2173</v>
      </c>
      <c r="I107" s="12" t="s">
        <v>2134</v>
      </c>
      <c r="J107" s="11" t="s">
        <v>2174</v>
      </c>
      <c r="K107" s="11" t="s">
        <v>2136</v>
      </c>
      <c r="L107" s="12">
        <v>15</v>
      </c>
      <c r="M107" s="12" t="s">
        <v>947</v>
      </c>
      <c r="N107" s="20">
        <v>45341</v>
      </c>
      <c r="O107" s="35"/>
      <c r="P107" s="24">
        <v>45443</v>
      </c>
      <c r="Q107" s="22">
        <f>NETWORKDAYS(N107,P107,AV107:AY107:AZ107:BA107:BB107:BC107:BD107:BE107:BF107:BG107:BH107:BL107)</f>
        <v>70</v>
      </c>
      <c r="R107" s="22">
        <f t="shared" si="2"/>
        <v>71</v>
      </c>
      <c r="S107" s="13" t="s">
        <v>2151</v>
      </c>
      <c r="T107" s="12" t="s">
        <v>2325</v>
      </c>
      <c r="U107" s="12"/>
      <c r="V107" s="12"/>
      <c r="W107" s="12"/>
      <c r="X107" s="22"/>
      <c r="Y107" s="12"/>
      <c r="AV107" s="9">
        <v>45292</v>
      </c>
      <c r="AW107" s="9">
        <v>45299</v>
      </c>
      <c r="AX107" s="9">
        <v>45376</v>
      </c>
      <c r="AY107" s="9">
        <v>45379</v>
      </c>
      <c r="AZ107" s="9">
        <v>45380</v>
      </c>
      <c r="BA107" s="9">
        <v>45413</v>
      </c>
      <c r="BB107" s="9">
        <v>45425</v>
      </c>
      <c r="BC107" s="9">
        <v>45446</v>
      </c>
      <c r="BD107" s="9">
        <v>45453</v>
      </c>
      <c r="BE107" s="9">
        <v>45474</v>
      </c>
      <c r="BF107" s="9">
        <v>45493</v>
      </c>
      <c r="BG107" s="9">
        <v>45511</v>
      </c>
      <c r="BH107" s="9">
        <v>45523</v>
      </c>
      <c r="BI107" s="9">
        <v>45579</v>
      </c>
      <c r="BJ107" s="9">
        <v>45600</v>
      </c>
      <c r="BK107" s="9">
        <v>45607</v>
      </c>
      <c r="BL107" s="9">
        <v>45651</v>
      </c>
    </row>
    <row r="108" spans="1:64" ht="195">
      <c r="A108" s="11" t="s">
        <v>2128</v>
      </c>
      <c r="B108" s="11" t="s">
        <v>2129</v>
      </c>
      <c r="C108" s="11" t="s">
        <v>2153</v>
      </c>
      <c r="D108" s="12" t="s">
        <v>952</v>
      </c>
      <c r="E108" s="11" t="s">
        <v>2154</v>
      </c>
      <c r="F108" s="11" t="s">
        <v>2132</v>
      </c>
      <c r="G108" s="12" t="s">
        <v>953</v>
      </c>
      <c r="H108" s="11" t="s">
        <v>2255</v>
      </c>
      <c r="I108" s="11" t="s">
        <v>2178</v>
      </c>
      <c r="J108" s="11" t="s">
        <v>2213</v>
      </c>
      <c r="K108" s="11" t="s">
        <v>2136</v>
      </c>
      <c r="L108" s="12">
        <v>15</v>
      </c>
      <c r="M108" s="12" t="s">
        <v>950</v>
      </c>
      <c r="N108" s="20">
        <v>45341</v>
      </c>
      <c r="O108" s="35"/>
      <c r="P108" s="24">
        <v>45443</v>
      </c>
      <c r="Q108" s="22">
        <f>NETWORKDAYS(N108,P108,AV108:AY108:AZ108:BA108:BB108:BC108:BD108:BE108:BF108:BG108:BH108:BL108)</f>
        <v>70</v>
      </c>
      <c r="R108" s="22">
        <f t="shared" si="2"/>
        <v>71</v>
      </c>
      <c r="S108" s="13" t="s">
        <v>2151</v>
      </c>
      <c r="T108" s="12" t="s">
        <v>2326</v>
      </c>
      <c r="U108" s="12"/>
      <c r="V108" s="12"/>
      <c r="W108" s="12"/>
      <c r="X108" s="22"/>
      <c r="Y108" s="12"/>
      <c r="AV108" s="9">
        <v>45292</v>
      </c>
      <c r="AW108" s="9">
        <v>45299</v>
      </c>
      <c r="AX108" s="9">
        <v>45376</v>
      </c>
      <c r="AY108" s="9">
        <v>45379</v>
      </c>
      <c r="AZ108" s="9">
        <v>45380</v>
      </c>
      <c r="BA108" s="9">
        <v>45413</v>
      </c>
      <c r="BB108" s="9">
        <v>45425</v>
      </c>
      <c r="BC108" s="9">
        <v>45446</v>
      </c>
      <c r="BD108" s="9">
        <v>45453</v>
      </c>
      <c r="BE108" s="9">
        <v>45474</v>
      </c>
      <c r="BF108" s="9">
        <v>45493</v>
      </c>
      <c r="BG108" s="9">
        <v>45511</v>
      </c>
      <c r="BH108" s="9">
        <v>45523</v>
      </c>
      <c r="BI108" s="9">
        <v>45579</v>
      </c>
      <c r="BJ108" s="9">
        <v>45600</v>
      </c>
      <c r="BK108" s="9">
        <v>45607</v>
      </c>
      <c r="BL108" s="9">
        <v>45651</v>
      </c>
    </row>
    <row r="109" spans="1:64" ht="180">
      <c r="A109" s="11" t="s">
        <v>2128</v>
      </c>
      <c r="B109" s="11" t="s">
        <v>2129</v>
      </c>
      <c r="C109" s="11" t="s">
        <v>2153</v>
      </c>
      <c r="D109" s="12" t="s">
        <v>956</v>
      </c>
      <c r="E109" s="11" t="s">
        <v>2131</v>
      </c>
      <c r="F109" s="11" t="s">
        <v>2132</v>
      </c>
      <c r="G109" s="12" t="s">
        <v>957</v>
      </c>
      <c r="H109" s="12" t="s">
        <v>2218</v>
      </c>
      <c r="I109" s="12" t="s">
        <v>2134</v>
      </c>
      <c r="J109" s="11" t="s">
        <v>2149</v>
      </c>
      <c r="K109" s="11" t="s">
        <v>2136</v>
      </c>
      <c r="L109" s="12">
        <v>15</v>
      </c>
      <c r="M109" s="12" t="s">
        <v>954</v>
      </c>
      <c r="N109" s="20">
        <v>45341</v>
      </c>
      <c r="O109" s="35"/>
      <c r="P109" s="24">
        <v>45443</v>
      </c>
      <c r="Q109" s="22">
        <f>NETWORKDAYS(N109,P109,AV109:AY109:AZ109:BA109:BB109:BC109:BD109:BE109:BF109:BG109:BH109:BL109)</f>
        <v>70</v>
      </c>
      <c r="R109" s="22">
        <f t="shared" si="2"/>
        <v>71</v>
      </c>
      <c r="S109" s="13" t="s">
        <v>2151</v>
      </c>
      <c r="T109" s="12" t="s">
        <v>2327</v>
      </c>
      <c r="U109" s="12"/>
      <c r="V109" s="12"/>
      <c r="W109" s="12"/>
      <c r="X109" s="22"/>
      <c r="Y109" s="12"/>
      <c r="AV109" s="9">
        <v>45292</v>
      </c>
      <c r="AW109" s="9">
        <v>45299</v>
      </c>
      <c r="AX109" s="9">
        <v>45376</v>
      </c>
      <c r="AY109" s="9">
        <v>45379</v>
      </c>
      <c r="AZ109" s="9">
        <v>45380</v>
      </c>
      <c r="BA109" s="9">
        <v>45413</v>
      </c>
      <c r="BB109" s="9">
        <v>45425</v>
      </c>
      <c r="BC109" s="9">
        <v>45446</v>
      </c>
      <c r="BD109" s="9">
        <v>45453</v>
      </c>
      <c r="BE109" s="9">
        <v>45474</v>
      </c>
      <c r="BF109" s="9">
        <v>45493</v>
      </c>
      <c r="BG109" s="9">
        <v>45511</v>
      </c>
      <c r="BH109" s="9">
        <v>45523</v>
      </c>
      <c r="BI109" s="9">
        <v>45579</v>
      </c>
      <c r="BJ109" s="9">
        <v>45600</v>
      </c>
      <c r="BK109" s="9">
        <v>45607</v>
      </c>
      <c r="BL109" s="9">
        <v>45651</v>
      </c>
    </row>
    <row r="110" spans="1:64" ht="150">
      <c r="A110" s="11" t="s">
        <v>2128</v>
      </c>
      <c r="B110" s="11" t="s">
        <v>2129</v>
      </c>
      <c r="C110" s="11" t="s">
        <v>2153</v>
      </c>
      <c r="D110" s="12" t="s">
        <v>960</v>
      </c>
      <c r="E110" s="11" t="s">
        <v>2166</v>
      </c>
      <c r="F110" s="11" t="s">
        <v>2203</v>
      </c>
      <c r="G110" s="12" t="s">
        <v>961</v>
      </c>
      <c r="H110" s="12" t="s">
        <v>2173</v>
      </c>
      <c r="I110" s="12" t="s">
        <v>2134</v>
      </c>
      <c r="J110" s="11" t="s">
        <v>2174</v>
      </c>
      <c r="K110" s="12" t="s">
        <v>2613</v>
      </c>
      <c r="L110" s="12">
        <v>15</v>
      </c>
      <c r="M110" s="12" t="s">
        <v>958</v>
      </c>
      <c r="N110" s="20">
        <v>45341</v>
      </c>
      <c r="O110" s="35"/>
      <c r="P110" s="24">
        <v>45443</v>
      </c>
      <c r="Q110" s="22">
        <f>NETWORKDAYS(N110,P110,AV110:AY110:AZ110:BA110:BB110:BC110:BD110:BE110:BF110:BG110:BH110:BL110)</f>
        <v>70</v>
      </c>
      <c r="R110" s="22">
        <f t="shared" si="2"/>
        <v>71</v>
      </c>
      <c r="S110" s="13" t="s">
        <v>2151</v>
      </c>
      <c r="T110" s="12" t="s">
        <v>2328</v>
      </c>
      <c r="U110" s="12"/>
      <c r="V110" s="12"/>
      <c r="W110" s="12"/>
      <c r="X110" s="22"/>
      <c r="Y110" s="12"/>
      <c r="AV110" s="9">
        <v>45292</v>
      </c>
      <c r="AW110" s="9">
        <v>45299</v>
      </c>
      <c r="AX110" s="9">
        <v>45376</v>
      </c>
      <c r="AY110" s="9">
        <v>45379</v>
      </c>
      <c r="AZ110" s="9">
        <v>45380</v>
      </c>
      <c r="BA110" s="9">
        <v>45413</v>
      </c>
      <c r="BB110" s="9">
        <v>45425</v>
      </c>
      <c r="BC110" s="9">
        <v>45446</v>
      </c>
      <c r="BD110" s="9">
        <v>45453</v>
      </c>
      <c r="BE110" s="9">
        <v>45474</v>
      </c>
      <c r="BF110" s="9">
        <v>45493</v>
      </c>
      <c r="BG110" s="9">
        <v>45511</v>
      </c>
      <c r="BH110" s="9">
        <v>45523</v>
      </c>
      <c r="BI110" s="9">
        <v>45579</v>
      </c>
      <c r="BJ110" s="9">
        <v>45600</v>
      </c>
      <c r="BK110" s="9">
        <v>45607</v>
      </c>
      <c r="BL110" s="9">
        <v>45651</v>
      </c>
    </row>
    <row r="111" spans="1:64" ht="180">
      <c r="A111" s="11" t="s">
        <v>2128</v>
      </c>
      <c r="B111" s="11" t="s">
        <v>2129</v>
      </c>
      <c r="C111" s="11" t="s">
        <v>2153</v>
      </c>
      <c r="D111" s="12" t="s">
        <v>278</v>
      </c>
      <c r="E111" s="11" t="s">
        <v>2166</v>
      </c>
      <c r="F111" s="11" t="s">
        <v>2203</v>
      </c>
      <c r="G111" s="12" t="s">
        <v>979</v>
      </c>
      <c r="H111" s="12" t="s">
        <v>2173</v>
      </c>
      <c r="I111" s="12" t="s">
        <v>2134</v>
      </c>
      <c r="J111" s="11" t="s">
        <v>2174</v>
      </c>
      <c r="K111" s="12" t="s">
        <v>2613</v>
      </c>
      <c r="L111" s="12">
        <v>15</v>
      </c>
      <c r="M111" s="12" t="s">
        <v>977</v>
      </c>
      <c r="N111" s="20">
        <v>45341</v>
      </c>
      <c r="O111" s="35"/>
      <c r="P111" s="24">
        <v>45443</v>
      </c>
      <c r="Q111" s="22">
        <f>NETWORKDAYS(N111,P111,AV111:AY111:AZ111:BA111:BB111:BC111:BD111:BE111:BF111:BG111:BH111:BL111)</f>
        <v>70</v>
      </c>
      <c r="R111" s="22">
        <f t="shared" si="2"/>
        <v>71</v>
      </c>
      <c r="S111" s="13" t="s">
        <v>2151</v>
      </c>
      <c r="T111" s="12" t="s">
        <v>2329</v>
      </c>
      <c r="U111" s="12"/>
      <c r="V111" s="12"/>
      <c r="W111" s="12"/>
      <c r="X111" s="22"/>
      <c r="Y111" s="12"/>
      <c r="AV111" s="9">
        <v>45292</v>
      </c>
      <c r="AW111" s="9">
        <v>45299</v>
      </c>
      <c r="AX111" s="9">
        <v>45376</v>
      </c>
      <c r="AY111" s="9">
        <v>45379</v>
      </c>
      <c r="AZ111" s="9">
        <v>45380</v>
      </c>
      <c r="BA111" s="9">
        <v>45413</v>
      </c>
      <c r="BB111" s="9">
        <v>45425</v>
      </c>
      <c r="BC111" s="9">
        <v>45446</v>
      </c>
      <c r="BD111" s="9">
        <v>45453</v>
      </c>
      <c r="BE111" s="9">
        <v>45474</v>
      </c>
      <c r="BF111" s="9">
        <v>45493</v>
      </c>
      <c r="BG111" s="9">
        <v>45511</v>
      </c>
      <c r="BH111" s="9">
        <v>45523</v>
      </c>
      <c r="BI111" s="9">
        <v>45579</v>
      </c>
      <c r="BJ111" s="9">
        <v>45600</v>
      </c>
      <c r="BK111" s="9">
        <v>45607</v>
      </c>
      <c r="BL111" s="9">
        <v>45651</v>
      </c>
    </row>
    <row r="112" spans="1:64" ht="150">
      <c r="A112" s="11" t="s">
        <v>2128</v>
      </c>
      <c r="B112" s="12" t="s">
        <v>2201</v>
      </c>
      <c r="C112" s="11" t="s">
        <v>2153</v>
      </c>
      <c r="D112" s="12" t="s">
        <v>243</v>
      </c>
      <c r="E112" s="11" t="s">
        <v>2131</v>
      </c>
      <c r="F112" s="12" t="s">
        <v>2132</v>
      </c>
      <c r="G112" s="12" t="s">
        <v>986</v>
      </c>
      <c r="H112" s="12" t="s">
        <v>2186</v>
      </c>
      <c r="I112" s="12" t="s">
        <v>2134</v>
      </c>
      <c r="J112" s="11" t="s">
        <v>2187</v>
      </c>
      <c r="K112" s="11" t="s">
        <v>2136</v>
      </c>
      <c r="L112" s="12">
        <v>15</v>
      </c>
      <c r="M112" s="12" t="s">
        <v>984</v>
      </c>
      <c r="N112" s="20">
        <v>45341</v>
      </c>
      <c r="O112" s="35"/>
      <c r="P112" s="24">
        <v>45443</v>
      </c>
      <c r="Q112" s="22">
        <f>NETWORKDAYS(N112,P112,AV112:AY112:AZ112:BA112:BB112:BC112:BD112:BE112:BF112:BG112:BH112:BL112)</f>
        <v>70</v>
      </c>
      <c r="R112" s="22">
        <f t="shared" si="2"/>
        <v>71</v>
      </c>
      <c r="S112" s="13" t="s">
        <v>2151</v>
      </c>
      <c r="T112" s="12" t="s">
        <v>2330</v>
      </c>
      <c r="U112" s="12"/>
      <c r="V112" s="12"/>
      <c r="W112" s="12"/>
      <c r="X112" s="22"/>
      <c r="Y112" s="12"/>
      <c r="AV112" s="9">
        <v>45292</v>
      </c>
      <c r="AW112" s="9">
        <v>45299</v>
      </c>
      <c r="AX112" s="9">
        <v>45376</v>
      </c>
      <c r="AY112" s="9">
        <v>45379</v>
      </c>
      <c r="AZ112" s="9">
        <v>45380</v>
      </c>
      <c r="BA112" s="9">
        <v>45413</v>
      </c>
      <c r="BB112" s="9">
        <v>45425</v>
      </c>
      <c r="BC112" s="9">
        <v>45446</v>
      </c>
      <c r="BD112" s="9">
        <v>45453</v>
      </c>
      <c r="BE112" s="9">
        <v>45474</v>
      </c>
      <c r="BF112" s="9">
        <v>45493</v>
      </c>
      <c r="BG112" s="9">
        <v>45511</v>
      </c>
      <c r="BH112" s="9">
        <v>45523</v>
      </c>
      <c r="BI112" s="9">
        <v>45579</v>
      </c>
      <c r="BJ112" s="9">
        <v>45600</v>
      </c>
      <c r="BK112" s="9">
        <v>45607</v>
      </c>
      <c r="BL112" s="9">
        <v>45651</v>
      </c>
    </row>
    <row r="113" spans="1:64" ht="165">
      <c r="A113" s="11" t="s">
        <v>2128</v>
      </c>
      <c r="B113" s="11" t="s">
        <v>2129</v>
      </c>
      <c r="C113" s="11" t="s">
        <v>2208</v>
      </c>
      <c r="D113" s="12" t="s">
        <v>776</v>
      </c>
      <c r="E113" s="11" t="s">
        <v>2166</v>
      </c>
      <c r="F113" s="11" t="s">
        <v>2203</v>
      </c>
      <c r="G113" s="12" t="s">
        <v>989</v>
      </c>
      <c r="H113" s="12" t="s">
        <v>2331</v>
      </c>
      <c r="I113" s="12" t="s">
        <v>2134</v>
      </c>
      <c r="J113" s="12" t="s">
        <v>2174</v>
      </c>
      <c r="K113" s="12" t="s">
        <v>2613</v>
      </c>
      <c r="L113" s="12">
        <v>15</v>
      </c>
      <c r="M113" s="12" t="s">
        <v>987</v>
      </c>
      <c r="N113" s="20">
        <v>45341</v>
      </c>
      <c r="O113" s="35"/>
      <c r="P113" s="24">
        <v>45443</v>
      </c>
      <c r="Q113" s="22">
        <f>NETWORKDAYS(N113,P113,AV113:AY113:AZ113:BA113:BB113:BC113:BD113:BE113:BF113:BG113:BH113:BL113)</f>
        <v>70</v>
      </c>
      <c r="R113" s="22">
        <f t="shared" si="2"/>
        <v>71</v>
      </c>
      <c r="S113" s="13" t="s">
        <v>2151</v>
      </c>
      <c r="T113" s="12" t="s">
        <v>2332</v>
      </c>
      <c r="U113" s="12"/>
      <c r="V113" s="12"/>
      <c r="W113" s="12"/>
      <c r="X113" s="22"/>
      <c r="Y113" s="12"/>
      <c r="AV113" s="9">
        <v>45292</v>
      </c>
      <c r="AW113" s="9">
        <v>45299</v>
      </c>
      <c r="AX113" s="9">
        <v>45376</v>
      </c>
      <c r="AY113" s="9">
        <v>45379</v>
      </c>
      <c r="AZ113" s="9">
        <v>45380</v>
      </c>
      <c r="BA113" s="9">
        <v>45413</v>
      </c>
      <c r="BB113" s="9">
        <v>45425</v>
      </c>
      <c r="BC113" s="9">
        <v>45446</v>
      </c>
      <c r="BD113" s="9">
        <v>45453</v>
      </c>
      <c r="BE113" s="9">
        <v>45474</v>
      </c>
      <c r="BF113" s="9">
        <v>45493</v>
      </c>
      <c r="BG113" s="9">
        <v>45511</v>
      </c>
      <c r="BH113" s="9">
        <v>45523</v>
      </c>
      <c r="BI113" s="9">
        <v>45579</v>
      </c>
      <c r="BJ113" s="9">
        <v>45600</v>
      </c>
      <c r="BK113" s="9">
        <v>45607</v>
      </c>
      <c r="BL113" s="9">
        <v>45651</v>
      </c>
    </row>
    <row r="114" spans="1:64" ht="120">
      <c r="A114" s="11" t="s">
        <v>2128</v>
      </c>
      <c r="B114" s="11" t="s">
        <v>2129</v>
      </c>
      <c r="C114" s="11" t="s">
        <v>2153</v>
      </c>
      <c r="D114" s="12" t="s">
        <v>995</v>
      </c>
      <c r="E114" s="11" t="s">
        <v>2154</v>
      </c>
      <c r="F114" s="12" t="s">
        <v>2132</v>
      </c>
      <c r="G114" s="12" t="s">
        <v>996</v>
      </c>
      <c r="H114" s="12" t="s">
        <v>2255</v>
      </c>
      <c r="I114" s="12" t="s">
        <v>2178</v>
      </c>
      <c r="J114" s="12" t="s">
        <v>2178</v>
      </c>
      <c r="K114" s="12" t="s">
        <v>2613</v>
      </c>
      <c r="L114" s="12">
        <v>15</v>
      </c>
      <c r="M114" s="12" t="s">
        <v>993</v>
      </c>
      <c r="N114" s="20">
        <v>45341</v>
      </c>
      <c r="O114" s="35"/>
      <c r="P114" s="24">
        <v>45443</v>
      </c>
      <c r="Q114" s="22">
        <f>NETWORKDAYS(N114,P114,AV114:AY114:AZ114:BA114:BB114:BC114:BD114:BE114:BF114:BG114:BH114:BL114)</f>
        <v>70</v>
      </c>
      <c r="R114" s="22">
        <f t="shared" si="2"/>
        <v>71</v>
      </c>
      <c r="S114" s="13" t="s">
        <v>2151</v>
      </c>
      <c r="T114" s="12" t="s">
        <v>2333</v>
      </c>
      <c r="U114" s="12"/>
      <c r="V114" s="12"/>
      <c r="W114" s="12"/>
      <c r="X114" s="22"/>
      <c r="Y114" s="12"/>
      <c r="AV114" s="9">
        <v>45292</v>
      </c>
      <c r="AW114" s="9">
        <v>45299</v>
      </c>
      <c r="AX114" s="9">
        <v>45376</v>
      </c>
      <c r="AY114" s="9">
        <v>45379</v>
      </c>
      <c r="AZ114" s="9">
        <v>45380</v>
      </c>
      <c r="BA114" s="9">
        <v>45413</v>
      </c>
      <c r="BB114" s="9">
        <v>45425</v>
      </c>
      <c r="BC114" s="9">
        <v>45446</v>
      </c>
      <c r="BD114" s="9">
        <v>45453</v>
      </c>
      <c r="BE114" s="9">
        <v>45474</v>
      </c>
      <c r="BF114" s="9">
        <v>45493</v>
      </c>
      <c r="BG114" s="9">
        <v>45511</v>
      </c>
      <c r="BH114" s="9">
        <v>45523</v>
      </c>
      <c r="BI114" s="9">
        <v>45579</v>
      </c>
      <c r="BJ114" s="9">
        <v>45600</v>
      </c>
      <c r="BK114" s="9">
        <v>45607</v>
      </c>
      <c r="BL114" s="9">
        <v>45651</v>
      </c>
    </row>
    <row r="115" spans="1:64" ht="165">
      <c r="A115" s="11" t="s">
        <v>2128</v>
      </c>
      <c r="B115" s="11" t="s">
        <v>2129</v>
      </c>
      <c r="C115" s="11" t="s">
        <v>2223</v>
      </c>
      <c r="D115" s="12" t="s">
        <v>1003</v>
      </c>
      <c r="E115" s="11" t="s">
        <v>2166</v>
      </c>
      <c r="F115" s="11" t="s">
        <v>2203</v>
      </c>
      <c r="G115" s="12" t="s">
        <v>1004</v>
      </c>
      <c r="H115" s="12" t="s">
        <v>2173</v>
      </c>
      <c r="I115" s="12" t="s">
        <v>2134</v>
      </c>
      <c r="J115" s="12" t="s">
        <v>2174</v>
      </c>
      <c r="K115" s="12" t="s">
        <v>2613</v>
      </c>
      <c r="L115" s="12">
        <v>15</v>
      </c>
      <c r="M115" s="12" t="s">
        <v>1001</v>
      </c>
      <c r="N115" s="20">
        <v>45341</v>
      </c>
      <c r="O115" s="35"/>
      <c r="P115" s="24">
        <v>45443</v>
      </c>
      <c r="Q115" s="22">
        <f>NETWORKDAYS(N115,P115,AV115:AY115:AZ115:BA115:BB115:BC115:BD115:BE115:BF115:BG115:BH115:BL115)</f>
        <v>70</v>
      </c>
      <c r="R115" s="22">
        <f t="shared" si="2"/>
        <v>71</v>
      </c>
      <c r="S115" s="13" t="s">
        <v>2151</v>
      </c>
      <c r="T115" s="12" t="s">
        <v>2334</v>
      </c>
      <c r="U115" s="12"/>
      <c r="V115" s="12"/>
      <c r="W115" s="12"/>
      <c r="X115" s="22"/>
      <c r="Y115" s="12"/>
      <c r="AV115" s="9">
        <v>45292</v>
      </c>
      <c r="AW115" s="9">
        <v>45299</v>
      </c>
      <c r="AX115" s="9">
        <v>45376</v>
      </c>
      <c r="AY115" s="9">
        <v>45379</v>
      </c>
      <c r="AZ115" s="9">
        <v>45380</v>
      </c>
      <c r="BA115" s="9">
        <v>45413</v>
      </c>
      <c r="BB115" s="9">
        <v>45425</v>
      </c>
      <c r="BC115" s="9">
        <v>45446</v>
      </c>
      <c r="BD115" s="9">
        <v>45453</v>
      </c>
      <c r="BE115" s="9">
        <v>45474</v>
      </c>
      <c r="BF115" s="9">
        <v>45493</v>
      </c>
      <c r="BG115" s="9">
        <v>45511</v>
      </c>
      <c r="BH115" s="9">
        <v>45523</v>
      </c>
      <c r="BI115" s="9">
        <v>45579</v>
      </c>
      <c r="BJ115" s="9">
        <v>45600</v>
      </c>
      <c r="BK115" s="9">
        <v>45607</v>
      </c>
      <c r="BL115" s="9">
        <v>45651</v>
      </c>
    </row>
    <row r="116" spans="1:64" ht="210">
      <c r="A116" s="11" t="s">
        <v>2128</v>
      </c>
      <c r="B116" s="11" t="s">
        <v>2129</v>
      </c>
      <c r="C116" s="11" t="s">
        <v>2335</v>
      </c>
      <c r="D116" s="12" t="s">
        <v>921</v>
      </c>
      <c r="E116" s="11" t="s">
        <v>2166</v>
      </c>
      <c r="F116" s="11" t="s">
        <v>2203</v>
      </c>
      <c r="G116" s="12" t="s">
        <v>1007</v>
      </c>
      <c r="H116" s="12" t="s">
        <v>2173</v>
      </c>
      <c r="I116" s="12" t="s">
        <v>2134</v>
      </c>
      <c r="J116" s="12" t="s">
        <v>2174</v>
      </c>
      <c r="K116" s="12" t="s">
        <v>2613</v>
      </c>
      <c r="L116" s="12">
        <v>15</v>
      </c>
      <c r="M116" s="12" t="s">
        <v>1005</v>
      </c>
      <c r="N116" s="20">
        <v>45341</v>
      </c>
      <c r="O116" s="35"/>
      <c r="P116" s="24">
        <v>45443</v>
      </c>
      <c r="Q116" s="22">
        <f>NETWORKDAYS(N116,P116,AV116:AY116:AZ116:BA116:BB116:BC116:BD116:BE116:BF116:BG116:BH116:BL116)</f>
        <v>70</v>
      </c>
      <c r="R116" s="22">
        <f t="shared" si="2"/>
        <v>71</v>
      </c>
      <c r="S116" s="13" t="s">
        <v>2151</v>
      </c>
      <c r="T116" s="12" t="s">
        <v>2336</v>
      </c>
      <c r="U116" s="12"/>
      <c r="V116" s="12"/>
      <c r="W116" s="12"/>
      <c r="X116" s="22"/>
      <c r="Y116" s="12"/>
      <c r="AV116" s="9">
        <v>45292</v>
      </c>
      <c r="AW116" s="9">
        <v>45299</v>
      </c>
      <c r="AX116" s="9">
        <v>45376</v>
      </c>
      <c r="AY116" s="9">
        <v>45379</v>
      </c>
      <c r="AZ116" s="9">
        <v>45380</v>
      </c>
      <c r="BA116" s="9">
        <v>45413</v>
      </c>
      <c r="BB116" s="9">
        <v>45425</v>
      </c>
      <c r="BC116" s="9">
        <v>45446</v>
      </c>
      <c r="BD116" s="9">
        <v>45453</v>
      </c>
      <c r="BE116" s="9">
        <v>45474</v>
      </c>
      <c r="BF116" s="9">
        <v>45493</v>
      </c>
      <c r="BG116" s="9">
        <v>45511</v>
      </c>
      <c r="BH116" s="9">
        <v>45523</v>
      </c>
      <c r="BI116" s="9">
        <v>45579</v>
      </c>
      <c r="BJ116" s="9">
        <v>45600</v>
      </c>
      <c r="BK116" s="9">
        <v>45607</v>
      </c>
      <c r="BL116" s="9">
        <v>45651</v>
      </c>
    </row>
    <row r="117" spans="1:64" s="45" customFormat="1" ht="135">
      <c r="A117" s="28" t="s">
        <v>2128</v>
      </c>
      <c r="B117" s="28" t="s">
        <v>2129</v>
      </c>
      <c r="C117" s="28" t="s">
        <v>2153</v>
      </c>
      <c r="D117" s="44" t="s">
        <v>278</v>
      </c>
      <c r="E117" s="28" t="s">
        <v>2166</v>
      </c>
      <c r="F117" s="28" t="s">
        <v>2167</v>
      </c>
      <c r="G117" s="44" t="s">
        <v>976</v>
      </c>
      <c r="H117" s="44" t="s">
        <v>2218</v>
      </c>
      <c r="I117" s="44" t="s">
        <v>2134</v>
      </c>
      <c r="J117" s="28" t="s">
        <v>2149</v>
      </c>
      <c r="K117" s="28" t="s">
        <v>2136</v>
      </c>
      <c r="L117" s="44">
        <v>15</v>
      </c>
      <c r="M117" s="44" t="s">
        <v>974</v>
      </c>
      <c r="N117" s="31">
        <v>45341</v>
      </c>
      <c r="O117" s="34" t="s">
        <v>2589</v>
      </c>
      <c r="P117" s="53">
        <v>45441</v>
      </c>
      <c r="Q117" s="39">
        <f>NETWORKDAYS(N117,P117,AV117:AY117:AZ117:BA117:BB117:BC117:BD117:BE117:BF117:BG117:BH117:BL117)</f>
        <v>68</v>
      </c>
      <c r="R117" s="39">
        <f t="shared" si="2"/>
        <v>69</v>
      </c>
      <c r="S117" s="25" t="s">
        <v>2570</v>
      </c>
      <c r="T117" s="28" t="s">
        <v>2608</v>
      </c>
      <c r="U117" s="54">
        <v>45436.434583333335</v>
      </c>
      <c r="V117" s="28" t="s">
        <v>2140</v>
      </c>
      <c r="W117" s="28" t="s">
        <v>2573</v>
      </c>
      <c r="X117" s="38" t="s">
        <v>2573</v>
      </c>
      <c r="Y117" s="13" t="s">
        <v>2600</v>
      </c>
      <c r="AV117" s="46">
        <v>45292</v>
      </c>
      <c r="AW117" s="46">
        <v>45299</v>
      </c>
      <c r="AX117" s="46">
        <v>45376</v>
      </c>
      <c r="AY117" s="46">
        <v>45379</v>
      </c>
      <c r="AZ117" s="46">
        <v>45380</v>
      </c>
      <c r="BA117" s="46">
        <v>45413</v>
      </c>
      <c r="BB117" s="46">
        <v>45425</v>
      </c>
      <c r="BC117" s="46">
        <v>45446</v>
      </c>
      <c r="BD117" s="46">
        <v>45453</v>
      </c>
      <c r="BE117" s="46">
        <v>45474</v>
      </c>
      <c r="BF117" s="46">
        <v>45493</v>
      </c>
      <c r="BG117" s="46">
        <v>45511</v>
      </c>
      <c r="BH117" s="46">
        <v>45523</v>
      </c>
      <c r="BI117" s="46">
        <v>45579</v>
      </c>
      <c r="BJ117" s="46">
        <v>45600</v>
      </c>
      <c r="BK117" s="46">
        <v>45607</v>
      </c>
      <c r="BL117" s="46">
        <v>45651</v>
      </c>
    </row>
    <row r="118" spans="1:64" ht="135">
      <c r="A118" s="11" t="s">
        <v>2128</v>
      </c>
      <c r="B118" s="11" t="s">
        <v>2129</v>
      </c>
      <c r="C118" s="11" t="s">
        <v>2257</v>
      </c>
      <c r="D118" s="12" t="s">
        <v>1010</v>
      </c>
      <c r="E118" s="11" t="s">
        <v>2131</v>
      </c>
      <c r="F118" s="12" t="s">
        <v>2132</v>
      </c>
      <c r="G118" s="12" t="s">
        <v>1011</v>
      </c>
      <c r="H118" s="12" t="s">
        <v>2148</v>
      </c>
      <c r="I118" s="12" t="s">
        <v>2134</v>
      </c>
      <c r="J118" s="12" t="s">
        <v>2149</v>
      </c>
      <c r="K118" s="12" t="s">
        <v>2613</v>
      </c>
      <c r="L118" s="12">
        <v>15</v>
      </c>
      <c r="M118" s="12" t="s">
        <v>1008</v>
      </c>
      <c r="N118" s="20">
        <v>45341</v>
      </c>
      <c r="O118" s="35"/>
      <c r="P118" s="24">
        <v>45443</v>
      </c>
      <c r="Q118" s="22">
        <f>NETWORKDAYS(N118,P118,AV118:AY118:AZ118:BA118:BB118:BC118:BD118:BE118:BF118:BG118:BH118:BL118)</f>
        <v>70</v>
      </c>
      <c r="R118" s="22">
        <f t="shared" si="2"/>
        <v>71</v>
      </c>
      <c r="S118" s="13" t="s">
        <v>2151</v>
      </c>
      <c r="T118" s="12" t="s">
        <v>2337</v>
      </c>
      <c r="U118" s="12"/>
      <c r="V118" s="12"/>
      <c r="W118" s="12"/>
      <c r="X118" s="22"/>
      <c r="Y118" s="12"/>
      <c r="AV118" s="9">
        <v>45292</v>
      </c>
      <c r="AW118" s="9">
        <v>45299</v>
      </c>
      <c r="AX118" s="9">
        <v>45376</v>
      </c>
      <c r="AY118" s="9">
        <v>45379</v>
      </c>
      <c r="AZ118" s="9">
        <v>45380</v>
      </c>
      <c r="BA118" s="9">
        <v>45413</v>
      </c>
      <c r="BB118" s="9">
        <v>45425</v>
      </c>
      <c r="BC118" s="9">
        <v>45446</v>
      </c>
      <c r="BD118" s="9">
        <v>45453</v>
      </c>
      <c r="BE118" s="9">
        <v>45474</v>
      </c>
      <c r="BF118" s="9">
        <v>45493</v>
      </c>
      <c r="BG118" s="9">
        <v>45511</v>
      </c>
      <c r="BH118" s="9">
        <v>45523</v>
      </c>
      <c r="BI118" s="9">
        <v>45579</v>
      </c>
      <c r="BJ118" s="9">
        <v>45600</v>
      </c>
      <c r="BK118" s="9">
        <v>45607</v>
      </c>
      <c r="BL118" s="9">
        <v>45651</v>
      </c>
    </row>
    <row r="119" spans="1:64" ht="120">
      <c r="A119" s="11" t="s">
        <v>2128</v>
      </c>
      <c r="B119" s="11" t="s">
        <v>2129</v>
      </c>
      <c r="C119" s="11" t="s">
        <v>2244</v>
      </c>
      <c r="D119" s="12" t="s">
        <v>999</v>
      </c>
      <c r="E119" s="11" t="s">
        <v>2154</v>
      </c>
      <c r="F119" s="12" t="s">
        <v>2132</v>
      </c>
      <c r="G119" s="12" t="s">
        <v>1000</v>
      </c>
      <c r="H119" s="11" t="s">
        <v>2133</v>
      </c>
      <c r="I119" s="12" t="s">
        <v>2134</v>
      </c>
      <c r="J119" s="12" t="s">
        <v>2135</v>
      </c>
      <c r="K119" s="12" t="s">
        <v>2613</v>
      </c>
      <c r="L119" s="12">
        <v>15</v>
      </c>
      <c r="M119" s="12" t="s">
        <v>1012</v>
      </c>
      <c r="N119" s="20">
        <v>45341</v>
      </c>
      <c r="O119" s="35"/>
      <c r="P119" s="24">
        <v>45443</v>
      </c>
      <c r="Q119" s="22">
        <f>NETWORKDAYS(N119,P119,AV119:AY119:AZ119:BA119:BB119:BC119:BD119:BE119:BF119:BG119:BH119:BL119)</f>
        <v>70</v>
      </c>
      <c r="R119" s="22">
        <f t="shared" si="2"/>
        <v>71</v>
      </c>
      <c r="S119" s="13" t="s">
        <v>2151</v>
      </c>
      <c r="T119" s="12" t="s">
        <v>2338</v>
      </c>
      <c r="U119" s="12"/>
      <c r="V119" s="12"/>
      <c r="W119" s="12"/>
      <c r="X119" s="22"/>
      <c r="Y119" s="12"/>
      <c r="AV119" s="9">
        <v>45292</v>
      </c>
      <c r="AW119" s="9">
        <v>45299</v>
      </c>
      <c r="AX119" s="9">
        <v>45376</v>
      </c>
      <c r="AY119" s="9">
        <v>45379</v>
      </c>
      <c r="AZ119" s="9">
        <v>45380</v>
      </c>
      <c r="BA119" s="9">
        <v>45413</v>
      </c>
      <c r="BB119" s="9">
        <v>45425</v>
      </c>
      <c r="BC119" s="9">
        <v>45446</v>
      </c>
      <c r="BD119" s="9">
        <v>45453</v>
      </c>
      <c r="BE119" s="9">
        <v>45474</v>
      </c>
      <c r="BF119" s="9">
        <v>45493</v>
      </c>
      <c r="BG119" s="9">
        <v>45511</v>
      </c>
      <c r="BH119" s="9">
        <v>45523</v>
      </c>
      <c r="BI119" s="9">
        <v>45579</v>
      </c>
      <c r="BJ119" s="9">
        <v>45600</v>
      </c>
      <c r="BK119" s="9">
        <v>45607</v>
      </c>
      <c r="BL119" s="9">
        <v>45651</v>
      </c>
    </row>
    <row r="120" spans="1:64" ht="165">
      <c r="A120" s="11" t="s">
        <v>2128</v>
      </c>
      <c r="B120" s="11" t="s">
        <v>2129</v>
      </c>
      <c r="C120" s="11" t="s">
        <v>2215</v>
      </c>
      <c r="D120" s="12" t="s">
        <v>408</v>
      </c>
      <c r="E120" s="11" t="s">
        <v>2166</v>
      </c>
      <c r="F120" s="12" t="s">
        <v>2132</v>
      </c>
      <c r="G120" s="12" t="s">
        <v>1022</v>
      </c>
      <c r="H120" s="12" t="s">
        <v>2148</v>
      </c>
      <c r="I120" s="12" t="s">
        <v>2134</v>
      </c>
      <c r="J120" s="12" t="s">
        <v>2149</v>
      </c>
      <c r="K120" s="11" t="s">
        <v>2136</v>
      </c>
      <c r="L120" s="12">
        <v>15</v>
      </c>
      <c r="M120" s="12" t="s">
        <v>1020</v>
      </c>
      <c r="N120" s="20">
        <v>45341</v>
      </c>
      <c r="O120" s="35"/>
      <c r="P120" s="24">
        <v>45443</v>
      </c>
      <c r="Q120" s="22">
        <f>NETWORKDAYS(N120,P120,AV120:AY120:AZ120:BA120:BB120:BC120:BD120:BE120:BF120:BG120:BH120:BL120)</f>
        <v>70</v>
      </c>
      <c r="R120" s="22">
        <f t="shared" si="2"/>
        <v>71</v>
      </c>
      <c r="S120" s="13" t="s">
        <v>2151</v>
      </c>
      <c r="T120" s="12" t="s">
        <v>2339</v>
      </c>
      <c r="U120" s="12"/>
      <c r="V120" s="12"/>
      <c r="W120" s="12"/>
      <c r="X120" s="22"/>
      <c r="Y120" s="12"/>
      <c r="AV120" s="9">
        <v>45292</v>
      </c>
      <c r="AW120" s="9">
        <v>45299</v>
      </c>
      <c r="AX120" s="9">
        <v>45376</v>
      </c>
      <c r="AY120" s="9">
        <v>45379</v>
      </c>
      <c r="AZ120" s="9">
        <v>45380</v>
      </c>
      <c r="BA120" s="9">
        <v>45413</v>
      </c>
      <c r="BB120" s="9">
        <v>45425</v>
      </c>
      <c r="BC120" s="9">
        <v>45446</v>
      </c>
      <c r="BD120" s="9">
        <v>45453</v>
      </c>
      <c r="BE120" s="9">
        <v>45474</v>
      </c>
      <c r="BF120" s="9">
        <v>45493</v>
      </c>
      <c r="BG120" s="9">
        <v>45511</v>
      </c>
      <c r="BH120" s="9">
        <v>45523</v>
      </c>
      <c r="BI120" s="9">
        <v>45579</v>
      </c>
      <c r="BJ120" s="9">
        <v>45600</v>
      </c>
      <c r="BK120" s="9">
        <v>45607</v>
      </c>
      <c r="BL120" s="9">
        <v>45651</v>
      </c>
    </row>
    <row r="121" spans="1:64" ht="150">
      <c r="A121" s="11" t="s">
        <v>2128</v>
      </c>
      <c r="B121" s="11" t="s">
        <v>2129</v>
      </c>
      <c r="C121" s="11" t="s">
        <v>2130</v>
      </c>
      <c r="D121" s="12" t="s">
        <v>1033</v>
      </c>
      <c r="E121" s="11" t="s">
        <v>2212</v>
      </c>
      <c r="F121" s="11" t="s">
        <v>2203</v>
      </c>
      <c r="G121" s="12" t="s">
        <v>1034</v>
      </c>
      <c r="H121" s="12" t="s">
        <v>2342</v>
      </c>
      <c r="I121" s="12" t="s">
        <v>2156</v>
      </c>
      <c r="J121" s="12" t="s">
        <v>2174</v>
      </c>
      <c r="K121" s="11" t="s">
        <v>2136</v>
      </c>
      <c r="L121" s="12">
        <v>15</v>
      </c>
      <c r="M121" s="12" t="s">
        <v>1031</v>
      </c>
      <c r="N121" s="20">
        <v>45341</v>
      </c>
      <c r="O121" s="35"/>
      <c r="P121" s="24">
        <v>45443</v>
      </c>
      <c r="Q121" s="22">
        <f>NETWORKDAYS(N121,P121,AV121:AY121:AZ121:BA121:BB121:BC121:BD121:BE121:BF121:BG121:BH121:BL121)</f>
        <v>70</v>
      </c>
      <c r="R121" s="22">
        <f t="shared" si="2"/>
        <v>71</v>
      </c>
      <c r="S121" s="13" t="s">
        <v>2151</v>
      </c>
      <c r="T121" s="11" t="s">
        <v>2343</v>
      </c>
      <c r="U121" s="12"/>
      <c r="V121" s="12"/>
      <c r="W121" s="12"/>
      <c r="X121" s="22"/>
      <c r="Y121" s="12"/>
      <c r="AV121" s="9">
        <v>45292</v>
      </c>
      <c r="AW121" s="9">
        <v>45299</v>
      </c>
      <c r="AX121" s="9">
        <v>45376</v>
      </c>
      <c r="AY121" s="9">
        <v>45379</v>
      </c>
      <c r="AZ121" s="9">
        <v>45380</v>
      </c>
      <c r="BA121" s="9">
        <v>45413</v>
      </c>
      <c r="BB121" s="9">
        <v>45425</v>
      </c>
      <c r="BC121" s="9">
        <v>45446</v>
      </c>
      <c r="BD121" s="9">
        <v>45453</v>
      </c>
      <c r="BE121" s="9">
        <v>45474</v>
      </c>
      <c r="BF121" s="9">
        <v>45493</v>
      </c>
      <c r="BG121" s="9">
        <v>45511</v>
      </c>
      <c r="BH121" s="9">
        <v>45523</v>
      </c>
      <c r="BI121" s="9">
        <v>45579</v>
      </c>
      <c r="BJ121" s="9">
        <v>45600</v>
      </c>
      <c r="BK121" s="9">
        <v>45607</v>
      </c>
      <c r="BL121" s="9">
        <v>45651</v>
      </c>
    </row>
    <row r="122" spans="1:64" ht="150">
      <c r="A122" s="11" t="s">
        <v>2128</v>
      </c>
      <c r="B122" s="11" t="s">
        <v>2129</v>
      </c>
      <c r="C122" s="11" t="s">
        <v>2226</v>
      </c>
      <c r="D122" s="12" t="s">
        <v>1050</v>
      </c>
      <c r="E122" s="11" t="s">
        <v>2154</v>
      </c>
      <c r="F122" s="11" t="s">
        <v>2203</v>
      </c>
      <c r="G122" s="12" t="s">
        <v>1051</v>
      </c>
      <c r="H122" s="12" t="s">
        <v>2342</v>
      </c>
      <c r="I122" s="12" t="s">
        <v>2134</v>
      </c>
      <c r="J122" s="12" t="s">
        <v>2174</v>
      </c>
      <c r="K122" s="12" t="s">
        <v>2613</v>
      </c>
      <c r="L122" s="12">
        <v>15</v>
      </c>
      <c r="M122" s="12" t="s">
        <v>1048</v>
      </c>
      <c r="N122" s="20">
        <v>45341</v>
      </c>
      <c r="O122" s="35"/>
      <c r="P122" s="24">
        <v>45443</v>
      </c>
      <c r="Q122" s="22">
        <f>NETWORKDAYS(N122,P122,AV122:AY122:AZ122:BA122:BB122:BC122:BD122:BE122:BF122:BG122:BH122:BL122)</f>
        <v>70</v>
      </c>
      <c r="R122" s="22">
        <f t="shared" si="2"/>
        <v>71</v>
      </c>
      <c r="S122" s="13" t="s">
        <v>2151</v>
      </c>
      <c r="T122" s="11" t="s">
        <v>2344</v>
      </c>
      <c r="U122" s="12"/>
      <c r="V122" s="12"/>
      <c r="W122" s="12"/>
      <c r="X122" s="22"/>
      <c r="Y122" s="12"/>
      <c r="AV122" s="9">
        <v>45292</v>
      </c>
      <c r="AW122" s="9">
        <v>45299</v>
      </c>
      <c r="AX122" s="9">
        <v>45376</v>
      </c>
      <c r="AY122" s="9">
        <v>45379</v>
      </c>
      <c r="AZ122" s="9">
        <v>45380</v>
      </c>
      <c r="BA122" s="9">
        <v>45413</v>
      </c>
      <c r="BB122" s="9">
        <v>45425</v>
      </c>
      <c r="BC122" s="9">
        <v>45446</v>
      </c>
      <c r="BD122" s="9">
        <v>45453</v>
      </c>
      <c r="BE122" s="9">
        <v>45474</v>
      </c>
      <c r="BF122" s="9">
        <v>45493</v>
      </c>
      <c r="BG122" s="9">
        <v>45511</v>
      </c>
      <c r="BH122" s="9">
        <v>45523</v>
      </c>
      <c r="BI122" s="9">
        <v>45579</v>
      </c>
      <c r="BJ122" s="9">
        <v>45600</v>
      </c>
      <c r="BK122" s="9">
        <v>45607</v>
      </c>
      <c r="BL122" s="9">
        <v>45651</v>
      </c>
    </row>
    <row r="123" spans="1:64" ht="195">
      <c r="A123" s="11" t="s">
        <v>2128</v>
      </c>
      <c r="B123" s="11" t="s">
        <v>2129</v>
      </c>
      <c r="C123" s="11" t="s">
        <v>2153</v>
      </c>
      <c r="D123" s="12" t="s">
        <v>576</v>
      </c>
      <c r="E123" s="11" t="s">
        <v>2166</v>
      </c>
      <c r="F123" s="12" t="s">
        <v>2132</v>
      </c>
      <c r="G123" s="12" t="s">
        <v>1054</v>
      </c>
      <c r="H123" s="12" t="s">
        <v>2291</v>
      </c>
      <c r="I123" s="12" t="s">
        <v>2156</v>
      </c>
      <c r="J123" s="12" t="s">
        <v>2149</v>
      </c>
      <c r="K123" s="12" t="s">
        <v>2613</v>
      </c>
      <c r="L123" s="12">
        <v>15</v>
      </c>
      <c r="M123" s="12" t="s">
        <v>1052</v>
      </c>
      <c r="N123" s="20">
        <v>45341</v>
      </c>
      <c r="O123" s="35"/>
      <c r="P123" s="24">
        <v>45443</v>
      </c>
      <c r="Q123" s="22">
        <f>NETWORKDAYS(N123,P123,AV123:AY123:AZ123:BA123:BB123:BC123:BD123:BE123:BF123:BG123:BH123:BL123)</f>
        <v>70</v>
      </c>
      <c r="R123" s="22">
        <f t="shared" si="2"/>
        <v>71</v>
      </c>
      <c r="S123" s="13" t="s">
        <v>2151</v>
      </c>
      <c r="T123" s="11" t="s">
        <v>2345</v>
      </c>
      <c r="U123" s="12"/>
      <c r="V123" s="12"/>
      <c r="W123" s="12"/>
      <c r="X123" s="22"/>
      <c r="Y123" s="12"/>
      <c r="AV123" s="9">
        <v>45292</v>
      </c>
      <c r="AW123" s="9">
        <v>45299</v>
      </c>
      <c r="AX123" s="9">
        <v>45376</v>
      </c>
      <c r="AY123" s="9">
        <v>45379</v>
      </c>
      <c r="AZ123" s="9">
        <v>45380</v>
      </c>
      <c r="BA123" s="9">
        <v>45413</v>
      </c>
      <c r="BB123" s="9">
        <v>45425</v>
      </c>
      <c r="BC123" s="9">
        <v>45446</v>
      </c>
      <c r="BD123" s="9">
        <v>45453</v>
      </c>
      <c r="BE123" s="9">
        <v>45474</v>
      </c>
      <c r="BF123" s="9">
        <v>45493</v>
      </c>
      <c r="BG123" s="9">
        <v>45511</v>
      </c>
      <c r="BH123" s="9">
        <v>45523</v>
      </c>
      <c r="BI123" s="9">
        <v>45579</v>
      </c>
      <c r="BJ123" s="9">
        <v>45600</v>
      </c>
      <c r="BK123" s="9">
        <v>45607</v>
      </c>
      <c r="BL123" s="9">
        <v>45651</v>
      </c>
    </row>
    <row r="124" spans="1:64" ht="120">
      <c r="A124" s="11" t="s">
        <v>2128</v>
      </c>
      <c r="B124" s="11" t="s">
        <v>2129</v>
      </c>
      <c r="C124" s="11" t="s">
        <v>2232</v>
      </c>
      <c r="D124" s="12" t="s">
        <v>1059</v>
      </c>
      <c r="E124" s="11" t="s">
        <v>2131</v>
      </c>
      <c r="F124" s="12" t="s">
        <v>2132</v>
      </c>
      <c r="G124" s="12" t="s">
        <v>1060</v>
      </c>
      <c r="H124" s="12" t="s">
        <v>2148</v>
      </c>
      <c r="I124" s="12" t="s">
        <v>2134</v>
      </c>
      <c r="J124" s="12" t="s">
        <v>2149</v>
      </c>
      <c r="K124" s="12" t="s">
        <v>2613</v>
      </c>
      <c r="L124" s="12">
        <v>15</v>
      </c>
      <c r="M124" s="12" t="s">
        <v>1057</v>
      </c>
      <c r="N124" s="20">
        <v>45341</v>
      </c>
      <c r="O124" s="35"/>
      <c r="P124" s="24">
        <v>45443</v>
      </c>
      <c r="Q124" s="22">
        <f>NETWORKDAYS(N124,P124,AV124:AY124:AZ124:BA124:BB124:BC124:BD124:BE124:BF124:BG124:BH124:BL124)</f>
        <v>70</v>
      </c>
      <c r="R124" s="22">
        <f t="shared" si="2"/>
        <v>71</v>
      </c>
      <c r="S124" s="13" t="s">
        <v>2151</v>
      </c>
      <c r="T124" s="11" t="s">
        <v>2346</v>
      </c>
      <c r="U124" s="12"/>
      <c r="V124" s="12"/>
      <c r="W124" s="12"/>
      <c r="X124" s="22"/>
      <c r="Y124" s="12"/>
      <c r="AV124" s="9">
        <v>45292</v>
      </c>
      <c r="AW124" s="9">
        <v>45299</v>
      </c>
      <c r="AX124" s="9">
        <v>45376</v>
      </c>
      <c r="AY124" s="9">
        <v>45379</v>
      </c>
      <c r="AZ124" s="9">
        <v>45380</v>
      </c>
      <c r="BA124" s="9">
        <v>45413</v>
      </c>
      <c r="BB124" s="9">
        <v>45425</v>
      </c>
      <c r="BC124" s="9">
        <v>45446</v>
      </c>
      <c r="BD124" s="9">
        <v>45453</v>
      </c>
      <c r="BE124" s="9">
        <v>45474</v>
      </c>
      <c r="BF124" s="9">
        <v>45493</v>
      </c>
      <c r="BG124" s="9">
        <v>45511</v>
      </c>
      <c r="BH124" s="9">
        <v>45523</v>
      </c>
      <c r="BI124" s="9">
        <v>45579</v>
      </c>
      <c r="BJ124" s="9">
        <v>45600</v>
      </c>
      <c r="BK124" s="9">
        <v>45607</v>
      </c>
      <c r="BL124" s="9">
        <v>45651</v>
      </c>
    </row>
    <row r="125" spans="1:64" ht="210">
      <c r="A125" s="11" t="s">
        <v>2128</v>
      </c>
      <c r="B125" s="11" t="s">
        <v>2129</v>
      </c>
      <c r="C125" s="11" t="s">
        <v>2223</v>
      </c>
      <c r="D125" s="12" t="s">
        <v>1065</v>
      </c>
      <c r="E125" s="11" t="s">
        <v>2131</v>
      </c>
      <c r="F125" s="12" t="s">
        <v>2132</v>
      </c>
      <c r="G125" s="12" t="s">
        <v>1066</v>
      </c>
      <c r="H125" s="12" t="s">
        <v>2173</v>
      </c>
      <c r="I125" s="12" t="s">
        <v>2134</v>
      </c>
      <c r="J125" s="12" t="s">
        <v>2174</v>
      </c>
      <c r="K125" s="12" t="s">
        <v>2613</v>
      </c>
      <c r="L125" s="12">
        <v>15</v>
      </c>
      <c r="M125" s="12" t="s">
        <v>1063</v>
      </c>
      <c r="N125" s="20">
        <v>45341</v>
      </c>
      <c r="O125" s="35"/>
      <c r="P125" s="24">
        <v>45443</v>
      </c>
      <c r="Q125" s="22">
        <f>NETWORKDAYS(N125,P125,AV125:AY125:AZ125:BA125:BB125:BC125:BD125:BE125:BF125:BG125:BH125:BL125)</f>
        <v>70</v>
      </c>
      <c r="R125" s="22">
        <f t="shared" si="2"/>
        <v>71</v>
      </c>
      <c r="S125" s="13" t="s">
        <v>2151</v>
      </c>
      <c r="T125" s="11" t="s">
        <v>2347</v>
      </c>
      <c r="U125" s="12"/>
      <c r="V125" s="12"/>
      <c r="W125" s="12"/>
      <c r="X125" s="22"/>
      <c r="Y125" s="12"/>
      <c r="AV125" s="9">
        <v>45292</v>
      </c>
      <c r="AW125" s="9">
        <v>45299</v>
      </c>
      <c r="AX125" s="9">
        <v>45376</v>
      </c>
      <c r="AY125" s="9">
        <v>45379</v>
      </c>
      <c r="AZ125" s="9">
        <v>45380</v>
      </c>
      <c r="BA125" s="9">
        <v>45413</v>
      </c>
      <c r="BB125" s="9">
        <v>45425</v>
      </c>
      <c r="BC125" s="9">
        <v>45446</v>
      </c>
      <c r="BD125" s="9">
        <v>45453</v>
      </c>
      <c r="BE125" s="9">
        <v>45474</v>
      </c>
      <c r="BF125" s="9">
        <v>45493</v>
      </c>
      <c r="BG125" s="9">
        <v>45511</v>
      </c>
      <c r="BH125" s="9">
        <v>45523</v>
      </c>
      <c r="BI125" s="9">
        <v>45579</v>
      </c>
      <c r="BJ125" s="9">
        <v>45600</v>
      </c>
      <c r="BK125" s="9">
        <v>45607</v>
      </c>
      <c r="BL125" s="9">
        <v>45651</v>
      </c>
    </row>
    <row r="126" spans="1:64" ht="120">
      <c r="A126" s="11" t="s">
        <v>2128</v>
      </c>
      <c r="B126" s="11" t="s">
        <v>2129</v>
      </c>
      <c r="C126" s="11" t="s">
        <v>2153</v>
      </c>
      <c r="D126" s="12" t="s">
        <v>995</v>
      </c>
      <c r="E126" s="11" t="s">
        <v>2154</v>
      </c>
      <c r="F126" s="11" t="s">
        <v>2132</v>
      </c>
      <c r="G126" s="12" t="s">
        <v>1080</v>
      </c>
      <c r="H126" s="11" t="s">
        <v>1619</v>
      </c>
      <c r="I126" s="12" t="s">
        <v>2156</v>
      </c>
      <c r="J126" s="12" t="s">
        <v>2303</v>
      </c>
      <c r="K126" s="12" t="s">
        <v>2613</v>
      </c>
      <c r="L126" s="12">
        <v>15</v>
      </c>
      <c r="M126" s="12" t="s">
        <v>1078</v>
      </c>
      <c r="N126" s="20">
        <v>45341</v>
      </c>
      <c r="O126" s="35"/>
      <c r="P126" s="24">
        <v>45443</v>
      </c>
      <c r="Q126" s="22">
        <f>NETWORKDAYS(N126,P126,AV126:AY126:AZ126:BA126:BB126:BC126:BD126:BE126:BF126:BG126:BH126:BL126)</f>
        <v>70</v>
      </c>
      <c r="R126" s="22">
        <f t="shared" si="2"/>
        <v>71</v>
      </c>
      <c r="S126" s="13" t="s">
        <v>2151</v>
      </c>
      <c r="T126" s="11" t="s">
        <v>2350</v>
      </c>
      <c r="U126" s="12"/>
      <c r="V126" s="12"/>
      <c r="W126" s="12"/>
      <c r="X126" s="22"/>
      <c r="Y126" s="12"/>
      <c r="AV126" s="9">
        <v>45292</v>
      </c>
      <c r="AW126" s="9">
        <v>45299</v>
      </c>
      <c r="AX126" s="9">
        <v>45376</v>
      </c>
      <c r="AY126" s="9">
        <v>45379</v>
      </c>
      <c r="AZ126" s="9">
        <v>45380</v>
      </c>
      <c r="BA126" s="9">
        <v>45413</v>
      </c>
      <c r="BB126" s="9">
        <v>45425</v>
      </c>
      <c r="BC126" s="9">
        <v>45446</v>
      </c>
      <c r="BD126" s="9">
        <v>45453</v>
      </c>
      <c r="BE126" s="9">
        <v>45474</v>
      </c>
      <c r="BF126" s="9">
        <v>45493</v>
      </c>
      <c r="BG126" s="9">
        <v>45511</v>
      </c>
      <c r="BH126" s="9">
        <v>45523</v>
      </c>
      <c r="BI126" s="9">
        <v>45579</v>
      </c>
      <c r="BJ126" s="9">
        <v>45600</v>
      </c>
      <c r="BK126" s="9">
        <v>45607</v>
      </c>
      <c r="BL126" s="9">
        <v>45651</v>
      </c>
    </row>
    <row r="127" spans="1:64" ht="120">
      <c r="A127" s="11" t="s">
        <v>2128</v>
      </c>
      <c r="B127" s="11" t="s">
        <v>2129</v>
      </c>
      <c r="C127" s="11" t="s">
        <v>2340</v>
      </c>
      <c r="D127" s="12" t="s">
        <v>1029</v>
      </c>
      <c r="E127" s="11" t="s">
        <v>2212</v>
      </c>
      <c r="F127" s="11" t="s">
        <v>2203</v>
      </c>
      <c r="G127" s="12" t="s">
        <v>1030</v>
      </c>
      <c r="H127" s="12" t="s">
        <v>2173</v>
      </c>
      <c r="I127" s="12" t="s">
        <v>2134</v>
      </c>
      <c r="J127" s="12" t="s">
        <v>2174</v>
      </c>
      <c r="K127" s="12" t="s">
        <v>2613</v>
      </c>
      <c r="L127" s="12">
        <v>15</v>
      </c>
      <c r="M127" s="12" t="s">
        <v>1027</v>
      </c>
      <c r="N127" s="20">
        <v>45341</v>
      </c>
      <c r="O127" s="34" t="s">
        <v>2590</v>
      </c>
      <c r="P127" s="24">
        <v>45422</v>
      </c>
      <c r="Q127" s="22">
        <f>NETWORKDAYS(N127,P127,AV127:AY127:AZ127:BA127:BB127:BC127:BD127:BE127:BF127:BG127:BH127:BL127)</f>
        <v>56</v>
      </c>
      <c r="R127" s="22">
        <f t="shared" si="2"/>
        <v>57</v>
      </c>
      <c r="S127" s="25" t="s">
        <v>2570</v>
      </c>
      <c r="T127" s="11" t="s">
        <v>2341</v>
      </c>
      <c r="U127" s="20">
        <v>45427.682916666665</v>
      </c>
      <c r="V127" s="11" t="s">
        <v>2140</v>
      </c>
      <c r="W127" s="11" t="s">
        <v>2141</v>
      </c>
      <c r="X127" s="40" t="s">
        <v>2142</v>
      </c>
      <c r="Y127" s="25" t="s">
        <v>2601</v>
      </c>
      <c r="AV127" s="9">
        <v>45292</v>
      </c>
      <c r="AW127" s="9">
        <v>45299</v>
      </c>
      <c r="AX127" s="9">
        <v>45376</v>
      </c>
      <c r="AY127" s="9">
        <v>45379</v>
      </c>
      <c r="AZ127" s="9">
        <v>45380</v>
      </c>
      <c r="BA127" s="9">
        <v>45413</v>
      </c>
      <c r="BB127" s="9">
        <v>45425</v>
      </c>
      <c r="BC127" s="9">
        <v>45446</v>
      </c>
      <c r="BD127" s="9">
        <v>45453</v>
      </c>
      <c r="BE127" s="9">
        <v>45474</v>
      </c>
      <c r="BF127" s="9">
        <v>45493</v>
      </c>
      <c r="BG127" s="9">
        <v>45511</v>
      </c>
      <c r="BH127" s="9">
        <v>45523</v>
      </c>
      <c r="BI127" s="9">
        <v>45579</v>
      </c>
      <c r="BJ127" s="9">
        <v>45600</v>
      </c>
      <c r="BK127" s="9">
        <v>45607</v>
      </c>
      <c r="BL127" s="9">
        <v>45651</v>
      </c>
    </row>
    <row r="128" spans="1:64" ht="210">
      <c r="A128" s="11" t="s">
        <v>2128</v>
      </c>
      <c r="B128" s="11" t="s">
        <v>2129</v>
      </c>
      <c r="C128" s="11" t="s">
        <v>2130</v>
      </c>
      <c r="D128" s="12" t="s">
        <v>1096</v>
      </c>
      <c r="E128" s="11" t="s">
        <v>2212</v>
      </c>
      <c r="F128" s="11" t="s">
        <v>2132</v>
      </c>
      <c r="G128" s="12" t="s">
        <v>405</v>
      </c>
      <c r="H128" s="12" t="s">
        <v>2173</v>
      </c>
      <c r="I128" s="12" t="s">
        <v>2134</v>
      </c>
      <c r="J128" s="12" t="s">
        <v>2174</v>
      </c>
      <c r="K128" s="12" t="s">
        <v>2613</v>
      </c>
      <c r="L128" s="12">
        <v>15</v>
      </c>
      <c r="M128" s="12" t="s">
        <v>1094</v>
      </c>
      <c r="N128" s="20">
        <v>45338</v>
      </c>
      <c r="O128" s="35"/>
      <c r="P128" s="24">
        <v>45443</v>
      </c>
      <c r="Q128" s="22">
        <f>NETWORKDAYS(N128,P128,AV128:AY128:AZ128:BA128:BB128:BC128:BD128:BE128:BF128:BG128:BH128:BL128)</f>
        <v>71</v>
      </c>
      <c r="R128" s="22">
        <f t="shared" si="2"/>
        <v>72</v>
      </c>
      <c r="S128" s="13" t="s">
        <v>2151</v>
      </c>
      <c r="T128" s="11" t="s">
        <v>2353</v>
      </c>
      <c r="U128" s="12"/>
      <c r="V128" s="12"/>
      <c r="W128" s="12"/>
      <c r="X128" s="22"/>
      <c r="Y128" s="12"/>
      <c r="AV128" s="9">
        <v>45292</v>
      </c>
      <c r="AW128" s="9">
        <v>45299</v>
      </c>
      <c r="AX128" s="9">
        <v>45376</v>
      </c>
      <c r="AY128" s="9">
        <v>45379</v>
      </c>
      <c r="AZ128" s="9">
        <v>45380</v>
      </c>
      <c r="BA128" s="9">
        <v>45413</v>
      </c>
      <c r="BB128" s="9">
        <v>45425</v>
      </c>
      <c r="BC128" s="9">
        <v>45446</v>
      </c>
      <c r="BD128" s="9">
        <v>45453</v>
      </c>
      <c r="BE128" s="9">
        <v>45474</v>
      </c>
      <c r="BF128" s="9">
        <v>45493</v>
      </c>
      <c r="BG128" s="9">
        <v>45511</v>
      </c>
      <c r="BH128" s="9">
        <v>45523</v>
      </c>
      <c r="BI128" s="9">
        <v>45579</v>
      </c>
      <c r="BJ128" s="9">
        <v>45600</v>
      </c>
      <c r="BK128" s="9">
        <v>45607</v>
      </c>
      <c r="BL128" s="9">
        <v>45651</v>
      </c>
    </row>
    <row r="129" spans="1:64" ht="195">
      <c r="A129" s="11" t="s">
        <v>2128</v>
      </c>
      <c r="B129" s="11" t="s">
        <v>2129</v>
      </c>
      <c r="C129" s="11" t="s">
        <v>2197</v>
      </c>
      <c r="D129" s="12" t="s">
        <v>1099</v>
      </c>
      <c r="E129" s="11" t="s">
        <v>2131</v>
      </c>
      <c r="F129" s="11" t="s">
        <v>2203</v>
      </c>
      <c r="G129" s="12" t="s">
        <v>1100</v>
      </c>
      <c r="H129" s="11" t="s">
        <v>2133</v>
      </c>
      <c r="I129" s="12" t="s">
        <v>2134</v>
      </c>
      <c r="J129" s="12" t="s">
        <v>2135</v>
      </c>
      <c r="K129" s="11" t="s">
        <v>2136</v>
      </c>
      <c r="L129" s="12">
        <v>15</v>
      </c>
      <c r="M129" s="12" t="s">
        <v>1097</v>
      </c>
      <c r="N129" s="20">
        <v>45338</v>
      </c>
      <c r="O129" s="35"/>
      <c r="P129" s="24">
        <v>45443</v>
      </c>
      <c r="Q129" s="22">
        <f>NETWORKDAYS(N129,P129,AV129:AY129:AZ129:BA129:BB129:BC129:BD129:BE129:BF129:BG129:BH129:BL129)</f>
        <v>71</v>
      </c>
      <c r="R129" s="22">
        <f t="shared" si="2"/>
        <v>72</v>
      </c>
      <c r="S129" s="13" t="s">
        <v>2151</v>
      </c>
      <c r="T129" s="11" t="s">
        <v>2354</v>
      </c>
      <c r="U129" s="12"/>
      <c r="V129" s="12"/>
      <c r="W129" s="12"/>
      <c r="X129" s="22"/>
      <c r="Y129" s="12"/>
      <c r="AV129" s="9">
        <v>45292</v>
      </c>
      <c r="AW129" s="9">
        <v>45299</v>
      </c>
      <c r="AX129" s="9">
        <v>45376</v>
      </c>
      <c r="AY129" s="9">
        <v>45379</v>
      </c>
      <c r="AZ129" s="9">
        <v>45380</v>
      </c>
      <c r="BA129" s="9">
        <v>45413</v>
      </c>
      <c r="BB129" s="9">
        <v>45425</v>
      </c>
      <c r="BC129" s="9">
        <v>45446</v>
      </c>
      <c r="BD129" s="9">
        <v>45453</v>
      </c>
      <c r="BE129" s="9">
        <v>45474</v>
      </c>
      <c r="BF129" s="9">
        <v>45493</v>
      </c>
      <c r="BG129" s="9">
        <v>45511</v>
      </c>
      <c r="BH129" s="9">
        <v>45523</v>
      </c>
      <c r="BI129" s="9">
        <v>45579</v>
      </c>
      <c r="BJ129" s="9">
        <v>45600</v>
      </c>
      <c r="BK129" s="9">
        <v>45607</v>
      </c>
      <c r="BL129" s="9">
        <v>45651</v>
      </c>
    </row>
    <row r="130" spans="1:64" ht="195">
      <c r="A130" s="11" t="s">
        <v>2128</v>
      </c>
      <c r="B130" s="11" t="s">
        <v>2129</v>
      </c>
      <c r="C130" s="11" t="s">
        <v>2153</v>
      </c>
      <c r="D130" s="12" t="s">
        <v>1103</v>
      </c>
      <c r="E130" s="11" t="s">
        <v>2131</v>
      </c>
      <c r="F130" s="11" t="s">
        <v>2203</v>
      </c>
      <c r="G130" s="12" t="s">
        <v>1104</v>
      </c>
      <c r="H130" s="12" t="s">
        <v>2186</v>
      </c>
      <c r="I130" s="12" t="s">
        <v>2134</v>
      </c>
      <c r="J130" s="12" t="s">
        <v>2187</v>
      </c>
      <c r="K130" s="11" t="s">
        <v>2136</v>
      </c>
      <c r="L130" s="12">
        <v>15</v>
      </c>
      <c r="M130" s="12" t="s">
        <v>1101</v>
      </c>
      <c r="N130" s="20">
        <v>45338</v>
      </c>
      <c r="O130" s="35"/>
      <c r="P130" s="24">
        <v>45443</v>
      </c>
      <c r="Q130" s="22">
        <f>NETWORKDAYS(N130,P130,AV130:AY130:AZ130:BA130:BB130:BC130:BD130:BE130:BF130:BG130:BH130:BL130)</f>
        <v>71</v>
      </c>
      <c r="R130" s="22">
        <f t="shared" si="2"/>
        <v>72</v>
      </c>
      <c r="S130" s="13" t="s">
        <v>2151</v>
      </c>
      <c r="T130" s="11" t="s">
        <v>2355</v>
      </c>
      <c r="U130" s="12"/>
      <c r="V130" s="12"/>
      <c r="W130" s="12"/>
      <c r="X130" s="22"/>
      <c r="Y130" s="12"/>
      <c r="AV130" s="9">
        <v>45292</v>
      </c>
      <c r="AW130" s="9">
        <v>45299</v>
      </c>
      <c r="AX130" s="9">
        <v>45376</v>
      </c>
      <c r="AY130" s="9">
        <v>45379</v>
      </c>
      <c r="AZ130" s="9">
        <v>45380</v>
      </c>
      <c r="BA130" s="9">
        <v>45413</v>
      </c>
      <c r="BB130" s="9">
        <v>45425</v>
      </c>
      <c r="BC130" s="9">
        <v>45446</v>
      </c>
      <c r="BD130" s="9">
        <v>45453</v>
      </c>
      <c r="BE130" s="9">
        <v>45474</v>
      </c>
      <c r="BF130" s="9">
        <v>45493</v>
      </c>
      <c r="BG130" s="9">
        <v>45511</v>
      </c>
      <c r="BH130" s="9">
        <v>45523</v>
      </c>
      <c r="BI130" s="9">
        <v>45579</v>
      </c>
      <c r="BJ130" s="9">
        <v>45600</v>
      </c>
      <c r="BK130" s="9">
        <v>45607</v>
      </c>
      <c r="BL130" s="9">
        <v>45651</v>
      </c>
    </row>
    <row r="131" spans="1:64" ht="210">
      <c r="A131" s="11" t="s">
        <v>2128</v>
      </c>
      <c r="B131" s="11" t="s">
        <v>2129</v>
      </c>
      <c r="C131" s="11" t="s">
        <v>2215</v>
      </c>
      <c r="D131" s="12" t="s">
        <v>634</v>
      </c>
      <c r="E131" s="11" t="s">
        <v>2166</v>
      </c>
      <c r="F131" s="56" t="s">
        <v>2167</v>
      </c>
      <c r="G131" s="12" t="s">
        <v>1111</v>
      </c>
      <c r="H131" s="11" t="s">
        <v>2170</v>
      </c>
      <c r="I131" s="12" t="s">
        <v>2134</v>
      </c>
      <c r="J131" s="12" t="s">
        <v>2171</v>
      </c>
      <c r="K131" s="11" t="s">
        <v>2136</v>
      </c>
      <c r="L131" s="12">
        <v>15</v>
      </c>
      <c r="M131" s="12" t="s">
        <v>1109</v>
      </c>
      <c r="N131" s="20">
        <v>45338</v>
      </c>
      <c r="O131" s="35"/>
      <c r="P131" s="24">
        <v>45443</v>
      </c>
      <c r="Q131" s="22">
        <f>NETWORKDAYS(N131,P131,AV131:AY131:AZ131:BA131:BB131:BC131:BD131:BE131:BF131:BG131:BH131:BL131)</f>
        <v>71</v>
      </c>
      <c r="R131" s="22">
        <f t="shared" si="2"/>
        <v>72</v>
      </c>
      <c r="S131" s="13" t="s">
        <v>2151</v>
      </c>
      <c r="T131" s="11" t="s">
        <v>2356</v>
      </c>
      <c r="U131" s="12"/>
      <c r="V131" s="12"/>
      <c r="W131" s="12"/>
      <c r="X131" s="22"/>
      <c r="Y131" s="12"/>
      <c r="AV131" s="9">
        <v>45292</v>
      </c>
      <c r="AW131" s="9">
        <v>45299</v>
      </c>
      <c r="AX131" s="9">
        <v>45376</v>
      </c>
      <c r="AY131" s="9">
        <v>45379</v>
      </c>
      <c r="AZ131" s="9">
        <v>45380</v>
      </c>
      <c r="BA131" s="9">
        <v>45413</v>
      </c>
      <c r="BB131" s="9">
        <v>45425</v>
      </c>
      <c r="BC131" s="9">
        <v>45446</v>
      </c>
      <c r="BD131" s="9">
        <v>45453</v>
      </c>
      <c r="BE131" s="9">
        <v>45474</v>
      </c>
      <c r="BF131" s="9">
        <v>45493</v>
      </c>
      <c r="BG131" s="9">
        <v>45511</v>
      </c>
      <c r="BH131" s="9">
        <v>45523</v>
      </c>
      <c r="BI131" s="9">
        <v>45579</v>
      </c>
      <c r="BJ131" s="9">
        <v>45600</v>
      </c>
      <c r="BK131" s="9">
        <v>45607</v>
      </c>
      <c r="BL131" s="9">
        <v>45651</v>
      </c>
    </row>
    <row r="132" spans="1:64" ht="210">
      <c r="A132" s="11" t="s">
        <v>2128</v>
      </c>
      <c r="B132" s="11" t="s">
        <v>2129</v>
      </c>
      <c r="C132" s="11" t="s">
        <v>2215</v>
      </c>
      <c r="D132" s="12" t="s">
        <v>634</v>
      </c>
      <c r="E132" s="11" t="s">
        <v>2166</v>
      </c>
      <c r="F132" s="56" t="s">
        <v>2167</v>
      </c>
      <c r="G132" s="12" t="s">
        <v>1114</v>
      </c>
      <c r="H132" s="11" t="s">
        <v>2170</v>
      </c>
      <c r="I132" s="12" t="s">
        <v>2134</v>
      </c>
      <c r="J132" s="12" t="s">
        <v>2171</v>
      </c>
      <c r="K132" s="11" t="s">
        <v>2136</v>
      </c>
      <c r="L132" s="12">
        <v>15</v>
      </c>
      <c r="M132" s="12" t="s">
        <v>1112</v>
      </c>
      <c r="N132" s="20">
        <v>45338</v>
      </c>
      <c r="O132" s="35"/>
      <c r="P132" s="24">
        <v>45443</v>
      </c>
      <c r="Q132" s="22">
        <f>NETWORKDAYS(N132,P132,AV132:AY132:AZ132:BA132:BB132:BC132:BD132:BE132:BF132:BG132:BH132:BL132)</f>
        <v>71</v>
      </c>
      <c r="R132" s="22">
        <f t="shared" ref="R132:R195" si="3">1+Q132</f>
        <v>72</v>
      </c>
      <c r="S132" s="13" t="s">
        <v>2151</v>
      </c>
      <c r="T132" s="11" t="s">
        <v>2357</v>
      </c>
      <c r="U132" s="12"/>
      <c r="V132" s="12"/>
      <c r="W132" s="12"/>
      <c r="X132" s="22"/>
      <c r="Y132" s="12"/>
      <c r="AV132" s="9">
        <v>45292</v>
      </c>
      <c r="AW132" s="9">
        <v>45299</v>
      </c>
      <c r="AX132" s="9">
        <v>45376</v>
      </c>
      <c r="AY132" s="9">
        <v>45379</v>
      </c>
      <c r="AZ132" s="9">
        <v>45380</v>
      </c>
      <c r="BA132" s="9">
        <v>45413</v>
      </c>
      <c r="BB132" s="9">
        <v>45425</v>
      </c>
      <c r="BC132" s="9">
        <v>45446</v>
      </c>
      <c r="BD132" s="9">
        <v>45453</v>
      </c>
      <c r="BE132" s="9">
        <v>45474</v>
      </c>
      <c r="BF132" s="9">
        <v>45493</v>
      </c>
      <c r="BG132" s="9">
        <v>45511</v>
      </c>
      <c r="BH132" s="9">
        <v>45523</v>
      </c>
      <c r="BI132" s="9">
        <v>45579</v>
      </c>
      <c r="BJ132" s="9">
        <v>45600</v>
      </c>
      <c r="BK132" s="9">
        <v>45607</v>
      </c>
      <c r="BL132" s="9">
        <v>45651</v>
      </c>
    </row>
    <row r="133" spans="1:64" ht="165">
      <c r="A133" s="11" t="s">
        <v>2128</v>
      </c>
      <c r="B133" s="11" t="s">
        <v>2129</v>
      </c>
      <c r="C133" s="11" t="s">
        <v>2223</v>
      </c>
      <c r="D133" s="12" t="s">
        <v>1069</v>
      </c>
      <c r="E133" s="11" t="s">
        <v>2131</v>
      </c>
      <c r="F133" s="11" t="s">
        <v>2132</v>
      </c>
      <c r="G133" s="12" t="s">
        <v>1070</v>
      </c>
      <c r="H133" s="12" t="s">
        <v>2291</v>
      </c>
      <c r="I133" s="12" t="s">
        <v>2134</v>
      </c>
      <c r="J133" s="12" t="s">
        <v>2149</v>
      </c>
      <c r="K133" s="11" t="s">
        <v>2136</v>
      </c>
      <c r="L133" s="12">
        <v>15</v>
      </c>
      <c r="M133" s="12" t="s">
        <v>1067</v>
      </c>
      <c r="N133" s="20">
        <v>45341</v>
      </c>
      <c r="O133" s="36" t="s">
        <v>2348</v>
      </c>
      <c r="P133" s="52">
        <v>45434</v>
      </c>
      <c r="Q133" s="22">
        <f>NETWORKDAYS(N133,P133,AV133:AY133:AZ133:BA133:BB133:BC133:BD133:BE133:BF133:BG133:BH133:BL133)</f>
        <v>63</v>
      </c>
      <c r="R133" s="22">
        <f t="shared" si="3"/>
        <v>64</v>
      </c>
      <c r="S133" s="25" t="s">
        <v>2570</v>
      </c>
      <c r="T133" s="11" t="s">
        <v>2349</v>
      </c>
      <c r="U133" s="47">
        <v>45421.446608796294</v>
      </c>
      <c r="V133" s="11" t="s">
        <v>2140</v>
      </c>
      <c r="W133" s="11" t="s">
        <v>2573</v>
      </c>
      <c r="X133" s="11" t="s">
        <v>2573</v>
      </c>
      <c r="Y133" s="13" t="s">
        <v>2600</v>
      </c>
      <c r="AV133" s="9">
        <v>45292</v>
      </c>
      <c r="AW133" s="9">
        <v>45299</v>
      </c>
      <c r="AX133" s="9">
        <v>45376</v>
      </c>
      <c r="AY133" s="9">
        <v>45379</v>
      </c>
      <c r="AZ133" s="9">
        <v>45380</v>
      </c>
      <c r="BA133" s="9">
        <v>45413</v>
      </c>
      <c r="BB133" s="9">
        <v>45425</v>
      </c>
      <c r="BC133" s="9">
        <v>45446</v>
      </c>
      <c r="BD133" s="9">
        <v>45453</v>
      </c>
      <c r="BE133" s="9">
        <v>45474</v>
      </c>
      <c r="BF133" s="9">
        <v>45493</v>
      </c>
      <c r="BG133" s="9">
        <v>45511</v>
      </c>
      <c r="BH133" s="9">
        <v>45523</v>
      </c>
      <c r="BI133" s="9">
        <v>45579</v>
      </c>
      <c r="BJ133" s="9">
        <v>45600</v>
      </c>
      <c r="BK133" s="9">
        <v>45607</v>
      </c>
      <c r="BL133" s="9">
        <v>45651</v>
      </c>
    </row>
    <row r="134" spans="1:64" ht="195">
      <c r="A134" s="11" t="s">
        <v>2128</v>
      </c>
      <c r="B134" s="11" t="s">
        <v>2129</v>
      </c>
      <c r="C134" s="11" t="s">
        <v>2184</v>
      </c>
      <c r="D134" s="12" t="s">
        <v>1119</v>
      </c>
      <c r="E134" s="11" t="s">
        <v>2131</v>
      </c>
      <c r="F134" s="11" t="s">
        <v>2203</v>
      </c>
      <c r="G134" s="12" t="s">
        <v>1120</v>
      </c>
      <c r="H134" s="11" t="s">
        <v>2133</v>
      </c>
      <c r="I134" s="12" t="s">
        <v>2134</v>
      </c>
      <c r="J134" s="12" t="s">
        <v>2135</v>
      </c>
      <c r="K134" s="11" t="s">
        <v>2136</v>
      </c>
      <c r="L134" s="12">
        <v>15</v>
      </c>
      <c r="M134" s="12" t="s">
        <v>1117</v>
      </c>
      <c r="N134" s="20">
        <v>45338</v>
      </c>
      <c r="O134" s="35"/>
      <c r="P134" s="24">
        <v>45443</v>
      </c>
      <c r="Q134" s="22">
        <f>NETWORKDAYS(N134,P134,AV134:AY134:AZ134:BA134:BB134:BC134:BD134:BE134:BF134:BG134:BH134:BL134)</f>
        <v>71</v>
      </c>
      <c r="R134" s="22">
        <f t="shared" si="3"/>
        <v>72</v>
      </c>
      <c r="S134" s="13" t="s">
        <v>2151</v>
      </c>
      <c r="T134" s="11" t="s">
        <v>2359</v>
      </c>
      <c r="U134" s="12"/>
      <c r="V134" s="12"/>
      <c r="W134" s="12"/>
      <c r="X134" s="22"/>
      <c r="Y134" s="12"/>
      <c r="AV134" s="9">
        <v>45292</v>
      </c>
      <c r="AW134" s="9">
        <v>45299</v>
      </c>
      <c r="AX134" s="9">
        <v>45376</v>
      </c>
      <c r="AY134" s="9">
        <v>45379</v>
      </c>
      <c r="AZ134" s="9">
        <v>45380</v>
      </c>
      <c r="BA134" s="9">
        <v>45413</v>
      </c>
      <c r="BB134" s="9">
        <v>45425</v>
      </c>
      <c r="BC134" s="9">
        <v>45446</v>
      </c>
      <c r="BD134" s="9">
        <v>45453</v>
      </c>
      <c r="BE134" s="9">
        <v>45474</v>
      </c>
      <c r="BF134" s="9">
        <v>45493</v>
      </c>
      <c r="BG134" s="9">
        <v>45511</v>
      </c>
      <c r="BH134" s="9">
        <v>45523</v>
      </c>
      <c r="BI134" s="9">
        <v>45579</v>
      </c>
      <c r="BJ134" s="9">
        <v>45600</v>
      </c>
      <c r="BK134" s="9">
        <v>45607</v>
      </c>
      <c r="BL134" s="9">
        <v>45651</v>
      </c>
    </row>
    <row r="135" spans="1:64" ht="150">
      <c r="A135" s="11" t="s">
        <v>2128</v>
      </c>
      <c r="B135" s="12" t="s">
        <v>2201</v>
      </c>
      <c r="C135" s="11" t="s">
        <v>2153</v>
      </c>
      <c r="D135" s="12" t="s">
        <v>1091</v>
      </c>
      <c r="E135" s="11" t="s">
        <v>2131</v>
      </c>
      <c r="F135" s="12" t="s">
        <v>2132</v>
      </c>
      <c r="G135" s="12" t="s">
        <v>1092</v>
      </c>
      <c r="H135" s="11" t="s">
        <v>2133</v>
      </c>
      <c r="I135" s="12" t="s">
        <v>2134</v>
      </c>
      <c r="J135" s="12" t="s">
        <v>2135</v>
      </c>
      <c r="K135" s="12" t="s">
        <v>2613</v>
      </c>
      <c r="L135" s="12">
        <v>15</v>
      </c>
      <c r="M135" s="11" t="s">
        <v>1089</v>
      </c>
      <c r="N135" s="20">
        <v>45340</v>
      </c>
      <c r="O135" s="36" t="s">
        <v>2351</v>
      </c>
      <c r="P135" s="52">
        <v>45384</v>
      </c>
      <c r="Q135" s="22">
        <f>NETWORKDAYS(N135,P135,AV135:AY135:AZ135:BA135:BB135:BC135:BD135:BE135:BF135:BG135:BH135:BL135)</f>
        <v>29</v>
      </c>
      <c r="R135" s="22">
        <f t="shared" si="3"/>
        <v>30</v>
      </c>
      <c r="S135" s="25" t="s">
        <v>2570</v>
      </c>
      <c r="T135" s="11" t="s">
        <v>2352</v>
      </c>
      <c r="U135" s="20">
        <v>45376.80840277778</v>
      </c>
      <c r="V135" s="12" t="s">
        <v>2140</v>
      </c>
      <c r="W135" s="11" t="s">
        <v>2141</v>
      </c>
      <c r="X135" s="11" t="s">
        <v>2142</v>
      </c>
      <c r="Y135" s="25" t="s">
        <v>2576</v>
      </c>
      <c r="AV135" s="9">
        <v>45292</v>
      </c>
      <c r="AW135" s="9">
        <v>45299</v>
      </c>
      <c r="AX135" s="9">
        <v>45376</v>
      </c>
      <c r="AY135" s="9">
        <v>45379</v>
      </c>
      <c r="AZ135" s="9">
        <v>45380</v>
      </c>
      <c r="BA135" s="9">
        <v>45413</v>
      </c>
      <c r="BB135" s="9">
        <v>45425</v>
      </c>
      <c r="BC135" s="9">
        <v>45446</v>
      </c>
      <c r="BD135" s="9">
        <v>45453</v>
      </c>
      <c r="BE135" s="9">
        <v>45474</v>
      </c>
      <c r="BF135" s="9">
        <v>45493</v>
      </c>
      <c r="BG135" s="9">
        <v>45511</v>
      </c>
      <c r="BH135" s="9">
        <v>45523</v>
      </c>
      <c r="BI135" s="9">
        <v>45579</v>
      </c>
      <c r="BJ135" s="9">
        <v>45600</v>
      </c>
      <c r="BK135" s="9">
        <v>45607</v>
      </c>
      <c r="BL135" s="9">
        <v>45651</v>
      </c>
    </row>
    <row r="136" spans="1:64" ht="210">
      <c r="A136" s="11" t="s">
        <v>2128</v>
      </c>
      <c r="B136" s="11" t="s">
        <v>2129</v>
      </c>
      <c r="C136" s="11" t="s">
        <v>2335</v>
      </c>
      <c r="D136" s="12" t="s">
        <v>1127</v>
      </c>
      <c r="E136" s="11" t="s">
        <v>2166</v>
      </c>
      <c r="F136" s="11" t="s">
        <v>2203</v>
      </c>
      <c r="G136" s="12" t="s">
        <v>1128</v>
      </c>
      <c r="H136" s="12" t="s">
        <v>2173</v>
      </c>
      <c r="I136" s="12" t="s">
        <v>2134</v>
      </c>
      <c r="J136" s="12" t="s">
        <v>2174</v>
      </c>
      <c r="K136" s="12" t="s">
        <v>2613</v>
      </c>
      <c r="L136" s="12">
        <v>15</v>
      </c>
      <c r="M136" s="12" t="s">
        <v>1125</v>
      </c>
      <c r="N136" s="20">
        <v>45338</v>
      </c>
      <c r="O136" s="35"/>
      <c r="P136" s="24">
        <v>45443</v>
      </c>
      <c r="Q136" s="22">
        <f>NETWORKDAYS(N136,P136,AV136:AY136:AZ136:BA136:BB136:BC136:BD136:BE136:BF136:BG136:BH136:BL136)</f>
        <v>71</v>
      </c>
      <c r="R136" s="22">
        <f t="shared" si="3"/>
        <v>72</v>
      </c>
      <c r="S136" s="13" t="s">
        <v>2151</v>
      </c>
      <c r="T136" s="11" t="s">
        <v>2361</v>
      </c>
      <c r="U136" s="12"/>
      <c r="V136" s="12"/>
      <c r="W136" s="12"/>
      <c r="X136" s="22"/>
      <c r="Y136" s="12"/>
      <c r="AV136" s="9">
        <v>45292</v>
      </c>
      <c r="AW136" s="9">
        <v>45299</v>
      </c>
      <c r="AX136" s="9">
        <v>45376</v>
      </c>
      <c r="AY136" s="9">
        <v>45379</v>
      </c>
      <c r="AZ136" s="9">
        <v>45380</v>
      </c>
      <c r="BA136" s="9">
        <v>45413</v>
      </c>
      <c r="BB136" s="9">
        <v>45425</v>
      </c>
      <c r="BC136" s="9">
        <v>45446</v>
      </c>
      <c r="BD136" s="9">
        <v>45453</v>
      </c>
      <c r="BE136" s="9">
        <v>45474</v>
      </c>
      <c r="BF136" s="9">
        <v>45493</v>
      </c>
      <c r="BG136" s="9">
        <v>45511</v>
      </c>
      <c r="BH136" s="9">
        <v>45523</v>
      </c>
      <c r="BI136" s="9">
        <v>45579</v>
      </c>
      <c r="BJ136" s="9">
        <v>45600</v>
      </c>
      <c r="BK136" s="9">
        <v>45607</v>
      </c>
      <c r="BL136" s="9">
        <v>45651</v>
      </c>
    </row>
    <row r="137" spans="1:64" ht="120">
      <c r="A137" s="11" t="s">
        <v>2128</v>
      </c>
      <c r="B137" s="11" t="s">
        <v>2129</v>
      </c>
      <c r="C137" s="11" t="s">
        <v>2223</v>
      </c>
      <c r="D137" s="12" t="s">
        <v>312</v>
      </c>
      <c r="E137" s="11" t="s">
        <v>2154</v>
      </c>
      <c r="F137" s="11" t="s">
        <v>2203</v>
      </c>
      <c r="G137" s="12" t="s">
        <v>1135</v>
      </c>
      <c r="H137" s="12" t="s">
        <v>2177</v>
      </c>
      <c r="I137" s="12" t="s">
        <v>2156</v>
      </c>
      <c r="J137" s="11" t="s">
        <v>2362</v>
      </c>
      <c r="K137" s="11" t="s">
        <v>2136</v>
      </c>
      <c r="L137" s="12">
        <v>15</v>
      </c>
      <c r="M137" s="11" t="s">
        <v>1133</v>
      </c>
      <c r="N137" s="20">
        <v>45338</v>
      </c>
      <c r="O137" s="35"/>
      <c r="P137" s="24">
        <v>45443</v>
      </c>
      <c r="Q137" s="22">
        <f>NETWORKDAYS(N137,P137,AV137:AY137:AZ137:BA137:BB137:BC137:BD137:BE137:BF137:BG137:BH137:BL137)</f>
        <v>71</v>
      </c>
      <c r="R137" s="22">
        <f t="shared" si="3"/>
        <v>72</v>
      </c>
      <c r="S137" s="13" t="s">
        <v>2151</v>
      </c>
      <c r="T137" s="11" t="s">
        <v>2363</v>
      </c>
      <c r="U137" s="12"/>
      <c r="V137" s="12"/>
      <c r="W137" s="12"/>
      <c r="X137" s="22"/>
      <c r="Y137" s="12"/>
      <c r="AV137" s="9">
        <v>45292</v>
      </c>
      <c r="AW137" s="9">
        <v>45299</v>
      </c>
      <c r="AX137" s="9">
        <v>45376</v>
      </c>
      <c r="AY137" s="9">
        <v>45379</v>
      </c>
      <c r="AZ137" s="9">
        <v>45380</v>
      </c>
      <c r="BA137" s="9">
        <v>45413</v>
      </c>
      <c r="BB137" s="9">
        <v>45425</v>
      </c>
      <c r="BC137" s="9">
        <v>45446</v>
      </c>
      <c r="BD137" s="9">
        <v>45453</v>
      </c>
      <c r="BE137" s="9">
        <v>45474</v>
      </c>
      <c r="BF137" s="9">
        <v>45493</v>
      </c>
      <c r="BG137" s="9">
        <v>45511</v>
      </c>
      <c r="BH137" s="9">
        <v>45523</v>
      </c>
      <c r="BI137" s="9">
        <v>45579</v>
      </c>
      <c r="BJ137" s="9">
        <v>45600</v>
      </c>
      <c r="BK137" s="9">
        <v>45607</v>
      </c>
      <c r="BL137" s="9">
        <v>45651</v>
      </c>
    </row>
    <row r="138" spans="1:64" ht="195">
      <c r="A138" s="11" t="s">
        <v>2128</v>
      </c>
      <c r="B138" s="11" t="s">
        <v>2129</v>
      </c>
      <c r="C138" s="11" t="s">
        <v>2153</v>
      </c>
      <c r="D138" s="12" t="s">
        <v>1140</v>
      </c>
      <c r="E138" s="11" t="s">
        <v>2154</v>
      </c>
      <c r="F138" s="11" t="s">
        <v>2203</v>
      </c>
      <c r="G138" s="12" t="s">
        <v>1141</v>
      </c>
      <c r="H138" s="11" t="s">
        <v>2133</v>
      </c>
      <c r="I138" s="12" t="s">
        <v>2134</v>
      </c>
      <c r="J138" s="12" t="s">
        <v>2135</v>
      </c>
      <c r="K138" s="11" t="s">
        <v>2136</v>
      </c>
      <c r="L138" s="12">
        <v>15</v>
      </c>
      <c r="M138" s="12" t="s">
        <v>1138</v>
      </c>
      <c r="N138" s="20">
        <v>45338</v>
      </c>
      <c r="O138" s="35"/>
      <c r="P138" s="24">
        <v>45443</v>
      </c>
      <c r="Q138" s="22">
        <f>NETWORKDAYS(N138,P138,AV138:AY138:AZ138:BA138:BB138:BC138:BD138:BE138:BF138:BG138:BH138:BL138)</f>
        <v>71</v>
      </c>
      <c r="R138" s="22">
        <f t="shared" si="3"/>
        <v>72</v>
      </c>
      <c r="S138" s="13" t="s">
        <v>2151</v>
      </c>
      <c r="T138" s="11" t="s">
        <v>2364</v>
      </c>
      <c r="U138" s="12"/>
      <c r="V138" s="12"/>
      <c r="W138" s="12"/>
      <c r="X138" s="22"/>
      <c r="Y138" s="12"/>
      <c r="AV138" s="9">
        <v>45292</v>
      </c>
      <c r="AW138" s="9">
        <v>45299</v>
      </c>
      <c r="AX138" s="9">
        <v>45376</v>
      </c>
      <c r="AY138" s="9">
        <v>45379</v>
      </c>
      <c r="AZ138" s="9">
        <v>45380</v>
      </c>
      <c r="BA138" s="9">
        <v>45413</v>
      </c>
      <c r="BB138" s="9">
        <v>45425</v>
      </c>
      <c r="BC138" s="9">
        <v>45446</v>
      </c>
      <c r="BD138" s="9">
        <v>45453</v>
      </c>
      <c r="BE138" s="9">
        <v>45474</v>
      </c>
      <c r="BF138" s="9">
        <v>45493</v>
      </c>
      <c r="BG138" s="9">
        <v>45511</v>
      </c>
      <c r="BH138" s="9">
        <v>45523</v>
      </c>
      <c r="BI138" s="9">
        <v>45579</v>
      </c>
      <c r="BJ138" s="9">
        <v>45600</v>
      </c>
      <c r="BK138" s="9">
        <v>45607</v>
      </c>
      <c r="BL138" s="9">
        <v>45651</v>
      </c>
    </row>
    <row r="139" spans="1:64" ht="210">
      <c r="A139" s="11" t="s">
        <v>2128</v>
      </c>
      <c r="B139" s="11" t="s">
        <v>2129</v>
      </c>
      <c r="C139" s="11" t="s">
        <v>2250</v>
      </c>
      <c r="D139" s="12" t="s">
        <v>1148</v>
      </c>
      <c r="E139" s="11" t="s">
        <v>2166</v>
      </c>
      <c r="F139" s="11" t="s">
        <v>2203</v>
      </c>
      <c r="G139" s="12" t="s">
        <v>1149</v>
      </c>
      <c r="H139" s="12" t="s">
        <v>2173</v>
      </c>
      <c r="I139" s="12" t="s">
        <v>2134</v>
      </c>
      <c r="J139" s="12" t="s">
        <v>2174</v>
      </c>
      <c r="K139" s="11" t="s">
        <v>2136</v>
      </c>
      <c r="L139" s="12">
        <v>15</v>
      </c>
      <c r="M139" s="12" t="s">
        <v>1146</v>
      </c>
      <c r="N139" s="20">
        <v>45338</v>
      </c>
      <c r="O139" s="35"/>
      <c r="P139" s="24">
        <v>45443</v>
      </c>
      <c r="Q139" s="22">
        <f>NETWORKDAYS(N139,P139,AV139:AY139:AZ139:BA139:BB139:BC139:BD139:BE139:BF139:BG139:BH139:BL139)</f>
        <v>71</v>
      </c>
      <c r="R139" s="22">
        <f t="shared" si="3"/>
        <v>72</v>
      </c>
      <c r="S139" s="13" t="s">
        <v>2151</v>
      </c>
      <c r="T139" s="11" t="s">
        <v>2365</v>
      </c>
      <c r="U139" s="12"/>
      <c r="V139" s="12"/>
      <c r="W139" s="12"/>
      <c r="X139" s="22"/>
      <c r="Y139" s="12"/>
      <c r="AV139" s="9">
        <v>45292</v>
      </c>
      <c r="AW139" s="9">
        <v>45299</v>
      </c>
      <c r="AX139" s="9">
        <v>45376</v>
      </c>
      <c r="AY139" s="9">
        <v>45379</v>
      </c>
      <c r="AZ139" s="9">
        <v>45380</v>
      </c>
      <c r="BA139" s="9">
        <v>45413</v>
      </c>
      <c r="BB139" s="9">
        <v>45425</v>
      </c>
      <c r="BC139" s="9">
        <v>45446</v>
      </c>
      <c r="BD139" s="9">
        <v>45453</v>
      </c>
      <c r="BE139" s="9">
        <v>45474</v>
      </c>
      <c r="BF139" s="9">
        <v>45493</v>
      </c>
      <c r="BG139" s="9">
        <v>45511</v>
      </c>
      <c r="BH139" s="9">
        <v>45523</v>
      </c>
      <c r="BI139" s="9">
        <v>45579</v>
      </c>
      <c r="BJ139" s="9">
        <v>45600</v>
      </c>
      <c r="BK139" s="9">
        <v>45607</v>
      </c>
      <c r="BL139" s="9">
        <v>45651</v>
      </c>
    </row>
    <row r="140" spans="1:64" ht="195">
      <c r="A140" s="11" t="s">
        <v>2128</v>
      </c>
      <c r="B140" s="11" t="s">
        <v>2129</v>
      </c>
      <c r="C140" s="11" t="s">
        <v>2223</v>
      </c>
      <c r="D140" s="12" t="s">
        <v>1152</v>
      </c>
      <c r="E140" s="11" t="s">
        <v>2166</v>
      </c>
      <c r="F140" s="12" t="s">
        <v>2132</v>
      </c>
      <c r="G140" s="12" t="s">
        <v>1153</v>
      </c>
      <c r="H140" s="11" t="s">
        <v>2198</v>
      </c>
      <c r="I140" s="12" t="s">
        <v>2156</v>
      </c>
      <c r="J140" s="12" t="s">
        <v>2199</v>
      </c>
      <c r="K140" s="11" t="s">
        <v>2136</v>
      </c>
      <c r="L140" s="12">
        <v>15</v>
      </c>
      <c r="M140" s="12" t="s">
        <v>1150</v>
      </c>
      <c r="N140" s="20">
        <v>45338</v>
      </c>
      <c r="O140" s="35"/>
      <c r="P140" s="24">
        <v>45443</v>
      </c>
      <c r="Q140" s="22">
        <f>NETWORKDAYS(N140,P140,AV140:AY140:AZ140:BA140:BB140:BC140:BD140:BE140:BF140:BG140:BH140:BL140)</f>
        <v>71</v>
      </c>
      <c r="R140" s="22">
        <f t="shared" si="3"/>
        <v>72</v>
      </c>
      <c r="S140" s="13" t="s">
        <v>2151</v>
      </c>
      <c r="T140" s="11" t="s">
        <v>2366</v>
      </c>
      <c r="U140" s="12"/>
      <c r="V140" s="12"/>
      <c r="W140" s="12"/>
      <c r="X140" s="22"/>
      <c r="Y140" s="12"/>
      <c r="AV140" s="9">
        <v>45292</v>
      </c>
      <c r="AW140" s="9">
        <v>45299</v>
      </c>
      <c r="AX140" s="9">
        <v>45376</v>
      </c>
      <c r="AY140" s="9">
        <v>45379</v>
      </c>
      <c r="AZ140" s="9">
        <v>45380</v>
      </c>
      <c r="BA140" s="9">
        <v>45413</v>
      </c>
      <c r="BB140" s="9">
        <v>45425</v>
      </c>
      <c r="BC140" s="9">
        <v>45446</v>
      </c>
      <c r="BD140" s="9">
        <v>45453</v>
      </c>
      <c r="BE140" s="9">
        <v>45474</v>
      </c>
      <c r="BF140" s="9">
        <v>45493</v>
      </c>
      <c r="BG140" s="9">
        <v>45511</v>
      </c>
      <c r="BH140" s="9">
        <v>45523</v>
      </c>
      <c r="BI140" s="9">
        <v>45579</v>
      </c>
      <c r="BJ140" s="9">
        <v>45600</v>
      </c>
      <c r="BK140" s="9">
        <v>45607</v>
      </c>
      <c r="BL140" s="9">
        <v>45651</v>
      </c>
    </row>
    <row r="141" spans="1:64" ht="90">
      <c r="A141" s="11" t="s">
        <v>2128</v>
      </c>
      <c r="B141" s="11" t="s">
        <v>2129</v>
      </c>
      <c r="C141" s="11" t="s">
        <v>2153</v>
      </c>
      <c r="D141" s="12" t="s">
        <v>416</v>
      </c>
      <c r="E141" s="11" t="s">
        <v>2154</v>
      </c>
      <c r="F141" s="11" t="s">
        <v>2132</v>
      </c>
      <c r="G141" s="12" t="s">
        <v>417</v>
      </c>
      <c r="H141" s="12"/>
      <c r="I141" s="12" t="s">
        <v>2178</v>
      </c>
      <c r="J141" s="12" t="s">
        <v>2178</v>
      </c>
      <c r="K141" s="12" t="s">
        <v>2613</v>
      </c>
      <c r="L141" s="12">
        <v>15</v>
      </c>
      <c r="M141" s="12" t="s">
        <v>1115</v>
      </c>
      <c r="N141" s="20">
        <v>45338</v>
      </c>
      <c r="O141" s="34" t="s">
        <v>414</v>
      </c>
      <c r="P141" s="52">
        <v>45397</v>
      </c>
      <c r="Q141" s="22">
        <f>NETWORKDAYS(N141,P141,AV141:AY141:AZ141:BA141:BB141:BC141:BD141:BE141:BF141:BG141:BH141:BL141)</f>
        <v>39</v>
      </c>
      <c r="R141" s="22">
        <f t="shared" si="3"/>
        <v>40</v>
      </c>
      <c r="S141" s="25" t="s">
        <v>2570</v>
      </c>
      <c r="T141" s="11" t="s">
        <v>2358</v>
      </c>
      <c r="U141" s="47">
        <v>45349.423182870371</v>
      </c>
      <c r="V141" s="11" t="s">
        <v>2140</v>
      </c>
      <c r="W141" s="11" t="s">
        <v>2573</v>
      </c>
      <c r="X141" s="11" t="s">
        <v>2573</v>
      </c>
      <c r="Y141" s="13" t="s">
        <v>2600</v>
      </c>
      <c r="AV141" s="9">
        <v>45292</v>
      </c>
      <c r="AW141" s="9">
        <v>45299</v>
      </c>
      <c r="AX141" s="9">
        <v>45376</v>
      </c>
      <c r="AY141" s="9">
        <v>45379</v>
      </c>
      <c r="AZ141" s="9">
        <v>45380</v>
      </c>
      <c r="BA141" s="9">
        <v>45413</v>
      </c>
      <c r="BB141" s="9">
        <v>45425</v>
      </c>
      <c r="BC141" s="9">
        <v>45446</v>
      </c>
      <c r="BD141" s="9">
        <v>45453</v>
      </c>
      <c r="BE141" s="9">
        <v>45474</v>
      </c>
      <c r="BF141" s="9">
        <v>45493</v>
      </c>
      <c r="BG141" s="9">
        <v>45511</v>
      </c>
      <c r="BH141" s="9">
        <v>45523</v>
      </c>
      <c r="BI141" s="9">
        <v>45579</v>
      </c>
      <c r="BJ141" s="9">
        <v>45600</v>
      </c>
      <c r="BK141" s="9">
        <v>45607</v>
      </c>
      <c r="BL141" s="9">
        <v>45651</v>
      </c>
    </row>
    <row r="142" spans="1:64" ht="210">
      <c r="A142" s="11" t="s">
        <v>2128</v>
      </c>
      <c r="B142" s="11" t="s">
        <v>2129</v>
      </c>
      <c r="C142" s="11" t="s">
        <v>2247</v>
      </c>
      <c r="D142" s="12" t="s">
        <v>1156</v>
      </c>
      <c r="E142" s="11" t="s">
        <v>2212</v>
      </c>
      <c r="F142" s="12" t="s">
        <v>2132</v>
      </c>
      <c r="G142" s="12" t="s">
        <v>1157</v>
      </c>
      <c r="H142" s="12" t="s">
        <v>2173</v>
      </c>
      <c r="I142" s="12" t="s">
        <v>2134</v>
      </c>
      <c r="J142" s="12" t="s">
        <v>2174</v>
      </c>
      <c r="K142" s="11" t="s">
        <v>2136</v>
      </c>
      <c r="L142" s="12">
        <v>15</v>
      </c>
      <c r="M142" s="12" t="s">
        <v>1154</v>
      </c>
      <c r="N142" s="20">
        <v>45338</v>
      </c>
      <c r="O142" s="35"/>
      <c r="P142" s="24">
        <v>45443</v>
      </c>
      <c r="Q142" s="22">
        <f>NETWORKDAYS(N142,P142,AV142:AY142:AZ142:BA142:BB142:BC142:BD142:BE142:BF142:BG142:BH142:BL142)</f>
        <v>71</v>
      </c>
      <c r="R142" s="22">
        <f t="shared" si="3"/>
        <v>72</v>
      </c>
      <c r="S142" s="13" t="s">
        <v>2151</v>
      </c>
      <c r="T142" s="11" t="s">
        <v>2367</v>
      </c>
      <c r="U142" s="12"/>
      <c r="V142" s="12"/>
      <c r="W142" s="12"/>
      <c r="X142" s="22"/>
      <c r="Y142" s="12"/>
      <c r="AV142" s="9">
        <v>45292</v>
      </c>
      <c r="AW142" s="9">
        <v>45299</v>
      </c>
      <c r="AX142" s="9">
        <v>45376</v>
      </c>
      <c r="AY142" s="9">
        <v>45379</v>
      </c>
      <c r="AZ142" s="9">
        <v>45380</v>
      </c>
      <c r="BA142" s="9">
        <v>45413</v>
      </c>
      <c r="BB142" s="9">
        <v>45425</v>
      </c>
      <c r="BC142" s="9">
        <v>45446</v>
      </c>
      <c r="BD142" s="9">
        <v>45453</v>
      </c>
      <c r="BE142" s="9">
        <v>45474</v>
      </c>
      <c r="BF142" s="9">
        <v>45493</v>
      </c>
      <c r="BG142" s="9">
        <v>45511</v>
      </c>
      <c r="BH142" s="9">
        <v>45523</v>
      </c>
      <c r="BI142" s="9">
        <v>45579</v>
      </c>
      <c r="BJ142" s="9">
        <v>45600</v>
      </c>
      <c r="BK142" s="9">
        <v>45607</v>
      </c>
      <c r="BL142" s="9">
        <v>45651</v>
      </c>
    </row>
    <row r="143" spans="1:64" ht="120">
      <c r="A143" s="11" t="s">
        <v>2128</v>
      </c>
      <c r="B143" s="11" t="s">
        <v>2129</v>
      </c>
      <c r="C143" s="11" t="s">
        <v>2197</v>
      </c>
      <c r="D143" s="12" t="s">
        <v>1123</v>
      </c>
      <c r="E143" s="11" t="s">
        <v>2212</v>
      </c>
      <c r="F143" s="56" t="s">
        <v>2216</v>
      </c>
      <c r="G143" s="12" t="s">
        <v>1124</v>
      </c>
      <c r="H143" s="12" t="s">
        <v>2173</v>
      </c>
      <c r="I143" s="12" t="s">
        <v>2134</v>
      </c>
      <c r="J143" s="12" t="s">
        <v>2174</v>
      </c>
      <c r="K143" s="11" t="s">
        <v>2136</v>
      </c>
      <c r="L143" s="12">
        <v>15</v>
      </c>
      <c r="M143" s="12" t="s">
        <v>1121</v>
      </c>
      <c r="N143" s="20">
        <v>45338</v>
      </c>
      <c r="O143" s="34" t="s">
        <v>2591</v>
      </c>
      <c r="P143" s="50">
        <v>45422</v>
      </c>
      <c r="Q143" s="22">
        <f>NETWORKDAYS(N143,P143,AV143:AY143:AZ143:BA143:BB143:BC143:BD143:BE143:BF143:BG143:BH143:BL143)</f>
        <v>57</v>
      </c>
      <c r="R143" s="22">
        <f t="shared" si="3"/>
        <v>58</v>
      </c>
      <c r="S143" s="25" t="s">
        <v>2570</v>
      </c>
      <c r="T143" s="11" t="s">
        <v>2360</v>
      </c>
      <c r="U143" s="55">
        <v>45427</v>
      </c>
      <c r="V143" s="11" t="s">
        <v>2140</v>
      </c>
      <c r="W143" s="11" t="s">
        <v>2141</v>
      </c>
      <c r="X143" s="40" t="s">
        <v>2142</v>
      </c>
      <c r="Y143" s="25" t="s">
        <v>2576</v>
      </c>
      <c r="AV143" s="9">
        <v>45292</v>
      </c>
      <c r="AW143" s="9">
        <v>45299</v>
      </c>
      <c r="AX143" s="9">
        <v>45376</v>
      </c>
      <c r="AY143" s="9">
        <v>45379</v>
      </c>
      <c r="AZ143" s="9">
        <v>45380</v>
      </c>
      <c r="BA143" s="9">
        <v>45413</v>
      </c>
      <c r="BB143" s="9">
        <v>45425</v>
      </c>
      <c r="BC143" s="9">
        <v>45446</v>
      </c>
      <c r="BD143" s="9">
        <v>45453</v>
      </c>
      <c r="BE143" s="9">
        <v>45474</v>
      </c>
      <c r="BF143" s="9">
        <v>45493</v>
      </c>
      <c r="BG143" s="9">
        <v>45511</v>
      </c>
      <c r="BH143" s="9">
        <v>45523</v>
      </c>
      <c r="BI143" s="9">
        <v>45579</v>
      </c>
      <c r="BJ143" s="9">
        <v>45600</v>
      </c>
      <c r="BK143" s="9">
        <v>45607</v>
      </c>
      <c r="BL143" s="9">
        <v>45651</v>
      </c>
    </row>
    <row r="144" spans="1:64" ht="165">
      <c r="A144" s="11" t="s">
        <v>2128</v>
      </c>
      <c r="B144" s="11" t="s">
        <v>2129</v>
      </c>
      <c r="C144" s="11" t="s">
        <v>2208</v>
      </c>
      <c r="D144" s="12" t="s">
        <v>1166</v>
      </c>
      <c r="E144" s="11" t="s">
        <v>2131</v>
      </c>
      <c r="F144" s="11" t="s">
        <v>2203</v>
      </c>
      <c r="G144" s="12" t="s">
        <v>1167</v>
      </c>
      <c r="H144" s="12" t="s">
        <v>2173</v>
      </c>
      <c r="I144" s="12" t="s">
        <v>2134</v>
      </c>
      <c r="J144" s="11" t="s">
        <v>2174</v>
      </c>
      <c r="K144" s="11" t="s">
        <v>2136</v>
      </c>
      <c r="L144" s="12">
        <v>15</v>
      </c>
      <c r="M144" s="12" t="s">
        <v>1164</v>
      </c>
      <c r="N144" s="20">
        <v>45338</v>
      </c>
      <c r="O144" s="35"/>
      <c r="P144" s="24">
        <v>45443</v>
      </c>
      <c r="Q144" s="22">
        <f>NETWORKDAYS(N144,P144,AV144:AY144:AZ144:BA144:BB144:BC144:BD144:BE144:BF144:BG144:BH144:BL144)</f>
        <v>71</v>
      </c>
      <c r="R144" s="22">
        <f t="shared" si="3"/>
        <v>72</v>
      </c>
      <c r="S144" s="13" t="s">
        <v>2151</v>
      </c>
      <c r="T144" s="11" t="s">
        <v>2368</v>
      </c>
      <c r="U144" s="12"/>
      <c r="V144" s="12"/>
      <c r="W144" s="12"/>
      <c r="X144" s="22"/>
      <c r="Y144" s="12"/>
      <c r="AV144" s="9">
        <v>45292</v>
      </c>
      <c r="AW144" s="9">
        <v>45299</v>
      </c>
      <c r="AX144" s="9">
        <v>45376</v>
      </c>
      <c r="AY144" s="9">
        <v>45379</v>
      </c>
      <c r="AZ144" s="9">
        <v>45380</v>
      </c>
      <c r="BA144" s="9">
        <v>45413</v>
      </c>
      <c r="BB144" s="9">
        <v>45425</v>
      </c>
      <c r="BC144" s="9">
        <v>45446</v>
      </c>
      <c r="BD144" s="9">
        <v>45453</v>
      </c>
      <c r="BE144" s="9">
        <v>45474</v>
      </c>
      <c r="BF144" s="9">
        <v>45493</v>
      </c>
      <c r="BG144" s="9">
        <v>45511</v>
      </c>
      <c r="BH144" s="9">
        <v>45523</v>
      </c>
      <c r="BI144" s="9">
        <v>45579</v>
      </c>
      <c r="BJ144" s="9">
        <v>45600</v>
      </c>
      <c r="BK144" s="9">
        <v>45607</v>
      </c>
      <c r="BL144" s="9">
        <v>45651</v>
      </c>
    </row>
    <row r="145" spans="1:64" ht="180">
      <c r="A145" s="11" t="s">
        <v>2128</v>
      </c>
      <c r="B145" s="11" t="s">
        <v>2129</v>
      </c>
      <c r="C145" s="11" t="s">
        <v>2153</v>
      </c>
      <c r="D145" s="12" t="s">
        <v>583</v>
      </c>
      <c r="E145" s="11" t="s">
        <v>2154</v>
      </c>
      <c r="F145" s="11" t="s">
        <v>2132</v>
      </c>
      <c r="G145" s="12" t="s">
        <v>1170</v>
      </c>
      <c r="H145" s="11" t="s">
        <v>2218</v>
      </c>
      <c r="I145" s="12" t="s">
        <v>2134</v>
      </c>
      <c r="J145" s="11" t="s">
        <v>2149</v>
      </c>
      <c r="K145" s="11" t="s">
        <v>2136</v>
      </c>
      <c r="L145" s="12">
        <v>15</v>
      </c>
      <c r="M145" s="12" t="s">
        <v>1168</v>
      </c>
      <c r="N145" s="20">
        <v>45338</v>
      </c>
      <c r="O145" s="35"/>
      <c r="P145" s="24">
        <v>45443</v>
      </c>
      <c r="Q145" s="22">
        <f>NETWORKDAYS(N145,P145,AV145:AY145:AZ145:BA145:BB145:BC145:BD145:BE145:BF145:BG145:BH145:BL145)</f>
        <v>71</v>
      </c>
      <c r="R145" s="22">
        <f t="shared" si="3"/>
        <v>72</v>
      </c>
      <c r="S145" s="13" t="s">
        <v>2151</v>
      </c>
      <c r="T145" s="11" t="s">
        <v>2369</v>
      </c>
      <c r="U145" s="12"/>
      <c r="V145" s="12"/>
      <c r="W145" s="12"/>
      <c r="X145" s="22"/>
      <c r="Y145" s="12"/>
      <c r="AV145" s="9">
        <v>45292</v>
      </c>
      <c r="AW145" s="9">
        <v>45299</v>
      </c>
      <c r="AX145" s="9">
        <v>45376</v>
      </c>
      <c r="AY145" s="9">
        <v>45379</v>
      </c>
      <c r="AZ145" s="9">
        <v>45380</v>
      </c>
      <c r="BA145" s="9">
        <v>45413</v>
      </c>
      <c r="BB145" s="9">
        <v>45425</v>
      </c>
      <c r="BC145" s="9">
        <v>45446</v>
      </c>
      <c r="BD145" s="9">
        <v>45453</v>
      </c>
      <c r="BE145" s="9">
        <v>45474</v>
      </c>
      <c r="BF145" s="9">
        <v>45493</v>
      </c>
      <c r="BG145" s="9">
        <v>45511</v>
      </c>
      <c r="BH145" s="9">
        <v>45523</v>
      </c>
      <c r="BI145" s="9">
        <v>45579</v>
      </c>
      <c r="BJ145" s="9">
        <v>45600</v>
      </c>
      <c r="BK145" s="9">
        <v>45607</v>
      </c>
      <c r="BL145" s="9">
        <v>45651</v>
      </c>
    </row>
    <row r="146" spans="1:64" ht="120">
      <c r="A146" s="11" t="s">
        <v>2128</v>
      </c>
      <c r="B146" s="11" t="s">
        <v>2129</v>
      </c>
      <c r="C146" s="11" t="s">
        <v>2153</v>
      </c>
      <c r="D146" s="12" t="s">
        <v>831</v>
      </c>
      <c r="E146" s="11" t="s">
        <v>2154</v>
      </c>
      <c r="F146" s="11" t="s">
        <v>2132</v>
      </c>
      <c r="G146" s="12" t="s">
        <v>1173</v>
      </c>
      <c r="H146" s="11" t="s">
        <v>2133</v>
      </c>
      <c r="I146" s="12" t="s">
        <v>2156</v>
      </c>
      <c r="J146" s="11" t="s">
        <v>2271</v>
      </c>
      <c r="K146" s="11" t="s">
        <v>2136</v>
      </c>
      <c r="L146" s="12">
        <v>15</v>
      </c>
      <c r="M146" s="12" t="s">
        <v>1171</v>
      </c>
      <c r="N146" s="20">
        <v>45337</v>
      </c>
      <c r="O146" s="35"/>
      <c r="P146" s="24">
        <v>45443</v>
      </c>
      <c r="Q146" s="22">
        <f>NETWORKDAYS(N146,P146,AV146:AY146:AZ146:BA146:BB146:BC146:BD146:BE146:BF146:BG146:BH146:BL146)</f>
        <v>72</v>
      </c>
      <c r="R146" s="22">
        <f t="shared" si="3"/>
        <v>73</v>
      </c>
      <c r="S146" s="13" t="s">
        <v>2151</v>
      </c>
      <c r="T146" s="11" t="s">
        <v>2370</v>
      </c>
      <c r="U146" s="12"/>
      <c r="V146" s="12"/>
      <c r="W146" s="12"/>
      <c r="X146" s="22"/>
      <c r="Y146" s="12"/>
      <c r="AV146" s="9">
        <v>45292</v>
      </c>
      <c r="AW146" s="9">
        <v>45299</v>
      </c>
      <c r="AX146" s="9">
        <v>45376</v>
      </c>
      <c r="AY146" s="9">
        <v>45379</v>
      </c>
      <c r="AZ146" s="9">
        <v>45380</v>
      </c>
      <c r="BA146" s="9">
        <v>45413</v>
      </c>
      <c r="BB146" s="9">
        <v>45425</v>
      </c>
      <c r="BC146" s="9">
        <v>45446</v>
      </c>
      <c r="BD146" s="9">
        <v>45453</v>
      </c>
      <c r="BE146" s="9">
        <v>45474</v>
      </c>
      <c r="BF146" s="9">
        <v>45493</v>
      </c>
      <c r="BG146" s="9">
        <v>45511</v>
      </c>
      <c r="BH146" s="9">
        <v>45523</v>
      </c>
      <c r="BI146" s="9">
        <v>45579</v>
      </c>
      <c r="BJ146" s="9">
        <v>45600</v>
      </c>
      <c r="BK146" s="9">
        <v>45607</v>
      </c>
      <c r="BL146" s="9">
        <v>45651</v>
      </c>
    </row>
    <row r="147" spans="1:64" ht="180">
      <c r="A147" s="11" t="s">
        <v>2128</v>
      </c>
      <c r="B147" s="11" t="s">
        <v>2129</v>
      </c>
      <c r="C147" s="11" t="s">
        <v>2153</v>
      </c>
      <c r="D147" s="12" t="s">
        <v>583</v>
      </c>
      <c r="E147" s="11" t="s">
        <v>2154</v>
      </c>
      <c r="F147" s="11" t="s">
        <v>2132</v>
      </c>
      <c r="G147" s="12" t="s">
        <v>1190</v>
      </c>
      <c r="H147" s="11" t="s">
        <v>2218</v>
      </c>
      <c r="I147" s="12" t="s">
        <v>2134</v>
      </c>
      <c r="J147" s="11" t="s">
        <v>2149</v>
      </c>
      <c r="K147" s="11" t="s">
        <v>2136</v>
      </c>
      <c r="L147" s="12">
        <v>15</v>
      </c>
      <c r="M147" s="12" t="s">
        <v>1188</v>
      </c>
      <c r="N147" s="20">
        <v>45337</v>
      </c>
      <c r="O147" s="35"/>
      <c r="P147" s="24">
        <v>45443</v>
      </c>
      <c r="Q147" s="22">
        <f>NETWORKDAYS(N147,P147,AV147:AY147:AZ147:BA147:BB147:BC147:BD147:BE147:BF147:BG147:BH147:BL147)</f>
        <v>72</v>
      </c>
      <c r="R147" s="22">
        <f t="shared" si="3"/>
        <v>73</v>
      </c>
      <c r="S147" s="13" t="s">
        <v>2151</v>
      </c>
      <c r="T147" s="11" t="s">
        <v>2375</v>
      </c>
      <c r="U147" s="12"/>
      <c r="V147" s="12"/>
      <c r="W147" s="12"/>
      <c r="X147" s="22"/>
      <c r="Y147" s="12"/>
      <c r="AV147" s="9">
        <v>45292</v>
      </c>
      <c r="AW147" s="9">
        <v>45299</v>
      </c>
      <c r="AX147" s="9">
        <v>45376</v>
      </c>
      <c r="AY147" s="9">
        <v>45379</v>
      </c>
      <c r="AZ147" s="9">
        <v>45380</v>
      </c>
      <c r="BA147" s="9">
        <v>45413</v>
      </c>
      <c r="BB147" s="9">
        <v>45425</v>
      </c>
      <c r="BC147" s="9">
        <v>45446</v>
      </c>
      <c r="BD147" s="9">
        <v>45453</v>
      </c>
      <c r="BE147" s="9">
        <v>45474</v>
      </c>
      <c r="BF147" s="9">
        <v>45493</v>
      </c>
      <c r="BG147" s="9">
        <v>45511</v>
      </c>
      <c r="BH147" s="9">
        <v>45523</v>
      </c>
      <c r="BI147" s="9">
        <v>45579</v>
      </c>
      <c r="BJ147" s="9">
        <v>45600</v>
      </c>
      <c r="BK147" s="9">
        <v>45607</v>
      </c>
      <c r="BL147" s="9">
        <v>45651</v>
      </c>
    </row>
    <row r="148" spans="1:64" ht="165">
      <c r="A148" s="11" t="s">
        <v>2128</v>
      </c>
      <c r="B148" s="11" t="s">
        <v>2129</v>
      </c>
      <c r="C148" s="11" t="s">
        <v>2215</v>
      </c>
      <c r="D148" s="12" t="s">
        <v>1193</v>
      </c>
      <c r="E148" s="11" t="s">
        <v>2166</v>
      </c>
      <c r="F148" s="11" t="s">
        <v>2203</v>
      </c>
      <c r="G148" s="12" t="s">
        <v>1194</v>
      </c>
      <c r="H148" s="12" t="s">
        <v>2173</v>
      </c>
      <c r="I148" s="12" t="s">
        <v>2134</v>
      </c>
      <c r="J148" s="11" t="s">
        <v>2174</v>
      </c>
      <c r="K148" s="11" t="s">
        <v>2136</v>
      </c>
      <c r="L148" s="12">
        <v>15</v>
      </c>
      <c r="M148" s="12" t="s">
        <v>1191</v>
      </c>
      <c r="N148" s="20">
        <v>45337</v>
      </c>
      <c r="O148" s="35"/>
      <c r="P148" s="24">
        <v>45443</v>
      </c>
      <c r="Q148" s="22">
        <f>NETWORKDAYS(N148,P148,AV148:AY148:AZ148:BA148:BB148:BC148:BD148:BE148:BF148:BG148:BH148:BL148)</f>
        <v>72</v>
      </c>
      <c r="R148" s="22">
        <f t="shared" si="3"/>
        <v>73</v>
      </c>
      <c r="S148" s="13" t="s">
        <v>2151</v>
      </c>
      <c r="T148" s="11" t="s">
        <v>2376</v>
      </c>
      <c r="U148" s="12"/>
      <c r="V148" s="12"/>
      <c r="W148" s="12"/>
      <c r="X148" s="22"/>
      <c r="Y148" s="12"/>
      <c r="AV148" s="9">
        <v>45292</v>
      </c>
      <c r="AW148" s="9">
        <v>45299</v>
      </c>
      <c r="AX148" s="9">
        <v>45376</v>
      </c>
      <c r="AY148" s="9">
        <v>45379</v>
      </c>
      <c r="AZ148" s="9">
        <v>45380</v>
      </c>
      <c r="BA148" s="9">
        <v>45413</v>
      </c>
      <c r="BB148" s="9">
        <v>45425</v>
      </c>
      <c r="BC148" s="9">
        <v>45446</v>
      </c>
      <c r="BD148" s="9">
        <v>45453</v>
      </c>
      <c r="BE148" s="9">
        <v>45474</v>
      </c>
      <c r="BF148" s="9">
        <v>45493</v>
      </c>
      <c r="BG148" s="9">
        <v>45511</v>
      </c>
      <c r="BH148" s="9">
        <v>45523</v>
      </c>
      <c r="BI148" s="9">
        <v>45579</v>
      </c>
      <c r="BJ148" s="9">
        <v>45600</v>
      </c>
      <c r="BK148" s="9">
        <v>45607</v>
      </c>
      <c r="BL148" s="9">
        <v>45651</v>
      </c>
    </row>
    <row r="149" spans="1:64" ht="120">
      <c r="A149" s="11" t="s">
        <v>2128</v>
      </c>
      <c r="B149" s="11" t="s">
        <v>2129</v>
      </c>
      <c r="C149" s="11" t="s">
        <v>2184</v>
      </c>
      <c r="D149" s="12" t="s">
        <v>1201</v>
      </c>
      <c r="E149" s="11" t="s">
        <v>2166</v>
      </c>
      <c r="F149" s="11" t="s">
        <v>2203</v>
      </c>
      <c r="G149" s="12" t="s">
        <v>1202</v>
      </c>
      <c r="H149" s="12" t="s">
        <v>2173</v>
      </c>
      <c r="I149" s="12" t="s">
        <v>2134</v>
      </c>
      <c r="J149" s="11" t="s">
        <v>2174</v>
      </c>
      <c r="K149" s="11" t="s">
        <v>2136</v>
      </c>
      <c r="L149" s="12">
        <v>15</v>
      </c>
      <c r="M149" s="12" t="s">
        <v>1199</v>
      </c>
      <c r="N149" s="20">
        <v>45337</v>
      </c>
      <c r="O149" s="35"/>
      <c r="P149" s="24">
        <v>45443</v>
      </c>
      <c r="Q149" s="22">
        <f>NETWORKDAYS(N149,P149,AV149:AY149:AZ149:BA149:BB149:BC149:BD149:BE149:BF149:BG149:BH149:BL149)</f>
        <v>72</v>
      </c>
      <c r="R149" s="22">
        <f t="shared" si="3"/>
        <v>73</v>
      </c>
      <c r="S149" s="13" t="s">
        <v>2151</v>
      </c>
      <c r="T149" s="12" t="s">
        <v>2377</v>
      </c>
      <c r="U149" s="12"/>
      <c r="V149" s="12"/>
      <c r="W149" s="12"/>
      <c r="X149" s="22"/>
      <c r="Y149" s="12"/>
      <c r="AV149" s="9">
        <v>45292</v>
      </c>
      <c r="AW149" s="9">
        <v>45299</v>
      </c>
      <c r="AX149" s="9">
        <v>45376</v>
      </c>
      <c r="AY149" s="9">
        <v>45379</v>
      </c>
      <c r="AZ149" s="9">
        <v>45380</v>
      </c>
      <c r="BA149" s="9">
        <v>45413</v>
      </c>
      <c r="BB149" s="9">
        <v>45425</v>
      </c>
      <c r="BC149" s="9">
        <v>45446</v>
      </c>
      <c r="BD149" s="9">
        <v>45453</v>
      </c>
      <c r="BE149" s="9">
        <v>45474</v>
      </c>
      <c r="BF149" s="9">
        <v>45493</v>
      </c>
      <c r="BG149" s="9">
        <v>45511</v>
      </c>
      <c r="BH149" s="9">
        <v>45523</v>
      </c>
      <c r="BI149" s="9">
        <v>45579</v>
      </c>
      <c r="BJ149" s="9">
        <v>45600</v>
      </c>
      <c r="BK149" s="9">
        <v>45607</v>
      </c>
      <c r="BL149" s="9">
        <v>45651</v>
      </c>
    </row>
    <row r="150" spans="1:64" ht="120">
      <c r="A150" s="11" t="s">
        <v>2128</v>
      </c>
      <c r="B150" s="11" t="s">
        <v>2129</v>
      </c>
      <c r="C150" s="11" t="s">
        <v>2143</v>
      </c>
      <c r="D150" s="12" t="s">
        <v>1205</v>
      </c>
      <c r="E150" s="11" t="s">
        <v>2212</v>
      </c>
      <c r="F150" s="11" t="s">
        <v>2203</v>
      </c>
      <c r="G150" s="12" t="s">
        <v>1206</v>
      </c>
      <c r="H150" s="12" t="s">
        <v>2173</v>
      </c>
      <c r="I150" s="12" t="s">
        <v>2134</v>
      </c>
      <c r="J150" s="11" t="s">
        <v>2174</v>
      </c>
      <c r="K150" s="11" t="s">
        <v>2136</v>
      </c>
      <c r="L150" s="12">
        <v>15</v>
      </c>
      <c r="M150" s="12" t="s">
        <v>1203</v>
      </c>
      <c r="N150" s="20">
        <v>45337</v>
      </c>
      <c r="O150" s="35"/>
      <c r="P150" s="24">
        <v>45443</v>
      </c>
      <c r="Q150" s="22">
        <f>NETWORKDAYS(N150,P150,AV150:AY150:AZ150:BA150:BB150:BC150:BD150:BE150:BF150:BG150:BH150:BL150)</f>
        <v>72</v>
      </c>
      <c r="R150" s="22">
        <f t="shared" si="3"/>
        <v>73</v>
      </c>
      <c r="S150" s="13" t="s">
        <v>2151</v>
      </c>
      <c r="T150" s="12" t="s">
        <v>2378</v>
      </c>
      <c r="U150" s="12"/>
      <c r="V150" s="12"/>
      <c r="W150" s="12"/>
      <c r="X150" s="22"/>
      <c r="Y150" s="12"/>
      <c r="AV150" s="9">
        <v>45292</v>
      </c>
      <c r="AW150" s="9">
        <v>45299</v>
      </c>
      <c r="AX150" s="9">
        <v>45376</v>
      </c>
      <c r="AY150" s="9">
        <v>45379</v>
      </c>
      <c r="AZ150" s="9">
        <v>45380</v>
      </c>
      <c r="BA150" s="9">
        <v>45413</v>
      </c>
      <c r="BB150" s="9">
        <v>45425</v>
      </c>
      <c r="BC150" s="9">
        <v>45446</v>
      </c>
      <c r="BD150" s="9">
        <v>45453</v>
      </c>
      <c r="BE150" s="9">
        <v>45474</v>
      </c>
      <c r="BF150" s="9">
        <v>45493</v>
      </c>
      <c r="BG150" s="9">
        <v>45511</v>
      </c>
      <c r="BH150" s="9">
        <v>45523</v>
      </c>
      <c r="BI150" s="9">
        <v>45579</v>
      </c>
      <c r="BJ150" s="9">
        <v>45600</v>
      </c>
      <c r="BK150" s="9">
        <v>45607</v>
      </c>
      <c r="BL150" s="9">
        <v>45651</v>
      </c>
    </row>
    <row r="151" spans="1:64" ht="255">
      <c r="A151" s="11" t="s">
        <v>2128</v>
      </c>
      <c r="B151" s="11" t="s">
        <v>2129</v>
      </c>
      <c r="C151" s="11" t="s">
        <v>2215</v>
      </c>
      <c r="D151" s="12" t="s">
        <v>1209</v>
      </c>
      <c r="E151" s="11" t="s">
        <v>2154</v>
      </c>
      <c r="F151" s="11" t="s">
        <v>2132</v>
      </c>
      <c r="G151" s="12" t="s">
        <v>1210</v>
      </c>
      <c r="H151" s="11" t="s">
        <v>2168</v>
      </c>
      <c r="I151" s="12" t="s">
        <v>2134</v>
      </c>
      <c r="J151" s="11" t="s">
        <v>2149</v>
      </c>
      <c r="K151" s="11" t="s">
        <v>2136</v>
      </c>
      <c r="L151" s="12">
        <v>15</v>
      </c>
      <c r="M151" s="12" t="s">
        <v>1207</v>
      </c>
      <c r="N151" s="20">
        <v>45337</v>
      </c>
      <c r="O151" s="35"/>
      <c r="P151" s="24">
        <v>45443</v>
      </c>
      <c r="Q151" s="22">
        <f>NETWORKDAYS(N151,P151,AV151:AY151:AZ151:BA151:BB151:BC151:BD151:BE151:BF151:BG151:BH151:BL151)</f>
        <v>72</v>
      </c>
      <c r="R151" s="22">
        <f t="shared" si="3"/>
        <v>73</v>
      </c>
      <c r="S151" s="13" t="s">
        <v>2151</v>
      </c>
      <c r="T151" s="12" t="s">
        <v>2379</v>
      </c>
      <c r="U151" s="12"/>
      <c r="V151" s="12"/>
      <c r="W151" s="12"/>
      <c r="X151" s="22"/>
      <c r="Y151" s="12"/>
      <c r="AV151" s="9">
        <v>45292</v>
      </c>
      <c r="AW151" s="9">
        <v>45299</v>
      </c>
      <c r="AX151" s="9">
        <v>45376</v>
      </c>
      <c r="AY151" s="9">
        <v>45379</v>
      </c>
      <c r="AZ151" s="9">
        <v>45380</v>
      </c>
      <c r="BA151" s="9">
        <v>45413</v>
      </c>
      <c r="BB151" s="9">
        <v>45425</v>
      </c>
      <c r="BC151" s="9">
        <v>45446</v>
      </c>
      <c r="BD151" s="9">
        <v>45453</v>
      </c>
      <c r="BE151" s="9">
        <v>45474</v>
      </c>
      <c r="BF151" s="9">
        <v>45493</v>
      </c>
      <c r="BG151" s="9">
        <v>45511</v>
      </c>
      <c r="BH151" s="9">
        <v>45523</v>
      </c>
      <c r="BI151" s="9">
        <v>45579</v>
      </c>
      <c r="BJ151" s="9">
        <v>45600</v>
      </c>
      <c r="BK151" s="9">
        <v>45607</v>
      </c>
      <c r="BL151" s="9">
        <v>45651</v>
      </c>
    </row>
    <row r="152" spans="1:64" ht="120">
      <c r="A152" s="11" t="s">
        <v>2128</v>
      </c>
      <c r="B152" s="12" t="s">
        <v>2201</v>
      </c>
      <c r="C152" s="11" t="s">
        <v>2153</v>
      </c>
      <c r="D152" s="12" t="s">
        <v>1213</v>
      </c>
      <c r="E152" s="11" t="s">
        <v>2131</v>
      </c>
      <c r="F152" s="11" t="s">
        <v>2132</v>
      </c>
      <c r="G152" s="12" t="s">
        <v>1214</v>
      </c>
      <c r="H152" s="12" t="s">
        <v>2173</v>
      </c>
      <c r="I152" s="12" t="s">
        <v>2134</v>
      </c>
      <c r="J152" s="11" t="s">
        <v>2135</v>
      </c>
      <c r="K152" s="12" t="s">
        <v>2613</v>
      </c>
      <c r="L152" s="12">
        <v>15</v>
      </c>
      <c r="M152" s="12" t="s">
        <v>1211</v>
      </c>
      <c r="N152" s="20">
        <v>45337</v>
      </c>
      <c r="O152" s="35"/>
      <c r="P152" s="24">
        <v>45443</v>
      </c>
      <c r="Q152" s="22">
        <f>NETWORKDAYS(N152,P152,AV152:AY152:AZ152:BA152:BB152:BC152:BD152:BE152:BF152:BG152:BH152:BL152)</f>
        <v>72</v>
      </c>
      <c r="R152" s="22">
        <f t="shared" si="3"/>
        <v>73</v>
      </c>
      <c r="S152" s="13" t="s">
        <v>2151</v>
      </c>
      <c r="T152" s="12" t="s">
        <v>2380</v>
      </c>
      <c r="U152" s="12"/>
      <c r="V152" s="12"/>
      <c r="W152" s="12"/>
      <c r="X152" s="22"/>
      <c r="Y152" s="12"/>
      <c r="AV152" s="9">
        <v>45292</v>
      </c>
      <c r="AW152" s="9">
        <v>45299</v>
      </c>
      <c r="AX152" s="9">
        <v>45376</v>
      </c>
      <c r="AY152" s="9">
        <v>45379</v>
      </c>
      <c r="AZ152" s="9">
        <v>45380</v>
      </c>
      <c r="BA152" s="9">
        <v>45413</v>
      </c>
      <c r="BB152" s="9">
        <v>45425</v>
      </c>
      <c r="BC152" s="9">
        <v>45446</v>
      </c>
      <c r="BD152" s="9">
        <v>45453</v>
      </c>
      <c r="BE152" s="9">
        <v>45474</v>
      </c>
      <c r="BF152" s="9">
        <v>45493</v>
      </c>
      <c r="BG152" s="9">
        <v>45511</v>
      </c>
      <c r="BH152" s="9">
        <v>45523</v>
      </c>
      <c r="BI152" s="9">
        <v>45579</v>
      </c>
      <c r="BJ152" s="9">
        <v>45600</v>
      </c>
      <c r="BK152" s="9">
        <v>45607</v>
      </c>
      <c r="BL152" s="9">
        <v>45651</v>
      </c>
    </row>
    <row r="153" spans="1:64" ht="180">
      <c r="A153" s="11" t="s">
        <v>2128</v>
      </c>
      <c r="B153" s="11" t="s">
        <v>2129</v>
      </c>
      <c r="C153" s="11" t="s">
        <v>2286</v>
      </c>
      <c r="D153" s="12" t="s">
        <v>1176</v>
      </c>
      <c r="E153" s="11" t="s">
        <v>2131</v>
      </c>
      <c r="F153" s="11" t="s">
        <v>2132</v>
      </c>
      <c r="G153" s="12" t="s">
        <v>1177</v>
      </c>
      <c r="H153" s="11" t="s">
        <v>2235</v>
      </c>
      <c r="I153" s="12" t="s">
        <v>2134</v>
      </c>
      <c r="J153" s="11" t="s">
        <v>2149</v>
      </c>
      <c r="K153" s="11" t="s">
        <v>2136</v>
      </c>
      <c r="L153" s="12">
        <v>15</v>
      </c>
      <c r="M153" s="12" t="s">
        <v>1174</v>
      </c>
      <c r="N153" s="20">
        <v>45337</v>
      </c>
      <c r="O153" s="34" t="s">
        <v>2371</v>
      </c>
      <c r="P153" s="24">
        <v>45392</v>
      </c>
      <c r="Q153" s="22">
        <f>NETWORKDAYS(N153,P153,AV153:AY153:AZ153:BA153:BB153:BC153:BD153:BE153:BF153:BG153:BH153:BL153)</f>
        <v>37</v>
      </c>
      <c r="R153" s="22">
        <f t="shared" si="3"/>
        <v>38</v>
      </c>
      <c r="S153" s="25" t="s">
        <v>2570</v>
      </c>
      <c r="T153" s="11" t="s">
        <v>2372</v>
      </c>
      <c r="U153" s="20">
        <v>45392</v>
      </c>
      <c r="V153" s="11" t="s">
        <v>2140</v>
      </c>
      <c r="W153" s="11" t="s">
        <v>2573</v>
      </c>
      <c r="X153" s="11" t="s">
        <v>2573</v>
      </c>
      <c r="Y153" s="13" t="s">
        <v>2600</v>
      </c>
      <c r="AV153" s="9">
        <v>45292</v>
      </c>
      <c r="AW153" s="9">
        <v>45299</v>
      </c>
      <c r="AX153" s="9">
        <v>45376</v>
      </c>
      <c r="AY153" s="9">
        <v>45379</v>
      </c>
      <c r="AZ153" s="9">
        <v>45380</v>
      </c>
      <c r="BA153" s="9">
        <v>45413</v>
      </c>
      <c r="BB153" s="9">
        <v>45425</v>
      </c>
      <c r="BC153" s="9">
        <v>45446</v>
      </c>
      <c r="BD153" s="9">
        <v>45453</v>
      </c>
      <c r="BE153" s="9">
        <v>45474</v>
      </c>
      <c r="BF153" s="9">
        <v>45493</v>
      </c>
      <c r="BG153" s="9">
        <v>45511</v>
      </c>
      <c r="BH153" s="9">
        <v>45523</v>
      </c>
      <c r="BI153" s="9">
        <v>45579</v>
      </c>
      <c r="BJ153" s="9">
        <v>45600</v>
      </c>
      <c r="BK153" s="9">
        <v>45607</v>
      </c>
      <c r="BL153" s="9">
        <v>45651</v>
      </c>
    </row>
    <row r="154" spans="1:64" ht="165">
      <c r="A154" s="11" t="s">
        <v>2128</v>
      </c>
      <c r="B154" s="11" t="s">
        <v>2129</v>
      </c>
      <c r="C154" s="11" t="s">
        <v>2153</v>
      </c>
      <c r="D154" s="12" t="s">
        <v>234</v>
      </c>
      <c r="E154" s="11" t="s">
        <v>2154</v>
      </c>
      <c r="F154" s="11" t="s">
        <v>2203</v>
      </c>
      <c r="G154" s="12" t="s">
        <v>1184</v>
      </c>
      <c r="H154" s="12" t="s">
        <v>2148</v>
      </c>
      <c r="I154" s="12" t="s">
        <v>2134</v>
      </c>
      <c r="J154" s="11" t="s">
        <v>2149</v>
      </c>
      <c r="K154" s="11" t="s">
        <v>2136</v>
      </c>
      <c r="L154" s="12">
        <v>15</v>
      </c>
      <c r="M154" s="12" t="s">
        <v>1182</v>
      </c>
      <c r="N154" s="20">
        <v>45337</v>
      </c>
      <c r="O154" s="34" t="s">
        <v>2373</v>
      </c>
      <c r="P154" s="52">
        <v>45436</v>
      </c>
      <c r="Q154" s="22">
        <f>NETWORKDAYS(N154,P154,AV154:AY154:AZ154:BA154:BB154:BC154:BD154:BE154:BF154:BG154:BH154:BL154)</f>
        <v>67</v>
      </c>
      <c r="R154" s="22">
        <f t="shared" si="3"/>
        <v>68</v>
      </c>
      <c r="S154" s="25" t="s">
        <v>2570</v>
      </c>
      <c r="T154" s="11" t="s">
        <v>2374</v>
      </c>
      <c r="U154" s="20">
        <v>45428.754953703705</v>
      </c>
      <c r="V154" s="12" t="s">
        <v>2140</v>
      </c>
      <c r="W154" s="11" t="s">
        <v>2573</v>
      </c>
      <c r="X154" s="11" t="s">
        <v>2573</v>
      </c>
      <c r="Y154" s="13" t="s">
        <v>2600</v>
      </c>
      <c r="AV154" s="9">
        <v>45292</v>
      </c>
      <c r="AW154" s="9">
        <v>45299</v>
      </c>
      <c r="AX154" s="9">
        <v>45376</v>
      </c>
      <c r="AY154" s="9">
        <v>45379</v>
      </c>
      <c r="AZ154" s="9">
        <v>45380</v>
      </c>
      <c r="BA154" s="9">
        <v>45413</v>
      </c>
      <c r="BB154" s="9">
        <v>45425</v>
      </c>
      <c r="BC154" s="9">
        <v>45446</v>
      </c>
      <c r="BD154" s="9">
        <v>45453</v>
      </c>
      <c r="BE154" s="9">
        <v>45474</v>
      </c>
      <c r="BF154" s="9">
        <v>45493</v>
      </c>
      <c r="BG154" s="9">
        <v>45511</v>
      </c>
      <c r="BH154" s="9">
        <v>45523</v>
      </c>
      <c r="BI154" s="9">
        <v>45579</v>
      </c>
      <c r="BJ154" s="9">
        <v>45600</v>
      </c>
      <c r="BK154" s="9">
        <v>45607</v>
      </c>
      <c r="BL154" s="9">
        <v>45651</v>
      </c>
    </row>
    <row r="155" spans="1:64" ht="150">
      <c r="A155" s="11" t="s">
        <v>2128</v>
      </c>
      <c r="B155" s="11" t="s">
        <v>2129</v>
      </c>
      <c r="C155" s="11" t="s">
        <v>2153</v>
      </c>
      <c r="D155" s="12" t="s">
        <v>583</v>
      </c>
      <c r="E155" s="11" t="s">
        <v>2154</v>
      </c>
      <c r="F155" s="11" t="s">
        <v>2132</v>
      </c>
      <c r="G155" s="12" t="s">
        <v>1217</v>
      </c>
      <c r="H155" s="11" t="s">
        <v>2218</v>
      </c>
      <c r="I155" s="12" t="s">
        <v>2134</v>
      </c>
      <c r="J155" s="11" t="s">
        <v>2149</v>
      </c>
      <c r="K155" s="11" t="s">
        <v>2136</v>
      </c>
      <c r="L155" s="12">
        <v>15</v>
      </c>
      <c r="M155" s="12" t="s">
        <v>1215</v>
      </c>
      <c r="N155" s="20">
        <v>45337</v>
      </c>
      <c r="O155" s="35"/>
      <c r="P155" s="24">
        <v>45443</v>
      </c>
      <c r="Q155" s="22">
        <f>NETWORKDAYS(N155,P155,AV155:AY155:AZ155:BA155:BB155:BC155:BD155:BE155:BF155:BG155:BH155:BL155)</f>
        <v>72</v>
      </c>
      <c r="R155" s="22">
        <f t="shared" si="3"/>
        <v>73</v>
      </c>
      <c r="S155" s="13" t="s">
        <v>2151</v>
      </c>
      <c r="T155" s="12" t="s">
        <v>2381</v>
      </c>
      <c r="U155" s="12"/>
      <c r="V155" s="12"/>
      <c r="W155" s="12"/>
      <c r="X155" s="22"/>
      <c r="Y155" s="12"/>
      <c r="AV155" s="9">
        <v>45292</v>
      </c>
      <c r="AW155" s="9">
        <v>45299</v>
      </c>
      <c r="AX155" s="9">
        <v>45376</v>
      </c>
      <c r="AY155" s="9">
        <v>45379</v>
      </c>
      <c r="AZ155" s="9">
        <v>45380</v>
      </c>
      <c r="BA155" s="9">
        <v>45413</v>
      </c>
      <c r="BB155" s="9">
        <v>45425</v>
      </c>
      <c r="BC155" s="9">
        <v>45446</v>
      </c>
      <c r="BD155" s="9">
        <v>45453</v>
      </c>
      <c r="BE155" s="9">
        <v>45474</v>
      </c>
      <c r="BF155" s="9">
        <v>45493</v>
      </c>
      <c r="BG155" s="9">
        <v>45511</v>
      </c>
      <c r="BH155" s="9">
        <v>45523</v>
      </c>
      <c r="BI155" s="9">
        <v>45579</v>
      </c>
      <c r="BJ155" s="9">
        <v>45600</v>
      </c>
      <c r="BK155" s="9">
        <v>45607</v>
      </c>
      <c r="BL155" s="9">
        <v>45651</v>
      </c>
    </row>
    <row r="156" spans="1:64" ht="165">
      <c r="A156" s="11" t="s">
        <v>2128</v>
      </c>
      <c r="B156" s="11" t="s">
        <v>2129</v>
      </c>
      <c r="C156" s="11" t="s">
        <v>2223</v>
      </c>
      <c r="D156" s="12" t="s">
        <v>1220</v>
      </c>
      <c r="E156" s="11" t="s">
        <v>2131</v>
      </c>
      <c r="F156" s="11" t="s">
        <v>2203</v>
      </c>
      <c r="G156" s="12" t="s">
        <v>1221</v>
      </c>
      <c r="H156" s="11" t="s">
        <v>2270</v>
      </c>
      <c r="I156" s="12" t="s">
        <v>2156</v>
      </c>
      <c r="J156" s="12"/>
      <c r="K156" s="11" t="s">
        <v>2136</v>
      </c>
      <c r="L156" s="12">
        <v>15</v>
      </c>
      <c r="M156" s="12" t="s">
        <v>1218</v>
      </c>
      <c r="N156" s="20">
        <v>45337</v>
      </c>
      <c r="O156" s="35"/>
      <c r="P156" s="24">
        <v>45443</v>
      </c>
      <c r="Q156" s="22">
        <f>NETWORKDAYS(N156,P156,AV156:AY156:AZ156:BA156:BB156:BC156:BD156:BE156:BF156:BG156:BH156:BL156)</f>
        <v>72</v>
      </c>
      <c r="R156" s="22">
        <f t="shared" si="3"/>
        <v>73</v>
      </c>
      <c r="S156" s="13" t="s">
        <v>2151</v>
      </c>
      <c r="T156" s="12" t="s">
        <v>2382</v>
      </c>
      <c r="U156" s="12"/>
      <c r="V156" s="12"/>
      <c r="W156" s="12"/>
      <c r="X156" s="22"/>
      <c r="Y156" s="12"/>
      <c r="AV156" s="9">
        <v>45292</v>
      </c>
      <c r="AW156" s="9">
        <v>45299</v>
      </c>
      <c r="AX156" s="9">
        <v>45376</v>
      </c>
      <c r="AY156" s="9">
        <v>45379</v>
      </c>
      <c r="AZ156" s="9">
        <v>45380</v>
      </c>
      <c r="BA156" s="9">
        <v>45413</v>
      </c>
      <c r="BB156" s="9">
        <v>45425</v>
      </c>
      <c r="BC156" s="9">
        <v>45446</v>
      </c>
      <c r="BD156" s="9">
        <v>45453</v>
      </c>
      <c r="BE156" s="9">
        <v>45474</v>
      </c>
      <c r="BF156" s="9">
        <v>45493</v>
      </c>
      <c r="BG156" s="9">
        <v>45511</v>
      </c>
      <c r="BH156" s="9">
        <v>45523</v>
      </c>
      <c r="BI156" s="9">
        <v>45579</v>
      </c>
      <c r="BJ156" s="9">
        <v>45600</v>
      </c>
      <c r="BK156" s="9">
        <v>45607</v>
      </c>
      <c r="BL156" s="9">
        <v>45651</v>
      </c>
    </row>
    <row r="157" spans="1:64" ht="210">
      <c r="A157" s="11" t="s">
        <v>2128</v>
      </c>
      <c r="B157" s="11" t="s">
        <v>2129</v>
      </c>
      <c r="C157" s="11" t="s">
        <v>2244</v>
      </c>
      <c r="D157" s="12" t="s">
        <v>1224</v>
      </c>
      <c r="E157" s="11" t="s">
        <v>2166</v>
      </c>
      <c r="F157" s="11" t="s">
        <v>2203</v>
      </c>
      <c r="G157" s="12" t="s">
        <v>1221</v>
      </c>
      <c r="H157" s="12" t="s">
        <v>2173</v>
      </c>
      <c r="I157" s="12" t="s">
        <v>2134</v>
      </c>
      <c r="J157" s="11" t="s">
        <v>2174</v>
      </c>
      <c r="K157" s="11" t="s">
        <v>2136</v>
      </c>
      <c r="L157" s="12">
        <v>15</v>
      </c>
      <c r="M157" s="12" t="s">
        <v>1222</v>
      </c>
      <c r="N157" s="20">
        <v>45337</v>
      </c>
      <c r="O157" s="35"/>
      <c r="P157" s="24">
        <v>45443</v>
      </c>
      <c r="Q157" s="22">
        <f>NETWORKDAYS(N157,P157,AV157:AY157:AZ157:BA157:BB157:BC157:BD157:BE157:BF157:BG157:BH157:BL157)</f>
        <v>72</v>
      </c>
      <c r="R157" s="22">
        <f t="shared" si="3"/>
        <v>73</v>
      </c>
      <c r="S157" s="13" t="s">
        <v>2151</v>
      </c>
      <c r="T157" s="12" t="s">
        <v>2383</v>
      </c>
      <c r="U157" s="12"/>
      <c r="V157" s="12"/>
      <c r="W157" s="12"/>
      <c r="X157" s="22"/>
      <c r="Y157" s="12"/>
      <c r="AV157" s="9">
        <v>45292</v>
      </c>
      <c r="AW157" s="9">
        <v>45299</v>
      </c>
      <c r="AX157" s="9">
        <v>45376</v>
      </c>
      <c r="AY157" s="9">
        <v>45379</v>
      </c>
      <c r="AZ157" s="9">
        <v>45380</v>
      </c>
      <c r="BA157" s="9">
        <v>45413</v>
      </c>
      <c r="BB157" s="9">
        <v>45425</v>
      </c>
      <c r="BC157" s="9">
        <v>45446</v>
      </c>
      <c r="BD157" s="9">
        <v>45453</v>
      </c>
      <c r="BE157" s="9">
        <v>45474</v>
      </c>
      <c r="BF157" s="9">
        <v>45493</v>
      </c>
      <c r="BG157" s="9">
        <v>45511</v>
      </c>
      <c r="BH157" s="9">
        <v>45523</v>
      </c>
      <c r="BI157" s="9">
        <v>45579</v>
      </c>
      <c r="BJ157" s="9">
        <v>45600</v>
      </c>
      <c r="BK157" s="9">
        <v>45607</v>
      </c>
      <c r="BL157" s="9">
        <v>45651</v>
      </c>
    </row>
    <row r="158" spans="1:64" ht="165">
      <c r="A158" s="11" t="s">
        <v>2128</v>
      </c>
      <c r="B158" s="11" t="s">
        <v>2129</v>
      </c>
      <c r="C158" s="11" t="s">
        <v>2384</v>
      </c>
      <c r="D158" s="12" t="s">
        <v>1227</v>
      </c>
      <c r="E158" s="11" t="s">
        <v>2166</v>
      </c>
      <c r="F158" s="11" t="s">
        <v>2203</v>
      </c>
      <c r="G158" s="12" t="s">
        <v>1228</v>
      </c>
      <c r="H158" s="12" t="s">
        <v>2173</v>
      </c>
      <c r="I158" s="12" t="s">
        <v>2134</v>
      </c>
      <c r="J158" s="11" t="s">
        <v>2174</v>
      </c>
      <c r="K158" s="11" t="s">
        <v>2136</v>
      </c>
      <c r="L158" s="12">
        <v>15</v>
      </c>
      <c r="M158" s="12" t="s">
        <v>1225</v>
      </c>
      <c r="N158" s="20">
        <v>45337</v>
      </c>
      <c r="O158" s="35"/>
      <c r="P158" s="24">
        <v>45443</v>
      </c>
      <c r="Q158" s="22">
        <f>NETWORKDAYS(N158,P158,AV158:AY158:AZ158:BA158:BB158:BC158:BD158:BE158:BF158:BG158:BH158:BL158)</f>
        <v>72</v>
      </c>
      <c r="R158" s="22">
        <f t="shared" si="3"/>
        <v>73</v>
      </c>
      <c r="S158" s="13" t="s">
        <v>2151</v>
      </c>
      <c r="T158" s="12" t="s">
        <v>2385</v>
      </c>
      <c r="U158" s="12"/>
      <c r="V158" s="12"/>
      <c r="W158" s="12"/>
      <c r="X158" s="22"/>
      <c r="Y158" s="12"/>
      <c r="AV158" s="9">
        <v>45292</v>
      </c>
      <c r="AW158" s="9">
        <v>45299</v>
      </c>
      <c r="AX158" s="9">
        <v>45376</v>
      </c>
      <c r="AY158" s="9">
        <v>45379</v>
      </c>
      <c r="AZ158" s="9">
        <v>45380</v>
      </c>
      <c r="BA158" s="9">
        <v>45413</v>
      </c>
      <c r="BB158" s="9">
        <v>45425</v>
      </c>
      <c r="BC158" s="9">
        <v>45446</v>
      </c>
      <c r="BD158" s="9">
        <v>45453</v>
      </c>
      <c r="BE158" s="9">
        <v>45474</v>
      </c>
      <c r="BF158" s="9">
        <v>45493</v>
      </c>
      <c r="BG158" s="9">
        <v>45511</v>
      </c>
      <c r="BH158" s="9">
        <v>45523</v>
      </c>
      <c r="BI158" s="9">
        <v>45579</v>
      </c>
      <c r="BJ158" s="9">
        <v>45600</v>
      </c>
      <c r="BK158" s="9">
        <v>45607</v>
      </c>
      <c r="BL158" s="9">
        <v>45651</v>
      </c>
    </row>
    <row r="159" spans="1:64" ht="240">
      <c r="A159" s="11" t="s">
        <v>2128</v>
      </c>
      <c r="B159" s="11" t="s">
        <v>2129</v>
      </c>
      <c r="C159" s="11" t="s">
        <v>2244</v>
      </c>
      <c r="D159" s="12" t="s">
        <v>1231</v>
      </c>
      <c r="E159" s="11" t="s">
        <v>2131</v>
      </c>
      <c r="F159" s="11" t="s">
        <v>2132</v>
      </c>
      <c r="G159" s="12" t="s">
        <v>1232</v>
      </c>
      <c r="H159" s="11" t="s">
        <v>2198</v>
      </c>
      <c r="I159" s="12" t="s">
        <v>2156</v>
      </c>
      <c r="J159" s="12" t="s">
        <v>2199</v>
      </c>
      <c r="K159" s="12" t="s">
        <v>2613</v>
      </c>
      <c r="L159" s="12">
        <v>15</v>
      </c>
      <c r="M159" s="12" t="s">
        <v>1229</v>
      </c>
      <c r="N159" s="20">
        <v>45337</v>
      </c>
      <c r="O159" s="35"/>
      <c r="P159" s="24">
        <v>45443</v>
      </c>
      <c r="Q159" s="22">
        <f>NETWORKDAYS(N159,P159,AV159:AY159:AZ159:BA159:BB159:BC159:BD159:BE159:BF159:BG159:BH159:BL159)</f>
        <v>72</v>
      </c>
      <c r="R159" s="22">
        <f t="shared" si="3"/>
        <v>73</v>
      </c>
      <c r="S159" s="13" t="s">
        <v>2151</v>
      </c>
      <c r="T159" s="12" t="s">
        <v>2386</v>
      </c>
      <c r="U159" s="12"/>
      <c r="V159" s="12"/>
      <c r="W159" s="12"/>
      <c r="X159" s="22"/>
      <c r="Y159" s="12"/>
      <c r="AV159" s="9">
        <v>45292</v>
      </c>
      <c r="AW159" s="9">
        <v>45299</v>
      </c>
      <c r="AX159" s="9">
        <v>45376</v>
      </c>
      <c r="AY159" s="9">
        <v>45379</v>
      </c>
      <c r="AZ159" s="9">
        <v>45380</v>
      </c>
      <c r="BA159" s="9">
        <v>45413</v>
      </c>
      <c r="BB159" s="9">
        <v>45425</v>
      </c>
      <c r="BC159" s="9">
        <v>45446</v>
      </c>
      <c r="BD159" s="9">
        <v>45453</v>
      </c>
      <c r="BE159" s="9">
        <v>45474</v>
      </c>
      <c r="BF159" s="9">
        <v>45493</v>
      </c>
      <c r="BG159" s="9">
        <v>45511</v>
      </c>
      <c r="BH159" s="9">
        <v>45523</v>
      </c>
      <c r="BI159" s="9">
        <v>45579</v>
      </c>
      <c r="BJ159" s="9">
        <v>45600</v>
      </c>
      <c r="BK159" s="9">
        <v>45607</v>
      </c>
      <c r="BL159" s="9">
        <v>45651</v>
      </c>
    </row>
    <row r="160" spans="1:64" ht="165">
      <c r="A160" s="11" t="s">
        <v>2128</v>
      </c>
      <c r="B160" s="11" t="s">
        <v>2129</v>
      </c>
      <c r="C160" s="11" t="s">
        <v>2153</v>
      </c>
      <c r="D160" s="12" t="s">
        <v>376</v>
      </c>
      <c r="E160" s="11" t="s">
        <v>2166</v>
      </c>
      <c r="F160" s="11" t="s">
        <v>2132</v>
      </c>
      <c r="G160" s="12" t="s">
        <v>1239</v>
      </c>
      <c r="H160" s="12" t="s">
        <v>2173</v>
      </c>
      <c r="I160" s="12" t="s">
        <v>2134</v>
      </c>
      <c r="J160" s="11" t="s">
        <v>2174</v>
      </c>
      <c r="K160" s="12" t="s">
        <v>2613</v>
      </c>
      <c r="L160" s="12">
        <v>15</v>
      </c>
      <c r="M160" s="12" t="s">
        <v>1237</v>
      </c>
      <c r="N160" s="20">
        <v>45337</v>
      </c>
      <c r="O160" s="35"/>
      <c r="P160" s="24">
        <v>45443</v>
      </c>
      <c r="Q160" s="22">
        <f>NETWORKDAYS(N160,P160,AV160:AY160:AZ160:BA160:BB160:BC160:BD160:BE160:BF160:BG160:BH160:BL160)</f>
        <v>72</v>
      </c>
      <c r="R160" s="22">
        <f t="shared" si="3"/>
        <v>73</v>
      </c>
      <c r="S160" s="13" t="s">
        <v>2151</v>
      </c>
      <c r="T160" s="12" t="s">
        <v>2387</v>
      </c>
      <c r="U160" s="12"/>
      <c r="V160" s="12"/>
      <c r="W160" s="12"/>
      <c r="X160" s="22"/>
      <c r="Y160" s="12"/>
      <c r="AV160" s="9">
        <v>45292</v>
      </c>
      <c r="AW160" s="9">
        <v>45299</v>
      </c>
      <c r="AX160" s="9">
        <v>45376</v>
      </c>
      <c r="AY160" s="9">
        <v>45379</v>
      </c>
      <c r="AZ160" s="9">
        <v>45380</v>
      </c>
      <c r="BA160" s="9">
        <v>45413</v>
      </c>
      <c r="BB160" s="9">
        <v>45425</v>
      </c>
      <c r="BC160" s="9">
        <v>45446</v>
      </c>
      <c r="BD160" s="9">
        <v>45453</v>
      </c>
      <c r="BE160" s="9">
        <v>45474</v>
      </c>
      <c r="BF160" s="9">
        <v>45493</v>
      </c>
      <c r="BG160" s="9">
        <v>45511</v>
      </c>
      <c r="BH160" s="9">
        <v>45523</v>
      </c>
      <c r="BI160" s="9">
        <v>45579</v>
      </c>
      <c r="BJ160" s="9">
        <v>45600</v>
      </c>
      <c r="BK160" s="9">
        <v>45607</v>
      </c>
      <c r="BL160" s="9">
        <v>45651</v>
      </c>
    </row>
    <row r="161" spans="1:64" ht="120">
      <c r="A161" s="11" t="s">
        <v>2128</v>
      </c>
      <c r="B161" s="11" t="s">
        <v>2129</v>
      </c>
      <c r="C161" s="11" t="s">
        <v>2223</v>
      </c>
      <c r="D161" s="12" t="s">
        <v>1254</v>
      </c>
      <c r="E161" s="11" t="s">
        <v>2166</v>
      </c>
      <c r="F161" s="11" t="s">
        <v>2203</v>
      </c>
      <c r="G161" s="12" t="s">
        <v>1255</v>
      </c>
      <c r="H161" s="12" t="s">
        <v>2173</v>
      </c>
      <c r="I161" s="12" t="s">
        <v>2134</v>
      </c>
      <c r="J161" s="11" t="s">
        <v>2174</v>
      </c>
      <c r="K161" s="12" t="s">
        <v>2613</v>
      </c>
      <c r="L161" s="12">
        <v>15</v>
      </c>
      <c r="M161" s="12" t="s">
        <v>1252</v>
      </c>
      <c r="N161" s="20">
        <v>45337</v>
      </c>
      <c r="O161" s="35"/>
      <c r="P161" s="24">
        <v>45443</v>
      </c>
      <c r="Q161" s="22">
        <f>NETWORKDAYS(N161,P161,AV161:AY161:AZ161:BA161:BB161:BC161:BD161:BE161:BF161:BG161:BH161:BL161)</f>
        <v>72</v>
      </c>
      <c r="R161" s="22">
        <f t="shared" si="3"/>
        <v>73</v>
      </c>
      <c r="S161" s="13" t="s">
        <v>2151</v>
      </c>
      <c r="T161" s="12" t="s">
        <v>2390</v>
      </c>
      <c r="U161" s="12"/>
      <c r="V161" s="12"/>
      <c r="W161" s="12"/>
      <c r="X161" s="22"/>
      <c r="Y161" s="12"/>
      <c r="AV161" s="9">
        <v>45292</v>
      </c>
      <c r="AW161" s="9">
        <v>45299</v>
      </c>
      <c r="AX161" s="9">
        <v>45376</v>
      </c>
      <c r="AY161" s="9">
        <v>45379</v>
      </c>
      <c r="AZ161" s="9">
        <v>45380</v>
      </c>
      <c r="BA161" s="9">
        <v>45413</v>
      </c>
      <c r="BB161" s="9">
        <v>45425</v>
      </c>
      <c r="BC161" s="9">
        <v>45446</v>
      </c>
      <c r="BD161" s="9">
        <v>45453</v>
      </c>
      <c r="BE161" s="9">
        <v>45474</v>
      </c>
      <c r="BF161" s="9">
        <v>45493</v>
      </c>
      <c r="BG161" s="9">
        <v>45511</v>
      </c>
      <c r="BH161" s="9">
        <v>45523</v>
      </c>
      <c r="BI161" s="9">
        <v>45579</v>
      </c>
      <c r="BJ161" s="9">
        <v>45600</v>
      </c>
      <c r="BK161" s="9">
        <v>45607</v>
      </c>
      <c r="BL161" s="9">
        <v>45651</v>
      </c>
    </row>
    <row r="162" spans="1:64" ht="195">
      <c r="A162" s="11" t="s">
        <v>2128</v>
      </c>
      <c r="B162" s="11" t="s">
        <v>2129</v>
      </c>
      <c r="C162" s="11" t="s">
        <v>2223</v>
      </c>
      <c r="D162" s="12" t="s">
        <v>1254</v>
      </c>
      <c r="E162" s="11" t="s">
        <v>2166</v>
      </c>
      <c r="F162" s="11" t="s">
        <v>2203</v>
      </c>
      <c r="G162" s="12" t="s">
        <v>1255</v>
      </c>
      <c r="H162" s="12" t="s">
        <v>2186</v>
      </c>
      <c r="I162" s="12" t="s">
        <v>2134</v>
      </c>
      <c r="J162" s="11" t="s">
        <v>2187</v>
      </c>
      <c r="K162" s="11" t="s">
        <v>2136</v>
      </c>
      <c r="L162" s="12">
        <v>15</v>
      </c>
      <c r="M162" s="12" t="s">
        <v>1256</v>
      </c>
      <c r="N162" s="20">
        <v>45337</v>
      </c>
      <c r="O162" s="35"/>
      <c r="P162" s="24">
        <v>45443</v>
      </c>
      <c r="Q162" s="22">
        <f>NETWORKDAYS(N162,P162,AV162:AY162:AZ162:BA162:BB162:BC162:BD162:BE162:BF162:BG162:BH162:BL162)</f>
        <v>72</v>
      </c>
      <c r="R162" s="22">
        <f t="shared" si="3"/>
        <v>73</v>
      </c>
      <c r="S162" s="13" t="s">
        <v>2151</v>
      </c>
      <c r="T162" s="12" t="s">
        <v>2391</v>
      </c>
      <c r="U162" s="12"/>
      <c r="V162" s="12"/>
      <c r="W162" s="12"/>
      <c r="X162" s="22"/>
      <c r="Y162" s="12"/>
      <c r="AV162" s="9">
        <v>45292</v>
      </c>
      <c r="AW162" s="9">
        <v>45299</v>
      </c>
      <c r="AX162" s="9">
        <v>45376</v>
      </c>
      <c r="AY162" s="9">
        <v>45379</v>
      </c>
      <c r="AZ162" s="9">
        <v>45380</v>
      </c>
      <c r="BA162" s="9">
        <v>45413</v>
      </c>
      <c r="BB162" s="9">
        <v>45425</v>
      </c>
      <c r="BC162" s="9">
        <v>45446</v>
      </c>
      <c r="BD162" s="9">
        <v>45453</v>
      </c>
      <c r="BE162" s="9">
        <v>45474</v>
      </c>
      <c r="BF162" s="9">
        <v>45493</v>
      </c>
      <c r="BG162" s="9">
        <v>45511</v>
      </c>
      <c r="BH162" s="9">
        <v>45523</v>
      </c>
      <c r="BI162" s="9">
        <v>45579</v>
      </c>
      <c r="BJ162" s="9">
        <v>45600</v>
      </c>
      <c r="BK162" s="9">
        <v>45607</v>
      </c>
      <c r="BL162" s="9">
        <v>45651</v>
      </c>
    </row>
    <row r="163" spans="1:64" ht="120">
      <c r="A163" s="11" t="s">
        <v>2128</v>
      </c>
      <c r="B163" s="11" t="s">
        <v>2129</v>
      </c>
      <c r="C163" s="11" t="s">
        <v>2153</v>
      </c>
      <c r="D163" s="12" t="s">
        <v>396</v>
      </c>
      <c r="E163" s="11" t="s">
        <v>2154</v>
      </c>
      <c r="F163" s="11" t="s">
        <v>2203</v>
      </c>
      <c r="G163" s="12" t="s">
        <v>1260</v>
      </c>
      <c r="H163" s="12" t="s">
        <v>2173</v>
      </c>
      <c r="I163" s="12" t="s">
        <v>2134</v>
      </c>
      <c r="J163" s="11" t="s">
        <v>2174</v>
      </c>
      <c r="K163" s="11" t="s">
        <v>2136</v>
      </c>
      <c r="L163" s="12">
        <v>15</v>
      </c>
      <c r="M163" s="12" t="s">
        <v>1258</v>
      </c>
      <c r="N163" s="20">
        <v>45337</v>
      </c>
      <c r="O163" s="35"/>
      <c r="P163" s="24">
        <v>45443</v>
      </c>
      <c r="Q163" s="22">
        <f>NETWORKDAYS(N163,P163,AV163:AY163:AZ163:BA163:BB163:BC163:BD163:BE163:BF163:BG163:BH163:BL163)</f>
        <v>72</v>
      </c>
      <c r="R163" s="22">
        <f t="shared" si="3"/>
        <v>73</v>
      </c>
      <c r="S163" s="13" t="s">
        <v>2151</v>
      </c>
      <c r="T163" s="12" t="s">
        <v>2392</v>
      </c>
      <c r="U163" s="12"/>
      <c r="V163" s="12"/>
      <c r="W163" s="12"/>
      <c r="X163" s="22"/>
      <c r="Y163" s="12"/>
      <c r="AV163" s="9">
        <v>45292</v>
      </c>
      <c r="AW163" s="9">
        <v>45299</v>
      </c>
      <c r="AX163" s="9">
        <v>45376</v>
      </c>
      <c r="AY163" s="9">
        <v>45379</v>
      </c>
      <c r="AZ163" s="9">
        <v>45380</v>
      </c>
      <c r="BA163" s="9">
        <v>45413</v>
      </c>
      <c r="BB163" s="9">
        <v>45425</v>
      </c>
      <c r="BC163" s="9">
        <v>45446</v>
      </c>
      <c r="BD163" s="9">
        <v>45453</v>
      </c>
      <c r="BE163" s="9">
        <v>45474</v>
      </c>
      <c r="BF163" s="9">
        <v>45493</v>
      </c>
      <c r="BG163" s="9">
        <v>45511</v>
      </c>
      <c r="BH163" s="9">
        <v>45523</v>
      </c>
      <c r="BI163" s="9">
        <v>45579</v>
      </c>
      <c r="BJ163" s="9">
        <v>45600</v>
      </c>
      <c r="BK163" s="9">
        <v>45607</v>
      </c>
      <c r="BL163" s="9">
        <v>45651</v>
      </c>
    </row>
    <row r="164" spans="1:64" ht="150">
      <c r="A164" s="11" t="s">
        <v>2128</v>
      </c>
      <c r="B164" s="11" t="s">
        <v>2129</v>
      </c>
      <c r="C164" s="11" t="s">
        <v>2226</v>
      </c>
      <c r="D164" s="12" t="s">
        <v>1263</v>
      </c>
      <c r="E164" s="11" t="s">
        <v>2131</v>
      </c>
      <c r="F164" s="11" t="s">
        <v>2132</v>
      </c>
      <c r="G164" s="12" t="s">
        <v>1264</v>
      </c>
      <c r="H164" s="11" t="s">
        <v>2235</v>
      </c>
      <c r="I164" s="12" t="s">
        <v>2134</v>
      </c>
      <c r="J164" s="11" t="s">
        <v>2174</v>
      </c>
      <c r="K164" s="11" t="s">
        <v>2136</v>
      </c>
      <c r="L164" s="12">
        <v>15</v>
      </c>
      <c r="M164" s="12" t="s">
        <v>1261</v>
      </c>
      <c r="N164" s="20">
        <v>45336</v>
      </c>
      <c r="O164" s="35"/>
      <c r="P164" s="24">
        <v>45443</v>
      </c>
      <c r="Q164" s="22">
        <f>NETWORKDAYS(N164,P164,AV164:AY164:AZ164:BA164:BB164:BC164:BD164:BE164:BF164:BG164:BH164:BL164)</f>
        <v>73</v>
      </c>
      <c r="R164" s="22">
        <f t="shared" si="3"/>
        <v>74</v>
      </c>
      <c r="S164" s="13" t="s">
        <v>2151</v>
      </c>
      <c r="T164" s="12" t="s">
        <v>2393</v>
      </c>
      <c r="U164" s="12"/>
      <c r="V164" s="12"/>
      <c r="W164" s="12"/>
      <c r="X164" s="22"/>
      <c r="Y164" s="12"/>
      <c r="AV164" s="9">
        <v>45292</v>
      </c>
      <c r="AW164" s="9">
        <v>45299</v>
      </c>
      <c r="AX164" s="9">
        <v>45376</v>
      </c>
      <c r="AY164" s="9">
        <v>45379</v>
      </c>
      <c r="AZ164" s="9">
        <v>45380</v>
      </c>
      <c r="BA164" s="9">
        <v>45413</v>
      </c>
      <c r="BB164" s="9">
        <v>45425</v>
      </c>
      <c r="BC164" s="9">
        <v>45446</v>
      </c>
      <c r="BD164" s="9">
        <v>45453</v>
      </c>
      <c r="BE164" s="9">
        <v>45474</v>
      </c>
      <c r="BF164" s="9">
        <v>45493</v>
      </c>
      <c r="BG164" s="9">
        <v>45511</v>
      </c>
      <c r="BH164" s="9">
        <v>45523</v>
      </c>
      <c r="BI164" s="9">
        <v>45579</v>
      </c>
      <c r="BJ164" s="9">
        <v>45600</v>
      </c>
      <c r="BK164" s="9">
        <v>45607</v>
      </c>
      <c r="BL164" s="9">
        <v>45651</v>
      </c>
    </row>
    <row r="165" spans="1:64" ht="225">
      <c r="A165" s="11" t="s">
        <v>2128</v>
      </c>
      <c r="B165" s="11" t="s">
        <v>2129</v>
      </c>
      <c r="C165" s="11" t="s">
        <v>2219</v>
      </c>
      <c r="D165" s="12" t="s">
        <v>1267</v>
      </c>
      <c r="E165" s="11" t="s">
        <v>2166</v>
      </c>
      <c r="F165" s="11" t="s">
        <v>2132</v>
      </c>
      <c r="G165" s="12" t="s">
        <v>1268</v>
      </c>
      <c r="H165" s="11" t="s">
        <v>2198</v>
      </c>
      <c r="I165" s="12" t="s">
        <v>2156</v>
      </c>
      <c r="J165" s="12" t="s">
        <v>2199</v>
      </c>
      <c r="K165" s="11" t="s">
        <v>2136</v>
      </c>
      <c r="L165" s="12">
        <v>15</v>
      </c>
      <c r="M165" s="12" t="s">
        <v>1265</v>
      </c>
      <c r="N165" s="20">
        <v>45336</v>
      </c>
      <c r="O165" s="35"/>
      <c r="P165" s="24">
        <v>45443</v>
      </c>
      <c r="Q165" s="22">
        <f>NETWORKDAYS(N165,P165,AV165:AY165:AZ165:BA165:BB165:BC165:BD165:BE165:BF165:BG165:BH165:BL165)</f>
        <v>73</v>
      </c>
      <c r="R165" s="22">
        <f t="shared" si="3"/>
        <v>74</v>
      </c>
      <c r="S165" s="13" t="s">
        <v>2151</v>
      </c>
      <c r="T165" s="12" t="s">
        <v>2394</v>
      </c>
      <c r="U165" s="12"/>
      <c r="V165" s="12"/>
      <c r="W165" s="12"/>
      <c r="X165" s="22"/>
      <c r="Y165" s="12"/>
      <c r="AV165" s="9">
        <v>45292</v>
      </c>
      <c r="AW165" s="9">
        <v>45299</v>
      </c>
      <c r="AX165" s="9">
        <v>45376</v>
      </c>
      <c r="AY165" s="9">
        <v>45379</v>
      </c>
      <c r="AZ165" s="9">
        <v>45380</v>
      </c>
      <c r="BA165" s="9">
        <v>45413</v>
      </c>
      <c r="BB165" s="9">
        <v>45425</v>
      </c>
      <c r="BC165" s="9">
        <v>45446</v>
      </c>
      <c r="BD165" s="9">
        <v>45453</v>
      </c>
      <c r="BE165" s="9">
        <v>45474</v>
      </c>
      <c r="BF165" s="9">
        <v>45493</v>
      </c>
      <c r="BG165" s="9">
        <v>45511</v>
      </c>
      <c r="BH165" s="9">
        <v>45523</v>
      </c>
      <c r="BI165" s="9">
        <v>45579</v>
      </c>
      <c r="BJ165" s="9">
        <v>45600</v>
      </c>
      <c r="BK165" s="9">
        <v>45607</v>
      </c>
      <c r="BL165" s="9">
        <v>45651</v>
      </c>
    </row>
    <row r="166" spans="1:64" ht="225">
      <c r="A166" s="11" t="s">
        <v>2128</v>
      </c>
      <c r="B166" s="11" t="s">
        <v>2129</v>
      </c>
      <c r="C166" s="11" t="s">
        <v>2153</v>
      </c>
      <c r="D166" s="12" t="s">
        <v>396</v>
      </c>
      <c r="E166" s="11" t="s">
        <v>2154</v>
      </c>
      <c r="F166" s="11" t="s">
        <v>2132</v>
      </c>
      <c r="G166" s="12" t="s">
        <v>1274</v>
      </c>
      <c r="H166" s="11" t="s">
        <v>2133</v>
      </c>
      <c r="I166" s="12" t="s">
        <v>2134</v>
      </c>
      <c r="J166" s="11" t="s">
        <v>2135</v>
      </c>
      <c r="K166" s="12" t="s">
        <v>2613</v>
      </c>
      <c r="L166" s="12">
        <v>15</v>
      </c>
      <c r="M166" s="12" t="s">
        <v>1272</v>
      </c>
      <c r="N166" s="20">
        <v>45336</v>
      </c>
      <c r="O166" s="35"/>
      <c r="P166" s="24">
        <v>45443</v>
      </c>
      <c r="Q166" s="22">
        <f>NETWORKDAYS(N166,P166,AV166:AY166:AZ166:BA166:BB166:BC166:BD166:BE166:BF166:BG166:BH166:BL166)</f>
        <v>73</v>
      </c>
      <c r="R166" s="22">
        <f t="shared" si="3"/>
        <v>74</v>
      </c>
      <c r="S166" s="13" t="s">
        <v>2151</v>
      </c>
      <c r="T166" s="12" t="s">
        <v>2396</v>
      </c>
      <c r="U166" s="12"/>
      <c r="V166" s="12"/>
      <c r="W166" s="12"/>
      <c r="X166" s="22"/>
      <c r="Y166" s="12"/>
      <c r="AV166" s="9">
        <v>45292</v>
      </c>
      <c r="AW166" s="9">
        <v>45299</v>
      </c>
      <c r="AX166" s="9">
        <v>45376</v>
      </c>
      <c r="AY166" s="9">
        <v>45379</v>
      </c>
      <c r="AZ166" s="9">
        <v>45380</v>
      </c>
      <c r="BA166" s="9">
        <v>45413</v>
      </c>
      <c r="BB166" s="9">
        <v>45425</v>
      </c>
      <c r="BC166" s="9">
        <v>45446</v>
      </c>
      <c r="BD166" s="9">
        <v>45453</v>
      </c>
      <c r="BE166" s="9">
        <v>45474</v>
      </c>
      <c r="BF166" s="9">
        <v>45493</v>
      </c>
      <c r="BG166" s="9">
        <v>45511</v>
      </c>
      <c r="BH166" s="9">
        <v>45523</v>
      </c>
      <c r="BI166" s="9">
        <v>45579</v>
      </c>
      <c r="BJ166" s="9">
        <v>45600</v>
      </c>
      <c r="BK166" s="9">
        <v>45607</v>
      </c>
      <c r="BL166" s="9">
        <v>45651</v>
      </c>
    </row>
    <row r="167" spans="1:64" ht="120">
      <c r="A167" s="11" t="s">
        <v>2128</v>
      </c>
      <c r="B167" s="11" t="s">
        <v>2129</v>
      </c>
      <c r="C167" s="11" t="s">
        <v>2244</v>
      </c>
      <c r="D167" s="12" t="s">
        <v>356</v>
      </c>
      <c r="E167" s="11" t="s">
        <v>2166</v>
      </c>
      <c r="F167" s="11" t="s">
        <v>2203</v>
      </c>
      <c r="G167" s="12" t="s">
        <v>1242</v>
      </c>
      <c r="H167" s="12" t="s">
        <v>2186</v>
      </c>
      <c r="I167" s="12" t="s">
        <v>2134</v>
      </c>
      <c r="J167" s="11" t="s">
        <v>2187</v>
      </c>
      <c r="K167" s="11" t="s">
        <v>2136</v>
      </c>
      <c r="L167" s="12">
        <v>15</v>
      </c>
      <c r="M167" s="12" t="s">
        <v>1240</v>
      </c>
      <c r="N167" s="20">
        <v>45337</v>
      </c>
      <c r="O167" s="36" t="s">
        <v>2388</v>
      </c>
      <c r="P167" s="52">
        <v>45384</v>
      </c>
      <c r="Q167" s="22">
        <f>NETWORKDAYS(N167,P167,AV167:AY167:AZ167:BA167:BB167:BC167:BD167:BE167:BF167:BG167:BH167:BL167)</f>
        <v>31</v>
      </c>
      <c r="R167" s="22">
        <f t="shared" si="3"/>
        <v>32</v>
      </c>
      <c r="S167" s="25" t="s">
        <v>2570</v>
      </c>
      <c r="T167" s="12" t="s">
        <v>2389</v>
      </c>
      <c r="U167" s="20">
        <v>45372</v>
      </c>
      <c r="V167" s="12" t="s">
        <v>2140</v>
      </c>
      <c r="W167" s="11" t="s">
        <v>2141</v>
      </c>
      <c r="X167" s="11" t="s">
        <v>2142</v>
      </c>
      <c r="Y167" s="25" t="s">
        <v>2576</v>
      </c>
      <c r="AV167" s="9">
        <v>45292</v>
      </c>
      <c r="AW167" s="9">
        <v>45299</v>
      </c>
      <c r="AX167" s="9">
        <v>45376</v>
      </c>
      <c r="AY167" s="9">
        <v>45379</v>
      </c>
      <c r="AZ167" s="9">
        <v>45380</v>
      </c>
      <c r="BA167" s="9">
        <v>45413</v>
      </c>
      <c r="BB167" s="9">
        <v>45425</v>
      </c>
      <c r="BC167" s="9">
        <v>45446</v>
      </c>
      <c r="BD167" s="9">
        <v>45453</v>
      </c>
      <c r="BE167" s="9">
        <v>45474</v>
      </c>
      <c r="BF167" s="9">
        <v>45493</v>
      </c>
      <c r="BG167" s="9">
        <v>45511</v>
      </c>
      <c r="BH167" s="9">
        <v>45523</v>
      </c>
      <c r="BI167" s="9">
        <v>45579</v>
      </c>
      <c r="BJ167" s="9">
        <v>45600</v>
      </c>
      <c r="BK167" s="9">
        <v>45607</v>
      </c>
      <c r="BL167" s="9">
        <v>45651</v>
      </c>
    </row>
    <row r="168" spans="1:64" ht="165">
      <c r="A168" s="11" t="s">
        <v>2128</v>
      </c>
      <c r="B168" s="11" t="s">
        <v>2129</v>
      </c>
      <c r="C168" s="11" t="s">
        <v>2153</v>
      </c>
      <c r="D168" s="12" t="s">
        <v>960</v>
      </c>
      <c r="E168" s="11" t="s">
        <v>2166</v>
      </c>
      <c r="F168" s="11" t="s">
        <v>2203</v>
      </c>
      <c r="G168" s="12" t="s">
        <v>1277</v>
      </c>
      <c r="H168" s="12" t="s">
        <v>2173</v>
      </c>
      <c r="I168" s="12" t="s">
        <v>2134</v>
      </c>
      <c r="J168" s="11" t="s">
        <v>2174</v>
      </c>
      <c r="K168" s="12" t="s">
        <v>2613</v>
      </c>
      <c r="L168" s="12">
        <v>15</v>
      </c>
      <c r="M168" s="12" t="s">
        <v>1275</v>
      </c>
      <c r="N168" s="20">
        <v>45336</v>
      </c>
      <c r="O168" s="35"/>
      <c r="P168" s="24">
        <v>45443</v>
      </c>
      <c r="Q168" s="22">
        <f>NETWORKDAYS(N168,P168,AV168:AY168:AZ168:BA168:BB168:BC168:BD168:BE168:BF168:BG168:BH168:BL168)</f>
        <v>73</v>
      </c>
      <c r="R168" s="22">
        <f t="shared" si="3"/>
        <v>74</v>
      </c>
      <c r="S168" s="13" t="s">
        <v>2151</v>
      </c>
      <c r="T168" s="12" t="s">
        <v>2397</v>
      </c>
      <c r="U168" s="12"/>
      <c r="V168" s="12"/>
      <c r="W168" s="12"/>
      <c r="X168" s="22"/>
      <c r="Y168" s="12"/>
      <c r="AV168" s="9">
        <v>45292</v>
      </c>
      <c r="AW168" s="9">
        <v>45299</v>
      </c>
      <c r="AX168" s="9">
        <v>45376</v>
      </c>
      <c r="AY168" s="9">
        <v>45379</v>
      </c>
      <c r="AZ168" s="9">
        <v>45380</v>
      </c>
      <c r="BA168" s="9">
        <v>45413</v>
      </c>
      <c r="BB168" s="9">
        <v>45425</v>
      </c>
      <c r="BC168" s="9">
        <v>45446</v>
      </c>
      <c r="BD168" s="9">
        <v>45453</v>
      </c>
      <c r="BE168" s="9">
        <v>45474</v>
      </c>
      <c r="BF168" s="9">
        <v>45493</v>
      </c>
      <c r="BG168" s="9">
        <v>45511</v>
      </c>
      <c r="BH168" s="9">
        <v>45523</v>
      </c>
      <c r="BI168" s="9">
        <v>45579</v>
      </c>
      <c r="BJ168" s="9">
        <v>45600</v>
      </c>
      <c r="BK168" s="9">
        <v>45607</v>
      </c>
      <c r="BL168" s="9">
        <v>45651</v>
      </c>
    </row>
    <row r="169" spans="1:64" ht="180">
      <c r="A169" s="11" t="s">
        <v>2128</v>
      </c>
      <c r="B169" s="11" t="s">
        <v>2129</v>
      </c>
      <c r="C169" s="11" t="s">
        <v>2335</v>
      </c>
      <c r="D169" s="12" t="s">
        <v>1280</v>
      </c>
      <c r="E169" s="11" t="s">
        <v>2166</v>
      </c>
      <c r="F169" s="11" t="s">
        <v>2132</v>
      </c>
      <c r="G169" s="12" t="s">
        <v>1281</v>
      </c>
      <c r="H169" s="11" t="s">
        <v>2235</v>
      </c>
      <c r="I169" s="12" t="s">
        <v>2134</v>
      </c>
      <c r="J169" s="11" t="s">
        <v>2149</v>
      </c>
      <c r="K169" s="12" t="s">
        <v>2613</v>
      </c>
      <c r="L169" s="12">
        <v>15</v>
      </c>
      <c r="M169" s="12" t="s">
        <v>1278</v>
      </c>
      <c r="N169" s="20">
        <v>45336</v>
      </c>
      <c r="O169" s="35"/>
      <c r="P169" s="24">
        <v>45443</v>
      </c>
      <c r="Q169" s="22">
        <f>NETWORKDAYS(N169,P169,AV169:AY169:AZ169:BA169:BB169:BC169:BD169:BE169:BF169:BG169:BH169:BL169)</f>
        <v>73</v>
      </c>
      <c r="R169" s="22">
        <f t="shared" si="3"/>
        <v>74</v>
      </c>
      <c r="S169" s="13" t="s">
        <v>2151</v>
      </c>
      <c r="T169" s="12" t="s">
        <v>2398</v>
      </c>
      <c r="U169" s="12"/>
      <c r="V169" s="12"/>
      <c r="W169" s="12"/>
      <c r="X169" s="22"/>
      <c r="Y169" s="12"/>
      <c r="AV169" s="9">
        <v>45292</v>
      </c>
      <c r="AW169" s="9">
        <v>45299</v>
      </c>
      <c r="AX169" s="9">
        <v>45376</v>
      </c>
      <c r="AY169" s="9">
        <v>45379</v>
      </c>
      <c r="AZ169" s="9">
        <v>45380</v>
      </c>
      <c r="BA169" s="9">
        <v>45413</v>
      </c>
      <c r="BB169" s="9">
        <v>45425</v>
      </c>
      <c r="BC169" s="9">
        <v>45446</v>
      </c>
      <c r="BD169" s="9">
        <v>45453</v>
      </c>
      <c r="BE169" s="9">
        <v>45474</v>
      </c>
      <c r="BF169" s="9">
        <v>45493</v>
      </c>
      <c r="BG169" s="9">
        <v>45511</v>
      </c>
      <c r="BH169" s="9">
        <v>45523</v>
      </c>
      <c r="BI169" s="9">
        <v>45579</v>
      </c>
      <c r="BJ169" s="9">
        <v>45600</v>
      </c>
      <c r="BK169" s="9">
        <v>45607</v>
      </c>
      <c r="BL169" s="9">
        <v>45651</v>
      </c>
    </row>
    <row r="170" spans="1:64" ht="150">
      <c r="A170" s="11" t="s">
        <v>2128</v>
      </c>
      <c r="B170" s="11" t="s">
        <v>2129</v>
      </c>
      <c r="C170" s="11" t="s">
        <v>2286</v>
      </c>
      <c r="D170" s="12" t="s">
        <v>1290</v>
      </c>
      <c r="E170" s="11" t="s">
        <v>2212</v>
      </c>
      <c r="F170" s="11" t="s">
        <v>2203</v>
      </c>
      <c r="G170" s="12" t="s">
        <v>1291</v>
      </c>
      <c r="H170" s="11" t="s">
        <v>2253</v>
      </c>
      <c r="I170" s="12" t="s">
        <v>2134</v>
      </c>
      <c r="J170" s="11" t="s">
        <v>2174</v>
      </c>
      <c r="K170" s="12" t="s">
        <v>2613</v>
      </c>
      <c r="L170" s="12">
        <v>15</v>
      </c>
      <c r="M170" s="12" t="s">
        <v>1288</v>
      </c>
      <c r="N170" s="20">
        <v>45336</v>
      </c>
      <c r="O170" s="35"/>
      <c r="P170" s="24">
        <v>45443</v>
      </c>
      <c r="Q170" s="22">
        <f>NETWORKDAYS(N170,P170,AV170:AY170:AZ170:BA170:BB170:BC170:BD170:BE170:BF170:BG170:BH170:BL170)</f>
        <v>73</v>
      </c>
      <c r="R170" s="22">
        <f t="shared" si="3"/>
        <v>74</v>
      </c>
      <c r="S170" s="13" t="s">
        <v>2151</v>
      </c>
      <c r="T170" s="12" t="s">
        <v>2399</v>
      </c>
      <c r="U170" s="12"/>
      <c r="V170" s="12"/>
      <c r="W170" s="12"/>
      <c r="X170" s="22"/>
      <c r="Y170" s="12"/>
      <c r="AV170" s="9">
        <v>45292</v>
      </c>
      <c r="AW170" s="9">
        <v>45299</v>
      </c>
      <c r="AX170" s="9">
        <v>45376</v>
      </c>
      <c r="AY170" s="9">
        <v>45379</v>
      </c>
      <c r="AZ170" s="9">
        <v>45380</v>
      </c>
      <c r="BA170" s="9">
        <v>45413</v>
      </c>
      <c r="BB170" s="9">
        <v>45425</v>
      </c>
      <c r="BC170" s="9">
        <v>45446</v>
      </c>
      <c r="BD170" s="9">
        <v>45453</v>
      </c>
      <c r="BE170" s="9">
        <v>45474</v>
      </c>
      <c r="BF170" s="9">
        <v>45493</v>
      </c>
      <c r="BG170" s="9">
        <v>45511</v>
      </c>
      <c r="BH170" s="9">
        <v>45523</v>
      </c>
      <c r="BI170" s="9">
        <v>45579</v>
      </c>
      <c r="BJ170" s="9">
        <v>45600</v>
      </c>
      <c r="BK170" s="9">
        <v>45607</v>
      </c>
      <c r="BL170" s="9">
        <v>45651</v>
      </c>
    </row>
    <row r="171" spans="1:64" ht="150">
      <c r="A171" s="11" t="s">
        <v>2128</v>
      </c>
      <c r="B171" s="11" t="s">
        <v>2129</v>
      </c>
      <c r="C171" s="11" t="s">
        <v>2153</v>
      </c>
      <c r="D171" s="12" t="s">
        <v>1297</v>
      </c>
      <c r="E171" s="11" t="s">
        <v>2131</v>
      </c>
      <c r="F171" s="11" t="s">
        <v>2132</v>
      </c>
      <c r="G171" s="12" t="s">
        <v>405</v>
      </c>
      <c r="H171" s="11" t="s">
        <v>2218</v>
      </c>
      <c r="I171" s="12" t="s">
        <v>2134</v>
      </c>
      <c r="J171" s="11" t="s">
        <v>2149</v>
      </c>
      <c r="K171" s="11" t="s">
        <v>2136</v>
      </c>
      <c r="L171" s="12">
        <v>15</v>
      </c>
      <c r="M171" s="12" t="s">
        <v>1295</v>
      </c>
      <c r="N171" s="20">
        <v>45336</v>
      </c>
      <c r="O171" s="35"/>
      <c r="P171" s="24">
        <v>45443</v>
      </c>
      <c r="Q171" s="22">
        <f>NETWORKDAYS(N171,P171,AV171:AY171:AZ171:BA171:BB171:BC171:BD171:BE171:BF171:BG171:BH171:BL171)</f>
        <v>73</v>
      </c>
      <c r="R171" s="22">
        <f t="shared" si="3"/>
        <v>74</v>
      </c>
      <c r="S171" s="13" t="s">
        <v>2151</v>
      </c>
      <c r="T171" s="12" t="s">
        <v>2400</v>
      </c>
      <c r="U171" s="12"/>
      <c r="V171" s="12"/>
      <c r="W171" s="12"/>
      <c r="X171" s="22"/>
      <c r="Y171" s="12"/>
      <c r="AV171" s="9">
        <v>45292</v>
      </c>
      <c r="AW171" s="9">
        <v>45299</v>
      </c>
      <c r="AX171" s="9">
        <v>45376</v>
      </c>
      <c r="AY171" s="9">
        <v>45379</v>
      </c>
      <c r="AZ171" s="9">
        <v>45380</v>
      </c>
      <c r="BA171" s="9">
        <v>45413</v>
      </c>
      <c r="BB171" s="9">
        <v>45425</v>
      </c>
      <c r="BC171" s="9">
        <v>45446</v>
      </c>
      <c r="BD171" s="9">
        <v>45453</v>
      </c>
      <c r="BE171" s="9">
        <v>45474</v>
      </c>
      <c r="BF171" s="9">
        <v>45493</v>
      </c>
      <c r="BG171" s="9">
        <v>45511</v>
      </c>
      <c r="BH171" s="9">
        <v>45523</v>
      </c>
      <c r="BI171" s="9">
        <v>45579</v>
      </c>
      <c r="BJ171" s="9">
        <v>45600</v>
      </c>
      <c r="BK171" s="9">
        <v>45607</v>
      </c>
      <c r="BL171" s="9">
        <v>45651</v>
      </c>
    </row>
    <row r="172" spans="1:64" ht="120">
      <c r="A172" s="11" t="s">
        <v>2128</v>
      </c>
      <c r="B172" s="11" t="s">
        <v>2129</v>
      </c>
      <c r="C172" s="11" t="s">
        <v>2153</v>
      </c>
      <c r="D172" s="12" t="s">
        <v>234</v>
      </c>
      <c r="E172" s="11" t="s">
        <v>2154</v>
      </c>
      <c r="F172" s="11" t="s">
        <v>2132</v>
      </c>
      <c r="G172" s="12" t="s">
        <v>1305</v>
      </c>
      <c r="H172" s="11" t="s">
        <v>2133</v>
      </c>
      <c r="I172" s="12" t="s">
        <v>2134</v>
      </c>
      <c r="J172" s="11" t="s">
        <v>2135</v>
      </c>
      <c r="K172" s="11" t="s">
        <v>2136</v>
      </c>
      <c r="L172" s="12">
        <v>15</v>
      </c>
      <c r="M172" s="12" t="s">
        <v>1303</v>
      </c>
      <c r="N172" s="20">
        <v>45336</v>
      </c>
      <c r="O172" s="35"/>
      <c r="P172" s="24">
        <v>45443</v>
      </c>
      <c r="Q172" s="22">
        <f>NETWORKDAYS(N172,P172,AV172:AY172:AZ172:BA172:BB172:BC172:BD172:BE172:BF172:BG172:BH172:BL172)</f>
        <v>73</v>
      </c>
      <c r="R172" s="22">
        <f t="shared" si="3"/>
        <v>74</v>
      </c>
      <c r="S172" s="13" t="s">
        <v>2151</v>
      </c>
      <c r="T172" s="12" t="s">
        <v>2401</v>
      </c>
      <c r="U172" s="12"/>
      <c r="V172" s="12"/>
      <c r="W172" s="12"/>
      <c r="X172" s="22"/>
      <c r="Y172" s="12"/>
      <c r="AV172" s="9">
        <v>45292</v>
      </c>
      <c r="AW172" s="9">
        <v>45299</v>
      </c>
      <c r="AX172" s="9">
        <v>45376</v>
      </c>
      <c r="AY172" s="9">
        <v>45379</v>
      </c>
      <c r="AZ172" s="9">
        <v>45380</v>
      </c>
      <c r="BA172" s="9">
        <v>45413</v>
      </c>
      <c r="BB172" s="9">
        <v>45425</v>
      </c>
      <c r="BC172" s="9">
        <v>45446</v>
      </c>
      <c r="BD172" s="9">
        <v>45453</v>
      </c>
      <c r="BE172" s="9">
        <v>45474</v>
      </c>
      <c r="BF172" s="9">
        <v>45493</v>
      </c>
      <c r="BG172" s="9">
        <v>45511</v>
      </c>
      <c r="BH172" s="9">
        <v>45523</v>
      </c>
      <c r="BI172" s="9">
        <v>45579</v>
      </c>
      <c r="BJ172" s="9">
        <v>45600</v>
      </c>
      <c r="BK172" s="9">
        <v>45607</v>
      </c>
      <c r="BL172" s="9">
        <v>45651</v>
      </c>
    </row>
    <row r="173" spans="1:64" ht="135">
      <c r="A173" s="11" t="s">
        <v>2128</v>
      </c>
      <c r="B173" s="11" t="s">
        <v>2129</v>
      </c>
      <c r="C173" s="11" t="s">
        <v>2153</v>
      </c>
      <c r="D173" s="12" t="s">
        <v>396</v>
      </c>
      <c r="E173" s="11" t="s">
        <v>2154</v>
      </c>
      <c r="F173" s="11" t="s">
        <v>2203</v>
      </c>
      <c r="G173" s="12" t="s">
        <v>1271</v>
      </c>
      <c r="H173" s="12" t="s">
        <v>2173</v>
      </c>
      <c r="I173" s="12" t="s">
        <v>2134</v>
      </c>
      <c r="J173" s="11" t="s">
        <v>2174</v>
      </c>
      <c r="K173" s="12" t="s">
        <v>2613</v>
      </c>
      <c r="L173" s="12">
        <v>15</v>
      </c>
      <c r="M173" s="12" t="s">
        <v>1269</v>
      </c>
      <c r="N173" s="20">
        <v>45336</v>
      </c>
      <c r="O173" s="36" t="s">
        <v>2592</v>
      </c>
      <c r="P173" s="24">
        <v>45428</v>
      </c>
      <c r="Q173" s="22">
        <f>NETWORKDAYS(N173,P173,AV173:AY173:AZ173:BA173:BB173:BC173:BD173:BE173:BF173:BG173:BH173:BL173)</f>
        <v>62</v>
      </c>
      <c r="R173" s="22">
        <f t="shared" si="3"/>
        <v>63</v>
      </c>
      <c r="S173" s="25" t="s">
        <v>2570</v>
      </c>
      <c r="T173" s="12" t="s">
        <v>2395</v>
      </c>
      <c r="U173" s="20">
        <v>45428.468159722222</v>
      </c>
      <c r="V173" s="12" t="s">
        <v>2140</v>
      </c>
      <c r="W173" s="12" t="s">
        <v>2141</v>
      </c>
      <c r="X173" s="22" t="s">
        <v>2142</v>
      </c>
      <c r="Y173" s="25" t="s">
        <v>2601</v>
      </c>
      <c r="AV173" s="9">
        <v>45292</v>
      </c>
      <c r="AW173" s="9">
        <v>45299</v>
      </c>
      <c r="AX173" s="9">
        <v>45376</v>
      </c>
      <c r="AY173" s="9">
        <v>45379</v>
      </c>
      <c r="AZ173" s="9">
        <v>45380</v>
      </c>
      <c r="BA173" s="9">
        <v>45413</v>
      </c>
      <c r="BB173" s="9">
        <v>45425</v>
      </c>
      <c r="BC173" s="9">
        <v>45446</v>
      </c>
      <c r="BD173" s="9">
        <v>45453</v>
      </c>
      <c r="BE173" s="9">
        <v>45474</v>
      </c>
      <c r="BF173" s="9">
        <v>45493</v>
      </c>
      <c r="BG173" s="9">
        <v>45511</v>
      </c>
      <c r="BH173" s="9">
        <v>45523</v>
      </c>
      <c r="BI173" s="9">
        <v>45579</v>
      </c>
      <c r="BJ173" s="9">
        <v>45600</v>
      </c>
      <c r="BK173" s="9">
        <v>45607</v>
      </c>
      <c r="BL173" s="9">
        <v>45651</v>
      </c>
    </row>
    <row r="174" spans="1:64" ht="135">
      <c r="A174" s="11" t="s">
        <v>2128</v>
      </c>
      <c r="B174" s="11" t="s">
        <v>2129</v>
      </c>
      <c r="C174" s="11" t="s">
        <v>2153</v>
      </c>
      <c r="D174" s="12" t="s">
        <v>1316</v>
      </c>
      <c r="E174" s="11" t="s">
        <v>2154</v>
      </c>
      <c r="F174" s="11" t="s">
        <v>2132</v>
      </c>
      <c r="G174" s="12" t="s">
        <v>1317</v>
      </c>
      <c r="H174" s="11" t="s">
        <v>1619</v>
      </c>
      <c r="I174" s="11" t="s">
        <v>2178</v>
      </c>
      <c r="J174" s="11" t="s">
        <v>2178</v>
      </c>
      <c r="K174" s="11" t="s">
        <v>2136</v>
      </c>
      <c r="L174" s="12">
        <v>15</v>
      </c>
      <c r="M174" s="12" t="s">
        <v>1314</v>
      </c>
      <c r="N174" s="20">
        <v>45336</v>
      </c>
      <c r="O174" s="35"/>
      <c r="P174" s="24">
        <v>45443</v>
      </c>
      <c r="Q174" s="22">
        <f>NETWORKDAYS(N174,P174,AV174:AY174:AZ174:BA174:BB174:BC174:BD174:BE174:BF174:BG174:BH174:BL174)</f>
        <v>73</v>
      </c>
      <c r="R174" s="22">
        <f t="shared" si="3"/>
        <v>74</v>
      </c>
      <c r="S174" s="13" t="s">
        <v>2151</v>
      </c>
      <c r="T174" s="11" t="s">
        <v>2402</v>
      </c>
      <c r="U174" s="12"/>
      <c r="V174" s="12"/>
      <c r="W174" s="12"/>
      <c r="X174" s="22"/>
      <c r="Y174" s="12"/>
      <c r="AV174" s="9">
        <v>45292</v>
      </c>
      <c r="AW174" s="9">
        <v>45299</v>
      </c>
      <c r="AX174" s="9">
        <v>45376</v>
      </c>
      <c r="AY174" s="9">
        <v>45379</v>
      </c>
      <c r="AZ174" s="9">
        <v>45380</v>
      </c>
      <c r="BA174" s="9">
        <v>45413</v>
      </c>
      <c r="BB174" s="9">
        <v>45425</v>
      </c>
      <c r="BC174" s="9">
        <v>45446</v>
      </c>
      <c r="BD174" s="9">
        <v>45453</v>
      </c>
      <c r="BE174" s="9">
        <v>45474</v>
      </c>
      <c r="BF174" s="9">
        <v>45493</v>
      </c>
      <c r="BG174" s="9">
        <v>45511</v>
      </c>
      <c r="BH174" s="9">
        <v>45523</v>
      </c>
      <c r="BI174" s="9">
        <v>45579</v>
      </c>
      <c r="BJ174" s="9">
        <v>45600</v>
      </c>
      <c r="BK174" s="9">
        <v>45607</v>
      </c>
      <c r="BL174" s="9">
        <v>45651</v>
      </c>
    </row>
    <row r="175" spans="1:64" ht="105">
      <c r="A175" s="11" t="s">
        <v>2128</v>
      </c>
      <c r="B175" s="11" t="s">
        <v>2129</v>
      </c>
      <c r="C175" s="11" t="s">
        <v>2244</v>
      </c>
      <c r="D175" s="12" t="s">
        <v>1320</v>
      </c>
      <c r="E175" s="11" t="s">
        <v>2131</v>
      </c>
      <c r="F175" s="11" t="s">
        <v>2132</v>
      </c>
      <c r="G175" s="12" t="s">
        <v>1321</v>
      </c>
      <c r="H175" s="11" t="s">
        <v>1619</v>
      </c>
      <c r="I175" s="11" t="s">
        <v>2178</v>
      </c>
      <c r="J175" s="11" t="s">
        <v>2178</v>
      </c>
      <c r="K175" s="11" t="s">
        <v>2136</v>
      </c>
      <c r="L175" s="12">
        <v>15</v>
      </c>
      <c r="M175" s="12" t="s">
        <v>1318</v>
      </c>
      <c r="N175" s="20">
        <v>45336</v>
      </c>
      <c r="O175" s="35"/>
      <c r="P175" s="24">
        <v>45443</v>
      </c>
      <c r="Q175" s="22">
        <f>NETWORKDAYS(N175,P175,AV175:AY175:AZ175:BA175:BB175:BC175:BD175:BE175:BF175:BG175:BH175:BL175)</f>
        <v>73</v>
      </c>
      <c r="R175" s="22">
        <f t="shared" si="3"/>
        <v>74</v>
      </c>
      <c r="S175" s="13" t="s">
        <v>2151</v>
      </c>
      <c r="T175" s="11" t="s">
        <v>2403</v>
      </c>
      <c r="U175" s="12"/>
      <c r="V175" s="12"/>
      <c r="W175" s="12"/>
      <c r="X175" s="22"/>
      <c r="Y175" s="12"/>
      <c r="AV175" s="9">
        <v>45292</v>
      </c>
      <c r="AW175" s="9">
        <v>45299</v>
      </c>
      <c r="AX175" s="9">
        <v>45376</v>
      </c>
      <c r="AY175" s="9">
        <v>45379</v>
      </c>
      <c r="AZ175" s="9">
        <v>45380</v>
      </c>
      <c r="BA175" s="9">
        <v>45413</v>
      </c>
      <c r="BB175" s="9">
        <v>45425</v>
      </c>
      <c r="BC175" s="9">
        <v>45446</v>
      </c>
      <c r="BD175" s="9">
        <v>45453</v>
      </c>
      <c r="BE175" s="9">
        <v>45474</v>
      </c>
      <c r="BF175" s="9">
        <v>45493</v>
      </c>
      <c r="BG175" s="9">
        <v>45511</v>
      </c>
      <c r="BH175" s="9">
        <v>45523</v>
      </c>
      <c r="BI175" s="9">
        <v>45579</v>
      </c>
      <c r="BJ175" s="9">
        <v>45600</v>
      </c>
      <c r="BK175" s="9">
        <v>45607</v>
      </c>
      <c r="BL175" s="9">
        <v>45651</v>
      </c>
    </row>
    <row r="176" spans="1:64" ht="165">
      <c r="A176" s="11" t="s">
        <v>2128</v>
      </c>
      <c r="B176" s="11" t="s">
        <v>2129</v>
      </c>
      <c r="C176" s="11" t="s">
        <v>2226</v>
      </c>
      <c r="D176" s="12" t="s">
        <v>392</v>
      </c>
      <c r="E176" s="11" t="s">
        <v>2166</v>
      </c>
      <c r="F176" s="11" t="s">
        <v>2203</v>
      </c>
      <c r="G176" s="12" t="s">
        <v>1324</v>
      </c>
      <c r="H176" s="12" t="s">
        <v>2173</v>
      </c>
      <c r="I176" s="12" t="s">
        <v>2134</v>
      </c>
      <c r="J176" s="11" t="s">
        <v>2174</v>
      </c>
      <c r="K176" s="11" t="s">
        <v>2136</v>
      </c>
      <c r="L176" s="12">
        <v>15</v>
      </c>
      <c r="M176" s="12" t="s">
        <v>1322</v>
      </c>
      <c r="N176" s="20">
        <v>45336</v>
      </c>
      <c r="O176" s="35"/>
      <c r="P176" s="24">
        <v>45443</v>
      </c>
      <c r="Q176" s="22">
        <f>NETWORKDAYS(N176,P176,AV176:AY176:AZ176:BA176:BB176:BC176:BD176:BE176:BF176:BG176:BH176:BL176)</f>
        <v>73</v>
      </c>
      <c r="R176" s="22">
        <f t="shared" si="3"/>
        <v>74</v>
      </c>
      <c r="S176" s="13" t="s">
        <v>2151</v>
      </c>
      <c r="T176" s="11" t="s">
        <v>2404</v>
      </c>
      <c r="U176" s="12"/>
      <c r="V176" s="12"/>
      <c r="W176" s="12"/>
      <c r="X176" s="22"/>
      <c r="Y176" s="12"/>
      <c r="AV176" s="9">
        <v>45292</v>
      </c>
      <c r="AW176" s="9">
        <v>45299</v>
      </c>
      <c r="AX176" s="9">
        <v>45376</v>
      </c>
      <c r="AY176" s="9">
        <v>45379</v>
      </c>
      <c r="AZ176" s="9">
        <v>45380</v>
      </c>
      <c r="BA176" s="9">
        <v>45413</v>
      </c>
      <c r="BB176" s="9">
        <v>45425</v>
      </c>
      <c r="BC176" s="9">
        <v>45446</v>
      </c>
      <c r="BD176" s="9">
        <v>45453</v>
      </c>
      <c r="BE176" s="9">
        <v>45474</v>
      </c>
      <c r="BF176" s="9">
        <v>45493</v>
      </c>
      <c r="BG176" s="9">
        <v>45511</v>
      </c>
      <c r="BH176" s="9">
        <v>45523</v>
      </c>
      <c r="BI176" s="9">
        <v>45579</v>
      </c>
      <c r="BJ176" s="9">
        <v>45600</v>
      </c>
      <c r="BK176" s="9">
        <v>45607</v>
      </c>
      <c r="BL176" s="9">
        <v>45651</v>
      </c>
    </row>
    <row r="177" spans="1:64" ht="165">
      <c r="A177" s="11" t="s">
        <v>2128</v>
      </c>
      <c r="B177" s="11" t="s">
        <v>2129</v>
      </c>
      <c r="C177" s="11" t="s">
        <v>2226</v>
      </c>
      <c r="D177" s="12" t="s">
        <v>392</v>
      </c>
      <c r="E177" s="11" t="s">
        <v>2166</v>
      </c>
      <c r="F177" s="11" t="s">
        <v>2203</v>
      </c>
      <c r="G177" s="12" t="s">
        <v>1327</v>
      </c>
      <c r="H177" s="12" t="s">
        <v>2173</v>
      </c>
      <c r="I177" s="12" t="s">
        <v>2134</v>
      </c>
      <c r="J177" s="11" t="s">
        <v>2174</v>
      </c>
      <c r="K177" s="11" t="s">
        <v>2136</v>
      </c>
      <c r="L177" s="12">
        <v>15</v>
      </c>
      <c r="M177" s="12" t="s">
        <v>1325</v>
      </c>
      <c r="N177" s="20">
        <v>45336</v>
      </c>
      <c r="O177" s="35"/>
      <c r="P177" s="24">
        <v>45443</v>
      </c>
      <c r="Q177" s="22">
        <f>NETWORKDAYS(N177,P177,AV177:AY177:AZ177:BA177:BB177:BC177:BD177:BE177:BF177:BG177:BH177:BL177)</f>
        <v>73</v>
      </c>
      <c r="R177" s="22">
        <f t="shared" si="3"/>
        <v>74</v>
      </c>
      <c r="S177" s="13" t="s">
        <v>2151</v>
      </c>
      <c r="T177" s="11" t="s">
        <v>2405</v>
      </c>
      <c r="U177" s="12"/>
      <c r="V177" s="12"/>
      <c r="W177" s="12"/>
      <c r="X177" s="22"/>
      <c r="Y177" s="12"/>
      <c r="AV177" s="9">
        <v>45292</v>
      </c>
      <c r="AW177" s="9">
        <v>45299</v>
      </c>
      <c r="AX177" s="9">
        <v>45376</v>
      </c>
      <c r="AY177" s="9">
        <v>45379</v>
      </c>
      <c r="AZ177" s="9">
        <v>45380</v>
      </c>
      <c r="BA177" s="9">
        <v>45413</v>
      </c>
      <c r="BB177" s="9">
        <v>45425</v>
      </c>
      <c r="BC177" s="9">
        <v>45446</v>
      </c>
      <c r="BD177" s="9">
        <v>45453</v>
      </c>
      <c r="BE177" s="9">
        <v>45474</v>
      </c>
      <c r="BF177" s="9">
        <v>45493</v>
      </c>
      <c r="BG177" s="9">
        <v>45511</v>
      </c>
      <c r="BH177" s="9">
        <v>45523</v>
      </c>
      <c r="BI177" s="9">
        <v>45579</v>
      </c>
      <c r="BJ177" s="9">
        <v>45600</v>
      </c>
      <c r="BK177" s="9">
        <v>45607</v>
      </c>
      <c r="BL177" s="9">
        <v>45651</v>
      </c>
    </row>
    <row r="178" spans="1:64" ht="210">
      <c r="A178" s="11" t="s">
        <v>2128</v>
      </c>
      <c r="B178" s="11" t="s">
        <v>2129</v>
      </c>
      <c r="C178" s="11" t="s">
        <v>2153</v>
      </c>
      <c r="D178" s="12" t="s">
        <v>234</v>
      </c>
      <c r="E178" s="11" t="s">
        <v>2154</v>
      </c>
      <c r="F178" s="11" t="s">
        <v>2132</v>
      </c>
      <c r="G178" s="12" t="s">
        <v>1334</v>
      </c>
      <c r="H178" s="12" t="s">
        <v>2173</v>
      </c>
      <c r="I178" s="12" t="s">
        <v>2134</v>
      </c>
      <c r="J178" s="11" t="s">
        <v>2174</v>
      </c>
      <c r="K178" s="11" t="s">
        <v>2136</v>
      </c>
      <c r="L178" s="12">
        <v>15</v>
      </c>
      <c r="M178" s="12" t="s">
        <v>1332</v>
      </c>
      <c r="N178" s="20">
        <v>45335</v>
      </c>
      <c r="O178" s="35"/>
      <c r="P178" s="24">
        <v>45443</v>
      </c>
      <c r="Q178" s="22">
        <f>NETWORKDAYS(N178,P178,AV178:AY178:AZ178:BA178:BB178:BC178:BD178:BE178:BF178:BG178:BH178:BL178)</f>
        <v>74</v>
      </c>
      <c r="R178" s="22">
        <f t="shared" si="3"/>
        <v>75</v>
      </c>
      <c r="S178" s="13" t="s">
        <v>2151</v>
      </c>
      <c r="T178" s="11" t="s">
        <v>2406</v>
      </c>
      <c r="U178" s="12"/>
      <c r="V178" s="12"/>
      <c r="W178" s="12"/>
      <c r="X178" s="22"/>
      <c r="Y178" s="12"/>
      <c r="AV178" s="9">
        <v>45292</v>
      </c>
      <c r="AW178" s="9">
        <v>45299</v>
      </c>
      <c r="AX178" s="9">
        <v>45376</v>
      </c>
      <c r="AY178" s="9">
        <v>45379</v>
      </c>
      <c r="AZ178" s="9">
        <v>45380</v>
      </c>
      <c r="BA178" s="9">
        <v>45413</v>
      </c>
      <c r="BB178" s="9">
        <v>45425</v>
      </c>
      <c r="BC178" s="9">
        <v>45446</v>
      </c>
      <c r="BD178" s="9">
        <v>45453</v>
      </c>
      <c r="BE178" s="9">
        <v>45474</v>
      </c>
      <c r="BF178" s="9">
        <v>45493</v>
      </c>
      <c r="BG178" s="9">
        <v>45511</v>
      </c>
      <c r="BH178" s="9">
        <v>45523</v>
      </c>
      <c r="BI178" s="9">
        <v>45579</v>
      </c>
      <c r="BJ178" s="9">
        <v>45600</v>
      </c>
      <c r="BK178" s="9">
        <v>45607</v>
      </c>
      <c r="BL178" s="9">
        <v>45651</v>
      </c>
    </row>
    <row r="179" spans="1:64" ht="210">
      <c r="A179" s="11" t="s">
        <v>2128</v>
      </c>
      <c r="B179" s="11" t="s">
        <v>2129</v>
      </c>
      <c r="C179" s="11" t="s">
        <v>2153</v>
      </c>
      <c r="D179" s="12" t="s">
        <v>234</v>
      </c>
      <c r="E179" s="11" t="s">
        <v>2154</v>
      </c>
      <c r="F179" s="11" t="s">
        <v>2132</v>
      </c>
      <c r="G179" s="12" t="s">
        <v>1337</v>
      </c>
      <c r="H179" s="12" t="s">
        <v>2173</v>
      </c>
      <c r="I179" s="12" t="s">
        <v>2134</v>
      </c>
      <c r="J179" s="11" t="s">
        <v>2174</v>
      </c>
      <c r="K179" s="11" t="s">
        <v>2136</v>
      </c>
      <c r="L179" s="12">
        <v>15</v>
      </c>
      <c r="M179" s="12" t="s">
        <v>1335</v>
      </c>
      <c r="N179" s="20">
        <v>45335</v>
      </c>
      <c r="O179" s="35"/>
      <c r="P179" s="24">
        <v>45443</v>
      </c>
      <c r="Q179" s="22">
        <f>NETWORKDAYS(N179,P179,AV179:AY179:AZ179:BA179:BB179:BC179:BD179:BE179:BF179:BG179:BH179:BL179)</f>
        <v>74</v>
      </c>
      <c r="R179" s="22">
        <f t="shared" si="3"/>
        <v>75</v>
      </c>
      <c r="S179" s="13" t="s">
        <v>2151</v>
      </c>
      <c r="T179" s="11" t="s">
        <v>2407</v>
      </c>
      <c r="U179" s="12"/>
      <c r="V179" s="12"/>
      <c r="W179" s="12"/>
      <c r="X179" s="22"/>
      <c r="Y179" s="12"/>
      <c r="AV179" s="9">
        <v>45292</v>
      </c>
      <c r="AW179" s="9">
        <v>45299</v>
      </c>
      <c r="AX179" s="9">
        <v>45376</v>
      </c>
      <c r="AY179" s="9">
        <v>45379</v>
      </c>
      <c r="AZ179" s="9">
        <v>45380</v>
      </c>
      <c r="BA179" s="9">
        <v>45413</v>
      </c>
      <c r="BB179" s="9">
        <v>45425</v>
      </c>
      <c r="BC179" s="9">
        <v>45446</v>
      </c>
      <c r="BD179" s="9">
        <v>45453</v>
      </c>
      <c r="BE179" s="9">
        <v>45474</v>
      </c>
      <c r="BF179" s="9">
        <v>45493</v>
      </c>
      <c r="BG179" s="9">
        <v>45511</v>
      </c>
      <c r="BH179" s="9">
        <v>45523</v>
      </c>
      <c r="BI179" s="9">
        <v>45579</v>
      </c>
      <c r="BJ179" s="9">
        <v>45600</v>
      </c>
      <c r="BK179" s="9">
        <v>45607</v>
      </c>
      <c r="BL179" s="9">
        <v>45651</v>
      </c>
    </row>
    <row r="180" spans="1:64" ht="165">
      <c r="A180" s="11" t="s">
        <v>2128</v>
      </c>
      <c r="B180" s="11" t="s">
        <v>2129</v>
      </c>
      <c r="C180" s="11" t="s">
        <v>2240</v>
      </c>
      <c r="D180" s="12" t="s">
        <v>1343</v>
      </c>
      <c r="E180" s="11" t="s">
        <v>2166</v>
      </c>
      <c r="F180" s="11" t="s">
        <v>2203</v>
      </c>
      <c r="G180" s="12" t="s">
        <v>1344</v>
      </c>
      <c r="H180" s="12" t="s">
        <v>2173</v>
      </c>
      <c r="I180" s="12" t="s">
        <v>2134</v>
      </c>
      <c r="J180" s="11" t="s">
        <v>2174</v>
      </c>
      <c r="K180" s="11" t="s">
        <v>2136</v>
      </c>
      <c r="L180" s="12">
        <v>15</v>
      </c>
      <c r="M180" s="12" t="s">
        <v>1341</v>
      </c>
      <c r="N180" s="20">
        <v>45335</v>
      </c>
      <c r="O180" s="35"/>
      <c r="P180" s="24">
        <v>45443</v>
      </c>
      <c r="Q180" s="22">
        <f>NETWORKDAYS(N180,P180,AV180:AY180:AZ180:BA180:BB180:BC180:BD180:BE180:BF180:BG180:BH180:BL180)</f>
        <v>74</v>
      </c>
      <c r="R180" s="22">
        <f t="shared" si="3"/>
        <v>75</v>
      </c>
      <c r="S180" s="13" t="s">
        <v>2151</v>
      </c>
      <c r="T180" s="11" t="s">
        <v>2409</v>
      </c>
      <c r="U180" s="12"/>
      <c r="V180" s="12"/>
      <c r="W180" s="12"/>
      <c r="X180" s="22"/>
      <c r="Y180" s="12"/>
      <c r="AV180" s="9">
        <v>45292</v>
      </c>
      <c r="AW180" s="9">
        <v>45299</v>
      </c>
      <c r="AX180" s="9">
        <v>45376</v>
      </c>
      <c r="AY180" s="9">
        <v>45379</v>
      </c>
      <c r="AZ180" s="9">
        <v>45380</v>
      </c>
      <c r="BA180" s="9">
        <v>45413</v>
      </c>
      <c r="BB180" s="9">
        <v>45425</v>
      </c>
      <c r="BC180" s="9">
        <v>45446</v>
      </c>
      <c r="BD180" s="9">
        <v>45453</v>
      </c>
      <c r="BE180" s="9">
        <v>45474</v>
      </c>
      <c r="BF180" s="9">
        <v>45493</v>
      </c>
      <c r="BG180" s="9">
        <v>45511</v>
      </c>
      <c r="BH180" s="9">
        <v>45523</v>
      </c>
      <c r="BI180" s="9">
        <v>45579</v>
      </c>
      <c r="BJ180" s="9">
        <v>45600</v>
      </c>
      <c r="BK180" s="9">
        <v>45607</v>
      </c>
      <c r="BL180" s="9">
        <v>45651</v>
      </c>
    </row>
    <row r="181" spans="1:64" ht="90">
      <c r="A181" s="11" t="s">
        <v>2128</v>
      </c>
      <c r="B181" s="11" t="s">
        <v>2129</v>
      </c>
      <c r="C181" s="11" t="s">
        <v>2223</v>
      </c>
      <c r="D181" s="12" t="s">
        <v>1350</v>
      </c>
      <c r="E181" s="11" t="s">
        <v>2154</v>
      </c>
      <c r="F181" s="11" t="s">
        <v>2132</v>
      </c>
      <c r="G181" s="12" t="s">
        <v>1351</v>
      </c>
      <c r="H181" s="12"/>
      <c r="I181" s="11" t="s">
        <v>2178</v>
      </c>
      <c r="J181" s="11" t="s">
        <v>2178</v>
      </c>
      <c r="K181" s="11" t="s">
        <v>2136</v>
      </c>
      <c r="L181" s="12">
        <v>15</v>
      </c>
      <c r="M181" s="12" t="s">
        <v>1348</v>
      </c>
      <c r="N181" s="20">
        <v>45335</v>
      </c>
      <c r="O181" s="35"/>
      <c r="P181" s="24">
        <v>45443</v>
      </c>
      <c r="Q181" s="22">
        <f>NETWORKDAYS(N181,P181,AV181:AY181:AZ181:BA181:BB181:BC181:BD181:BE181:BF181:BG181:BH181:BL181)</f>
        <v>74</v>
      </c>
      <c r="R181" s="22">
        <f t="shared" si="3"/>
        <v>75</v>
      </c>
      <c r="S181" s="13" t="s">
        <v>2151</v>
      </c>
      <c r="T181" s="11" t="s">
        <v>2410</v>
      </c>
      <c r="U181" s="12"/>
      <c r="V181" s="12"/>
      <c r="W181" s="12"/>
      <c r="X181" s="22"/>
      <c r="Y181" s="12"/>
      <c r="AV181" s="9">
        <v>45292</v>
      </c>
      <c r="AW181" s="9">
        <v>45299</v>
      </c>
      <c r="AX181" s="9">
        <v>45376</v>
      </c>
      <c r="AY181" s="9">
        <v>45379</v>
      </c>
      <c r="AZ181" s="9">
        <v>45380</v>
      </c>
      <c r="BA181" s="9">
        <v>45413</v>
      </c>
      <c r="BB181" s="9">
        <v>45425</v>
      </c>
      <c r="BC181" s="9">
        <v>45446</v>
      </c>
      <c r="BD181" s="9">
        <v>45453</v>
      </c>
      <c r="BE181" s="9">
        <v>45474</v>
      </c>
      <c r="BF181" s="9">
        <v>45493</v>
      </c>
      <c r="BG181" s="9">
        <v>45511</v>
      </c>
      <c r="BH181" s="9">
        <v>45523</v>
      </c>
      <c r="BI181" s="9">
        <v>45579</v>
      </c>
      <c r="BJ181" s="9">
        <v>45600</v>
      </c>
      <c r="BK181" s="9">
        <v>45607</v>
      </c>
      <c r="BL181" s="9">
        <v>45651</v>
      </c>
    </row>
    <row r="182" spans="1:64" ht="105">
      <c r="A182" s="11" t="s">
        <v>2128</v>
      </c>
      <c r="B182" s="11" t="s">
        <v>2129</v>
      </c>
      <c r="C182" s="11" t="s">
        <v>2153</v>
      </c>
      <c r="D182" s="12" t="s">
        <v>995</v>
      </c>
      <c r="E182" s="11" t="s">
        <v>2154</v>
      </c>
      <c r="F182" s="11" t="s">
        <v>2132</v>
      </c>
      <c r="G182" s="12" t="s">
        <v>1362</v>
      </c>
      <c r="H182" s="11" t="s">
        <v>1619</v>
      </c>
      <c r="I182" s="12" t="s">
        <v>2156</v>
      </c>
      <c r="J182" s="12" t="s">
        <v>2303</v>
      </c>
      <c r="K182" s="11" t="s">
        <v>2136</v>
      </c>
      <c r="L182" s="12">
        <v>15</v>
      </c>
      <c r="M182" s="12" t="s">
        <v>1360</v>
      </c>
      <c r="N182" s="20">
        <v>45335</v>
      </c>
      <c r="O182" s="35"/>
      <c r="P182" s="24">
        <v>45443</v>
      </c>
      <c r="Q182" s="22">
        <f>NETWORKDAYS(N182,P182,AV182:AY182:AZ182:BA182:BB182:BC182:BD182:BE182:BF182:BG182:BH182:BL182)</f>
        <v>74</v>
      </c>
      <c r="R182" s="22">
        <f t="shared" si="3"/>
        <v>75</v>
      </c>
      <c r="S182" s="13" t="s">
        <v>2151</v>
      </c>
      <c r="T182" s="11" t="s">
        <v>2411</v>
      </c>
      <c r="U182" s="12"/>
      <c r="V182" s="12"/>
      <c r="W182" s="12"/>
      <c r="X182" s="22"/>
      <c r="Y182" s="12"/>
      <c r="AV182" s="9">
        <v>45292</v>
      </c>
      <c r="AW182" s="9">
        <v>45299</v>
      </c>
      <c r="AX182" s="9">
        <v>45376</v>
      </c>
      <c r="AY182" s="9">
        <v>45379</v>
      </c>
      <c r="AZ182" s="9">
        <v>45380</v>
      </c>
      <c r="BA182" s="9">
        <v>45413</v>
      </c>
      <c r="BB182" s="9">
        <v>45425</v>
      </c>
      <c r="BC182" s="9">
        <v>45446</v>
      </c>
      <c r="BD182" s="9">
        <v>45453</v>
      </c>
      <c r="BE182" s="9">
        <v>45474</v>
      </c>
      <c r="BF182" s="9">
        <v>45493</v>
      </c>
      <c r="BG182" s="9">
        <v>45511</v>
      </c>
      <c r="BH182" s="9">
        <v>45523</v>
      </c>
      <c r="BI182" s="9">
        <v>45579</v>
      </c>
      <c r="BJ182" s="9">
        <v>45600</v>
      </c>
      <c r="BK182" s="9">
        <v>45607</v>
      </c>
      <c r="BL182" s="9">
        <v>45651</v>
      </c>
    </row>
    <row r="183" spans="1:64" ht="102">
      <c r="A183" s="11" t="s">
        <v>2128</v>
      </c>
      <c r="B183" s="11" t="s">
        <v>2129</v>
      </c>
      <c r="C183" s="11" t="s">
        <v>2153</v>
      </c>
      <c r="D183" s="12" t="s">
        <v>1368</v>
      </c>
      <c r="E183" s="11" t="s">
        <v>2131</v>
      </c>
      <c r="F183" s="11" t="s">
        <v>2132</v>
      </c>
      <c r="G183" s="12" t="s">
        <v>1369</v>
      </c>
      <c r="H183" s="12" t="s">
        <v>2173</v>
      </c>
      <c r="I183" s="12" t="s">
        <v>2134</v>
      </c>
      <c r="J183" s="11" t="s">
        <v>2174</v>
      </c>
      <c r="K183" s="11" t="s">
        <v>2136</v>
      </c>
      <c r="L183" s="12">
        <v>15</v>
      </c>
      <c r="M183" s="12" t="s">
        <v>1366</v>
      </c>
      <c r="N183" s="20">
        <v>45335</v>
      </c>
      <c r="O183" s="35"/>
      <c r="P183" s="24">
        <v>45443</v>
      </c>
      <c r="Q183" s="22">
        <f>NETWORKDAYS(N183,P183,AV183:AY183:AZ183:BA183:BB183:BC183:BD183:BE183:BF183:BG183:BH183:BL183)</f>
        <v>74</v>
      </c>
      <c r="R183" s="22">
        <f t="shared" si="3"/>
        <v>75</v>
      </c>
      <c r="S183" s="13" t="s">
        <v>2151</v>
      </c>
      <c r="T183" s="15" t="s">
        <v>2412</v>
      </c>
      <c r="U183" s="12"/>
      <c r="V183" s="12"/>
      <c r="W183" s="12"/>
      <c r="X183" s="22"/>
      <c r="Y183" s="12"/>
      <c r="AV183" s="9">
        <v>45292</v>
      </c>
      <c r="AW183" s="9">
        <v>45299</v>
      </c>
      <c r="AX183" s="9">
        <v>45376</v>
      </c>
      <c r="AY183" s="9">
        <v>45379</v>
      </c>
      <c r="AZ183" s="9">
        <v>45380</v>
      </c>
      <c r="BA183" s="9">
        <v>45413</v>
      </c>
      <c r="BB183" s="9">
        <v>45425</v>
      </c>
      <c r="BC183" s="9">
        <v>45446</v>
      </c>
      <c r="BD183" s="9">
        <v>45453</v>
      </c>
      <c r="BE183" s="9">
        <v>45474</v>
      </c>
      <c r="BF183" s="9">
        <v>45493</v>
      </c>
      <c r="BG183" s="9">
        <v>45511</v>
      </c>
      <c r="BH183" s="9">
        <v>45523</v>
      </c>
      <c r="BI183" s="9">
        <v>45579</v>
      </c>
      <c r="BJ183" s="9">
        <v>45600</v>
      </c>
      <c r="BK183" s="9">
        <v>45607</v>
      </c>
      <c r="BL183" s="9">
        <v>45651</v>
      </c>
    </row>
    <row r="184" spans="1:64" ht="93">
      <c r="A184" s="11" t="s">
        <v>2128</v>
      </c>
      <c r="B184" s="12" t="s">
        <v>2201</v>
      </c>
      <c r="C184" s="11" t="s">
        <v>2130</v>
      </c>
      <c r="D184" s="12" t="s">
        <v>1380</v>
      </c>
      <c r="E184" s="11" t="s">
        <v>2131</v>
      </c>
      <c r="F184" s="11" t="s">
        <v>2132</v>
      </c>
      <c r="G184" s="12" t="s">
        <v>1381</v>
      </c>
      <c r="H184" s="11" t="s">
        <v>1619</v>
      </c>
      <c r="I184" s="12" t="s">
        <v>2156</v>
      </c>
      <c r="J184" s="12" t="s">
        <v>2303</v>
      </c>
      <c r="K184" s="11" t="s">
        <v>2136</v>
      </c>
      <c r="L184" s="12">
        <v>15</v>
      </c>
      <c r="M184" s="12" t="s">
        <v>1378</v>
      </c>
      <c r="N184" s="20">
        <v>45335</v>
      </c>
      <c r="O184" s="35"/>
      <c r="P184" s="24">
        <v>45443</v>
      </c>
      <c r="Q184" s="22">
        <f>NETWORKDAYS(N184,P184,AV184:AY184:AZ184:BA184:BB184:BC184:BD184:BE184:BF184:BG184:BH184:BL184)</f>
        <v>74</v>
      </c>
      <c r="R184" s="22">
        <f t="shared" si="3"/>
        <v>75</v>
      </c>
      <c r="S184" s="13" t="s">
        <v>2151</v>
      </c>
      <c r="T184" s="16" t="s">
        <v>2413</v>
      </c>
      <c r="U184" s="12"/>
      <c r="V184" s="12"/>
      <c r="W184" s="12"/>
      <c r="X184" s="22"/>
      <c r="Y184" s="12"/>
      <c r="AV184" s="9">
        <v>45292</v>
      </c>
      <c r="AW184" s="9">
        <v>45299</v>
      </c>
      <c r="AX184" s="9">
        <v>45376</v>
      </c>
      <c r="AY184" s="9">
        <v>45379</v>
      </c>
      <c r="AZ184" s="9">
        <v>45380</v>
      </c>
      <c r="BA184" s="9">
        <v>45413</v>
      </c>
      <c r="BB184" s="9">
        <v>45425</v>
      </c>
      <c r="BC184" s="9">
        <v>45446</v>
      </c>
      <c r="BD184" s="9">
        <v>45453</v>
      </c>
      <c r="BE184" s="9">
        <v>45474</v>
      </c>
      <c r="BF184" s="9">
        <v>45493</v>
      </c>
      <c r="BG184" s="9">
        <v>45511</v>
      </c>
      <c r="BH184" s="9">
        <v>45523</v>
      </c>
      <c r="BI184" s="9">
        <v>45579</v>
      </c>
      <c r="BJ184" s="9">
        <v>45600</v>
      </c>
      <c r="BK184" s="9">
        <v>45607</v>
      </c>
      <c r="BL184" s="9">
        <v>45651</v>
      </c>
    </row>
    <row r="185" spans="1:64" ht="105">
      <c r="A185" s="11" t="s">
        <v>2128</v>
      </c>
      <c r="B185" s="11" t="s">
        <v>2129</v>
      </c>
      <c r="C185" s="11" t="s">
        <v>2153</v>
      </c>
      <c r="D185" s="12" t="s">
        <v>341</v>
      </c>
      <c r="E185" s="11" t="s">
        <v>2154</v>
      </c>
      <c r="F185" s="11" t="s">
        <v>2132</v>
      </c>
      <c r="G185" s="12" t="s">
        <v>1384</v>
      </c>
      <c r="H185" s="11" t="s">
        <v>2133</v>
      </c>
      <c r="I185" s="12" t="s">
        <v>2134</v>
      </c>
      <c r="J185" s="11" t="s">
        <v>2135</v>
      </c>
      <c r="K185" s="11" t="s">
        <v>2136</v>
      </c>
      <c r="L185" s="12">
        <v>15</v>
      </c>
      <c r="M185" s="12" t="s">
        <v>1382</v>
      </c>
      <c r="N185" s="20">
        <v>45335</v>
      </c>
      <c r="O185" s="35"/>
      <c r="P185" s="24">
        <v>45443</v>
      </c>
      <c r="Q185" s="22">
        <f>NETWORKDAYS(N185,P185,AV185:AY185:AZ185:BA185:BB185:BC185:BD185:BE185:BF185:BG185:BH185:BL185)</f>
        <v>74</v>
      </c>
      <c r="R185" s="22">
        <f t="shared" si="3"/>
        <v>75</v>
      </c>
      <c r="S185" s="13" t="s">
        <v>2151</v>
      </c>
      <c r="T185" s="11" t="s">
        <v>2414</v>
      </c>
      <c r="U185" s="12"/>
      <c r="V185" s="12"/>
      <c r="W185" s="12"/>
      <c r="X185" s="22"/>
      <c r="Y185" s="12"/>
      <c r="AV185" s="9">
        <v>45292</v>
      </c>
      <c r="AW185" s="9">
        <v>45299</v>
      </c>
      <c r="AX185" s="9">
        <v>45376</v>
      </c>
      <c r="AY185" s="9">
        <v>45379</v>
      </c>
      <c r="AZ185" s="9">
        <v>45380</v>
      </c>
      <c r="BA185" s="9">
        <v>45413</v>
      </c>
      <c r="BB185" s="9">
        <v>45425</v>
      </c>
      <c r="BC185" s="9">
        <v>45446</v>
      </c>
      <c r="BD185" s="9">
        <v>45453</v>
      </c>
      <c r="BE185" s="9">
        <v>45474</v>
      </c>
      <c r="BF185" s="9">
        <v>45493</v>
      </c>
      <c r="BG185" s="9">
        <v>45511</v>
      </c>
      <c r="BH185" s="9">
        <v>45523</v>
      </c>
      <c r="BI185" s="9">
        <v>45579</v>
      </c>
      <c r="BJ185" s="9">
        <v>45600</v>
      </c>
      <c r="BK185" s="9">
        <v>45607</v>
      </c>
      <c r="BL185" s="9">
        <v>45651</v>
      </c>
    </row>
    <row r="186" spans="1:64" ht="165">
      <c r="A186" s="11" t="s">
        <v>2128</v>
      </c>
      <c r="B186" s="11" t="s">
        <v>2129</v>
      </c>
      <c r="C186" s="11" t="s">
        <v>2247</v>
      </c>
      <c r="D186" s="12" t="s">
        <v>1340</v>
      </c>
      <c r="E186" s="11" t="s">
        <v>2131</v>
      </c>
      <c r="F186" s="11" t="s">
        <v>2132</v>
      </c>
      <c r="G186" s="12" t="s">
        <v>101</v>
      </c>
      <c r="H186" s="12" t="s">
        <v>2148</v>
      </c>
      <c r="I186" s="12" t="s">
        <v>2134</v>
      </c>
      <c r="J186" s="11" t="s">
        <v>2149</v>
      </c>
      <c r="K186" s="12" t="s">
        <v>2613</v>
      </c>
      <c r="L186" s="12">
        <v>15</v>
      </c>
      <c r="M186" s="12" t="s">
        <v>1338</v>
      </c>
      <c r="N186" s="20">
        <v>45335</v>
      </c>
      <c r="O186" s="36" t="s">
        <v>2593</v>
      </c>
      <c r="P186" s="57">
        <v>45434</v>
      </c>
      <c r="Q186" s="22">
        <f>NETWORKDAYS(N186,P186,AV186:AY186:AZ186:BA186:BB186:BC186:BD186:BE186:BF186:BG186:BH186:BL186)</f>
        <v>67</v>
      </c>
      <c r="R186" s="22">
        <f t="shared" si="3"/>
        <v>68</v>
      </c>
      <c r="S186" s="25" t="s">
        <v>2570</v>
      </c>
      <c r="T186" s="11" t="s">
        <v>2408</v>
      </c>
      <c r="U186" s="29">
        <v>45412.79550925926</v>
      </c>
      <c r="V186" s="12" t="s">
        <v>2140</v>
      </c>
      <c r="W186" s="12" t="s">
        <v>2573</v>
      </c>
      <c r="X186" s="22" t="s">
        <v>2573</v>
      </c>
      <c r="Y186" s="13" t="s">
        <v>2600</v>
      </c>
      <c r="AV186" s="9">
        <v>45292</v>
      </c>
      <c r="AW186" s="9">
        <v>45299</v>
      </c>
      <c r="AX186" s="9">
        <v>45376</v>
      </c>
      <c r="AY186" s="9">
        <v>45379</v>
      </c>
      <c r="AZ186" s="9">
        <v>45380</v>
      </c>
      <c r="BA186" s="9">
        <v>45413</v>
      </c>
      <c r="BB186" s="9">
        <v>45425</v>
      </c>
      <c r="BC186" s="9">
        <v>45446</v>
      </c>
      <c r="BD186" s="9">
        <v>45453</v>
      </c>
      <c r="BE186" s="9">
        <v>45474</v>
      </c>
      <c r="BF186" s="9">
        <v>45493</v>
      </c>
      <c r="BG186" s="9">
        <v>45511</v>
      </c>
      <c r="BH186" s="9">
        <v>45523</v>
      </c>
      <c r="BI186" s="9">
        <v>45579</v>
      </c>
      <c r="BJ186" s="9">
        <v>45600</v>
      </c>
      <c r="BK186" s="9">
        <v>45607</v>
      </c>
      <c r="BL186" s="9">
        <v>45651</v>
      </c>
    </row>
    <row r="187" spans="1:64" ht="135">
      <c r="A187" s="11" t="s">
        <v>2128</v>
      </c>
      <c r="B187" s="11" t="s">
        <v>2129</v>
      </c>
      <c r="C187" s="11" t="s">
        <v>2247</v>
      </c>
      <c r="D187" s="12" t="s">
        <v>1389</v>
      </c>
      <c r="E187" s="11" t="s">
        <v>2166</v>
      </c>
      <c r="F187" s="11" t="s">
        <v>2203</v>
      </c>
      <c r="G187" s="12" t="s">
        <v>1390</v>
      </c>
      <c r="H187" s="12" t="s">
        <v>2173</v>
      </c>
      <c r="I187" s="12" t="s">
        <v>2134</v>
      </c>
      <c r="J187" s="11" t="s">
        <v>2174</v>
      </c>
      <c r="K187" s="11" t="s">
        <v>2136</v>
      </c>
      <c r="L187" s="12">
        <v>15</v>
      </c>
      <c r="M187" s="12" t="s">
        <v>1387</v>
      </c>
      <c r="N187" s="20">
        <v>45335</v>
      </c>
      <c r="O187" s="35"/>
      <c r="P187" s="24">
        <v>45443</v>
      </c>
      <c r="Q187" s="22">
        <f>NETWORKDAYS(N187,P187,AV187:AY187:AZ187:BA187:BB187:BC187:BD187:BE187:BF187:BG187:BH187:BL187)</f>
        <v>74</v>
      </c>
      <c r="R187" s="22">
        <f t="shared" si="3"/>
        <v>75</v>
      </c>
      <c r="S187" s="13" t="s">
        <v>2151</v>
      </c>
      <c r="T187" s="11" t="s">
        <v>2415</v>
      </c>
      <c r="U187" s="12"/>
      <c r="V187" s="12"/>
      <c r="W187" s="12"/>
      <c r="X187" s="22"/>
      <c r="Y187" s="12"/>
      <c r="AV187" s="9">
        <v>45292</v>
      </c>
      <c r="AW187" s="9">
        <v>45299</v>
      </c>
      <c r="AX187" s="9">
        <v>45376</v>
      </c>
      <c r="AY187" s="9">
        <v>45379</v>
      </c>
      <c r="AZ187" s="9">
        <v>45380</v>
      </c>
      <c r="BA187" s="9">
        <v>45413</v>
      </c>
      <c r="BB187" s="9">
        <v>45425</v>
      </c>
      <c r="BC187" s="9">
        <v>45446</v>
      </c>
      <c r="BD187" s="9">
        <v>45453</v>
      </c>
      <c r="BE187" s="9">
        <v>45474</v>
      </c>
      <c r="BF187" s="9">
        <v>45493</v>
      </c>
      <c r="BG187" s="9">
        <v>45511</v>
      </c>
      <c r="BH187" s="9">
        <v>45523</v>
      </c>
      <c r="BI187" s="9">
        <v>45579</v>
      </c>
      <c r="BJ187" s="9">
        <v>45600</v>
      </c>
      <c r="BK187" s="9">
        <v>45607</v>
      </c>
      <c r="BL187" s="9">
        <v>45651</v>
      </c>
    </row>
    <row r="188" spans="1:64" ht="135">
      <c r="A188" s="11" t="s">
        <v>2128</v>
      </c>
      <c r="B188" s="11" t="s">
        <v>2129</v>
      </c>
      <c r="C188" s="11" t="s">
        <v>2247</v>
      </c>
      <c r="D188" s="12" t="s">
        <v>1389</v>
      </c>
      <c r="E188" s="11" t="s">
        <v>2166</v>
      </c>
      <c r="F188" s="11" t="s">
        <v>2203</v>
      </c>
      <c r="G188" s="12" t="s">
        <v>1390</v>
      </c>
      <c r="H188" s="12" t="s">
        <v>2173</v>
      </c>
      <c r="I188" s="12" t="s">
        <v>2134</v>
      </c>
      <c r="J188" s="11" t="s">
        <v>2174</v>
      </c>
      <c r="K188" s="11" t="s">
        <v>2136</v>
      </c>
      <c r="L188" s="12">
        <v>15</v>
      </c>
      <c r="M188" s="12" t="s">
        <v>1391</v>
      </c>
      <c r="N188" s="20">
        <v>45335</v>
      </c>
      <c r="O188" s="35"/>
      <c r="P188" s="24">
        <v>45443</v>
      </c>
      <c r="Q188" s="22">
        <f>NETWORKDAYS(N188,P188,AV188:AY188:AZ188:BA188:BB188:BC188:BD188:BE188:BF188:BG188:BH188:BL188)</f>
        <v>74</v>
      </c>
      <c r="R188" s="22">
        <f t="shared" si="3"/>
        <v>75</v>
      </c>
      <c r="S188" s="13" t="s">
        <v>2151</v>
      </c>
      <c r="T188" s="28" t="s">
        <v>2575</v>
      </c>
      <c r="U188" s="12"/>
      <c r="V188" s="12"/>
      <c r="W188" s="12"/>
      <c r="X188" s="22"/>
      <c r="Y188" s="12"/>
      <c r="AV188" s="9">
        <v>45292</v>
      </c>
      <c r="AW188" s="9">
        <v>45299</v>
      </c>
      <c r="AX188" s="9">
        <v>45376</v>
      </c>
      <c r="AY188" s="9">
        <v>45379</v>
      </c>
      <c r="AZ188" s="9">
        <v>45380</v>
      </c>
      <c r="BA188" s="9">
        <v>45413</v>
      </c>
      <c r="BB188" s="9">
        <v>45425</v>
      </c>
      <c r="BC188" s="9">
        <v>45446</v>
      </c>
      <c r="BD188" s="9">
        <v>45453</v>
      </c>
      <c r="BE188" s="9">
        <v>45474</v>
      </c>
      <c r="BF188" s="9">
        <v>45493</v>
      </c>
      <c r="BG188" s="9">
        <v>45511</v>
      </c>
      <c r="BH188" s="9">
        <v>45523</v>
      </c>
      <c r="BI188" s="9">
        <v>45579</v>
      </c>
      <c r="BJ188" s="9">
        <v>45600</v>
      </c>
      <c r="BK188" s="9">
        <v>45607</v>
      </c>
      <c r="BL188" s="9">
        <v>45651</v>
      </c>
    </row>
    <row r="189" spans="1:64" ht="90">
      <c r="A189" s="11" t="s">
        <v>2128</v>
      </c>
      <c r="B189" s="11" t="s">
        <v>2129</v>
      </c>
      <c r="C189" s="11" t="s">
        <v>2223</v>
      </c>
      <c r="D189" s="12" t="s">
        <v>1395</v>
      </c>
      <c r="E189" s="11" t="s">
        <v>2154</v>
      </c>
      <c r="F189" s="11" t="s">
        <v>2132</v>
      </c>
      <c r="G189" s="12" t="s">
        <v>1396</v>
      </c>
      <c r="H189" s="12"/>
      <c r="I189" s="11" t="s">
        <v>2178</v>
      </c>
      <c r="J189" s="12" t="s">
        <v>2199</v>
      </c>
      <c r="K189" s="11" t="s">
        <v>2136</v>
      </c>
      <c r="L189" s="12">
        <v>15</v>
      </c>
      <c r="M189" s="12" t="s">
        <v>1393</v>
      </c>
      <c r="N189" s="20">
        <v>45335</v>
      </c>
      <c r="O189" s="35"/>
      <c r="P189" s="24">
        <v>45443</v>
      </c>
      <c r="Q189" s="22">
        <f>NETWORKDAYS(N189,P189,AV189:AY189:AZ189:BA189:BB189:BC189:BD189:BE189:BF189:BG189:BH189:BL189)</f>
        <v>74</v>
      </c>
      <c r="R189" s="22">
        <f t="shared" si="3"/>
        <v>75</v>
      </c>
      <c r="S189" s="13" t="s">
        <v>2151</v>
      </c>
      <c r="T189" s="11" t="s">
        <v>2416</v>
      </c>
      <c r="U189" s="12"/>
      <c r="V189" s="12"/>
      <c r="W189" s="12"/>
      <c r="X189" s="22"/>
      <c r="Y189" s="12"/>
      <c r="AV189" s="9">
        <v>45292</v>
      </c>
      <c r="AW189" s="9">
        <v>45299</v>
      </c>
      <c r="AX189" s="9">
        <v>45376</v>
      </c>
      <c r="AY189" s="9">
        <v>45379</v>
      </c>
      <c r="AZ189" s="9">
        <v>45380</v>
      </c>
      <c r="BA189" s="9">
        <v>45413</v>
      </c>
      <c r="BB189" s="9">
        <v>45425</v>
      </c>
      <c r="BC189" s="9">
        <v>45446</v>
      </c>
      <c r="BD189" s="9">
        <v>45453</v>
      </c>
      <c r="BE189" s="9">
        <v>45474</v>
      </c>
      <c r="BF189" s="9">
        <v>45493</v>
      </c>
      <c r="BG189" s="9">
        <v>45511</v>
      </c>
      <c r="BH189" s="9">
        <v>45523</v>
      </c>
      <c r="BI189" s="9">
        <v>45579</v>
      </c>
      <c r="BJ189" s="9">
        <v>45600</v>
      </c>
      <c r="BK189" s="9">
        <v>45607</v>
      </c>
      <c r="BL189" s="9">
        <v>45651</v>
      </c>
    </row>
    <row r="190" spans="1:64" ht="195">
      <c r="A190" s="11" t="s">
        <v>2128</v>
      </c>
      <c r="B190" s="11" t="s">
        <v>2129</v>
      </c>
      <c r="C190" s="11" t="s">
        <v>2232</v>
      </c>
      <c r="D190" s="12" t="s">
        <v>1403</v>
      </c>
      <c r="E190" s="11" t="s">
        <v>2166</v>
      </c>
      <c r="F190" s="11" t="s">
        <v>2132</v>
      </c>
      <c r="G190" s="12" t="s">
        <v>1404</v>
      </c>
      <c r="H190" s="11" t="s">
        <v>2198</v>
      </c>
      <c r="I190" s="12" t="s">
        <v>2156</v>
      </c>
      <c r="J190" s="12" t="s">
        <v>2199</v>
      </c>
      <c r="K190" s="11" t="s">
        <v>2136</v>
      </c>
      <c r="L190" s="12">
        <v>15</v>
      </c>
      <c r="M190" s="12" t="s">
        <v>1401</v>
      </c>
      <c r="N190" s="20">
        <v>45335</v>
      </c>
      <c r="O190" s="35"/>
      <c r="P190" s="24">
        <v>45443</v>
      </c>
      <c r="Q190" s="22">
        <f>NETWORKDAYS(N190,P190,AV190:AY190:AZ190:BA190:BB190:BC190:BD190:BE190:BF190:BG190:BH190:BL190)</f>
        <v>74</v>
      </c>
      <c r="R190" s="22">
        <f t="shared" si="3"/>
        <v>75</v>
      </c>
      <c r="S190" s="13" t="s">
        <v>2151</v>
      </c>
      <c r="T190" s="12" t="s">
        <v>2417</v>
      </c>
      <c r="U190" s="12"/>
      <c r="V190" s="12"/>
      <c r="W190" s="12"/>
      <c r="X190" s="22"/>
      <c r="Y190" s="12"/>
      <c r="AV190" s="9">
        <v>45292</v>
      </c>
      <c r="AW190" s="9">
        <v>45299</v>
      </c>
      <c r="AX190" s="9">
        <v>45376</v>
      </c>
      <c r="AY190" s="9">
        <v>45379</v>
      </c>
      <c r="AZ190" s="9">
        <v>45380</v>
      </c>
      <c r="BA190" s="9">
        <v>45413</v>
      </c>
      <c r="BB190" s="9">
        <v>45425</v>
      </c>
      <c r="BC190" s="9">
        <v>45446</v>
      </c>
      <c r="BD190" s="9">
        <v>45453</v>
      </c>
      <c r="BE190" s="9">
        <v>45474</v>
      </c>
      <c r="BF190" s="9">
        <v>45493</v>
      </c>
      <c r="BG190" s="9">
        <v>45511</v>
      </c>
      <c r="BH190" s="9">
        <v>45523</v>
      </c>
      <c r="BI190" s="9">
        <v>45579</v>
      </c>
      <c r="BJ190" s="9">
        <v>45600</v>
      </c>
      <c r="BK190" s="9">
        <v>45607</v>
      </c>
      <c r="BL190" s="9">
        <v>45651</v>
      </c>
    </row>
    <row r="191" spans="1:64" ht="105">
      <c r="A191" s="11" t="s">
        <v>2128</v>
      </c>
      <c r="B191" s="11" t="s">
        <v>2129</v>
      </c>
      <c r="C191" s="11" t="s">
        <v>2184</v>
      </c>
      <c r="D191" s="12" t="s">
        <v>1407</v>
      </c>
      <c r="E191" s="11" t="s">
        <v>2131</v>
      </c>
      <c r="F191" s="11" t="s">
        <v>2132</v>
      </c>
      <c r="G191" s="12" t="s">
        <v>1408</v>
      </c>
      <c r="H191" s="11" t="s">
        <v>1619</v>
      </c>
      <c r="I191" s="12" t="s">
        <v>2156</v>
      </c>
      <c r="J191" s="12" t="s">
        <v>2303</v>
      </c>
      <c r="K191" s="11" t="s">
        <v>2136</v>
      </c>
      <c r="L191" s="12">
        <v>15</v>
      </c>
      <c r="M191" s="12" t="s">
        <v>1405</v>
      </c>
      <c r="N191" s="20">
        <v>45335</v>
      </c>
      <c r="O191" s="35"/>
      <c r="P191" s="24">
        <v>45443</v>
      </c>
      <c r="Q191" s="22">
        <f>NETWORKDAYS(N191,P191,AV191:AY191:AZ191:BA191:BB191:BC191:BD191:BE191:BF191:BG191:BH191:BL191)</f>
        <v>74</v>
      </c>
      <c r="R191" s="22">
        <f t="shared" si="3"/>
        <v>75</v>
      </c>
      <c r="S191" s="13" t="s">
        <v>2151</v>
      </c>
      <c r="T191" s="11" t="s">
        <v>2418</v>
      </c>
      <c r="U191" s="12"/>
      <c r="V191" s="12"/>
      <c r="W191" s="12"/>
      <c r="X191" s="22"/>
      <c r="Y191" s="12"/>
      <c r="AV191" s="9">
        <v>45292</v>
      </c>
      <c r="AW191" s="9">
        <v>45299</v>
      </c>
      <c r="AX191" s="9">
        <v>45376</v>
      </c>
      <c r="AY191" s="9">
        <v>45379</v>
      </c>
      <c r="AZ191" s="9">
        <v>45380</v>
      </c>
      <c r="BA191" s="9">
        <v>45413</v>
      </c>
      <c r="BB191" s="9">
        <v>45425</v>
      </c>
      <c r="BC191" s="9">
        <v>45446</v>
      </c>
      <c r="BD191" s="9">
        <v>45453</v>
      </c>
      <c r="BE191" s="9">
        <v>45474</v>
      </c>
      <c r="BF191" s="9">
        <v>45493</v>
      </c>
      <c r="BG191" s="9">
        <v>45511</v>
      </c>
      <c r="BH191" s="9">
        <v>45523</v>
      </c>
      <c r="BI191" s="9">
        <v>45579</v>
      </c>
      <c r="BJ191" s="9">
        <v>45600</v>
      </c>
      <c r="BK191" s="9">
        <v>45607</v>
      </c>
      <c r="BL191" s="9">
        <v>45651</v>
      </c>
    </row>
    <row r="192" spans="1:64" ht="195">
      <c r="A192" s="11" t="s">
        <v>2128</v>
      </c>
      <c r="B192" s="11" t="s">
        <v>2129</v>
      </c>
      <c r="C192" s="11" t="s">
        <v>2197</v>
      </c>
      <c r="D192" s="12" t="s">
        <v>1415</v>
      </c>
      <c r="E192" s="11" t="s">
        <v>2166</v>
      </c>
      <c r="F192" s="11" t="s">
        <v>2203</v>
      </c>
      <c r="G192" s="12" t="s">
        <v>1416</v>
      </c>
      <c r="H192" s="11" t="s">
        <v>2198</v>
      </c>
      <c r="I192" s="12" t="s">
        <v>2156</v>
      </c>
      <c r="J192" s="12" t="s">
        <v>2199</v>
      </c>
      <c r="K192" s="11" t="s">
        <v>2136</v>
      </c>
      <c r="L192" s="12">
        <v>15</v>
      </c>
      <c r="M192" s="12" t="s">
        <v>1413</v>
      </c>
      <c r="N192" s="20">
        <v>45335</v>
      </c>
      <c r="O192" s="35"/>
      <c r="P192" s="24">
        <v>45443</v>
      </c>
      <c r="Q192" s="22">
        <f>NETWORKDAYS(N192,P192,AV192:AY192:AZ192:BA192:BB192:BC192:BD192:BE192:BF192:BG192:BH192:BL192)</f>
        <v>74</v>
      </c>
      <c r="R192" s="22">
        <f t="shared" si="3"/>
        <v>75</v>
      </c>
      <c r="S192" s="13" t="s">
        <v>2151</v>
      </c>
      <c r="T192" s="11" t="s">
        <v>2419</v>
      </c>
      <c r="U192" s="12"/>
      <c r="V192" s="12"/>
      <c r="W192" s="12"/>
      <c r="X192" s="22"/>
      <c r="Y192" s="12"/>
      <c r="AV192" s="9">
        <v>45292</v>
      </c>
      <c r="AW192" s="9">
        <v>45299</v>
      </c>
      <c r="AX192" s="9">
        <v>45376</v>
      </c>
      <c r="AY192" s="9">
        <v>45379</v>
      </c>
      <c r="AZ192" s="9">
        <v>45380</v>
      </c>
      <c r="BA192" s="9">
        <v>45413</v>
      </c>
      <c r="BB192" s="9">
        <v>45425</v>
      </c>
      <c r="BC192" s="9">
        <v>45446</v>
      </c>
      <c r="BD192" s="9">
        <v>45453</v>
      </c>
      <c r="BE192" s="9">
        <v>45474</v>
      </c>
      <c r="BF192" s="9">
        <v>45493</v>
      </c>
      <c r="BG192" s="9">
        <v>45511</v>
      </c>
      <c r="BH192" s="9">
        <v>45523</v>
      </c>
      <c r="BI192" s="9">
        <v>45579</v>
      </c>
      <c r="BJ192" s="9">
        <v>45600</v>
      </c>
      <c r="BK192" s="9">
        <v>45607</v>
      </c>
      <c r="BL192" s="9">
        <v>45651</v>
      </c>
    </row>
    <row r="193" spans="1:64" ht="120">
      <c r="A193" s="11" t="s">
        <v>2128</v>
      </c>
      <c r="B193" s="11" t="s">
        <v>2129</v>
      </c>
      <c r="C193" s="11" t="s">
        <v>2232</v>
      </c>
      <c r="D193" s="12" t="s">
        <v>791</v>
      </c>
      <c r="E193" s="11" t="s">
        <v>2166</v>
      </c>
      <c r="F193" s="11" t="s">
        <v>2203</v>
      </c>
      <c r="G193" s="12" t="s">
        <v>792</v>
      </c>
      <c r="H193" s="11" t="s">
        <v>2168</v>
      </c>
      <c r="I193" s="12" t="s">
        <v>2134</v>
      </c>
      <c r="J193" s="11" t="s">
        <v>2149</v>
      </c>
      <c r="K193" s="11" t="s">
        <v>2614</v>
      </c>
      <c r="L193" s="12">
        <v>15</v>
      </c>
      <c r="M193" s="12" t="s">
        <v>1385</v>
      </c>
      <c r="N193" s="20">
        <v>45335</v>
      </c>
      <c r="O193" s="34" t="s">
        <v>789</v>
      </c>
      <c r="P193" s="57">
        <v>45349</v>
      </c>
      <c r="Q193" s="58">
        <f>NETWORKDAYS(N193,P193,AV193:AY193:AZ193:BA193:BB193:BC193:BD193:BE193:BF193:BG193:BH193:BL193)</f>
        <v>11</v>
      </c>
      <c r="R193" s="22">
        <f t="shared" si="3"/>
        <v>12</v>
      </c>
      <c r="S193" s="59" t="s">
        <v>2138</v>
      </c>
      <c r="T193" s="28" t="s">
        <v>2574</v>
      </c>
      <c r="U193" s="29">
        <v>45343.630289351851</v>
      </c>
      <c r="V193" s="12" t="s">
        <v>2140</v>
      </c>
      <c r="W193" s="11" t="s">
        <v>2573</v>
      </c>
      <c r="X193" s="11" t="s">
        <v>2573</v>
      </c>
      <c r="Y193" s="13" t="s">
        <v>2600</v>
      </c>
      <c r="AV193" s="9">
        <v>45292</v>
      </c>
      <c r="AW193" s="9">
        <v>45299</v>
      </c>
      <c r="AX193" s="9">
        <v>45376</v>
      </c>
      <c r="AY193" s="9">
        <v>45379</v>
      </c>
      <c r="AZ193" s="9">
        <v>45380</v>
      </c>
      <c r="BA193" s="9">
        <v>45413</v>
      </c>
      <c r="BB193" s="9">
        <v>45425</v>
      </c>
      <c r="BC193" s="9">
        <v>45446</v>
      </c>
      <c r="BD193" s="9">
        <v>45453</v>
      </c>
      <c r="BE193" s="9">
        <v>45474</v>
      </c>
      <c r="BF193" s="9">
        <v>45493</v>
      </c>
      <c r="BG193" s="9">
        <v>45511</v>
      </c>
      <c r="BH193" s="9">
        <v>45523</v>
      </c>
      <c r="BI193" s="9">
        <v>45579</v>
      </c>
      <c r="BJ193" s="9">
        <v>45600</v>
      </c>
      <c r="BK193" s="9">
        <v>45607</v>
      </c>
      <c r="BL193" s="9">
        <v>45651</v>
      </c>
    </row>
    <row r="194" spans="1:64" ht="195">
      <c r="A194" s="11" t="s">
        <v>2128</v>
      </c>
      <c r="B194" s="11" t="s">
        <v>2129</v>
      </c>
      <c r="C194" s="11" t="s">
        <v>2153</v>
      </c>
      <c r="D194" s="12" t="s">
        <v>1419</v>
      </c>
      <c r="E194" s="11" t="s">
        <v>2131</v>
      </c>
      <c r="F194" s="11" t="s">
        <v>2203</v>
      </c>
      <c r="G194" s="12" t="s">
        <v>1420</v>
      </c>
      <c r="H194" s="12" t="s">
        <v>2186</v>
      </c>
      <c r="I194" s="12" t="s">
        <v>2134</v>
      </c>
      <c r="J194" s="11" t="s">
        <v>2187</v>
      </c>
      <c r="K194" s="11" t="s">
        <v>2136</v>
      </c>
      <c r="L194" s="12">
        <v>15</v>
      </c>
      <c r="M194" s="12" t="s">
        <v>1417</v>
      </c>
      <c r="N194" s="20">
        <v>45335</v>
      </c>
      <c r="O194" s="35"/>
      <c r="P194" s="24">
        <v>45443</v>
      </c>
      <c r="Q194" s="22">
        <f>NETWORKDAYS(N194,P194,AV194:AY194:AZ194:BA194:BB194:BC194:BD194:BE194:BF194:BG194:BH194:BL194)</f>
        <v>74</v>
      </c>
      <c r="R194" s="22">
        <f t="shared" si="3"/>
        <v>75</v>
      </c>
      <c r="S194" s="13" t="s">
        <v>2151</v>
      </c>
      <c r="T194" s="11" t="s">
        <v>2420</v>
      </c>
      <c r="U194" s="12"/>
      <c r="V194" s="12"/>
      <c r="W194" s="12"/>
      <c r="X194" s="22"/>
      <c r="Y194" s="12"/>
      <c r="AV194" s="9">
        <v>45292</v>
      </c>
      <c r="AW194" s="9">
        <v>45299</v>
      </c>
      <c r="AX194" s="9">
        <v>45376</v>
      </c>
      <c r="AY194" s="9">
        <v>45379</v>
      </c>
      <c r="AZ194" s="9">
        <v>45380</v>
      </c>
      <c r="BA194" s="9">
        <v>45413</v>
      </c>
      <c r="BB194" s="9">
        <v>45425</v>
      </c>
      <c r="BC194" s="9">
        <v>45446</v>
      </c>
      <c r="BD194" s="9">
        <v>45453</v>
      </c>
      <c r="BE194" s="9">
        <v>45474</v>
      </c>
      <c r="BF194" s="9">
        <v>45493</v>
      </c>
      <c r="BG194" s="9">
        <v>45511</v>
      </c>
      <c r="BH194" s="9">
        <v>45523</v>
      </c>
      <c r="BI194" s="9">
        <v>45579</v>
      </c>
      <c r="BJ194" s="9">
        <v>45600</v>
      </c>
      <c r="BK194" s="9">
        <v>45607</v>
      </c>
      <c r="BL194" s="9">
        <v>45651</v>
      </c>
    </row>
    <row r="195" spans="1:64" ht="165">
      <c r="A195" s="11" t="s">
        <v>2128</v>
      </c>
      <c r="B195" s="11" t="s">
        <v>2129</v>
      </c>
      <c r="C195" s="11" t="s">
        <v>2153</v>
      </c>
      <c r="D195" s="12" t="s">
        <v>1434</v>
      </c>
      <c r="E195" s="11" t="s">
        <v>2166</v>
      </c>
      <c r="F195" s="11" t="s">
        <v>2203</v>
      </c>
      <c r="G195" s="12" t="s">
        <v>1435</v>
      </c>
      <c r="H195" s="11" t="s">
        <v>2235</v>
      </c>
      <c r="I195" s="12" t="s">
        <v>2134</v>
      </c>
      <c r="J195" s="11" t="s">
        <v>2149</v>
      </c>
      <c r="K195" s="11" t="s">
        <v>2136</v>
      </c>
      <c r="L195" s="12">
        <v>15</v>
      </c>
      <c r="M195" s="12" t="s">
        <v>1432</v>
      </c>
      <c r="N195" s="20">
        <v>45335</v>
      </c>
      <c r="O195" s="35"/>
      <c r="P195" s="24">
        <v>45443</v>
      </c>
      <c r="Q195" s="22">
        <f>NETWORKDAYS(N195,P195,AV195:AY195:AZ195:BA195:BB195:BC195:BD195:BE195:BF195:BG195:BH195:BL195)</f>
        <v>74</v>
      </c>
      <c r="R195" s="22">
        <f t="shared" si="3"/>
        <v>75</v>
      </c>
      <c r="S195" s="13" t="s">
        <v>2151</v>
      </c>
      <c r="T195" s="11" t="s">
        <v>2421</v>
      </c>
      <c r="U195" s="12"/>
      <c r="V195" s="12"/>
      <c r="W195" s="12"/>
      <c r="X195" s="22"/>
      <c r="Y195" s="12"/>
      <c r="AV195" s="9">
        <v>45292</v>
      </c>
      <c r="AW195" s="9">
        <v>45299</v>
      </c>
      <c r="AX195" s="9">
        <v>45376</v>
      </c>
      <c r="AY195" s="9">
        <v>45379</v>
      </c>
      <c r="AZ195" s="9">
        <v>45380</v>
      </c>
      <c r="BA195" s="9">
        <v>45413</v>
      </c>
      <c r="BB195" s="9">
        <v>45425</v>
      </c>
      <c r="BC195" s="9">
        <v>45446</v>
      </c>
      <c r="BD195" s="9">
        <v>45453</v>
      </c>
      <c r="BE195" s="9">
        <v>45474</v>
      </c>
      <c r="BF195" s="9">
        <v>45493</v>
      </c>
      <c r="BG195" s="9">
        <v>45511</v>
      </c>
      <c r="BH195" s="9">
        <v>45523</v>
      </c>
      <c r="BI195" s="9">
        <v>45579</v>
      </c>
      <c r="BJ195" s="9">
        <v>45600</v>
      </c>
      <c r="BK195" s="9">
        <v>45607</v>
      </c>
      <c r="BL195" s="9">
        <v>45651</v>
      </c>
    </row>
    <row r="196" spans="1:64" ht="210">
      <c r="A196" s="11" t="s">
        <v>2128</v>
      </c>
      <c r="B196" s="11" t="s">
        <v>2129</v>
      </c>
      <c r="C196" s="11" t="s">
        <v>2223</v>
      </c>
      <c r="D196" s="12" t="s">
        <v>690</v>
      </c>
      <c r="E196" s="11" t="s">
        <v>2131</v>
      </c>
      <c r="F196" s="11" t="s">
        <v>2132</v>
      </c>
      <c r="G196" s="12" t="s">
        <v>1438</v>
      </c>
      <c r="H196" s="11" t="s">
        <v>2170</v>
      </c>
      <c r="I196" s="12" t="s">
        <v>2134</v>
      </c>
      <c r="J196" s="11" t="s">
        <v>2171</v>
      </c>
      <c r="K196" s="11" t="s">
        <v>2136</v>
      </c>
      <c r="L196" s="12">
        <v>15</v>
      </c>
      <c r="M196" s="12" t="s">
        <v>1436</v>
      </c>
      <c r="N196" s="20">
        <v>45334</v>
      </c>
      <c r="O196" s="35"/>
      <c r="P196" s="24">
        <v>45443</v>
      </c>
      <c r="Q196" s="22">
        <f>NETWORKDAYS(N196,P196,AV196:AY196:AZ196:BA196:BB196:BC196:BD196:BE196:BF196:BG196:BH196:BL196)</f>
        <v>75</v>
      </c>
      <c r="R196" s="22">
        <f t="shared" ref="R196:R259" si="4">1+Q196</f>
        <v>76</v>
      </c>
      <c r="S196" s="13" t="s">
        <v>2151</v>
      </c>
      <c r="T196" s="11" t="s">
        <v>2422</v>
      </c>
      <c r="U196" s="12"/>
      <c r="V196" s="12"/>
      <c r="W196" s="12"/>
      <c r="X196" s="22"/>
      <c r="Y196" s="12"/>
      <c r="AV196" s="9">
        <v>45292</v>
      </c>
      <c r="AW196" s="9">
        <v>45299</v>
      </c>
      <c r="AX196" s="9">
        <v>45376</v>
      </c>
      <c r="AY196" s="9">
        <v>45379</v>
      </c>
      <c r="AZ196" s="9">
        <v>45380</v>
      </c>
      <c r="BA196" s="9">
        <v>45413</v>
      </c>
      <c r="BB196" s="9">
        <v>45425</v>
      </c>
      <c r="BC196" s="9">
        <v>45446</v>
      </c>
      <c r="BD196" s="9">
        <v>45453</v>
      </c>
      <c r="BE196" s="9">
        <v>45474</v>
      </c>
      <c r="BF196" s="9">
        <v>45493</v>
      </c>
      <c r="BG196" s="9">
        <v>45511</v>
      </c>
      <c r="BH196" s="9">
        <v>45523</v>
      </c>
      <c r="BI196" s="9">
        <v>45579</v>
      </c>
      <c r="BJ196" s="9">
        <v>45600</v>
      </c>
      <c r="BK196" s="9">
        <v>45607</v>
      </c>
      <c r="BL196" s="9">
        <v>45651</v>
      </c>
    </row>
    <row r="197" spans="1:64" ht="150">
      <c r="A197" s="11" t="s">
        <v>2128</v>
      </c>
      <c r="B197" s="11" t="s">
        <v>2129</v>
      </c>
      <c r="C197" s="11" t="s">
        <v>2335</v>
      </c>
      <c r="D197" s="12" t="s">
        <v>921</v>
      </c>
      <c r="E197" s="11" t="s">
        <v>2166</v>
      </c>
      <c r="F197" s="11" t="s">
        <v>2203</v>
      </c>
      <c r="G197" s="12" t="s">
        <v>1441</v>
      </c>
      <c r="H197" s="12" t="s">
        <v>2173</v>
      </c>
      <c r="I197" s="12" t="s">
        <v>2134</v>
      </c>
      <c r="J197" s="11" t="s">
        <v>2174</v>
      </c>
      <c r="K197" s="11" t="s">
        <v>2136</v>
      </c>
      <c r="L197" s="12">
        <v>15</v>
      </c>
      <c r="M197" s="12" t="s">
        <v>1439</v>
      </c>
      <c r="N197" s="20">
        <v>45334</v>
      </c>
      <c r="O197" s="35"/>
      <c r="P197" s="24">
        <v>45443</v>
      </c>
      <c r="Q197" s="22">
        <f>NETWORKDAYS(N197,P197,AV197:AY197:AZ197:BA197:BB197:BC197:BD197:BE197:BF197:BG197:BH197:BL197)</f>
        <v>75</v>
      </c>
      <c r="R197" s="22">
        <f t="shared" si="4"/>
        <v>76</v>
      </c>
      <c r="S197" s="13" t="s">
        <v>2151</v>
      </c>
      <c r="T197" s="12" t="s">
        <v>2423</v>
      </c>
      <c r="U197" s="12"/>
      <c r="V197" s="12"/>
      <c r="W197" s="12"/>
      <c r="X197" s="22"/>
      <c r="Y197" s="12"/>
      <c r="AV197" s="26">
        <v>45292</v>
      </c>
      <c r="AW197" s="26">
        <v>45299</v>
      </c>
      <c r="AX197" s="26">
        <v>45376</v>
      </c>
      <c r="AY197" s="26">
        <v>45379</v>
      </c>
      <c r="AZ197" s="26">
        <v>45380</v>
      </c>
      <c r="BA197" s="26">
        <v>45413</v>
      </c>
      <c r="BB197" s="26">
        <v>45425</v>
      </c>
      <c r="BC197" s="26">
        <v>45446</v>
      </c>
      <c r="BD197" s="26">
        <v>45453</v>
      </c>
      <c r="BE197" s="26">
        <v>45474</v>
      </c>
      <c r="BF197" s="26">
        <v>45493</v>
      </c>
      <c r="BG197" s="26">
        <v>45511</v>
      </c>
      <c r="BH197" s="26">
        <v>45523</v>
      </c>
      <c r="BI197" s="26">
        <v>45579</v>
      </c>
      <c r="BJ197" s="26">
        <v>45600</v>
      </c>
      <c r="BK197" s="26">
        <v>45607</v>
      </c>
      <c r="BL197" s="26">
        <v>45651</v>
      </c>
    </row>
    <row r="198" spans="1:64" ht="210">
      <c r="A198" s="11" t="s">
        <v>2128</v>
      </c>
      <c r="B198" s="11" t="s">
        <v>2129</v>
      </c>
      <c r="C198" s="11" t="s">
        <v>2153</v>
      </c>
      <c r="D198" s="12" t="s">
        <v>1447</v>
      </c>
      <c r="E198" s="11" t="s">
        <v>2154</v>
      </c>
      <c r="F198" s="11" t="s">
        <v>2132</v>
      </c>
      <c r="G198" s="12" t="s">
        <v>1448</v>
      </c>
      <c r="H198" s="12" t="s">
        <v>2173</v>
      </c>
      <c r="I198" s="12" t="s">
        <v>2134</v>
      </c>
      <c r="J198" s="11" t="s">
        <v>2174</v>
      </c>
      <c r="K198" s="11" t="s">
        <v>2136</v>
      </c>
      <c r="L198" s="12">
        <v>15</v>
      </c>
      <c r="M198" s="12" t="s">
        <v>1445</v>
      </c>
      <c r="N198" s="20">
        <v>45334</v>
      </c>
      <c r="O198" s="35"/>
      <c r="P198" s="24">
        <v>45443</v>
      </c>
      <c r="Q198" s="22">
        <f>NETWORKDAYS(N198,P198,AV198:AY198:AZ198:BA198:BB198:BC198:BD198:BE198:BF198:BG198:BH198:BL198)</f>
        <v>75</v>
      </c>
      <c r="R198" s="22">
        <f t="shared" si="4"/>
        <v>76</v>
      </c>
      <c r="S198" s="13" t="s">
        <v>2151</v>
      </c>
      <c r="T198" s="12" t="s">
        <v>2424</v>
      </c>
      <c r="U198" s="12"/>
      <c r="V198" s="12"/>
      <c r="W198" s="12"/>
      <c r="X198" s="22"/>
      <c r="Y198" s="12"/>
      <c r="AV198" s="9">
        <v>45292</v>
      </c>
      <c r="AW198" s="9">
        <v>45299</v>
      </c>
      <c r="AX198" s="9">
        <v>45376</v>
      </c>
      <c r="AY198" s="9">
        <v>45379</v>
      </c>
      <c r="AZ198" s="9">
        <v>45380</v>
      </c>
      <c r="BA198" s="9">
        <v>45413</v>
      </c>
      <c r="BB198" s="9">
        <v>45425</v>
      </c>
      <c r="BC198" s="9">
        <v>45446</v>
      </c>
      <c r="BD198" s="9">
        <v>45453</v>
      </c>
      <c r="BE198" s="9">
        <v>45474</v>
      </c>
      <c r="BF198" s="9">
        <v>45493</v>
      </c>
      <c r="BG198" s="9">
        <v>45511</v>
      </c>
      <c r="BH198" s="9">
        <v>45523</v>
      </c>
      <c r="BI198" s="9">
        <v>45579</v>
      </c>
      <c r="BJ198" s="9">
        <v>45600</v>
      </c>
      <c r="BK198" s="9">
        <v>45607</v>
      </c>
      <c r="BL198" s="9">
        <v>45651</v>
      </c>
    </row>
    <row r="199" spans="1:64" ht="255">
      <c r="A199" s="11" t="s">
        <v>2128</v>
      </c>
      <c r="B199" s="11" t="s">
        <v>2129</v>
      </c>
      <c r="C199" s="12" t="s">
        <v>2153</v>
      </c>
      <c r="D199" s="12" t="s">
        <v>120</v>
      </c>
      <c r="E199" s="12" t="s">
        <v>2154</v>
      </c>
      <c r="F199" s="12" t="s">
        <v>2132</v>
      </c>
      <c r="G199" s="12" t="s">
        <v>121</v>
      </c>
      <c r="H199" s="12" t="s">
        <v>2155</v>
      </c>
      <c r="I199" s="12" t="s">
        <v>2156</v>
      </c>
      <c r="J199" s="12" t="s">
        <v>2157</v>
      </c>
      <c r="K199" s="11" t="s">
        <v>2164</v>
      </c>
      <c r="L199" s="12">
        <v>5</v>
      </c>
      <c r="M199" s="12" t="s">
        <v>118</v>
      </c>
      <c r="N199" s="20">
        <v>45331</v>
      </c>
      <c r="O199" s="35"/>
      <c r="P199" s="24">
        <v>45443</v>
      </c>
      <c r="Q199" s="22">
        <f>NETWORKDAYS(N199,P199,AV199:AY199:AZ199:BA199:BB199:BC199:BD199:BE199:BF199:BG199:BH199:BL199)</f>
        <v>76</v>
      </c>
      <c r="R199" s="22">
        <f t="shared" si="4"/>
        <v>77</v>
      </c>
      <c r="S199" s="13" t="s">
        <v>2151</v>
      </c>
      <c r="T199" s="12" t="s">
        <v>2165</v>
      </c>
      <c r="U199" s="24"/>
      <c r="V199" s="12"/>
      <c r="W199" s="12"/>
      <c r="X199" s="22"/>
      <c r="Y199" s="12"/>
      <c r="AV199" s="9">
        <v>45292</v>
      </c>
      <c r="AW199" s="9">
        <v>45299</v>
      </c>
      <c r="AX199" s="9">
        <v>45376</v>
      </c>
      <c r="AY199" s="9">
        <v>45379</v>
      </c>
      <c r="AZ199" s="9">
        <v>45380</v>
      </c>
      <c r="BA199" s="9">
        <v>45413</v>
      </c>
      <c r="BB199" s="9">
        <v>45425</v>
      </c>
      <c r="BC199" s="9">
        <v>45446</v>
      </c>
      <c r="BD199" s="9">
        <v>45453</v>
      </c>
      <c r="BE199" s="9">
        <v>45474</v>
      </c>
      <c r="BF199" s="9">
        <v>45493</v>
      </c>
      <c r="BG199" s="9">
        <v>45511</v>
      </c>
      <c r="BH199" s="9">
        <v>45523</v>
      </c>
      <c r="BI199" s="9">
        <v>45579</v>
      </c>
      <c r="BJ199" s="9">
        <v>45600</v>
      </c>
      <c r="BK199" s="9">
        <v>45607</v>
      </c>
      <c r="BL199" s="9">
        <v>45651</v>
      </c>
    </row>
    <row r="200" spans="1:64" ht="90">
      <c r="A200" s="11" t="s">
        <v>2128</v>
      </c>
      <c r="B200" s="11" t="s">
        <v>2129</v>
      </c>
      <c r="C200" s="12" t="s">
        <v>2153</v>
      </c>
      <c r="D200" s="12" t="s">
        <v>137</v>
      </c>
      <c r="E200" s="12" t="s">
        <v>2166</v>
      </c>
      <c r="F200" s="12" t="s">
        <v>2167</v>
      </c>
      <c r="G200" s="12" t="s">
        <v>138</v>
      </c>
      <c r="H200" s="12" t="s">
        <v>2168</v>
      </c>
      <c r="I200" s="11" t="s">
        <v>2134</v>
      </c>
      <c r="J200" s="11" t="s">
        <v>2149</v>
      </c>
      <c r="K200" s="12" t="s">
        <v>2613</v>
      </c>
      <c r="L200" s="12">
        <v>15</v>
      </c>
      <c r="M200" s="12" t="s">
        <v>135</v>
      </c>
      <c r="N200" s="20">
        <v>45330</v>
      </c>
      <c r="O200" s="35"/>
      <c r="P200" s="24">
        <v>45443</v>
      </c>
      <c r="Q200" s="22">
        <f>NETWORKDAYS(N200,P200,AV200:AY200:AZ200:BA200:BB200:BC200:BD200:BE200:BF200:BG200:BH200:BL200)</f>
        <v>77</v>
      </c>
      <c r="R200" s="22">
        <f t="shared" si="4"/>
        <v>78</v>
      </c>
      <c r="S200" s="13" t="s">
        <v>2151</v>
      </c>
      <c r="T200" s="11" t="s">
        <v>2169</v>
      </c>
      <c r="U200" s="24"/>
      <c r="V200" s="12"/>
      <c r="W200" s="12"/>
      <c r="X200" s="22"/>
      <c r="Y200" s="12"/>
      <c r="AV200" s="9">
        <v>45292</v>
      </c>
      <c r="AW200" s="9">
        <v>45299</v>
      </c>
      <c r="AX200" s="9">
        <v>45376</v>
      </c>
      <c r="AY200" s="9">
        <v>45379</v>
      </c>
      <c r="AZ200" s="9">
        <v>45380</v>
      </c>
      <c r="BA200" s="9">
        <v>45413</v>
      </c>
      <c r="BB200" s="9">
        <v>45425</v>
      </c>
      <c r="BC200" s="9">
        <v>45446</v>
      </c>
      <c r="BD200" s="9">
        <v>45453</v>
      </c>
      <c r="BE200" s="9">
        <v>45474</v>
      </c>
      <c r="BF200" s="9">
        <v>45493</v>
      </c>
      <c r="BG200" s="9">
        <v>45511</v>
      </c>
      <c r="BH200" s="9">
        <v>45523</v>
      </c>
      <c r="BI200" s="9">
        <v>45579</v>
      </c>
      <c r="BJ200" s="9">
        <v>45600</v>
      </c>
      <c r="BK200" s="9">
        <v>45607</v>
      </c>
      <c r="BL200" s="9">
        <v>45651</v>
      </c>
    </row>
    <row r="201" spans="1:64" ht="210">
      <c r="A201" s="11" t="s">
        <v>2128</v>
      </c>
      <c r="B201" s="11" t="s">
        <v>2129</v>
      </c>
      <c r="C201" s="12" t="s">
        <v>2130</v>
      </c>
      <c r="D201" s="12" t="s">
        <v>145</v>
      </c>
      <c r="E201" s="12" t="s">
        <v>2131</v>
      </c>
      <c r="F201" s="12" t="s">
        <v>2167</v>
      </c>
      <c r="G201" s="12" t="s">
        <v>146</v>
      </c>
      <c r="H201" s="11" t="s">
        <v>2170</v>
      </c>
      <c r="I201" s="12" t="s">
        <v>2134</v>
      </c>
      <c r="J201" s="12" t="s">
        <v>2171</v>
      </c>
      <c r="K201" s="12" t="s">
        <v>2613</v>
      </c>
      <c r="L201" s="12">
        <v>15</v>
      </c>
      <c r="M201" s="12" t="s">
        <v>143</v>
      </c>
      <c r="N201" s="20">
        <v>45327</v>
      </c>
      <c r="O201" s="35"/>
      <c r="P201" s="24">
        <v>45443</v>
      </c>
      <c r="Q201" s="22">
        <f>NETWORKDAYS(N201,P201,AV201:AY201:AZ201:BA201:BB201:BC201:BD201:BE201:BF201:BG201:BH201:BL201)</f>
        <v>80</v>
      </c>
      <c r="R201" s="22">
        <f t="shared" si="4"/>
        <v>81</v>
      </c>
      <c r="S201" s="13" t="s">
        <v>2151</v>
      </c>
      <c r="T201" s="12" t="s">
        <v>2172</v>
      </c>
      <c r="U201" s="24"/>
      <c r="V201" s="12"/>
      <c r="W201" s="12"/>
      <c r="X201" s="22"/>
      <c r="Y201" s="12"/>
      <c r="AV201" s="9">
        <v>45292</v>
      </c>
      <c r="AW201" s="9">
        <v>45299</v>
      </c>
      <c r="AX201" s="9">
        <v>45376</v>
      </c>
      <c r="AY201" s="9">
        <v>45379</v>
      </c>
      <c r="AZ201" s="9">
        <v>45380</v>
      </c>
      <c r="BA201" s="9">
        <v>45413</v>
      </c>
      <c r="BB201" s="9">
        <v>45425</v>
      </c>
      <c r="BC201" s="9">
        <v>45446</v>
      </c>
      <c r="BD201" s="9">
        <v>45453</v>
      </c>
      <c r="BE201" s="9">
        <v>45474</v>
      </c>
      <c r="BF201" s="9">
        <v>45493</v>
      </c>
      <c r="BG201" s="9">
        <v>45511</v>
      </c>
      <c r="BH201" s="9">
        <v>45523</v>
      </c>
      <c r="BI201" s="9">
        <v>45579</v>
      </c>
      <c r="BJ201" s="9">
        <v>45600</v>
      </c>
      <c r="BK201" s="9">
        <v>45607</v>
      </c>
      <c r="BL201" s="9">
        <v>45651</v>
      </c>
    </row>
    <row r="202" spans="1:64" ht="195">
      <c r="A202" s="11" t="s">
        <v>2128</v>
      </c>
      <c r="B202" s="11" t="s">
        <v>2129</v>
      </c>
      <c r="C202" s="11" t="s">
        <v>2197</v>
      </c>
      <c r="D202" s="12" t="s">
        <v>1372</v>
      </c>
      <c r="E202" s="11" t="s">
        <v>2131</v>
      </c>
      <c r="F202" s="11" t="s">
        <v>2203</v>
      </c>
      <c r="G202" s="12" t="s">
        <v>1454</v>
      </c>
      <c r="H202" s="11" t="s">
        <v>2198</v>
      </c>
      <c r="I202" s="12" t="s">
        <v>2156</v>
      </c>
      <c r="J202" s="12" t="s">
        <v>2199</v>
      </c>
      <c r="K202" s="11" t="s">
        <v>2136</v>
      </c>
      <c r="L202" s="12">
        <v>15</v>
      </c>
      <c r="M202" s="12" t="s">
        <v>1452</v>
      </c>
      <c r="N202" s="20">
        <v>45334</v>
      </c>
      <c r="O202" s="35"/>
      <c r="P202" s="24">
        <v>45443</v>
      </c>
      <c r="Q202" s="22">
        <f>NETWORKDAYS(N202,P202,AV202:AY202:AZ202:BA202:BB202:BC202:BD202:BE202:BF202:BG202:BH202:BL202)</f>
        <v>75</v>
      </c>
      <c r="R202" s="22">
        <f t="shared" si="4"/>
        <v>76</v>
      </c>
      <c r="S202" s="13" t="s">
        <v>2151</v>
      </c>
      <c r="T202" s="12" t="s">
        <v>2425</v>
      </c>
      <c r="U202" s="12"/>
      <c r="V202" s="12"/>
      <c r="W202" s="12"/>
      <c r="X202" s="22"/>
      <c r="Y202" s="12"/>
      <c r="AV202" s="9">
        <v>45292</v>
      </c>
      <c r="AW202" s="9">
        <v>45299</v>
      </c>
      <c r="AX202" s="9">
        <v>45376</v>
      </c>
      <c r="AY202" s="9">
        <v>45379</v>
      </c>
      <c r="AZ202" s="9">
        <v>45380</v>
      </c>
      <c r="BA202" s="9">
        <v>45413</v>
      </c>
      <c r="BB202" s="9">
        <v>45425</v>
      </c>
      <c r="BC202" s="9">
        <v>45446</v>
      </c>
      <c r="BD202" s="9">
        <v>45453</v>
      </c>
      <c r="BE202" s="9">
        <v>45474</v>
      </c>
      <c r="BF202" s="9">
        <v>45493</v>
      </c>
      <c r="BG202" s="9">
        <v>45511</v>
      </c>
      <c r="BH202" s="9">
        <v>45523</v>
      </c>
      <c r="BI202" s="9">
        <v>45579</v>
      </c>
      <c r="BJ202" s="9">
        <v>45600</v>
      </c>
      <c r="BK202" s="9">
        <v>45607</v>
      </c>
      <c r="BL202" s="9">
        <v>45651</v>
      </c>
    </row>
    <row r="203" spans="1:64" ht="150">
      <c r="A203" s="11" t="s">
        <v>2128</v>
      </c>
      <c r="B203" s="11" t="s">
        <v>2129</v>
      </c>
      <c r="C203" s="11" t="s">
        <v>2244</v>
      </c>
      <c r="D203" s="12" t="s">
        <v>999</v>
      </c>
      <c r="E203" s="11" t="s">
        <v>2154</v>
      </c>
      <c r="F203" s="11" t="s">
        <v>2132</v>
      </c>
      <c r="G203" s="12" t="s">
        <v>1000</v>
      </c>
      <c r="H203" s="11" t="s">
        <v>2133</v>
      </c>
      <c r="I203" s="12" t="s">
        <v>2134</v>
      </c>
      <c r="J203" s="11" t="s">
        <v>2135</v>
      </c>
      <c r="K203" s="11" t="s">
        <v>2136</v>
      </c>
      <c r="L203" s="12">
        <v>15</v>
      </c>
      <c r="M203" s="12" t="s">
        <v>1458</v>
      </c>
      <c r="N203" s="20">
        <v>45334</v>
      </c>
      <c r="O203" s="42" t="s">
        <v>2426</v>
      </c>
      <c r="P203" s="24">
        <v>45443</v>
      </c>
      <c r="Q203" s="22">
        <f>NETWORKDAYS(N203,P203,AV203:AY203:AZ203:BA203:BB203:BC203:BD203:BE203:BF203:BG203:BH203:BL203)</f>
        <v>75</v>
      </c>
      <c r="R203" s="22">
        <f t="shared" si="4"/>
        <v>76</v>
      </c>
      <c r="S203" s="13" t="s">
        <v>2151</v>
      </c>
      <c r="T203" s="12" t="s">
        <v>2427</v>
      </c>
      <c r="U203" s="20"/>
      <c r="V203" s="12"/>
      <c r="W203" s="12"/>
      <c r="X203" s="22"/>
      <c r="Y203" s="27" t="s">
        <v>2190</v>
      </c>
      <c r="AV203" s="9">
        <v>45292</v>
      </c>
      <c r="AW203" s="9">
        <v>45299</v>
      </c>
      <c r="AX203" s="9">
        <v>45376</v>
      </c>
      <c r="AY203" s="9">
        <v>45379</v>
      </c>
      <c r="AZ203" s="9">
        <v>45380</v>
      </c>
      <c r="BA203" s="9">
        <v>45413</v>
      </c>
      <c r="BB203" s="9">
        <v>45425</v>
      </c>
      <c r="BC203" s="9">
        <v>45446</v>
      </c>
      <c r="BD203" s="9">
        <v>45453</v>
      </c>
      <c r="BE203" s="9">
        <v>45474</v>
      </c>
      <c r="BF203" s="9">
        <v>45493</v>
      </c>
      <c r="BG203" s="9">
        <v>45511</v>
      </c>
      <c r="BH203" s="9">
        <v>45523</v>
      </c>
      <c r="BI203" s="9">
        <v>45579</v>
      </c>
      <c r="BJ203" s="9">
        <v>45600</v>
      </c>
      <c r="BK203" s="9">
        <v>45607</v>
      </c>
      <c r="BL203" s="9">
        <v>45651</v>
      </c>
    </row>
    <row r="204" spans="1:64" ht="165">
      <c r="A204" s="11" t="s">
        <v>2128</v>
      </c>
      <c r="B204" s="11" t="s">
        <v>2129</v>
      </c>
      <c r="C204" s="11" t="s">
        <v>2153</v>
      </c>
      <c r="D204" s="12" t="s">
        <v>1462</v>
      </c>
      <c r="E204" s="11" t="s">
        <v>2131</v>
      </c>
      <c r="F204" s="11" t="s">
        <v>2132</v>
      </c>
      <c r="G204" s="12" t="s">
        <v>146</v>
      </c>
      <c r="H204" s="11" t="s">
        <v>2235</v>
      </c>
      <c r="I204" s="12" t="s">
        <v>2134</v>
      </c>
      <c r="J204" s="11" t="s">
        <v>2149</v>
      </c>
      <c r="K204" s="11" t="s">
        <v>2136</v>
      </c>
      <c r="L204" s="12">
        <v>15</v>
      </c>
      <c r="M204" s="12" t="s">
        <v>1460</v>
      </c>
      <c r="N204" s="20">
        <v>45334</v>
      </c>
      <c r="O204" s="35"/>
      <c r="P204" s="24">
        <v>45443</v>
      </c>
      <c r="Q204" s="22">
        <f>NETWORKDAYS(N204,P204,AV204:AY204:AZ204:BA204:BB204:BC204:BD204:BE204:BF204:BG204:BH204:BL204)</f>
        <v>75</v>
      </c>
      <c r="R204" s="22">
        <f t="shared" si="4"/>
        <v>76</v>
      </c>
      <c r="S204" s="13" t="s">
        <v>2151</v>
      </c>
      <c r="T204" s="12" t="s">
        <v>2428</v>
      </c>
      <c r="U204" s="12"/>
      <c r="V204" s="12"/>
      <c r="W204" s="12"/>
      <c r="X204" s="22"/>
      <c r="Y204" s="12"/>
      <c r="AV204" s="9">
        <v>45292</v>
      </c>
      <c r="AW204" s="9">
        <v>45299</v>
      </c>
      <c r="AX204" s="9">
        <v>45376</v>
      </c>
      <c r="AY204" s="9">
        <v>45379</v>
      </c>
      <c r="AZ204" s="9">
        <v>45380</v>
      </c>
      <c r="BA204" s="9">
        <v>45413</v>
      </c>
      <c r="BB204" s="9">
        <v>45425</v>
      </c>
      <c r="BC204" s="9">
        <v>45446</v>
      </c>
      <c r="BD204" s="9">
        <v>45453</v>
      </c>
      <c r="BE204" s="9">
        <v>45474</v>
      </c>
      <c r="BF204" s="9">
        <v>45493</v>
      </c>
      <c r="BG204" s="9">
        <v>45511</v>
      </c>
      <c r="BH204" s="9">
        <v>45523</v>
      </c>
      <c r="BI204" s="9">
        <v>45579</v>
      </c>
      <c r="BJ204" s="9">
        <v>45600</v>
      </c>
      <c r="BK204" s="9">
        <v>45607</v>
      </c>
      <c r="BL204" s="9">
        <v>45651</v>
      </c>
    </row>
    <row r="205" spans="1:64" ht="135">
      <c r="A205" s="11" t="s">
        <v>2128</v>
      </c>
      <c r="B205" s="11" t="s">
        <v>2129</v>
      </c>
      <c r="C205" s="11" t="s">
        <v>2238</v>
      </c>
      <c r="D205" s="12" t="s">
        <v>1472</v>
      </c>
      <c r="E205" s="11" t="s">
        <v>2212</v>
      </c>
      <c r="F205" s="11" t="s">
        <v>2132</v>
      </c>
      <c r="G205" s="12" t="s">
        <v>1473</v>
      </c>
      <c r="H205" s="12" t="s">
        <v>2148</v>
      </c>
      <c r="I205" s="12" t="s">
        <v>2134</v>
      </c>
      <c r="J205" s="11" t="s">
        <v>2149</v>
      </c>
      <c r="K205" s="11" t="s">
        <v>2136</v>
      </c>
      <c r="L205" s="12">
        <v>15</v>
      </c>
      <c r="M205" s="12" t="s">
        <v>1470</v>
      </c>
      <c r="N205" s="20">
        <v>45334</v>
      </c>
      <c r="O205" s="35"/>
      <c r="P205" s="24">
        <v>45443</v>
      </c>
      <c r="Q205" s="22">
        <f>NETWORKDAYS(N205,P205,AV205:AY205:AZ205:BA205:BB205:BC205:BD205:BE205:BF205:BG205:BH205:BL205)</f>
        <v>80</v>
      </c>
      <c r="R205" s="22">
        <f t="shared" si="4"/>
        <v>81</v>
      </c>
      <c r="S205" s="13" t="s">
        <v>2151</v>
      </c>
      <c r="T205" s="12" t="s">
        <v>2429</v>
      </c>
      <c r="U205" s="12"/>
      <c r="V205" s="12"/>
      <c r="W205" s="12"/>
      <c r="X205" s="22"/>
      <c r="Y205" s="12"/>
    </row>
    <row r="206" spans="1:64" ht="135">
      <c r="A206" s="11" t="s">
        <v>2128</v>
      </c>
      <c r="B206" s="11" t="s">
        <v>2129</v>
      </c>
      <c r="C206" s="11" t="s">
        <v>2247</v>
      </c>
      <c r="D206" s="12" t="s">
        <v>1476</v>
      </c>
      <c r="E206" s="11" t="s">
        <v>2166</v>
      </c>
      <c r="F206" s="11" t="s">
        <v>2203</v>
      </c>
      <c r="G206" s="12" t="s">
        <v>1477</v>
      </c>
      <c r="H206" s="12" t="s">
        <v>2173</v>
      </c>
      <c r="I206" s="12" t="s">
        <v>2134</v>
      </c>
      <c r="J206" s="11" t="s">
        <v>2174</v>
      </c>
      <c r="K206" s="11" t="s">
        <v>2136</v>
      </c>
      <c r="L206" s="12">
        <v>15</v>
      </c>
      <c r="M206" s="12" t="s">
        <v>1474</v>
      </c>
      <c r="N206" s="20">
        <v>45334</v>
      </c>
      <c r="O206" s="35"/>
      <c r="P206" s="24">
        <v>45443</v>
      </c>
      <c r="Q206" s="22">
        <f>NETWORKDAYS(N206,P206,AV206:AY206:AZ206:BA206:BB206:BC206:BD206:BE206:BF206:BG206:BH206:BL206)</f>
        <v>80</v>
      </c>
      <c r="R206" s="22">
        <f t="shared" si="4"/>
        <v>81</v>
      </c>
      <c r="S206" s="13" t="s">
        <v>2151</v>
      </c>
      <c r="T206" s="12" t="s">
        <v>2430</v>
      </c>
      <c r="U206" s="12"/>
      <c r="V206" s="12"/>
      <c r="W206" s="12"/>
      <c r="X206" s="22"/>
      <c r="Y206" s="12"/>
    </row>
    <row r="207" spans="1:64" ht="210">
      <c r="A207" s="11" t="s">
        <v>2128</v>
      </c>
      <c r="B207" s="11" t="s">
        <v>2129</v>
      </c>
      <c r="C207" s="11" t="s">
        <v>2247</v>
      </c>
      <c r="D207" s="12" t="s">
        <v>1476</v>
      </c>
      <c r="E207" s="11" t="s">
        <v>2166</v>
      </c>
      <c r="F207" s="11" t="s">
        <v>2203</v>
      </c>
      <c r="G207" s="12" t="s">
        <v>1480</v>
      </c>
      <c r="H207" s="12" t="s">
        <v>2173</v>
      </c>
      <c r="I207" s="12" t="s">
        <v>2134</v>
      </c>
      <c r="J207" s="11" t="s">
        <v>2174</v>
      </c>
      <c r="K207" s="11" t="s">
        <v>2136</v>
      </c>
      <c r="L207" s="12">
        <v>15</v>
      </c>
      <c r="M207" s="12" t="s">
        <v>1478</v>
      </c>
      <c r="N207" s="20">
        <v>45334</v>
      </c>
      <c r="O207" s="35"/>
      <c r="P207" s="24">
        <v>45443</v>
      </c>
      <c r="Q207" s="22">
        <f>NETWORKDAYS(N207,P207,AV207:AY207:AZ207:BA207:BB207:BC207:BD207:BE207:BF207:BG207:BH207:BL207)</f>
        <v>80</v>
      </c>
      <c r="R207" s="22">
        <f t="shared" si="4"/>
        <v>81</v>
      </c>
      <c r="S207" s="13" t="s">
        <v>2151</v>
      </c>
      <c r="T207" s="12" t="s">
        <v>2431</v>
      </c>
      <c r="U207" s="12"/>
      <c r="V207" s="12"/>
      <c r="W207" s="12"/>
      <c r="X207" s="22"/>
      <c r="Y207" s="12"/>
    </row>
    <row r="208" spans="1:64" ht="210">
      <c r="A208" s="11" t="s">
        <v>2128</v>
      </c>
      <c r="B208" s="11" t="s">
        <v>2129</v>
      </c>
      <c r="C208" s="11" t="s">
        <v>2146</v>
      </c>
      <c r="D208" s="12" t="s">
        <v>1489</v>
      </c>
      <c r="E208" s="11" t="s">
        <v>2212</v>
      </c>
      <c r="F208" s="11" t="s">
        <v>2132</v>
      </c>
      <c r="G208" s="12" t="s">
        <v>1490</v>
      </c>
      <c r="H208" s="12" t="s">
        <v>2148</v>
      </c>
      <c r="I208" s="12" t="s">
        <v>2134</v>
      </c>
      <c r="J208" s="11" t="s">
        <v>2149</v>
      </c>
      <c r="K208" s="11" t="s">
        <v>2136</v>
      </c>
      <c r="L208" s="12">
        <v>15</v>
      </c>
      <c r="M208" s="12" t="s">
        <v>1487</v>
      </c>
      <c r="N208" s="20">
        <v>45334</v>
      </c>
      <c r="O208" s="35"/>
      <c r="P208" s="24">
        <v>45443</v>
      </c>
      <c r="Q208" s="22">
        <f>NETWORKDAYS(N208,P208,AV208:AY208:AZ208:BA208:BB208:BC208:BD208:BE208:BF208:BG208:BH208:BL208)</f>
        <v>80</v>
      </c>
      <c r="R208" s="22">
        <f t="shared" si="4"/>
        <v>81</v>
      </c>
      <c r="S208" s="13" t="s">
        <v>2151</v>
      </c>
      <c r="T208" s="12" t="s">
        <v>2431</v>
      </c>
      <c r="U208" s="12"/>
      <c r="V208" s="12"/>
      <c r="W208" s="12"/>
      <c r="X208" s="22"/>
      <c r="Y208" s="12"/>
    </row>
    <row r="209" spans="1:25" ht="135">
      <c r="A209" s="11" t="s">
        <v>2128</v>
      </c>
      <c r="B209" s="11" t="s">
        <v>2129</v>
      </c>
      <c r="C209" s="11" t="s">
        <v>2247</v>
      </c>
      <c r="D209" s="12" t="s">
        <v>274</v>
      </c>
      <c r="E209" s="11" t="s">
        <v>2166</v>
      </c>
      <c r="F209" s="11" t="s">
        <v>2203</v>
      </c>
      <c r="G209" s="12" t="s">
        <v>1493</v>
      </c>
      <c r="H209" s="12" t="s">
        <v>2173</v>
      </c>
      <c r="I209" s="12" t="s">
        <v>2134</v>
      </c>
      <c r="J209" s="11" t="s">
        <v>2174</v>
      </c>
      <c r="K209" s="11" t="s">
        <v>2136</v>
      </c>
      <c r="L209" s="12">
        <v>15</v>
      </c>
      <c r="M209" s="12" t="s">
        <v>1491</v>
      </c>
      <c r="N209" s="20">
        <v>45334</v>
      </c>
      <c r="O209" s="35"/>
      <c r="P209" s="24">
        <v>45443</v>
      </c>
      <c r="Q209" s="22">
        <f>NETWORKDAYS(N209,P209,AV209:AY209:AZ209:BA209:BB209:BC209:BD209:BE209:BF209:BG209:BH209:BL209)</f>
        <v>80</v>
      </c>
      <c r="R209" s="22">
        <f t="shared" si="4"/>
        <v>81</v>
      </c>
      <c r="S209" s="13" t="s">
        <v>2151</v>
      </c>
      <c r="T209" s="11" t="s">
        <v>2432</v>
      </c>
      <c r="U209" s="12"/>
      <c r="V209" s="12"/>
      <c r="W209" s="12"/>
      <c r="X209" s="22"/>
      <c r="Y209" s="12"/>
    </row>
    <row r="210" spans="1:25" ht="135">
      <c r="A210" s="11" t="s">
        <v>2128</v>
      </c>
      <c r="B210" s="11" t="s">
        <v>2129</v>
      </c>
      <c r="C210" s="11" t="s">
        <v>2153</v>
      </c>
      <c r="D210" s="12" t="s">
        <v>1496</v>
      </c>
      <c r="E210" s="11" t="s">
        <v>2154</v>
      </c>
      <c r="F210" s="11" t="s">
        <v>2132</v>
      </c>
      <c r="G210" s="12" t="s">
        <v>1497</v>
      </c>
      <c r="H210" s="12" t="s">
        <v>2148</v>
      </c>
      <c r="I210" s="12" t="s">
        <v>2134</v>
      </c>
      <c r="J210" s="11" t="s">
        <v>2149</v>
      </c>
      <c r="K210" s="11" t="s">
        <v>2136</v>
      </c>
      <c r="L210" s="12">
        <v>15</v>
      </c>
      <c r="M210" s="12" t="s">
        <v>1494</v>
      </c>
      <c r="N210" s="20">
        <v>45334</v>
      </c>
      <c r="O210" s="35"/>
      <c r="P210" s="24">
        <v>45443</v>
      </c>
      <c r="Q210" s="22">
        <f>NETWORKDAYS(N210,P210,AV210:AY210:AZ210:BA210:BB210:BC210:BD210:BE210:BF210:BG210:BH210:BL210)</f>
        <v>80</v>
      </c>
      <c r="R210" s="22">
        <f t="shared" si="4"/>
        <v>81</v>
      </c>
      <c r="S210" s="13" t="s">
        <v>2151</v>
      </c>
      <c r="T210" s="11" t="s">
        <v>2433</v>
      </c>
      <c r="U210" s="12"/>
      <c r="V210" s="12"/>
      <c r="W210" s="12"/>
      <c r="X210" s="22"/>
      <c r="Y210" s="12"/>
    </row>
    <row r="211" spans="1:25" ht="120">
      <c r="A211" s="11" t="s">
        <v>2128</v>
      </c>
      <c r="B211" s="11" t="s">
        <v>2129</v>
      </c>
      <c r="C211" s="11" t="s">
        <v>2223</v>
      </c>
      <c r="D211" s="12" t="s">
        <v>1504</v>
      </c>
      <c r="E211" s="11" t="s">
        <v>2166</v>
      </c>
      <c r="F211" s="11" t="s">
        <v>2203</v>
      </c>
      <c r="G211" s="12" t="s">
        <v>1505</v>
      </c>
      <c r="H211" s="12" t="s">
        <v>2173</v>
      </c>
      <c r="I211" s="12" t="s">
        <v>2134</v>
      </c>
      <c r="J211" s="11" t="s">
        <v>2174</v>
      </c>
      <c r="K211" s="11" t="s">
        <v>2136</v>
      </c>
      <c r="L211" s="12">
        <v>15</v>
      </c>
      <c r="M211" s="12" t="s">
        <v>1502</v>
      </c>
      <c r="N211" s="20">
        <v>45334</v>
      </c>
      <c r="O211" s="35"/>
      <c r="P211" s="24">
        <v>45443</v>
      </c>
      <c r="Q211" s="22">
        <f>NETWORKDAYS(N211,P211,AV211:AY211:AZ211:BA211:BB211:BC211:BD211:BE211:BF211:BG211:BH211:BL211)</f>
        <v>80</v>
      </c>
      <c r="R211" s="22">
        <f t="shared" si="4"/>
        <v>81</v>
      </c>
      <c r="S211" s="13" t="s">
        <v>2151</v>
      </c>
      <c r="T211" s="11" t="s">
        <v>2436</v>
      </c>
      <c r="U211" s="12"/>
      <c r="V211" s="12"/>
      <c r="W211" s="12"/>
      <c r="X211" s="22"/>
      <c r="Y211" s="12"/>
    </row>
    <row r="212" spans="1:25" ht="135">
      <c r="A212" s="11" t="s">
        <v>2128</v>
      </c>
      <c r="B212" s="11" t="s">
        <v>2129</v>
      </c>
      <c r="C212" s="11" t="s">
        <v>2205</v>
      </c>
      <c r="D212" s="12" t="s">
        <v>1516</v>
      </c>
      <c r="E212" s="11" t="s">
        <v>2166</v>
      </c>
      <c r="F212" s="11" t="s">
        <v>2203</v>
      </c>
      <c r="G212" s="12" t="s">
        <v>1517</v>
      </c>
      <c r="H212" s="11" t="s">
        <v>2198</v>
      </c>
      <c r="I212" s="12" t="s">
        <v>2156</v>
      </c>
      <c r="J212" s="12" t="s">
        <v>2199</v>
      </c>
      <c r="K212" s="11" t="s">
        <v>2136</v>
      </c>
      <c r="L212" s="12">
        <v>15</v>
      </c>
      <c r="M212" s="12" t="s">
        <v>1514</v>
      </c>
      <c r="N212" s="20">
        <v>45334</v>
      </c>
      <c r="O212" s="35"/>
      <c r="P212" s="24">
        <v>45443</v>
      </c>
      <c r="Q212" s="22">
        <f>NETWORKDAYS(N212,P212,AV212:AY212:AZ212:BA212:BB212:BC212:BD212:BE212:BF212:BG212:BH212:BL212)</f>
        <v>80</v>
      </c>
      <c r="R212" s="22">
        <f t="shared" si="4"/>
        <v>81</v>
      </c>
      <c r="S212" s="13" t="s">
        <v>2151</v>
      </c>
      <c r="T212" s="11" t="s">
        <v>2438</v>
      </c>
      <c r="U212" s="12"/>
      <c r="V212" s="12"/>
      <c r="W212" s="12"/>
      <c r="X212" s="22"/>
      <c r="Y212" s="12"/>
    </row>
    <row r="213" spans="1:25" ht="135">
      <c r="A213" s="11" t="s">
        <v>2128</v>
      </c>
      <c r="B213" s="11" t="s">
        <v>2129</v>
      </c>
      <c r="C213" s="11" t="s">
        <v>2223</v>
      </c>
      <c r="D213" s="12" t="s">
        <v>1520</v>
      </c>
      <c r="E213" s="11" t="s">
        <v>2131</v>
      </c>
      <c r="F213" s="11" t="s">
        <v>2203</v>
      </c>
      <c r="G213" s="12" t="s">
        <v>1521</v>
      </c>
      <c r="H213" s="12" t="s">
        <v>2173</v>
      </c>
      <c r="I213" s="12" t="s">
        <v>2134</v>
      </c>
      <c r="J213" s="11" t="s">
        <v>2174</v>
      </c>
      <c r="K213" s="11" t="s">
        <v>2136</v>
      </c>
      <c r="L213" s="12">
        <v>15</v>
      </c>
      <c r="M213" s="12" t="s">
        <v>1518</v>
      </c>
      <c r="N213" s="20">
        <v>45334</v>
      </c>
      <c r="O213" s="35"/>
      <c r="P213" s="24">
        <v>45443</v>
      </c>
      <c r="Q213" s="22">
        <f>NETWORKDAYS(N213,P213,AV213:AY213:AZ213:BA213:BB213:BC213:BD213:BE213:BF213:BG213:BH213:BL213)</f>
        <v>80</v>
      </c>
      <c r="R213" s="22">
        <f t="shared" si="4"/>
        <v>81</v>
      </c>
      <c r="S213" s="13" t="s">
        <v>2151</v>
      </c>
      <c r="T213" s="11" t="s">
        <v>2439</v>
      </c>
      <c r="U213" s="12"/>
      <c r="V213" s="12"/>
      <c r="W213" s="12"/>
      <c r="X213" s="22"/>
      <c r="Y213" s="12"/>
    </row>
    <row r="214" spans="1:25" ht="165">
      <c r="A214" s="11" t="s">
        <v>2128</v>
      </c>
      <c r="B214" s="11" t="s">
        <v>2129</v>
      </c>
      <c r="C214" s="11" t="s">
        <v>2153</v>
      </c>
      <c r="D214" s="12" t="s">
        <v>1500</v>
      </c>
      <c r="E214" s="11" t="s">
        <v>2131</v>
      </c>
      <c r="F214" s="11" t="s">
        <v>2132</v>
      </c>
      <c r="G214" s="12" t="s">
        <v>1501</v>
      </c>
      <c r="H214" s="12" t="s">
        <v>2148</v>
      </c>
      <c r="I214" s="12" t="s">
        <v>2134</v>
      </c>
      <c r="J214" s="11" t="s">
        <v>2149</v>
      </c>
      <c r="K214" s="12" t="s">
        <v>2613</v>
      </c>
      <c r="L214" s="12">
        <v>15</v>
      </c>
      <c r="M214" s="12" t="s">
        <v>1498</v>
      </c>
      <c r="N214" s="20">
        <v>45334</v>
      </c>
      <c r="O214" s="34" t="s">
        <v>2434</v>
      </c>
      <c r="P214" s="52">
        <v>45434</v>
      </c>
      <c r="Q214" s="22">
        <f>NETWORKDAYS(N214,P214,AV214:AY214:AZ214:BA214:BB214:BC214:BD214:BE214:BF214:BG214:BH214:BL214)</f>
        <v>73</v>
      </c>
      <c r="R214" s="22">
        <f t="shared" si="4"/>
        <v>74</v>
      </c>
      <c r="S214" s="25" t="s">
        <v>2570</v>
      </c>
      <c r="T214" s="11" t="s">
        <v>2435</v>
      </c>
      <c r="U214" s="29">
        <v>45412.448738425926</v>
      </c>
      <c r="V214" s="12" t="s">
        <v>2140</v>
      </c>
      <c r="W214" s="11" t="s">
        <v>2573</v>
      </c>
      <c r="X214" s="11" t="s">
        <v>2573</v>
      </c>
      <c r="Y214" s="13" t="s">
        <v>2600</v>
      </c>
    </row>
    <row r="215" spans="1:25" ht="150">
      <c r="A215" s="11" t="s">
        <v>2128</v>
      </c>
      <c r="B215" s="11" t="s">
        <v>2129</v>
      </c>
      <c r="C215" s="11" t="s">
        <v>2257</v>
      </c>
      <c r="D215" s="12" t="s">
        <v>1524</v>
      </c>
      <c r="E215" s="11" t="s">
        <v>2166</v>
      </c>
      <c r="F215" s="11" t="s">
        <v>2203</v>
      </c>
      <c r="G215" s="12" t="s">
        <v>1525</v>
      </c>
      <c r="H215" s="11" t="s">
        <v>2170</v>
      </c>
      <c r="I215" s="12" t="s">
        <v>2134</v>
      </c>
      <c r="J215" s="11" t="s">
        <v>2171</v>
      </c>
      <c r="K215" s="11" t="s">
        <v>2136</v>
      </c>
      <c r="L215" s="12">
        <v>15</v>
      </c>
      <c r="M215" s="12" t="s">
        <v>1522</v>
      </c>
      <c r="N215" s="20">
        <v>45334</v>
      </c>
      <c r="O215" s="35"/>
      <c r="P215" s="24">
        <v>45443</v>
      </c>
      <c r="Q215" s="22">
        <f>NETWORKDAYS(N215,P215,AV215:AY215:AZ215:BA215:BB215:BC215:BD215:BE215:BF215:BG215:BH215:BL215)</f>
        <v>80</v>
      </c>
      <c r="R215" s="22">
        <f t="shared" si="4"/>
        <v>81</v>
      </c>
      <c r="S215" s="13" t="s">
        <v>2151</v>
      </c>
      <c r="T215" s="11" t="s">
        <v>2440</v>
      </c>
      <c r="U215" s="12"/>
      <c r="V215" s="12"/>
      <c r="W215" s="12"/>
      <c r="X215" s="22"/>
      <c r="Y215" s="12"/>
    </row>
    <row r="216" spans="1:25" ht="195">
      <c r="A216" s="11" t="s">
        <v>2128</v>
      </c>
      <c r="B216" s="11" t="s">
        <v>2129</v>
      </c>
      <c r="C216" s="11" t="s">
        <v>2290</v>
      </c>
      <c r="D216" s="12" t="s">
        <v>1512</v>
      </c>
      <c r="E216" s="11" t="s">
        <v>2131</v>
      </c>
      <c r="F216" s="11" t="s">
        <v>2203</v>
      </c>
      <c r="G216" s="12" t="s">
        <v>1513</v>
      </c>
      <c r="H216" s="12" t="s">
        <v>2173</v>
      </c>
      <c r="I216" s="12" t="s">
        <v>2134</v>
      </c>
      <c r="J216" s="11" t="s">
        <v>2174</v>
      </c>
      <c r="K216" s="11" t="s">
        <v>2136</v>
      </c>
      <c r="L216" s="12">
        <v>15</v>
      </c>
      <c r="M216" s="12" t="s">
        <v>1510</v>
      </c>
      <c r="N216" s="20">
        <v>45334</v>
      </c>
      <c r="O216" s="36" t="s">
        <v>2594</v>
      </c>
      <c r="P216" s="24">
        <v>45392</v>
      </c>
      <c r="Q216" s="22">
        <f>NETWORKDAYS(N216,P216,AV216:AY216:AZ216:BA216:BB216:BC216:BD216:BE216:BF216:BG216:BH216:BL216)</f>
        <v>43</v>
      </c>
      <c r="R216" s="22">
        <f t="shared" si="4"/>
        <v>44</v>
      </c>
      <c r="S216" s="25" t="s">
        <v>2570</v>
      </c>
      <c r="T216" s="11" t="s">
        <v>2437</v>
      </c>
      <c r="U216" s="20">
        <v>45392.378993055558</v>
      </c>
      <c r="V216" s="12" t="s">
        <v>2140</v>
      </c>
      <c r="W216" s="12" t="s">
        <v>2141</v>
      </c>
      <c r="X216" s="22" t="s">
        <v>2142</v>
      </c>
      <c r="Y216" s="25" t="s">
        <v>2601</v>
      </c>
    </row>
    <row r="217" spans="1:25" ht="150">
      <c r="A217" s="11" t="s">
        <v>2128</v>
      </c>
      <c r="B217" s="11" t="s">
        <v>2129</v>
      </c>
      <c r="C217" s="11" t="s">
        <v>2257</v>
      </c>
      <c r="D217" s="12" t="s">
        <v>1524</v>
      </c>
      <c r="E217" s="11" t="s">
        <v>2166</v>
      </c>
      <c r="F217" s="11" t="s">
        <v>2203</v>
      </c>
      <c r="G217" s="12" t="s">
        <v>1528</v>
      </c>
      <c r="H217" s="11" t="s">
        <v>2170</v>
      </c>
      <c r="I217" s="12" t="s">
        <v>2134</v>
      </c>
      <c r="J217" s="11" t="s">
        <v>2171</v>
      </c>
      <c r="K217" s="11" t="s">
        <v>2136</v>
      </c>
      <c r="L217" s="12">
        <v>15</v>
      </c>
      <c r="M217" s="12" t="s">
        <v>1526</v>
      </c>
      <c r="N217" s="20">
        <v>45334</v>
      </c>
      <c r="O217" s="35"/>
      <c r="P217" s="24">
        <v>45443</v>
      </c>
      <c r="Q217" s="22">
        <f>NETWORKDAYS(N217,P217,AV217:AY217:AZ217:BA217:BB217:BC217:BD217:BE217:BF217:BG217:BH217:BL217)</f>
        <v>80</v>
      </c>
      <c r="R217" s="22">
        <f t="shared" si="4"/>
        <v>81</v>
      </c>
      <c r="S217" s="13" t="s">
        <v>2151</v>
      </c>
      <c r="T217" s="11" t="s">
        <v>2441</v>
      </c>
      <c r="U217" s="12"/>
      <c r="V217" s="12"/>
      <c r="W217" s="12"/>
      <c r="X217" s="22"/>
      <c r="Y217" s="12"/>
    </row>
    <row r="218" spans="1:25" ht="90">
      <c r="A218" s="11" t="s">
        <v>2128</v>
      </c>
      <c r="B218" s="11" t="s">
        <v>2129</v>
      </c>
      <c r="C218" s="11" t="s">
        <v>2153</v>
      </c>
      <c r="D218" s="12" t="s">
        <v>995</v>
      </c>
      <c r="E218" s="11" t="s">
        <v>2154</v>
      </c>
      <c r="F218" s="11" t="s">
        <v>2132</v>
      </c>
      <c r="G218" s="12" t="s">
        <v>1531</v>
      </c>
      <c r="H218" s="12"/>
      <c r="I218" s="11" t="s">
        <v>2178</v>
      </c>
      <c r="J218" s="11" t="s">
        <v>2178</v>
      </c>
      <c r="K218" s="11" t="s">
        <v>2136</v>
      </c>
      <c r="L218" s="12">
        <v>15</v>
      </c>
      <c r="M218" s="12" t="s">
        <v>1529</v>
      </c>
      <c r="N218" s="20">
        <v>45334</v>
      </c>
      <c r="O218" s="35"/>
      <c r="P218" s="24">
        <v>45443</v>
      </c>
      <c r="Q218" s="22">
        <f>NETWORKDAYS(N218,P218,AV218:AY218:AZ218:BA218:BB218:BC218:BD218:BE218:BF218:BG218:BH218:BL218)</f>
        <v>80</v>
      </c>
      <c r="R218" s="22">
        <f t="shared" si="4"/>
        <v>81</v>
      </c>
      <c r="S218" s="13" t="s">
        <v>2151</v>
      </c>
      <c r="T218" s="11" t="s">
        <v>2442</v>
      </c>
      <c r="U218" s="12"/>
      <c r="V218" s="12"/>
      <c r="W218" s="12"/>
      <c r="X218" s="22"/>
      <c r="Y218" s="12"/>
    </row>
    <row r="219" spans="1:25" ht="150">
      <c r="A219" s="11" t="s">
        <v>2128</v>
      </c>
      <c r="B219" s="11" t="s">
        <v>2129</v>
      </c>
      <c r="C219" s="11" t="s">
        <v>2286</v>
      </c>
      <c r="D219" s="12" t="s">
        <v>1534</v>
      </c>
      <c r="E219" s="11" t="s">
        <v>2212</v>
      </c>
      <c r="F219" s="11" t="s">
        <v>2203</v>
      </c>
      <c r="G219" s="12" t="s">
        <v>1535</v>
      </c>
      <c r="H219" s="11" t="s">
        <v>2253</v>
      </c>
      <c r="I219" s="12" t="s">
        <v>2134</v>
      </c>
      <c r="J219" s="11" t="s">
        <v>2174</v>
      </c>
      <c r="K219" s="11" t="s">
        <v>2136</v>
      </c>
      <c r="L219" s="12">
        <v>15</v>
      </c>
      <c r="M219" s="12" t="s">
        <v>1532</v>
      </c>
      <c r="N219" s="20">
        <v>45334</v>
      </c>
      <c r="O219" s="35"/>
      <c r="P219" s="24">
        <v>45443</v>
      </c>
      <c r="Q219" s="22">
        <f>NETWORKDAYS(N219,P219,AV219:AY219:AZ219:BA219:BB219:BC219:BD219:BE219:BF219:BG219:BH219:BL219)</f>
        <v>80</v>
      </c>
      <c r="R219" s="22">
        <f t="shared" si="4"/>
        <v>81</v>
      </c>
      <c r="S219" s="13" t="s">
        <v>2151</v>
      </c>
      <c r="T219" s="12" t="s">
        <v>2443</v>
      </c>
      <c r="U219" s="12"/>
      <c r="V219" s="12"/>
      <c r="W219" s="12"/>
      <c r="X219" s="22"/>
      <c r="Y219" s="12"/>
    </row>
    <row r="220" spans="1:25" ht="150">
      <c r="A220" s="11" t="s">
        <v>2128</v>
      </c>
      <c r="B220" s="11" t="s">
        <v>2129</v>
      </c>
      <c r="C220" s="11" t="s">
        <v>2153</v>
      </c>
      <c r="D220" s="12" t="s">
        <v>278</v>
      </c>
      <c r="E220" s="11" t="s">
        <v>2166</v>
      </c>
      <c r="F220" s="11" t="s">
        <v>2203</v>
      </c>
      <c r="G220" s="12" t="s">
        <v>1538</v>
      </c>
      <c r="H220" s="12" t="s">
        <v>2148</v>
      </c>
      <c r="I220" s="12" t="s">
        <v>2134</v>
      </c>
      <c r="J220" s="11" t="s">
        <v>2149</v>
      </c>
      <c r="K220" s="11" t="s">
        <v>2136</v>
      </c>
      <c r="L220" s="12">
        <v>15</v>
      </c>
      <c r="M220" s="12" t="s">
        <v>1536</v>
      </c>
      <c r="N220" s="20">
        <v>45334</v>
      </c>
      <c r="O220" s="35"/>
      <c r="P220" s="24">
        <v>45443</v>
      </c>
      <c r="Q220" s="22">
        <f>NETWORKDAYS(N220,P220,AV220:AY220:AZ220:BA220:BB220:BC220:BD220:BE220:BF220:BG220:BH220:BL220)</f>
        <v>80</v>
      </c>
      <c r="R220" s="22">
        <f t="shared" si="4"/>
        <v>81</v>
      </c>
      <c r="S220" s="13" t="s">
        <v>2151</v>
      </c>
      <c r="T220" s="12" t="s">
        <v>2444</v>
      </c>
      <c r="U220" s="12"/>
      <c r="V220" s="12"/>
      <c r="W220" s="12"/>
      <c r="X220" s="22"/>
      <c r="Y220" s="12"/>
    </row>
    <row r="221" spans="1:25" ht="120">
      <c r="A221" s="11" t="s">
        <v>2128</v>
      </c>
      <c r="B221" s="11" t="s">
        <v>2129</v>
      </c>
      <c r="C221" s="11" t="s">
        <v>2226</v>
      </c>
      <c r="D221" s="12" t="s">
        <v>1541</v>
      </c>
      <c r="E221" s="11" t="s">
        <v>2212</v>
      </c>
      <c r="F221" s="11" t="s">
        <v>2132</v>
      </c>
      <c r="G221" s="12" t="s">
        <v>1542</v>
      </c>
      <c r="H221" s="12" t="s">
        <v>2173</v>
      </c>
      <c r="I221" s="12" t="s">
        <v>2134</v>
      </c>
      <c r="J221" s="11" t="s">
        <v>2174</v>
      </c>
      <c r="K221" s="11" t="s">
        <v>2136</v>
      </c>
      <c r="L221" s="12">
        <v>15</v>
      </c>
      <c r="M221" s="12" t="s">
        <v>1539</v>
      </c>
      <c r="N221" s="20">
        <v>45334</v>
      </c>
      <c r="O221" s="35"/>
      <c r="P221" s="24">
        <v>45443</v>
      </c>
      <c r="Q221" s="22">
        <f>NETWORKDAYS(N221,P221,AV221:AY221:AZ221:BA221:BB221:BC221:BD221:BE221:BF221:BG221:BH221:BL221)</f>
        <v>80</v>
      </c>
      <c r="R221" s="22">
        <f t="shared" si="4"/>
        <v>81</v>
      </c>
      <c r="S221" s="13" t="s">
        <v>2151</v>
      </c>
      <c r="T221" s="12" t="s">
        <v>2445</v>
      </c>
      <c r="U221" s="12"/>
      <c r="V221" s="12"/>
      <c r="W221" s="12"/>
      <c r="X221" s="22"/>
      <c r="Y221" s="12"/>
    </row>
    <row r="222" spans="1:25" ht="165">
      <c r="A222" s="11" t="s">
        <v>2128</v>
      </c>
      <c r="B222" s="11" t="s">
        <v>2129</v>
      </c>
      <c r="C222" s="11" t="s">
        <v>2153</v>
      </c>
      <c r="D222" s="12" t="s">
        <v>1545</v>
      </c>
      <c r="E222" s="11" t="s">
        <v>2131</v>
      </c>
      <c r="F222" s="11" t="s">
        <v>2132</v>
      </c>
      <c r="G222" s="12" t="s">
        <v>1546</v>
      </c>
      <c r="H222" s="11" t="s">
        <v>2235</v>
      </c>
      <c r="I222" s="12" t="s">
        <v>2134</v>
      </c>
      <c r="J222" s="11" t="s">
        <v>2149</v>
      </c>
      <c r="K222" s="11" t="s">
        <v>2136</v>
      </c>
      <c r="L222" s="12">
        <v>15</v>
      </c>
      <c r="M222" s="12" t="s">
        <v>1543</v>
      </c>
      <c r="N222" s="20">
        <v>45334</v>
      </c>
      <c r="O222" s="35"/>
      <c r="P222" s="24">
        <v>45443</v>
      </c>
      <c r="Q222" s="22">
        <f>NETWORKDAYS(N222,P222,AV222:AY222:AZ222:BA222:BB222:BC222:BD222:BE222:BF222:BG222:BH222:BL222)</f>
        <v>80</v>
      </c>
      <c r="R222" s="22">
        <f t="shared" si="4"/>
        <v>81</v>
      </c>
      <c r="S222" s="13" t="s">
        <v>2151</v>
      </c>
      <c r="T222" s="12" t="s">
        <v>2428</v>
      </c>
      <c r="U222" s="12"/>
      <c r="V222" s="12"/>
      <c r="W222" s="12"/>
      <c r="X222" s="22"/>
      <c r="Y222" s="12"/>
    </row>
    <row r="223" spans="1:25" ht="135">
      <c r="A223" s="11" t="s">
        <v>2128</v>
      </c>
      <c r="B223" s="11" t="s">
        <v>2129</v>
      </c>
      <c r="C223" s="12" t="s">
        <v>2153</v>
      </c>
      <c r="D223" s="12" t="s">
        <v>162</v>
      </c>
      <c r="E223" s="12" t="s">
        <v>2160</v>
      </c>
      <c r="F223" s="56" t="s">
        <v>2216</v>
      </c>
      <c r="G223" s="12" t="s">
        <v>163</v>
      </c>
      <c r="H223" s="12" t="s">
        <v>2173</v>
      </c>
      <c r="I223" s="12" t="s">
        <v>2134</v>
      </c>
      <c r="J223" s="11" t="s">
        <v>2174</v>
      </c>
      <c r="K223" s="11" t="s">
        <v>2150</v>
      </c>
      <c r="L223" s="12">
        <v>15</v>
      </c>
      <c r="M223" s="12" t="s">
        <v>160</v>
      </c>
      <c r="N223" s="20">
        <v>45324</v>
      </c>
      <c r="O223" s="35"/>
      <c r="P223" s="24">
        <v>45443</v>
      </c>
      <c r="Q223" s="22">
        <f>NETWORKDAYS(N223,P223,AV223:AY223:AZ223:BA223:BB223:BC223:BD223:BE223:BF223:BG223:BH223:BL223)</f>
        <v>86</v>
      </c>
      <c r="R223" s="22">
        <f t="shared" si="4"/>
        <v>87</v>
      </c>
      <c r="S223" s="13" t="s">
        <v>2151</v>
      </c>
      <c r="T223" s="12" t="s">
        <v>2175</v>
      </c>
      <c r="U223" s="24"/>
      <c r="V223" s="12"/>
      <c r="W223" s="12"/>
      <c r="X223" s="22"/>
      <c r="Y223" s="12"/>
    </row>
    <row r="224" spans="1:25" ht="135">
      <c r="A224" s="11" t="s">
        <v>2128</v>
      </c>
      <c r="B224" s="11" t="s">
        <v>2129</v>
      </c>
      <c r="C224" s="12" t="s">
        <v>2146</v>
      </c>
      <c r="D224" s="12" t="s">
        <v>2176</v>
      </c>
      <c r="E224" s="12" t="s">
        <v>2154</v>
      </c>
      <c r="F224" s="12" t="s">
        <v>2132</v>
      </c>
      <c r="G224" s="12" t="s">
        <v>167</v>
      </c>
      <c r="H224" s="12" t="s">
        <v>2177</v>
      </c>
      <c r="I224" s="12" t="s">
        <v>2178</v>
      </c>
      <c r="J224" s="12" t="s">
        <v>2179</v>
      </c>
      <c r="K224" s="11" t="s">
        <v>2164</v>
      </c>
      <c r="L224" s="12">
        <v>5</v>
      </c>
      <c r="M224" s="12" t="s">
        <v>164</v>
      </c>
      <c r="N224" s="20">
        <v>45324</v>
      </c>
      <c r="O224" s="35"/>
      <c r="P224" s="24">
        <v>45443</v>
      </c>
      <c r="Q224" s="22">
        <f>NETWORKDAYS(N224,P224,AV224:AY224:AZ224:BA224:BB224:BC224:BD224:BE224:BF224:BG224:BH224:BL224)</f>
        <v>86</v>
      </c>
      <c r="R224" s="22">
        <f t="shared" si="4"/>
        <v>87</v>
      </c>
      <c r="S224" s="13" t="s">
        <v>2151</v>
      </c>
      <c r="T224" s="12" t="s">
        <v>2180</v>
      </c>
      <c r="U224" s="24"/>
      <c r="V224" s="12"/>
      <c r="W224" s="12">
        <f>2024-2006</f>
        <v>18</v>
      </c>
      <c r="X224" s="22"/>
      <c r="Y224" s="12"/>
    </row>
    <row r="225" spans="1:25" ht="165">
      <c r="A225" s="11" t="s">
        <v>2128</v>
      </c>
      <c r="B225" s="11" t="s">
        <v>2129</v>
      </c>
      <c r="C225" s="11" t="s">
        <v>2153</v>
      </c>
      <c r="D225" s="12" t="s">
        <v>1549</v>
      </c>
      <c r="E225" s="11" t="s">
        <v>2131</v>
      </c>
      <c r="F225" s="11" t="s">
        <v>2132</v>
      </c>
      <c r="G225" s="12" t="s">
        <v>1550</v>
      </c>
      <c r="H225" s="11" t="s">
        <v>2235</v>
      </c>
      <c r="I225" s="12" t="s">
        <v>2134</v>
      </c>
      <c r="J225" s="11" t="s">
        <v>2149</v>
      </c>
      <c r="K225" s="11" t="s">
        <v>2136</v>
      </c>
      <c r="L225" s="12">
        <v>15</v>
      </c>
      <c r="M225" s="12" t="s">
        <v>1547</v>
      </c>
      <c r="N225" s="20">
        <v>45331</v>
      </c>
      <c r="O225" s="35"/>
      <c r="P225" s="24">
        <v>45443</v>
      </c>
      <c r="Q225" s="22">
        <f>NETWORKDAYS(N225,P225,AV225:AY225:AZ225:BA225:BB225:BC225:BD225:BE225:BF225:BG225:BH225:BL225)</f>
        <v>81</v>
      </c>
      <c r="R225" s="22">
        <f t="shared" si="4"/>
        <v>82</v>
      </c>
      <c r="S225" s="13" t="s">
        <v>2151</v>
      </c>
      <c r="T225" s="12" t="s">
        <v>2446</v>
      </c>
      <c r="U225" s="12"/>
      <c r="V225" s="12"/>
      <c r="W225" s="12"/>
      <c r="X225" s="22"/>
      <c r="Y225" s="12"/>
    </row>
    <row r="226" spans="1:25" ht="165">
      <c r="A226" s="11" t="s">
        <v>2128</v>
      </c>
      <c r="B226" s="11" t="s">
        <v>2129</v>
      </c>
      <c r="C226" s="11" t="s">
        <v>2153</v>
      </c>
      <c r="D226" s="12" t="s">
        <v>1553</v>
      </c>
      <c r="E226" s="11" t="s">
        <v>2166</v>
      </c>
      <c r="F226" s="11" t="s">
        <v>2203</v>
      </c>
      <c r="G226" s="12" t="s">
        <v>1538</v>
      </c>
      <c r="H226" s="11" t="s">
        <v>2235</v>
      </c>
      <c r="I226" s="12" t="s">
        <v>2134</v>
      </c>
      <c r="J226" s="11" t="s">
        <v>2149</v>
      </c>
      <c r="K226" s="11" t="s">
        <v>2136</v>
      </c>
      <c r="L226" s="12">
        <v>15</v>
      </c>
      <c r="M226" s="12" t="s">
        <v>1551</v>
      </c>
      <c r="N226" s="20">
        <v>45331</v>
      </c>
      <c r="O226" s="35"/>
      <c r="P226" s="24">
        <v>45443</v>
      </c>
      <c r="Q226" s="22">
        <f>NETWORKDAYS(N226,P226,AV226:AY226:AZ226:BA226:BB226:BC226:BD226:BE226:BF226:BG226:BH226:BL226)</f>
        <v>81</v>
      </c>
      <c r="R226" s="22">
        <f t="shared" si="4"/>
        <v>82</v>
      </c>
      <c r="S226" s="13" t="s">
        <v>2151</v>
      </c>
      <c r="T226" s="12" t="s">
        <v>2428</v>
      </c>
      <c r="U226" s="12"/>
      <c r="V226" s="12"/>
      <c r="W226" s="12"/>
      <c r="X226" s="22"/>
      <c r="Y226" s="12"/>
    </row>
    <row r="227" spans="1:25" ht="195">
      <c r="A227" s="11" t="s">
        <v>2128</v>
      </c>
      <c r="B227" s="11" t="s">
        <v>2129</v>
      </c>
      <c r="C227" s="11" t="s">
        <v>2184</v>
      </c>
      <c r="D227" s="12" t="s">
        <v>1560</v>
      </c>
      <c r="E227" s="11" t="s">
        <v>2166</v>
      </c>
      <c r="F227" s="11" t="s">
        <v>2203</v>
      </c>
      <c r="G227" s="12" t="s">
        <v>1561</v>
      </c>
      <c r="H227" s="11" t="s">
        <v>2133</v>
      </c>
      <c r="I227" s="12" t="s">
        <v>2134</v>
      </c>
      <c r="J227" s="11" t="s">
        <v>2135</v>
      </c>
      <c r="K227" s="11" t="s">
        <v>2136</v>
      </c>
      <c r="L227" s="12">
        <v>15</v>
      </c>
      <c r="M227" s="12" t="s">
        <v>1558</v>
      </c>
      <c r="N227" s="20">
        <v>45331</v>
      </c>
      <c r="O227" s="35"/>
      <c r="P227" s="24">
        <v>45443</v>
      </c>
      <c r="Q227" s="22">
        <f>NETWORKDAYS(N227,P227,AV227:AY227:AZ227:BA227:BB227:BC227:BD227:BE227:BF227:BG227:BH227:BL227)</f>
        <v>81</v>
      </c>
      <c r="R227" s="22">
        <f t="shared" si="4"/>
        <v>82</v>
      </c>
      <c r="S227" s="13" t="s">
        <v>2151</v>
      </c>
      <c r="T227" s="12" t="s">
        <v>2449</v>
      </c>
      <c r="U227" s="12"/>
      <c r="V227" s="12"/>
      <c r="W227" s="12"/>
      <c r="X227" s="22"/>
      <c r="Y227" s="12"/>
    </row>
    <row r="228" spans="1:25" ht="165">
      <c r="A228" s="11" t="s">
        <v>2128</v>
      </c>
      <c r="B228" s="11" t="s">
        <v>2129</v>
      </c>
      <c r="C228" s="11" t="s">
        <v>2153</v>
      </c>
      <c r="D228" s="12" t="s">
        <v>1556</v>
      </c>
      <c r="E228" s="11" t="s">
        <v>2212</v>
      </c>
      <c r="F228" s="11" t="s">
        <v>2132</v>
      </c>
      <c r="G228" s="12" t="s">
        <v>1557</v>
      </c>
      <c r="H228" s="12" t="s">
        <v>2148</v>
      </c>
      <c r="I228" s="12" t="s">
        <v>2134</v>
      </c>
      <c r="J228" s="11" t="s">
        <v>2149</v>
      </c>
      <c r="K228" s="11" t="s">
        <v>2136</v>
      </c>
      <c r="L228" s="12">
        <v>15</v>
      </c>
      <c r="M228" s="12" t="s">
        <v>1554</v>
      </c>
      <c r="N228" s="20">
        <v>45331</v>
      </c>
      <c r="O228" s="34" t="s">
        <v>2447</v>
      </c>
      <c r="P228" s="52">
        <v>45434</v>
      </c>
      <c r="Q228" s="22">
        <f>NETWORKDAYS(N228,P228,AV228:AY228:AZ228:BA228:BB228:BC228:BD228:BE228:BF228:BG228:BH228:BL228)</f>
        <v>74</v>
      </c>
      <c r="R228" s="22">
        <f t="shared" si="4"/>
        <v>75</v>
      </c>
      <c r="S228" s="25" t="s">
        <v>2570</v>
      </c>
      <c r="T228" s="12" t="s">
        <v>2448</v>
      </c>
      <c r="U228" s="20">
        <v>45398.669965277775</v>
      </c>
      <c r="V228" s="12" t="s">
        <v>2140</v>
      </c>
      <c r="W228" s="11" t="s">
        <v>2573</v>
      </c>
      <c r="X228" s="11" t="s">
        <v>2573</v>
      </c>
      <c r="Y228" s="13" t="s">
        <v>2600</v>
      </c>
    </row>
    <row r="229" spans="1:25" ht="120">
      <c r="A229" s="11" t="s">
        <v>2128</v>
      </c>
      <c r="B229" s="11" t="s">
        <v>2129</v>
      </c>
      <c r="C229" s="11" t="s">
        <v>2247</v>
      </c>
      <c r="D229" s="12" t="s">
        <v>1564</v>
      </c>
      <c r="E229" s="11" t="s">
        <v>2166</v>
      </c>
      <c r="F229" s="11" t="s">
        <v>2203</v>
      </c>
      <c r="G229" s="12" t="s">
        <v>1565</v>
      </c>
      <c r="H229" s="12" t="s">
        <v>2173</v>
      </c>
      <c r="I229" s="12" t="s">
        <v>2134</v>
      </c>
      <c r="J229" s="11" t="s">
        <v>2174</v>
      </c>
      <c r="K229" s="11" t="s">
        <v>2136</v>
      </c>
      <c r="L229" s="12">
        <v>15</v>
      </c>
      <c r="M229" s="12" t="s">
        <v>1562</v>
      </c>
      <c r="N229" s="20">
        <v>45331</v>
      </c>
      <c r="O229" s="35"/>
      <c r="P229" s="24">
        <v>45443</v>
      </c>
      <c r="Q229" s="22">
        <f>NETWORKDAYS(N229,P229,AV229:AY229:AZ229:BA229:BB229:BC229:BD229:BE229:BF229:BG229:BH229:BL229)</f>
        <v>81</v>
      </c>
      <c r="R229" s="22">
        <f t="shared" si="4"/>
        <v>82</v>
      </c>
      <c r="S229" s="13" t="s">
        <v>2151</v>
      </c>
      <c r="T229" s="12" t="s">
        <v>2450</v>
      </c>
      <c r="U229" s="12"/>
      <c r="V229" s="12"/>
      <c r="W229" s="12"/>
      <c r="X229" s="22"/>
      <c r="Y229" s="12"/>
    </row>
    <row r="230" spans="1:25" ht="120">
      <c r="A230" s="11" t="s">
        <v>2128</v>
      </c>
      <c r="B230" s="11" t="s">
        <v>2129</v>
      </c>
      <c r="C230" s="11" t="s">
        <v>2215</v>
      </c>
      <c r="D230" s="12" t="s">
        <v>1568</v>
      </c>
      <c r="E230" s="11" t="s">
        <v>2166</v>
      </c>
      <c r="F230" s="11" t="s">
        <v>2203</v>
      </c>
      <c r="G230" s="12" t="s">
        <v>1569</v>
      </c>
      <c r="H230" s="12" t="s">
        <v>2148</v>
      </c>
      <c r="I230" s="12" t="s">
        <v>2134</v>
      </c>
      <c r="J230" s="12" t="s">
        <v>2149</v>
      </c>
      <c r="K230" s="11" t="s">
        <v>2136</v>
      </c>
      <c r="L230" s="12">
        <v>15</v>
      </c>
      <c r="M230" s="12" t="s">
        <v>1566</v>
      </c>
      <c r="N230" s="20">
        <v>45331</v>
      </c>
      <c r="O230" s="35"/>
      <c r="P230" s="24">
        <v>45443</v>
      </c>
      <c r="Q230" s="22">
        <f>NETWORKDAYS(N230,P230,AV230:AY230:AZ230:BA230:BB230:BC230:BD230:BE230:BF230:BG230:BH230:BL230)</f>
        <v>81</v>
      </c>
      <c r="R230" s="22">
        <f t="shared" si="4"/>
        <v>82</v>
      </c>
      <c r="S230" s="13" t="s">
        <v>2151</v>
      </c>
      <c r="T230" s="12" t="s">
        <v>2451</v>
      </c>
      <c r="U230" s="12"/>
      <c r="V230" s="12"/>
      <c r="W230" s="12"/>
      <c r="X230" s="22"/>
      <c r="Y230" s="12"/>
    </row>
    <row r="231" spans="1:25" ht="150">
      <c r="A231" s="11" t="s">
        <v>2128</v>
      </c>
      <c r="B231" s="11" t="s">
        <v>2129</v>
      </c>
      <c r="C231" s="11" t="s">
        <v>2223</v>
      </c>
      <c r="D231" s="12" t="s">
        <v>230</v>
      </c>
      <c r="E231" s="11" t="s">
        <v>2154</v>
      </c>
      <c r="F231" s="11" t="s">
        <v>2132</v>
      </c>
      <c r="G231" s="12" t="s">
        <v>1584</v>
      </c>
      <c r="H231" s="11" t="s">
        <v>2170</v>
      </c>
      <c r="I231" s="12" t="s">
        <v>2134</v>
      </c>
      <c r="J231" s="12" t="s">
        <v>2171</v>
      </c>
      <c r="K231" s="11" t="s">
        <v>2136</v>
      </c>
      <c r="L231" s="12">
        <v>15</v>
      </c>
      <c r="M231" s="12" t="s">
        <v>1582</v>
      </c>
      <c r="N231" s="20">
        <v>45331</v>
      </c>
      <c r="O231" s="35"/>
      <c r="P231" s="24">
        <v>45443</v>
      </c>
      <c r="Q231" s="22">
        <f>NETWORKDAYS(N231,P231,AV231:AY231:AZ231:BA231:BB231:BC231:BD231:BE231:BF231:BG231:BH231:BL231)</f>
        <v>81</v>
      </c>
      <c r="R231" s="22">
        <f t="shared" si="4"/>
        <v>82</v>
      </c>
      <c r="S231" s="13" t="s">
        <v>2151</v>
      </c>
      <c r="T231" s="11" t="s">
        <v>2452</v>
      </c>
      <c r="U231" s="12"/>
      <c r="V231" s="12"/>
      <c r="W231" s="12"/>
      <c r="X231" s="22"/>
      <c r="Y231" s="12"/>
    </row>
    <row r="232" spans="1:25" ht="165">
      <c r="A232" s="11" t="s">
        <v>2128</v>
      </c>
      <c r="B232" s="11" t="s">
        <v>2129</v>
      </c>
      <c r="C232" s="11" t="s">
        <v>2153</v>
      </c>
      <c r="D232" s="12" t="s">
        <v>234</v>
      </c>
      <c r="E232" s="11" t="s">
        <v>2154</v>
      </c>
      <c r="F232" s="11" t="s">
        <v>2132</v>
      </c>
      <c r="G232" s="12" t="s">
        <v>1584</v>
      </c>
      <c r="H232" s="12" t="s">
        <v>2242</v>
      </c>
      <c r="I232" s="12" t="s">
        <v>2134</v>
      </c>
      <c r="J232" s="12" t="s">
        <v>2171</v>
      </c>
      <c r="K232" s="11" t="s">
        <v>2136</v>
      </c>
      <c r="L232" s="12">
        <v>15</v>
      </c>
      <c r="M232" s="12" t="s">
        <v>1585</v>
      </c>
      <c r="N232" s="20">
        <v>45331</v>
      </c>
      <c r="O232" s="35"/>
      <c r="P232" s="24">
        <v>45443</v>
      </c>
      <c r="Q232" s="22">
        <f>NETWORKDAYS(N232,P232,AV232:AY232:AZ232:BA232:BB232:BC232:BD232:BE232:BF232:BG232:BH232:BL232)</f>
        <v>81</v>
      </c>
      <c r="R232" s="22">
        <f t="shared" si="4"/>
        <v>82</v>
      </c>
      <c r="S232" s="13" t="s">
        <v>2151</v>
      </c>
      <c r="T232" s="11" t="s">
        <v>2453</v>
      </c>
      <c r="U232" s="12"/>
      <c r="V232" s="12"/>
      <c r="W232" s="12"/>
      <c r="X232" s="22"/>
      <c r="Y232" s="12"/>
    </row>
    <row r="233" spans="1:25" ht="150">
      <c r="A233" s="11" t="s">
        <v>2128</v>
      </c>
      <c r="B233" s="11" t="s">
        <v>2129</v>
      </c>
      <c r="C233" s="11" t="s">
        <v>2153</v>
      </c>
      <c r="D233" s="12" t="s">
        <v>234</v>
      </c>
      <c r="E233" s="11" t="s">
        <v>2154</v>
      </c>
      <c r="F233" s="11" t="s">
        <v>2132</v>
      </c>
      <c r="G233" s="12" t="s">
        <v>1589</v>
      </c>
      <c r="H233" s="11" t="s">
        <v>2170</v>
      </c>
      <c r="I233" s="12" t="s">
        <v>2134</v>
      </c>
      <c r="J233" s="12" t="s">
        <v>2171</v>
      </c>
      <c r="K233" s="11" t="s">
        <v>2136</v>
      </c>
      <c r="L233" s="12">
        <v>15</v>
      </c>
      <c r="M233" s="12" t="s">
        <v>1587</v>
      </c>
      <c r="N233" s="20">
        <v>45331</v>
      </c>
      <c r="O233" s="35"/>
      <c r="P233" s="24">
        <v>45443</v>
      </c>
      <c r="Q233" s="22">
        <f>NETWORKDAYS(N233,P233,AV233:AY233:AZ233:BA233:BB233:BC233:BD233:BE233:BF233:BG233:BH233:BL233)</f>
        <v>81</v>
      </c>
      <c r="R233" s="22">
        <f t="shared" si="4"/>
        <v>82</v>
      </c>
      <c r="S233" s="13" t="s">
        <v>2151</v>
      </c>
      <c r="T233" s="11" t="s">
        <v>2454</v>
      </c>
      <c r="U233" s="12"/>
      <c r="V233" s="12"/>
      <c r="W233" s="12"/>
      <c r="X233" s="22"/>
      <c r="Y233" s="12"/>
    </row>
    <row r="234" spans="1:25" ht="150">
      <c r="A234" s="11" t="s">
        <v>2128</v>
      </c>
      <c r="B234" s="11" t="s">
        <v>2129</v>
      </c>
      <c r="C234" s="11" t="s">
        <v>2153</v>
      </c>
      <c r="D234" s="12" t="s">
        <v>1592</v>
      </c>
      <c r="E234" s="11" t="s">
        <v>2166</v>
      </c>
      <c r="F234" s="11" t="s">
        <v>2203</v>
      </c>
      <c r="G234" s="12" t="s">
        <v>1593</v>
      </c>
      <c r="H234" s="12"/>
      <c r="I234" s="12" t="s">
        <v>2178</v>
      </c>
      <c r="J234" s="12" t="s">
        <v>2178</v>
      </c>
      <c r="K234" s="11" t="s">
        <v>2136</v>
      </c>
      <c r="L234" s="12">
        <v>15</v>
      </c>
      <c r="M234" s="12" t="s">
        <v>1590</v>
      </c>
      <c r="N234" s="20">
        <v>45331</v>
      </c>
      <c r="O234" s="35"/>
      <c r="P234" s="24">
        <v>45443</v>
      </c>
      <c r="Q234" s="22">
        <f>NETWORKDAYS(N234,P234,AV234:AY234:AZ234:BA234:BB234:BC234:BD234:BE234:BF234:BG234:BH234:BL234)</f>
        <v>81</v>
      </c>
      <c r="R234" s="22">
        <f t="shared" si="4"/>
        <v>82</v>
      </c>
      <c r="S234" s="13" t="s">
        <v>2151</v>
      </c>
      <c r="T234" s="11" t="s">
        <v>2455</v>
      </c>
      <c r="U234" s="12"/>
      <c r="V234" s="12"/>
      <c r="W234" s="12"/>
      <c r="X234" s="22"/>
      <c r="Y234" s="12"/>
    </row>
    <row r="235" spans="1:25" ht="225">
      <c r="A235" s="11" t="s">
        <v>2128</v>
      </c>
      <c r="B235" s="11" t="s">
        <v>2129</v>
      </c>
      <c r="C235" s="11" t="s">
        <v>2153</v>
      </c>
      <c r="D235" s="12" t="s">
        <v>553</v>
      </c>
      <c r="E235" s="11" t="s">
        <v>2154</v>
      </c>
      <c r="F235" s="11" t="s">
        <v>2132</v>
      </c>
      <c r="G235" s="12" t="s">
        <v>1606</v>
      </c>
      <c r="H235" s="11" t="s">
        <v>2133</v>
      </c>
      <c r="I235" s="12" t="s">
        <v>2134</v>
      </c>
      <c r="J235" s="12" t="s">
        <v>2135</v>
      </c>
      <c r="K235" s="11" t="s">
        <v>2136</v>
      </c>
      <c r="L235" s="12">
        <v>15</v>
      </c>
      <c r="M235" s="12" t="s">
        <v>1604</v>
      </c>
      <c r="N235" s="20">
        <v>45331</v>
      </c>
      <c r="O235" s="35"/>
      <c r="P235" s="24">
        <v>45443</v>
      </c>
      <c r="Q235" s="22">
        <f>NETWORKDAYS(N235,P235,AV235:AY235:AZ235:BA235:BB235:BC235:BD235:BE235:BF235:BG235:BH235:BL235)</f>
        <v>81</v>
      </c>
      <c r="R235" s="22">
        <f t="shared" si="4"/>
        <v>82</v>
      </c>
      <c r="S235" s="13" t="s">
        <v>2151</v>
      </c>
      <c r="T235" s="11" t="s">
        <v>2457</v>
      </c>
      <c r="U235" s="12"/>
      <c r="V235" s="12"/>
      <c r="W235" s="12"/>
      <c r="X235" s="22"/>
      <c r="Y235" s="12"/>
    </row>
    <row r="236" spans="1:25" ht="195">
      <c r="A236" s="11" t="s">
        <v>2128</v>
      </c>
      <c r="B236" s="11" t="s">
        <v>2129</v>
      </c>
      <c r="C236" s="11" t="s">
        <v>2153</v>
      </c>
      <c r="D236" s="12" t="s">
        <v>1596</v>
      </c>
      <c r="E236" s="11" t="s">
        <v>2212</v>
      </c>
      <c r="F236" s="11" t="s">
        <v>2132</v>
      </c>
      <c r="G236" s="12" t="s">
        <v>1597</v>
      </c>
      <c r="H236" s="12" t="s">
        <v>2186</v>
      </c>
      <c r="I236" s="12" t="s">
        <v>2134</v>
      </c>
      <c r="J236" s="12" t="s">
        <v>2187</v>
      </c>
      <c r="K236" s="11" t="s">
        <v>2136</v>
      </c>
      <c r="L236" s="12">
        <v>15</v>
      </c>
      <c r="M236" s="12" t="s">
        <v>1594</v>
      </c>
      <c r="N236" s="20">
        <v>45331</v>
      </c>
      <c r="O236" s="48" t="s">
        <v>2577</v>
      </c>
      <c r="P236" s="30">
        <v>45440.668402777781</v>
      </c>
      <c r="Q236" s="39">
        <f>NETWORKDAYS(N236,P236,AV236:AY236:AZ236:BA236:BB236:BC236:BD236:BE236:BF236:BG236:BH236:BL236)</f>
        <v>78</v>
      </c>
      <c r="R236" s="39">
        <f t="shared" si="4"/>
        <v>79</v>
      </c>
      <c r="S236" s="25" t="s">
        <v>2570</v>
      </c>
      <c r="T236" s="11" t="s">
        <v>2456</v>
      </c>
      <c r="U236" s="19">
        <v>45440.668402777781</v>
      </c>
      <c r="V236" s="12"/>
      <c r="W236" s="11" t="s">
        <v>2141</v>
      </c>
      <c r="X236" s="40" t="s">
        <v>2142</v>
      </c>
      <c r="Y236" s="13" t="s">
        <v>2600</v>
      </c>
    </row>
    <row r="237" spans="1:25" ht="210">
      <c r="A237" s="11" t="s">
        <v>2128</v>
      </c>
      <c r="B237" s="11" t="s">
        <v>2129</v>
      </c>
      <c r="C237" s="11" t="s">
        <v>2335</v>
      </c>
      <c r="D237" s="12" t="s">
        <v>1609</v>
      </c>
      <c r="E237" s="11" t="s">
        <v>2166</v>
      </c>
      <c r="F237" s="11" t="s">
        <v>2203</v>
      </c>
      <c r="G237" s="12" t="s">
        <v>1610</v>
      </c>
      <c r="H237" s="12" t="s">
        <v>2173</v>
      </c>
      <c r="I237" s="12" t="s">
        <v>2134</v>
      </c>
      <c r="J237" s="12" t="s">
        <v>2174</v>
      </c>
      <c r="K237" s="11" t="s">
        <v>2136</v>
      </c>
      <c r="L237" s="12">
        <v>15</v>
      </c>
      <c r="M237" s="12" t="s">
        <v>1607</v>
      </c>
      <c r="N237" s="20">
        <v>45331</v>
      </c>
      <c r="O237" s="35"/>
      <c r="P237" s="24">
        <v>45443</v>
      </c>
      <c r="Q237" s="22">
        <f>NETWORKDAYS(N237,P237,AV237:AY237:AZ237:BA237:BB237:BC237:BD237:BE237:BF237:BG237:BH237:BL237)</f>
        <v>81</v>
      </c>
      <c r="R237" s="22">
        <f t="shared" si="4"/>
        <v>82</v>
      </c>
      <c r="S237" s="13" t="s">
        <v>2151</v>
      </c>
      <c r="T237" s="11" t="s">
        <v>2458</v>
      </c>
      <c r="U237" s="12"/>
      <c r="V237" s="12"/>
      <c r="W237" s="12"/>
      <c r="X237" s="22"/>
      <c r="Y237" s="12"/>
    </row>
    <row r="238" spans="1:25" ht="120">
      <c r="A238" s="11" t="s">
        <v>2128</v>
      </c>
      <c r="B238" s="11" t="s">
        <v>2129</v>
      </c>
      <c r="C238" s="11" t="s">
        <v>2247</v>
      </c>
      <c r="D238" s="12" t="s">
        <v>1613</v>
      </c>
      <c r="E238" s="11" t="s">
        <v>2166</v>
      </c>
      <c r="F238" s="11" t="s">
        <v>2203</v>
      </c>
      <c r="G238" s="12" t="s">
        <v>1614</v>
      </c>
      <c r="H238" s="12" t="s">
        <v>2173</v>
      </c>
      <c r="I238" s="12" t="s">
        <v>2134</v>
      </c>
      <c r="J238" s="12" t="s">
        <v>2174</v>
      </c>
      <c r="K238" s="11" t="s">
        <v>2136</v>
      </c>
      <c r="L238" s="12">
        <v>15</v>
      </c>
      <c r="M238" s="12" t="s">
        <v>1611</v>
      </c>
      <c r="N238" s="20">
        <v>45331</v>
      </c>
      <c r="O238" s="35"/>
      <c r="P238" s="24">
        <v>45443</v>
      </c>
      <c r="Q238" s="22">
        <f>NETWORKDAYS(N238,P238,AV238:AY238:AZ238:BA238:BB238:BC238:BD238:BE238:BF238:BG238:BH238:BL238)</f>
        <v>81</v>
      </c>
      <c r="R238" s="22">
        <f t="shared" si="4"/>
        <v>82</v>
      </c>
      <c r="S238" s="13" t="s">
        <v>2151</v>
      </c>
      <c r="T238" s="11" t="s">
        <v>2459</v>
      </c>
      <c r="U238" s="12"/>
      <c r="V238" s="12"/>
      <c r="W238" s="12"/>
      <c r="X238" s="22"/>
      <c r="Y238" s="12"/>
    </row>
    <row r="239" spans="1:25" ht="135">
      <c r="A239" s="11" t="s">
        <v>2128</v>
      </c>
      <c r="B239" s="11" t="s">
        <v>2129</v>
      </c>
      <c r="C239" s="11" t="s">
        <v>2153</v>
      </c>
      <c r="D239" s="12" t="s">
        <v>1619</v>
      </c>
      <c r="E239" s="11" t="s">
        <v>2131</v>
      </c>
      <c r="F239" s="11" t="s">
        <v>2132</v>
      </c>
      <c r="G239" s="12" t="s">
        <v>1620</v>
      </c>
      <c r="H239" s="12" t="s">
        <v>2460</v>
      </c>
      <c r="I239" s="12" t="s">
        <v>2156</v>
      </c>
      <c r="J239" s="11" t="s">
        <v>2461</v>
      </c>
      <c r="K239" s="11" t="s">
        <v>2136</v>
      </c>
      <c r="L239" s="12">
        <v>15</v>
      </c>
      <c r="M239" s="12" t="s">
        <v>1617</v>
      </c>
      <c r="N239" s="20">
        <v>45331</v>
      </c>
      <c r="O239" s="35"/>
      <c r="P239" s="24">
        <v>45443</v>
      </c>
      <c r="Q239" s="22">
        <f>NETWORKDAYS(N239,P239,AV239:AY239:AZ239:BA239:BB239:BC239:BD239:BE239:BF239:BG239:BH239:BL239)</f>
        <v>81</v>
      </c>
      <c r="R239" s="22">
        <f t="shared" si="4"/>
        <v>82</v>
      </c>
      <c r="S239" s="13" t="s">
        <v>2151</v>
      </c>
      <c r="T239" s="11" t="s">
        <v>2462</v>
      </c>
      <c r="U239" s="12"/>
      <c r="V239" s="12"/>
      <c r="W239" s="12"/>
      <c r="X239" s="22"/>
      <c r="Y239" s="12"/>
    </row>
    <row r="240" spans="1:25" ht="150">
      <c r="A240" s="11" t="s">
        <v>2128</v>
      </c>
      <c r="B240" s="11" t="s">
        <v>2129</v>
      </c>
      <c r="C240" s="11" t="s">
        <v>2244</v>
      </c>
      <c r="D240" s="12" t="s">
        <v>1623</v>
      </c>
      <c r="E240" s="11" t="s">
        <v>2131</v>
      </c>
      <c r="F240" s="11" t="s">
        <v>2132</v>
      </c>
      <c r="G240" s="12" t="s">
        <v>1624</v>
      </c>
      <c r="H240" s="12" t="s">
        <v>2173</v>
      </c>
      <c r="I240" s="12" t="s">
        <v>2134</v>
      </c>
      <c r="J240" s="12" t="s">
        <v>2174</v>
      </c>
      <c r="K240" s="11" t="s">
        <v>2136</v>
      </c>
      <c r="L240" s="12">
        <v>15</v>
      </c>
      <c r="M240" s="12" t="s">
        <v>1621</v>
      </c>
      <c r="N240" s="20">
        <v>45331</v>
      </c>
      <c r="O240" s="35"/>
      <c r="P240" s="24">
        <v>45443</v>
      </c>
      <c r="Q240" s="22">
        <f>NETWORKDAYS(N240,P240,AV240:AY240:AZ240:BA240:BB240:BC240:BD240:BE240:BF240:BG240:BH240:BL240)</f>
        <v>81</v>
      </c>
      <c r="R240" s="22">
        <f t="shared" si="4"/>
        <v>82</v>
      </c>
      <c r="S240" s="13" t="s">
        <v>2151</v>
      </c>
      <c r="T240" s="11" t="s">
        <v>2463</v>
      </c>
      <c r="U240" s="12"/>
      <c r="V240" s="12"/>
      <c r="W240" s="12"/>
      <c r="X240" s="22"/>
      <c r="Y240" s="12"/>
    </row>
    <row r="241" spans="1:25" ht="165">
      <c r="A241" s="11" t="s">
        <v>2128</v>
      </c>
      <c r="B241" s="11" t="s">
        <v>2129</v>
      </c>
      <c r="C241" s="11" t="s">
        <v>2244</v>
      </c>
      <c r="D241" s="12" t="s">
        <v>1627</v>
      </c>
      <c r="E241" s="11" t="s">
        <v>2166</v>
      </c>
      <c r="F241" s="11" t="s">
        <v>2203</v>
      </c>
      <c r="G241" s="12" t="s">
        <v>1628</v>
      </c>
      <c r="H241" s="12" t="s">
        <v>2173</v>
      </c>
      <c r="I241" s="12" t="s">
        <v>2134</v>
      </c>
      <c r="J241" s="12" t="s">
        <v>2174</v>
      </c>
      <c r="K241" s="11" t="s">
        <v>2136</v>
      </c>
      <c r="L241" s="12">
        <v>15</v>
      </c>
      <c r="M241" s="12" t="s">
        <v>1625</v>
      </c>
      <c r="N241" s="20">
        <v>45331</v>
      </c>
      <c r="O241" s="35"/>
      <c r="P241" s="24">
        <v>45443</v>
      </c>
      <c r="Q241" s="22">
        <f>NETWORKDAYS(N241,P241,AV241:AY241:AZ241:BA241:BB241:BC241:BD241:BE241:BF241:BG241:BH241:BL241)</f>
        <v>81</v>
      </c>
      <c r="R241" s="22">
        <f t="shared" si="4"/>
        <v>82</v>
      </c>
      <c r="S241" s="13" t="s">
        <v>2151</v>
      </c>
      <c r="T241" s="11" t="s">
        <v>2464</v>
      </c>
      <c r="U241" s="12"/>
      <c r="V241" s="12"/>
      <c r="W241" s="12"/>
      <c r="X241" s="22"/>
      <c r="Y241" s="12"/>
    </row>
    <row r="242" spans="1:25" ht="210">
      <c r="A242" s="11" t="s">
        <v>2128</v>
      </c>
      <c r="B242" s="11" t="s">
        <v>2129</v>
      </c>
      <c r="C242" s="11" t="s">
        <v>2220</v>
      </c>
      <c r="D242" s="12" t="s">
        <v>1631</v>
      </c>
      <c r="E242" s="11" t="s">
        <v>2131</v>
      </c>
      <c r="F242" s="11" t="s">
        <v>2132</v>
      </c>
      <c r="G242" s="12" t="s">
        <v>1632</v>
      </c>
      <c r="H242" s="12" t="s">
        <v>2173</v>
      </c>
      <c r="I242" s="12" t="s">
        <v>2134</v>
      </c>
      <c r="J242" s="12" t="s">
        <v>2174</v>
      </c>
      <c r="K242" s="11" t="s">
        <v>2136</v>
      </c>
      <c r="L242" s="12">
        <v>15</v>
      </c>
      <c r="M242" s="12" t="s">
        <v>1629</v>
      </c>
      <c r="N242" s="20">
        <v>45331</v>
      </c>
      <c r="O242" s="35"/>
      <c r="P242" s="24">
        <v>45443</v>
      </c>
      <c r="Q242" s="22">
        <f>NETWORKDAYS(N242,P242,AV242:AY242:AZ242:BA242:BB242:BC242:BD242:BE242:BF242:BG242:BH242:BL242)</f>
        <v>81</v>
      </c>
      <c r="R242" s="22">
        <f t="shared" si="4"/>
        <v>82</v>
      </c>
      <c r="S242" s="13" t="s">
        <v>2151</v>
      </c>
      <c r="T242" s="11" t="s">
        <v>2465</v>
      </c>
      <c r="U242" s="12"/>
      <c r="V242" s="12"/>
      <c r="W242" s="12"/>
      <c r="X242" s="22"/>
      <c r="Y242" s="12"/>
    </row>
    <row r="243" spans="1:25" ht="150">
      <c r="A243" s="11" t="s">
        <v>2128</v>
      </c>
      <c r="B243" s="11" t="s">
        <v>2129</v>
      </c>
      <c r="C243" s="11" t="s">
        <v>2153</v>
      </c>
      <c r="D243" s="12" t="s">
        <v>170</v>
      </c>
      <c r="E243" s="11" t="s">
        <v>2154</v>
      </c>
      <c r="F243" s="11" t="s">
        <v>2167</v>
      </c>
      <c r="G243" s="12" t="s">
        <v>171</v>
      </c>
      <c r="H243" s="11" t="s">
        <v>1619</v>
      </c>
      <c r="I243" s="11" t="s">
        <v>2178</v>
      </c>
      <c r="J243" s="11" t="s">
        <v>2179</v>
      </c>
      <c r="K243" s="11" t="s">
        <v>2164</v>
      </c>
      <c r="L243" s="12">
        <v>5</v>
      </c>
      <c r="M243" s="12" t="s">
        <v>168</v>
      </c>
      <c r="N243" s="20">
        <v>45323</v>
      </c>
      <c r="O243" s="35"/>
      <c r="P243" s="24">
        <v>45443</v>
      </c>
      <c r="Q243" s="22">
        <f>NETWORKDAYS(N243,P243,AV243:AY243:AZ243:BA243:BB243:BC243:BD243:BE243:BF243:BG243:BH243:BL243)</f>
        <v>87</v>
      </c>
      <c r="R243" s="22">
        <f t="shared" si="4"/>
        <v>88</v>
      </c>
      <c r="S243" s="13" t="s">
        <v>2151</v>
      </c>
      <c r="T243" s="12" t="s">
        <v>2181</v>
      </c>
      <c r="U243" s="24"/>
      <c r="V243" s="12"/>
      <c r="W243" s="12"/>
      <c r="X243" s="22"/>
      <c r="Y243" s="12"/>
    </row>
    <row r="244" spans="1:25" ht="165">
      <c r="A244" s="11" t="s">
        <v>2128</v>
      </c>
      <c r="B244" s="12" t="s">
        <v>2201</v>
      </c>
      <c r="C244" s="11" t="s">
        <v>2220</v>
      </c>
      <c r="D244" s="12" t="s">
        <v>1631</v>
      </c>
      <c r="E244" s="11" t="s">
        <v>2131</v>
      </c>
      <c r="F244" s="11" t="s">
        <v>2203</v>
      </c>
      <c r="G244" s="12" t="s">
        <v>1635</v>
      </c>
      <c r="H244" s="12" t="s">
        <v>2173</v>
      </c>
      <c r="I244" s="12" t="s">
        <v>2134</v>
      </c>
      <c r="J244" s="12" t="s">
        <v>2174</v>
      </c>
      <c r="K244" s="11" t="s">
        <v>2136</v>
      </c>
      <c r="L244" s="12">
        <v>15</v>
      </c>
      <c r="M244" s="12" t="s">
        <v>1633</v>
      </c>
      <c r="N244" s="20">
        <v>45330</v>
      </c>
      <c r="O244" s="35"/>
      <c r="P244" s="24">
        <v>45443</v>
      </c>
      <c r="Q244" s="22">
        <f>NETWORKDAYS(N244,P244,AV244:AY244:AZ244:BA244:BB244:BC244:BD244:BE244:BF244:BG244:BH244:BL244)</f>
        <v>82</v>
      </c>
      <c r="R244" s="22">
        <f t="shared" si="4"/>
        <v>83</v>
      </c>
      <c r="S244" s="13" t="s">
        <v>2151</v>
      </c>
      <c r="T244" s="11" t="s">
        <v>2466</v>
      </c>
      <c r="U244" s="12"/>
      <c r="V244" s="12"/>
      <c r="W244" s="12"/>
      <c r="X244" s="22"/>
      <c r="Y244" s="12"/>
    </row>
    <row r="245" spans="1:25" ht="135">
      <c r="A245" s="11" t="s">
        <v>2128</v>
      </c>
      <c r="B245" s="11" t="s">
        <v>2129</v>
      </c>
      <c r="C245" s="11" t="s">
        <v>2184</v>
      </c>
      <c r="D245" s="12" t="s">
        <v>1642</v>
      </c>
      <c r="E245" s="11" t="s">
        <v>2166</v>
      </c>
      <c r="F245" s="11" t="s">
        <v>2203</v>
      </c>
      <c r="G245" s="12" t="s">
        <v>1643</v>
      </c>
      <c r="H245" s="12" t="s">
        <v>2148</v>
      </c>
      <c r="I245" s="12" t="s">
        <v>2134</v>
      </c>
      <c r="J245" s="12" t="s">
        <v>2149</v>
      </c>
      <c r="K245" s="11" t="s">
        <v>2136</v>
      </c>
      <c r="L245" s="12">
        <v>15</v>
      </c>
      <c r="M245" s="12" t="s">
        <v>1640</v>
      </c>
      <c r="N245" s="20">
        <v>45330</v>
      </c>
      <c r="O245" s="35"/>
      <c r="P245" s="24">
        <v>45443</v>
      </c>
      <c r="Q245" s="22">
        <f>NETWORKDAYS(N245,P245,AV245:AY245:AZ245:BA245:BB245:BC245:BD245:BE245:BF245:BG245:BH245:BL245)</f>
        <v>82</v>
      </c>
      <c r="R245" s="22">
        <f t="shared" si="4"/>
        <v>83</v>
      </c>
      <c r="S245" s="13" t="s">
        <v>2151</v>
      </c>
      <c r="T245" s="11" t="s">
        <v>2467</v>
      </c>
      <c r="U245" s="12"/>
      <c r="V245" s="12"/>
      <c r="W245" s="12"/>
      <c r="X245" s="22"/>
      <c r="Y245" s="12"/>
    </row>
    <row r="246" spans="1:25" ht="240">
      <c r="A246" s="11" t="s">
        <v>2128</v>
      </c>
      <c r="B246" s="11" t="s">
        <v>2129</v>
      </c>
      <c r="C246" s="11" t="s">
        <v>2153</v>
      </c>
      <c r="D246" s="12" t="s">
        <v>396</v>
      </c>
      <c r="E246" s="11" t="s">
        <v>2154</v>
      </c>
      <c r="F246" s="11" t="s">
        <v>2132</v>
      </c>
      <c r="G246" s="12" t="s">
        <v>1648</v>
      </c>
      <c r="H246" s="12" t="s">
        <v>2173</v>
      </c>
      <c r="I246" s="12" t="s">
        <v>2134</v>
      </c>
      <c r="J246" s="12" t="s">
        <v>2174</v>
      </c>
      <c r="K246" s="11" t="s">
        <v>2136</v>
      </c>
      <c r="L246" s="12">
        <v>15</v>
      </c>
      <c r="M246" s="12" t="s">
        <v>1646</v>
      </c>
      <c r="N246" s="20">
        <v>45330</v>
      </c>
      <c r="O246" s="35"/>
      <c r="P246" s="24">
        <v>45443</v>
      </c>
      <c r="Q246" s="22">
        <f>NETWORKDAYS(N246,P246,AV246:AY246:AZ246:BA246:BB246:BC246:BD246:BE246:BF246:BG246:BH246:BL246)</f>
        <v>82</v>
      </c>
      <c r="R246" s="22">
        <f t="shared" si="4"/>
        <v>83</v>
      </c>
      <c r="S246" s="13" t="s">
        <v>2151</v>
      </c>
      <c r="T246" s="11" t="s">
        <v>2468</v>
      </c>
      <c r="U246" s="12"/>
      <c r="V246" s="12"/>
      <c r="W246" s="12"/>
      <c r="X246" s="22"/>
      <c r="Y246" s="12"/>
    </row>
    <row r="247" spans="1:25" ht="195">
      <c r="A247" s="11" t="s">
        <v>2128</v>
      </c>
      <c r="B247" s="11" t="s">
        <v>2129</v>
      </c>
      <c r="C247" s="11" t="s">
        <v>2226</v>
      </c>
      <c r="D247" s="12" t="s">
        <v>197</v>
      </c>
      <c r="E247" s="11" t="s">
        <v>2166</v>
      </c>
      <c r="F247" s="11" t="s">
        <v>2203</v>
      </c>
      <c r="G247" s="12" t="s">
        <v>1651</v>
      </c>
      <c r="H247" s="11" t="s">
        <v>2198</v>
      </c>
      <c r="I247" s="12" t="s">
        <v>2156</v>
      </c>
      <c r="J247" s="12" t="s">
        <v>2199</v>
      </c>
      <c r="K247" s="11" t="s">
        <v>2136</v>
      </c>
      <c r="L247" s="12">
        <v>15</v>
      </c>
      <c r="M247" s="12" t="s">
        <v>1649</v>
      </c>
      <c r="N247" s="20">
        <v>45330</v>
      </c>
      <c r="O247" s="35"/>
      <c r="P247" s="24">
        <v>45443</v>
      </c>
      <c r="Q247" s="22">
        <f>NETWORKDAYS(N247,P247,AV247:AY247:AZ247:BA247:BB247:BC247:BD247:BE247:BF247:BG247:BH247:BL247)</f>
        <v>82</v>
      </c>
      <c r="R247" s="22">
        <f t="shared" si="4"/>
        <v>83</v>
      </c>
      <c r="S247" s="13" t="s">
        <v>2151</v>
      </c>
      <c r="T247" s="12" t="s">
        <v>2469</v>
      </c>
      <c r="U247" s="12"/>
      <c r="V247" s="12"/>
      <c r="W247" s="12"/>
      <c r="X247" s="22"/>
      <c r="Y247" s="12"/>
    </row>
    <row r="248" spans="1:25" ht="150">
      <c r="A248" s="11" t="s">
        <v>2128</v>
      </c>
      <c r="B248" s="12" t="s">
        <v>2201</v>
      </c>
      <c r="C248" s="11" t="s">
        <v>2153</v>
      </c>
      <c r="D248" s="12" t="s">
        <v>1657</v>
      </c>
      <c r="E248" s="11" t="s">
        <v>2131</v>
      </c>
      <c r="F248" s="11" t="s">
        <v>2203</v>
      </c>
      <c r="G248" s="12" t="s">
        <v>1658</v>
      </c>
      <c r="H248" s="12" t="s">
        <v>2148</v>
      </c>
      <c r="I248" s="12" t="s">
        <v>2134</v>
      </c>
      <c r="J248" s="12" t="s">
        <v>2149</v>
      </c>
      <c r="K248" s="12" t="s">
        <v>2613</v>
      </c>
      <c r="L248" s="12">
        <v>15</v>
      </c>
      <c r="M248" s="12" t="s">
        <v>1655</v>
      </c>
      <c r="N248" s="20">
        <v>45330</v>
      </c>
      <c r="O248" s="34" t="s">
        <v>2595</v>
      </c>
      <c r="P248" s="52">
        <v>45434</v>
      </c>
      <c r="Q248" s="22">
        <f>NETWORKDAYS(N248,P248,AV248:AY248:AZ248:BA248:BB248:BC248:BD248:BE248:BF248:BG248:BH248:BL248)</f>
        <v>75</v>
      </c>
      <c r="R248" s="22">
        <f t="shared" si="4"/>
        <v>76</v>
      </c>
      <c r="S248" s="25" t="s">
        <v>2570</v>
      </c>
      <c r="T248" s="12" t="s">
        <v>2470</v>
      </c>
      <c r="U248" s="29">
        <v>45398.442141203705</v>
      </c>
      <c r="V248" s="11" t="s">
        <v>2140</v>
      </c>
      <c r="W248" s="11" t="s">
        <v>2573</v>
      </c>
      <c r="X248" s="40" t="s">
        <v>2573</v>
      </c>
      <c r="Y248" s="13" t="s">
        <v>2600</v>
      </c>
    </row>
    <row r="249" spans="1:25" ht="195">
      <c r="A249" s="11" t="s">
        <v>2128</v>
      </c>
      <c r="B249" s="11" t="s">
        <v>2129</v>
      </c>
      <c r="C249" s="11" t="s">
        <v>2232</v>
      </c>
      <c r="D249" s="12" t="s">
        <v>1403</v>
      </c>
      <c r="E249" s="11" t="s">
        <v>2166</v>
      </c>
      <c r="F249" s="11" t="s">
        <v>2132</v>
      </c>
      <c r="G249" s="12" t="s">
        <v>1668</v>
      </c>
      <c r="H249" s="11" t="s">
        <v>2133</v>
      </c>
      <c r="I249" s="12" t="s">
        <v>2134</v>
      </c>
      <c r="J249" s="11" t="s">
        <v>2135</v>
      </c>
      <c r="K249" s="11" t="s">
        <v>2136</v>
      </c>
      <c r="L249" s="12">
        <v>15</v>
      </c>
      <c r="M249" s="12" t="s">
        <v>1666</v>
      </c>
      <c r="N249" s="20">
        <v>45330</v>
      </c>
      <c r="O249" s="35"/>
      <c r="P249" s="24">
        <v>45443</v>
      </c>
      <c r="Q249" s="22">
        <f>NETWORKDAYS(N249,P249,AV249:AY249:AZ249:BA249:BB249:BC249:BD249:BE249:BF249:BG249:BH249:BL249)</f>
        <v>82</v>
      </c>
      <c r="R249" s="22">
        <f t="shared" si="4"/>
        <v>83</v>
      </c>
      <c r="S249" s="13" t="s">
        <v>2151</v>
      </c>
      <c r="T249" s="12" t="s">
        <v>2471</v>
      </c>
      <c r="U249" s="12"/>
      <c r="V249" s="12"/>
      <c r="W249" s="12"/>
      <c r="X249" s="22"/>
      <c r="Y249" s="12"/>
    </row>
    <row r="250" spans="1:25" ht="150">
      <c r="A250" s="11" t="s">
        <v>2128</v>
      </c>
      <c r="B250" s="11" t="s">
        <v>2129</v>
      </c>
      <c r="C250" s="11" t="s">
        <v>2153</v>
      </c>
      <c r="D250" s="12" t="s">
        <v>1671</v>
      </c>
      <c r="E250" s="11" t="s">
        <v>2131</v>
      </c>
      <c r="F250" s="11" t="s">
        <v>2132</v>
      </c>
      <c r="G250" s="12" t="s">
        <v>1672</v>
      </c>
      <c r="H250" s="12" t="s">
        <v>2186</v>
      </c>
      <c r="I250" s="12" t="s">
        <v>2134</v>
      </c>
      <c r="J250" s="11" t="s">
        <v>2187</v>
      </c>
      <c r="K250" s="11" t="s">
        <v>2136</v>
      </c>
      <c r="L250" s="12">
        <v>15</v>
      </c>
      <c r="M250" s="12" t="s">
        <v>1669</v>
      </c>
      <c r="N250" s="20">
        <v>45330</v>
      </c>
      <c r="O250" s="34" t="s">
        <v>2472</v>
      </c>
      <c r="P250" s="52">
        <v>45440</v>
      </c>
      <c r="Q250" s="22">
        <f>NETWORKDAYS(N250,P250,AV250:AY250:AZ250:BA250:BB250:BC250:BD250:BE250:BF250:BG250:BH250:BL250)</f>
        <v>79</v>
      </c>
      <c r="R250" s="22">
        <f t="shared" si="4"/>
        <v>80</v>
      </c>
      <c r="S250" s="25" t="s">
        <v>2570</v>
      </c>
      <c r="T250" s="12" t="s">
        <v>2473</v>
      </c>
      <c r="U250" s="29">
        <v>45330.636446759258</v>
      </c>
      <c r="V250" s="11" t="s">
        <v>2140</v>
      </c>
      <c r="W250" s="11" t="s">
        <v>2141</v>
      </c>
      <c r="X250" s="40" t="s">
        <v>2142</v>
      </c>
      <c r="Y250" s="13" t="s">
        <v>2600</v>
      </c>
    </row>
    <row r="251" spans="1:25" ht="165">
      <c r="A251" s="11" t="s">
        <v>2128</v>
      </c>
      <c r="B251" s="11" t="s">
        <v>2129</v>
      </c>
      <c r="C251" s="11" t="s">
        <v>2153</v>
      </c>
      <c r="D251" s="12" t="s">
        <v>615</v>
      </c>
      <c r="E251" s="11" t="s">
        <v>2166</v>
      </c>
      <c r="F251" s="11" t="s">
        <v>2132</v>
      </c>
      <c r="G251" s="12" t="s">
        <v>1675</v>
      </c>
      <c r="H251" s="11" t="s">
        <v>2235</v>
      </c>
      <c r="I251" s="12" t="s">
        <v>2134</v>
      </c>
      <c r="J251" s="11" t="s">
        <v>2149</v>
      </c>
      <c r="K251" s="11" t="s">
        <v>2136</v>
      </c>
      <c r="L251" s="12">
        <v>15</v>
      </c>
      <c r="M251" s="12" t="s">
        <v>1673</v>
      </c>
      <c r="N251" s="20">
        <v>45330</v>
      </c>
      <c r="O251" s="35"/>
      <c r="P251" s="24">
        <v>45443</v>
      </c>
      <c r="Q251" s="22">
        <f>NETWORKDAYS(N251,P251,AV251:AY251:AZ251:BA251:BB251:BC251:BD251:BE251:BF251:BG251:BH251:BL251)</f>
        <v>82</v>
      </c>
      <c r="R251" s="22">
        <f t="shared" si="4"/>
        <v>83</v>
      </c>
      <c r="S251" s="13" t="s">
        <v>2151</v>
      </c>
      <c r="T251" s="12" t="s">
        <v>2474</v>
      </c>
      <c r="U251" s="12"/>
      <c r="V251" s="12"/>
      <c r="W251" s="12"/>
      <c r="X251" s="22"/>
      <c r="Y251" s="12"/>
    </row>
    <row r="252" spans="1:25" ht="210">
      <c r="A252" s="11" t="s">
        <v>2128</v>
      </c>
      <c r="B252" s="11" t="s">
        <v>2129</v>
      </c>
      <c r="C252" s="11" t="s">
        <v>2223</v>
      </c>
      <c r="D252" s="12" t="s">
        <v>1678</v>
      </c>
      <c r="E252" s="11" t="s">
        <v>2131</v>
      </c>
      <c r="F252" s="11" t="s">
        <v>2132</v>
      </c>
      <c r="G252" s="12" t="s">
        <v>1679</v>
      </c>
      <c r="H252" s="12" t="s">
        <v>2173</v>
      </c>
      <c r="I252" s="12" t="s">
        <v>2134</v>
      </c>
      <c r="J252" s="11" t="s">
        <v>2174</v>
      </c>
      <c r="K252" s="11" t="s">
        <v>2136</v>
      </c>
      <c r="L252" s="12">
        <v>15</v>
      </c>
      <c r="M252" s="12" t="s">
        <v>1676</v>
      </c>
      <c r="N252" s="20">
        <v>45330</v>
      </c>
      <c r="O252" s="35"/>
      <c r="P252" s="24">
        <v>45443</v>
      </c>
      <c r="Q252" s="22">
        <f>NETWORKDAYS(N252,P252,AV252:AY252:AZ252:BA252:BB252:BC252:BD252:BE252:BF252:BG252:BH252:BL252)</f>
        <v>82</v>
      </c>
      <c r="R252" s="22">
        <f t="shared" si="4"/>
        <v>83</v>
      </c>
      <c r="S252" s="13" t="s">
        <v>2151</v>
      </c>
      <c r="T252" s="12" t="s">
        <v>2475</v>
      </c>
      <c r="U252" s="12"/>
      <c r="V252" s="12"/>
      <c r="W252" s="12"/>
      <c r="X252" s="22"/>
      <c r="Y252" s="12"/>
    </row>
    <row r="253" spans="1:25" ht="120">
      <c r="A253" s="11" t="s">
        <v>2128</v>
      </c>
      <c r="B253" s="11" t="s">
        <v>2129</v>
      </c>
      <c r="C253" s="11" t="s">
        <v>2238</v>
      </c>
      <c r="D253" s="12" t="s">
        <v>1682</v>
      </c>
      <c r="E253" s="11" t="s">
        <v>2166</v>
      </c>
      <c r="F253" s="11" t="s">
        <v>2203</v>
      </c>
      <c r="G253" s="12" t="s">
        <v>1683</v>
      </c>
      <c r="H253" s="12" t="s">
        <v>2173</v>
      </c>
      <c r="I253" s="12" t="s">
        <v>2134</v>
      </c>
      <c r="J253" s="11" t="s">
        <v>2174</v>
      </c>
      <c r="K253" s="11" t="s">
        <v>2136</v>
      </c>
      <c r="L253" s="12">
        <v>15</v>
      </c>
      <c r="M253" s="12" t="s">
        <v>1680</v>
      </c>
      <c r="N253" s="20">
        <v>45330</v>
      </c>
      <c r="O253" s="35"/>
      <c r="P253" s="24">
        <v>45443</v>
      </c>
      <c r="Q253" s="22">
        <f>NETWORKDAYS(N253,P253,AV253:AY253:AZ253:BA253:BB253:BC253:BD253:BE253:BF253:BG253:BH253:BL253)</f>
        <v>82</v>
      </c>
      <c r="R253" s="22">
        <f t="shared" si="4"/>
        <v>83</v>
      </c>
      <c r="S253" s="13" t="s">
        <v>2151</v>
      </c>
      <c r="T253" s="12" t="s">
        <v>2476</v>
      </c>
      <c r="U253" s="12"/>
      <c r="V253" s="12"/>
      <c r="W253" s="12"/>
      <c r="X253" s="22"/>
      <c r="Y253" s="12"/>
    </row>
    <row r="254" spans="1:25" ht="135">
      <c r="A254" s="11" t="s">
        <v>2128</v>
      </c>
      <c r="B254" s="11" t="s">
        <v>2129</v>
      </c>
      <c r="C254" s="11" t="s">
        <v>2223</v>
      </c>
      <c r="D254" s="12" t="s">
        <v>1254</v>
      </c>
      <c r="E254" s="11" t="s">
        <v>2166</v>
      </c>
      <c r="F254" s="11" t="s">
        <v>2203</v>
      </c>
      <c r="G254" s="12" t="s">
        <v>1686</v>
      </c>
      <c r="H254" s="12" t="s">
        <v>2148</v>
      </c>
      <c r="I254" s="12" t="s">
        <v>2134</v>
      </c>
      <c r="J254" s="11" t="s">
        <v>2149</v>
      </c>
      <c r="K254" s="11" t="s">
        <v>2136</v>
      </c>
      <c r="L254" s="12">
        <v>15</v>
      </c>
      <c r="M254" s="12" t="s">
        <v>1684</v>
      </c>
      <c r="N254" s="20">
        <v>45330</v>
      </c>
      <c r="O254" s="35"/>
      <c r="P254" s="24">
        <v>45443</v>
      </c>
      <c r="Q254" s="22">
        <f>NETWORKDAYS(N254,P254,AV254:AY254:AZ254:BA254:BB254:BC254:BD254:BE254:BF254:BG254:BH254:BL254)</f>
        <v>82</v>
      </c>
      <c r="R254" s="22">
        <f t="shared" si="4"/>
        <v>83</v>
      </c>
      <c r="S254" s="13" t="s">
        <v>2151</v>
      </c>
      <c r="T254" s="12" t="s">
        <v>2477</v>
      </c>
      <c r="U254" s="12"/>
      <c r="V254" s="12"/>
      <c r="W254" s="12"/>
      <c r="X254" s="22"/>
      <c r="Y254" s="12"/>
    </row>
    <row r="255" spans="1:25" ht="165">
      <c r="A255" s="11" t="s">
        <v>2128</v>
      </c>
      <c r="B255" s="11" t="s">
        <v>2129</v>
      </c>
      <c r="C255" s="11" t="s">
        <v>2384</v>
      </c>
      <c r="D255" s="12" t="s">
        <v>1701</v>
      </c>
      <c r="E255" s="11" t="s">
        <v>2166</v>
      </c>
      <c r="F255" s="11" t="s">
        <v>2132</v>
      </c>
      <c r="G255" s="12" t="s">
        <v>1702</v>
      </c>
      <c r="H255" s="12" t="s">
        <v>2173</v>
      </c>
      <c r="I255" s="12" t="s">
        <v>2134</v>
      </c>
      <c r="J255" s="11" t="s">
        <v>2174</v>
      </c>
      <c r="K255" s="11" t="s">
        <v>2136</v>
      </c>
      <c r="L255" s="12">
        <v>15</v>
      </c>
      <c r="M255" s="12" t="s">
        <v>1699</v>
      </c>
      <c r="N255" s="20">
        <v>45330</v>
      </c>
      <c r="O255" s="35"/>
      <c r="P255" s="24">
        <v>45443</v>
      </c>
      <c r="Q255" s="22">
        <f>NETWORKDAYS(N255,P255,AV255:AY255:AZ255:BA255:BB255:BC255:BD255:BE255:BF255:BG255:BH255:BL255)</f>
        <v>82</v>
      </c>
      <c r="R255" s="22">
        <f t="shared" si="4"/>
        <v>83</v>
      </c>
      <c r="S255" s="13" t="s">
        <v>2151</v>
      </c>
      <c r="T255" s="12" t="s">
        <v>2478</v>
      </c>
      <c r="U255" s="12"/>
      <c r="V255" s="12"/>
      <c r="W255" s="12"/>
      <c r="X255" s="22"/>
      <c r="Y255" s="12"/>
    </row>
    <row r="256" spans="1:25" ht="165">
      <c r="A256" s="11" t="s">
        <v>2128</v>
      </c>
      <c r="B256" s="11" t="s">
        <v>2129</v>
      </c>
      <c r="C256" s="11" t="s">
        <v>2184</v>
      </c>
      <c r="D256" s="12" t="s">
        <v>1709</v>
      </c>
      <c r="E256" s="11" t="s">
        <v>2212</v>
      </c>
      <c r="F256" s="11" t="s">
        <v>2132</v>
      </c>
      <c r="G256" s="12" t="s">
        <v>1710</v>
      </c>
      <c r="H256" s="11" t="s">
        <v>2235</v>
      </c>
      <c r="I256" s="12" t="s">
        <v>2134</v>
      </c>
      <c r="J256" s="11" t="s">
        <v>2149</v>
      </c>
      <c r="K256" s="11" t="s">
        <v>2136</v>
      </c>
      <c r="L256" s="12">
        <v>15</v>
      </c>
      <c r="M256" s="12" t="s">
        <v>1707</v>
      </c>
      <c r="N256" s="20">
        <v>45330</v>
      </c>
      <c r="O256" s="35"/>
      <c r="P256" s="24">
        <v>45443</v>
      </c>
      <c r="Q256" s="22">
        <f>NETWORKDAYS(N256,P256,AV256:AY256:AZ256:BA256:BB256:BC256:BD256:BE256:BF256:BG256:BH256:BL256)</f>
        <v>82</v>
      </c>
      <c r="R256" s="22">
        <f t="shared" si="4"/>
        <v>83</v>
      </c>
      <c r="S256" s="13" t="s">
        <v>2151</v>
      </c>
      <c r="T256" s="11" t="s">
        <v>2474</v>
      </c>
      <c r="U256" s="12"/>
      <c r="V256" s="12"/>
      <c r="W256" s="12"/>
      <c r="X256" s="22"/>
      <c r="Y256" s="12"/>
    </row>
    <row r="257" spans="1:25" ht="195">
      <c r="A257" s="11" t="s">
        <v>2128</v>
      </c>
      <c r="B257" s="11" t="s">
        <v>2129</v>
      </c>
      <c r="C257" s="11" t="s">
        <v>2250</v>
      </c>
      <c r="D257" s="12" t="s">
        <v>1713</v>
      </c>
      <c r="E257" s="11" t="s">
        <v>2166</v>
      </c>
      <c r="F257" s="11" t="s">
        <v>2132</v>
      </c>
      <c r="G257" s="12" t="s">
        <v>1714</v>
      </c>
      <c r="H257" s="11" t="s">
        <v>2198</v>
      </c>
      <c r="I257" s="12" t="s">
        <v>2156</v>
      </c>
      <c r="J257" s="12" t="s">
        <v>2199</v>
      </c>
      <c r="K257" s="11" t="s">
        <v>2136</v>
      </c>
      <c r="L257" s="12">
        <v>15</v>
      </c>
      <c r="M257" s="12" t="s">
        <v>1711</v>
      </c>
      <c r="N257" s="20">
        <v>45330</v>
      </c>
      <c r="O257" s="35"/>
      <c r="P257" s="24">
        <v>45443</v>
      </c>
      <c r="Q257" s="22">
        <f>NETWORKDAYS(N257,P257,AV257:AY257:AZ257:BA257:BB257:BC257:BD257:BE257:BF257:BG257:BH257:BL257)</f>
        <v>82</v>
      </c>
      <c r="R257" s="22">
        <f t="shared" si="4"/>
        <v>83</v>
      </c>
      <c r="S257" s="13" t="s">
        <v>2151</v>
      </c>
      <c r="T257" s="11" t="s">
        <v>2479</v>
      </c>
      <c r="U257" s="12"/>
      <c r="V257" s="12"/>
      <c r="W257" s="12"/>
      <c r="X257" s="22"/>
      <c r="Y257" s="12"/>
    </row>
    <row r="258" spans="1:25" ht="195">
      <c r="A258" s="11" t="s">
        <v>2128</v>
      </c>
      <c r="B258" s="11" t="s">
        <v>2129</v>
      </c>
      <c r="C258" s="11" t="s">
        <v>2184</v>
      </c>
      <c r="D258" s="12" t="s">
        <v>1717</v>
      </c>
      <c r="E258" s="11" t="s">
        <v>2166</v>
      </c>
      <c r="F258" s="11" t="s">
        <v>2132</v>
      </c>
      <c r="G258" s="12" t="s">
        <v>1718</v>
      </c>
      <c r="H258" s="11" t="s">
        <v>2133</v>
      </c>
      <c r="I258" s="12" t="s">
        <v>2134</v>
      </c>
      <c r="J258" s="11" t="s">
        <v>2135</v>
      </c>
      <c r="K258" s="11" t="s">
        <v>2136</v>
      </c>
      <c r="L258" s="12">
        <v>15</v>
      </c>
      <c r="M258" s="12" t="s">
        <v>1715</v>
      </c>
      <c r="N258" s="20">
        <v>45330</v>
      </c>
      <c r="O258" s="35"/>
      <c r="P258" s="24">
        <v>45443</v>
      </c>
      <c r="Q258" s="22">
        <f>NETWORKDAYS(N258,P258,AV258:AY258:AZ258:BA258:BB258:BC258:BD258:BE258:BF258:BG258:BH258:BL258)</f>
        <v>82</v>
      </c>
      <c r="R258" s="22">
        <f t="shared" si="4"/>
        <v>83</v>
      </c>
      <c r="S258" s="13" t="s">
        <v>2151</v>
      </c>
      <c r="T258" s="11" t="s">
        <v>2480</v>
      </c>
      <c r="U258" s="12"/>
      <c r="V258" s="12"/>
      <c r="W258" s="12"/>
      <c r="X258" s="22"/>
      <c r="Y258" s="12"/>
    </row>
    <row r="259" spans="1:25" ht="195">
      <c r="A259" s="11" t="s">
        <v>2128</v>
      </c>
      <c r="B259" s="11" t="s">
        <v>2129</v>
      </c>
      <c r="C259" s="11" t="s">
        <v>2153</v>
      </c>
      <c r="D259" s="12" t="s">
        <v>1721</v>
      </c>
      <c r="E259" s="11" t="s">
        <v>2166</v>
      </c>
      <c r="F259" s="11" t="s">
        <v>2132</v>
      </c>
      <c r="G259" s="12" t="s">
        <v>1722</v>
      </c>
      <c r="H259" s="11" t="s">
        <v>2198</v>
      </c>
      <c r="I259" s="12" t="s">
        <v>2156</v>
      </c>
      <c r="J259" s="12" t="s">
        <v>2199</v>
      </c>
      <c r="K259" s="11" t="s">
        <v>2136</v>
      </c>
      <c r="L259" s="12">
        <v>15</v>
      </c>
      <c r="M259" s="12" t="s">
        <v>1719</v>
      </c>
      <c r="N259" s="20">
        <v>45330</v>
      </c>
      <c r="O259" s="35"/>
      <c r="P259" s="24">
        <v>45443</v>
      </c>
      <c r="Q259" s="22">
        <f>NETWORKDAYS(N259,P259,AV259:AY259:AZ259:BA259:BB259:BC259:BD259:BE259:BF259:BG259:BH259:BL259)</f>
        <v>82</v>
      </c>
      <c r="R259" s="22">
        <f t="shared" si="4"/>
        <v>83</v>
      </c>
      <c r="S259" s="13" t="s">
        <v>2151</v>
      </c>
      <c r="T259" s="11" t="s">
        <v>2481</v>
      </c>
      <c r="U259" s="12"/>
      <c r="V259" s="12"/>
      <c r="W259" s="12"/>
      <c r="X259" s="22"/>
      <c r="Y259" s="12"/>
    </row>
    <row r="260" spans="1:25" ht="180">
      <c r="A260" s="11" t="s">
        <v>2128</v>
      </c>
      <c r="B260" s="11" t="s">
        <v>2129</v>
      </c>
      <c r="C260" s="11" t="s">
        <v>2153</v>
      </c>
      <c r="D260" s="12" t="s">
        <v>234</v>
      </c>
      <c r="E260" s="11" t="s">
        <v>2154</v>
      </c>
      <c r="F260" s="11" t="s">
        <v>2132</v>
      </c>
      <c r="G260" s="12" t="s">
        <v>1733</v>
      </c>
      <c r="H260" s="11" t="s">
        <v>1619</v>
      </c>
      <c r="I260" s="12" t="s">
        <v>2156</v>
      </c>
      <c r="J260" s="12" t="s">
        <v>2157</v>
      </c>
      <c r="K260" s="11" t="s">
        <v>2136</v>
      </c>
      <c r="L260" s="12">
        <v>15</v>
      </c>
      <c r="M260" s="12" t="s">
        <v>1731</v>
      </c>
      <c r="N260" s="20">
        <v>45330</v>
      </c>
      <c r="O260" s="35"/>
      <c r="P260" s="24">
        <v>45443</v>
      </c>
      <c r="Q260" s="22">
        <f>NETWORKDAYS(N260,P260,AV260:AY260:AZ260:BA260:BB260:BC260:BD260:BE260:BF260:BG260:BH260:BL260)</f>
        <v>82</v>
      </c>
      <c r="R260" s="22">
        <f t="shared" ref="R260:R323" si="5">1+Q260</f>
        <v>83</v>
      </c>
      <c r="S260" s="13" t="s">
        <v>2151</v>
      </c>
      <c r="T260" s="11" t="s">
        <v>2482</v>
      </c>
      <c r="U260" s="12"/>
      <c r="V260" s="12"/>
      <c r="W260" s="12"/>
      <c r="X260" s="22"/>
      <c r="Y260" s="12"/>
    </row>
    <row r="261" spans="1:25" ht="120">
      <c r="A261" s="11" t="s">
        <v>2128</v>
      </c>
      <c r="B261" s="11" t="s">
        <v>2129</v>
      </c>
      <c r="C261" s="11" t="s">
        <v>2223</v>
      </c>
      <c r="D261" s="12" t="s">
        <v>1736</v>
      </c>
      <c r="E261" s="11" t="s">
        <v>2131</v>
      </c>
      <c r="F261" s="11" t="s">
        <v>2132</v>
      </c>
      <c r="G261" s="12" t="s">
        <v>1737</v>
      </c>
      <c r="H261" s="12" t="s">
        <v>2173</v>
      </c>
      <c r="I261" s="12" t="s">
        <v>2134</v>
      </c>
      <c r="J261" s="11" t="s">
        <v>2174</v>
      </c>
      <c r="K261" s="11" t="s">
        <v>2136</v>
      </c>
      <c r="L261" s="12">
        <v>15</v>
      </c>
      <c r="M261" s="12" t="s">
        <v>1734</v>
      </c>
      <c r="N261" s="20">
        <v>45330</v>
      </c>
      <c r="O261" s="35"/>
      <c r="P261" s="24">
        <v>45443</v>
      </c>
      <c r="Q261" s="22">
        <f>NETWORKDAYS(N261,P261,AV261:AY261:AZ261:BA261:BB261:BC261:BD261:BE261:BF261:BG261:BH261:BL261)</f>
        <v>82</v>
      </c>
      <c r="R261" s="22">
        <f t="shared" si="5"/>
        <v>83</v>
      </c>
      <c r="S261" s="13" t="s">
        <v>2151</v>
      </c>
      <c r="T261" s="11" t="s">
        <v>2483</v>
      </c>
      <c r="U261" s="12"/>
      <c r="V261" s="12"/>
      <c r="W261" s="12"/>
      <c r="X261" s="22"/>
      <c r="Y261" s="12"/>
    </row>
    <row r="262" spans="1:25" ht="120">
      <c r="A262" s="11" t="s">
        <v>2128</v>
      </c>
      <c r="B262" s="11" t="s">
        <v>2129</v>
      </c>
      <c r="C262" s="11" t="s">
        <v>2205</v>
      </c>
      <c r="D262" s="12" t="s">
        <v>79</v>
      </c>
      <c r="E262" s="11" t="s">
        <v>2166</v>
      </c>
      <c r="F262" s="11" t="s">
        <v>2132</v>
      </c>
      <c r="G262" s="12" t="s">
        <v>1740</v>
      </c>
      <c r="H262" s="11" t="s">
        <v>2168</v>
      </c>
      <c r="I262" s="12" t="s">
        <v>2134</v>
      </c>
      <c r="J262" s="11" t="s">
        <v>2149</v>
      </c>
      <c r="K262" s="11" t="s">
        <v>2136</v>
      </c>
      <c r="L262" s="12">
        <v>15</v>
      </c>
      <c r="M262" s="12" t="s">
        <v>1738</v>
      </c>
      <c r="N262" s="20">
        <v>45330</v>
      </c>
      <c r="O262" s="42" t="s">
        <v>2484</v>
      </c>
      <c r="P262" s="24">
        <v>45433</v>
      </c>
      <c r="Q262" s="22">
        <f>NETWORKDAYS(N262,P262,AV262:AY262:AZ262:BA262:BB262:BC262:BD262:BE262:BF262:BG262:BH262:BL262)</f>
        <v>74</v>
      </c>
      <c r="R262" s="22">
        <f t="shared" si="5"/>
        <v>75</v>
      </c>
      <c r="S262" s="25" t="s">
        <v>2570</v>
      </c>
      <c r="T262" s="11" t="s">
        <v>2485</v>
      </c>
      <c r="U262" s="29"/>
      <c r="V262" s="11"/>
      <c r="W262" s="12"/>
      <c r="X262" s="22"/>
      <c r="Y262" s="27" t="s">
        <v>2190</v>
      </c>
    </row>
    <row r="263" spans="1:25" ht="195">
      <c r="A263" s="11" t="s">
        <v>2128</v>
      </c>
      <c r="B263" s="11" t="s">
        <v>2129</v>
      </c>
      <c r="C263" s="11" t="s">
        <v>2197</v>
      </c>
      <c r="D263" s="12" t="s">
        <v>1743</v>
      </c>
      <c r="E263" s="11" t="s">
        <v>2166</v>
      </c>
      <c r="F263" s="11" t="s">
        <v>2203</v>
      </c>
      <c r="G263" s="12" t="s">
        <v>1744</v>
      </c>
      <c r="H263" s="12" t="s">
        <v>2173</v>
      </c>
      <c r="I263" s="12" t="s">
        <v>2134</v>
      </c>
      <c r="J263" s="11" t="s">
        <v>2174</v>
      </c>
      <c r="K263" s="11" t="s">
        <v>2136</v>
      </c>
      <c r="L263" s="12">
        <v>15</v>
      </c>
      <c r="M263" s="12" t="s">
        <v>1741</v>
      </c>
      <c r="N263" s="20">
        <v>45330</v>
      </c>
      <c r="O263" s="35"/>
      <c r="P263" s="24">
        <v>45443</v>
      </c>
      <c r="Q263" s="22">
        <f>NETWORKDAYS(N263,P263,AV263:AY263:AZ263:BA263:BB263:BC263:BD263:BE263:BF263:BG263:BH263:BL263)</f>
        <v>82</v>
      </c>
      <c r="R263" s="22">
        <f t="shared" si="5"/>
        <v>83</v>
      </c>
      <c r="S263" s="13" t="s">
        <v>2151</v>
      </c>
      <c r="T263" s="11" t="s">
        <v>2486</v>
      </c>
      <c r="U263" s="12"/>
      <c r="V263" s="12"/>
      <c r="W263" s="12"/>
      <c r="X263" s="22"/>
      <c r="Y263" s="12"/>
    </row>
    <row r="264" spans="1:25" ht="135">
      <c r="A264" s="11" t="s">
        <v>2128</v>
      </c>
      <c r="B264" s="11" t="s">
        <v>2129</v>
      </c>
      <c r="C264" s="11" t="s">
        <v>2153</v>
      </c>
      <c r="D264" s="12" t="s">
        <v>1747</v>
      </c>
      <c r="E264" s="11" t="s">
        <v>2166</v>
      </c>
      <c r="F264" s="11" t="s">
        <v>2132</v>
      </c>
      <c r="G264" s="12" t="s">
        <v>1748</v>
      </c>
      <c r="H264" s="12" t="s">
        <v>2148</v>
      </c>
      <c r="I264" s="12" t="s">
        <v>2134</v>
      </c>
      <c r="J264" s="11" t="s">
        <v>2149</v>
      </c>
      <c r="K264" s="11" t="s">
        <v>2136</v>
      </c>
      <c r="L264" s="12">
        <v>15</v>
      </c>
      <c r="M264" s="12" t="s">
        <v>1745</v>
      </c>
      <c r="N264" s="20">
        <v>45330</v>
      </c>
      <c r="O264" s="35"/>
      <c r="P264" s="24">
        <v>45443</v>
      </c>
      <c r="Q264" s="22">
        <f>NETWORKDAYS(N264,P264,AV264:AY264:AZ264:BA264:BB264:BC264:BD264:BE264:BF264:BG264:BH264:BL264)</f>
        <v>82</v>
      </c>
      <c r="R264" s="22">
        <f t="shared" si="5"/>
        <v>83</v>
      </c>
      <c r="S264" s="13" t="s">
        <v>2151</v>
      </c>
      <c r="T264" s="11" t="s">
        <v>2487</v>
      </c>
      <c r="U264" s="12"/>
      <c r="V264" s="12"/>
      <c r="W264" s="12"/>
      <c r="X264" s="22"/>
      <c r="Y264" s="12"/>
    </row>
    <row r="265" spans="1:25" ht="135">
      <c r="A265" s="11" t="s">
        <v>2128</v>
      </c>
      <c r="B265" s="11" t="s">
        <v>2129</v>
      </c>
      <c r="C265" s="11" t="s">
        <v>2238</v>
      </c>
      <c r="D265" s="12" t="s">
        <v>1754</v>
      </c>
      <c r="E265" s="11" t="s">
        <v>2166</v>
      </c>
      <c r="F265" s="11" t="s">
        <v>2203</v>
      </c>
      <c r="G265" s="12" t="s">
        <v>1755</v>
      </c>
      <c r="H265" s="12" t="s">
        <v>2173</v>
      </c>
      <c r="I265" s="12" t="s">
        <v>2134</v>
      </c>
      <c r="J265" s="11" t="s">
        <v>2174</v>
      </c>
      <c r="K265" s="11" t="s">
        <v>2136</v>
      </c>
      <c r="L265" s="12">
        <v>15</v>
      </c>
      <c r="M265" s="12" t="s">
        <v>1752</v>
      </c>
      <c r="N265" s="20">
        <v>45330</v>
      </c>
      <c r="O265" s="35"/>
      <c r="P265" s="24">
        <v>45443</v>
      </c>
      <c r="Q265" s="22">
        <f>NETWORKDAYS(N265,P265,AV265:AY265:AZ265:BA265:BB265:BC265:BD265:BE265:BF265:BG265:BH265:BL265)</f>
        <v>82</v>
      </c>
      <c r="R265" s="22">
        <f t="shared" si="5"/>
        <v>83</v>
      </c>
      <c r="S265" s="13" t="s">
        <v>2151</v>
      </c>
      <c r="T265" s="11" t="s">
        <v>2488</v>
      </c>
      <c r="U265" s="12"/>
      <c r="V265" s="12"/>
      <c r="W265" s="12"/>
      <c r="X265" s="22"/>
      <c r="Y265" s="12"/>
    </row>
    <row r="266" spans="1:25" ht="210">
      <c r="A266" s="11" t="s">
        <v>2128</v>
      </c>
      <c r="B266" s="11" t="s">
        <v>2129</v>
      </c>
      <c r="C266" s="11" t="s">
        <v>2335</v>
      </c>
      <c r="D266" s="12" t="s">
        <v>1758</v>
      </c>
      <c r="E266" s="11" t="s">
        <v>2166</v>
      </c>
      <c r="F266" s="11" t="s">
        <v>2203</v>
      </c>
      <c r="G266" s="12" t="s">
        <v>1759</v>
      </c>
      <c r="H266" s="12" t="s">
        <v>2173</v>
      </c>
      <c r="I266" s="12" t="s">
        <v>2134</v>
      </c>
      <c r="J266" s="11" t="s">
        <v>2174</v>
      </c>
      <c r="K266" s="11" t="s">
        <v>2136</v>
      </c>
      <c r="L266" s="12">
        <v>15</v>
      </c>
      <c r="M266" s="12" t="s">
        <v>1756</v>
      </c>
      <c r="N266" s="20">
        <v>45330</v>
      </c>
      <c r="O266" s="35"/>
      <c r="P266" s="24">
        <v>45443</v>
      </c>
      <c r="Q266" s="22">
        <f>NETWORKDAYS(N266,P266,AV266:AY266:AZ266:BA266:BB266:BC266:BD266:BE266:BF266:BG266:BH266:BL266)</f>
        <v>82</v>
      </c>
      <c r="R266" s="22">
        <f t="shared" si="5"/>
        <v>83</v>
      </c>
      <c r="S266" s="13" t="s">
        <v>2151</v>
      </c>
      <c r="T266" s="11" t="s">
        <v>2489</v>
      </c>
      <c r="U266" s="12"/>
      <c r="V266" s="12"/>
      <c r="W266" s="12"/>
      <c r="X266" s="22"/>
      <c r="Y266" s="12"/>
    </row>
    <row r="267" spans="1:25" ht="135">
      <c r="A267" s="11" t="s">
        <v>2128</v>
      </c>
      <c r="B267" s="11" t="s">
        <v>2129</v>
      </c>
      <c r="C267" s="11" t="s">
        <v>2223</v>
      </c>
      <c r="D267" s="12" t="s">
        <v>443</v>
      </c>
      <c r="E267" s="11" t="s">
        <v>2166</v>
      </c>
      <c r="F267" s="11" t="s">
        <v>2203</v>
      </c>
      <c r="G267" s="12" t="s">
        <v>1762</v>
      </c>
      <c r="H267" s="12" t="s">
        <v>2173</v>
      </c>
      <c r="I267" s="12" t="s">
        <v>2134</v>
      </c>
      <c r="J267" s="11" t="s">
        <v>2174</v>
      </c>
      <c r="K267" s="11" t="s">
        <v>2136</v>
      </c>
      <c r="L267" s="12">
        <v>15</v>
      </c>
      <c r="M267" s="12" t="s">
        <v>1760</v>
      </c>
      <c r="N267" s="20">
        <v>45330</v>
      </c>
      <c r="O267" s="35"/>
      <c r="P267" s="24">
        <v>45443</v>
      </c>
      <c r="Q267" s="22">
        <f>NETWORKDAYS(N267,P267,AV267:AY267:AZ267:BA267:BB267:BC267:BD267:BE267:BF267:BG267:BH267:BL267)</f>
        <v>82</v>
      </c>
      <c r="R267" s="22">
        <f t="shared" si="5"/>
        <v>83</v>
      </c>
      <c r="S267" s="13" t="s">
        <v>2151</v>
      </c>
      <c r="T267" s="11" t="s">
        <v>2490</v>
      </c>
      <c r="U267" s="12"/>
      <c r="V267" s="12"/>
      <c r="W267" s="12"/>
      <c r="X267" s="22"/>
      <c r="Y267" s="12"/>
    </row>
    <row r="268" spans="1:25" ht="165">
      <c r="A268" s="11" t="s">
        <v>2128</v>
      </c>
      <c r="B268" s="11" t="s">
        <v>2129</v>
      </c>
      <c r="C268" s="11" t="s">
        <v>2153</v>
      </c>
      <c r="D268" s="12" t="s">
        <v>1765</v>
      </c>
      <c r="E268" s="11" t="s">
        <v>2166</v>
      </c>
      <c r="F268" s="11" t="s">
        <v>2132</v>
      </c>
      <c r="G268" s="12" t="s">
        <v>171</v>
      </c>
      <c r="H268" s="11" t="s">
        <v>2235</v>
      </c>
      <c r="I268" s="12" t="s">
        <v>2134</v>
      </c>
      <c r="J268" s="11" t="s">
        <v>2149</v>
      </c>
      <c r="K268" s="11" t="s">
        <v>2136</v>
      </c>
      <c r="L268" s="12">
        <v>15</v>
      </c>
      <c r="M268" s="12" t="s">
        <v>1763</v>
      </c>
      <c r="N268" s="20">
        <v>45330</v>
      </c>
      <c r="O268" s="35"/>
      <c r="P268" s="24">
        <v>45443</v>
      </c>
      <c r="Q268" s="22">
        <f>NETWORKDAYS(N268,P268,AV268:AY268:AZ268:BA268:BB268:BC268:BD268:BE268:BF268:BG268:BH268:BL268)</f>
        <v>82</v>
      </c>
      <c r="R268" s="22">
        <f t="shared" si="5"/>
        <v>83</v>
      </c>
      <c r="S268" s="13" t="s">
        <v>2151</v>
      </c>
      <c r="T268" s="11" t="s">
        <v>2491</v>
      </c>
      <c r="U268" s="12"/>
      <c r="V268" s="12"/>
      <c r="W268" s="12"/>
      <c r="X268" s="22"/>
      <c r="Y268" s="12"/>
    </row>
    <row r="269" spans="1:25" ht="120">
      <c r="A269" s="11" t="s">
        <v>2128</v>
      </c>
      <c r="B269" s="11" t="s">
        <v>2129</v>
      </c>
      <c r="C269" s="11" t="s">
        <v>2193</v>
      </c>
      <c r="D269" s="12" t="s">
        <v>843</v>
      </c>
      <c r="E269" s="11" t="s">
        <v>2212</v>
      </c>
      <c r="F269" s="11" t="s">
        <v>2132</v>
      </c>
      <c r="G269" s="12" t="s">
        <v>844</v>
      </c>
      <c r="H269" s="12" t="s">
        <v>2173</v>
      </c>
      <c r="I269" s="12" t="s">
        <v>2134</v>
      </c>
      <c r="J269" s="11" t="s">
        <v>2174</v>
      </c>
      <c r="K269" s="11" t="s">
        <v>2136</v>
      </c>
      <c r="L269" s="12">
        <v>15</v>
      </c>
      <c r="M269" s="12" t="s">
        <v>1766</v>
      </c>
      <c r="N269" s="20">
        <v>45329</v>
      </c>
      <c r="O269" s="36" t="s">
        <v>2596</v>
      </c>
      <c r="P269" s="50">
        <v>45427</v>
      </c>
      <c r="Q269" s="22">
        <f>NETWORKDAYS(N269,P269,AV269:AY269:AZ269:BA269:BB269:BC269:BD269:BE269:BF269:BG269:BH269:BL269)</f>
        <v>71</v>
      </c>
      <c r="R269" s="22">
        <f t="shared" si="5"/>
        <v>72</v>
      </c>
      <c r="S269" s="25" t="s">
        <v>2570</v>
      </c>
      <c r="T269" s="11" t="s">
        <v>2492</v>
      </c>
      <c r="U269" s="20">
        <v>45427.681747685187</v>
      </c>
      <c r="V269" s="12" t="s">
        <v>2140</v>
      </c>
      <c r="W269" s="12" t="s">
        <v>2141</v>
      </c>
      <c r="X269" s="22" t="s">
        <v>2142</v>
      </c>
      <c r="Y269" s="25" t="s">
        <v>2576</v>
      </c>
    </row>
    <row r="270" spans="1:25" ht="165">
      <c r="A270" s="11" t="s">
        <v>2128</v>
      </c>
      <c r="B270" s="11" t="s">
        <v>2129</v>
      </c>
      <c r="C270" s="11" t="s">
        <v>2153</v>
      </c>
      <c r="D270" s="12" t="s">
        <v>1447</v>
      </c>
      <c r="E270" s="11" t="s">
        <v>2154</v>
      </c>
      <c r="F270" s="11" t="s">
        <v>2132</v>
      </c>
      <c r="G270" s="12" t="s">
        <v>1772</v>
      </c>
      <c r="H270" s="12" t="s">
        <v>2148</v>
      </c>
      <c r="I270" s="12" t="s">
        <v>2134</v>
      </c>
      <c r="J270" s="11" t="s">
        <v>2149</v>
      </c>
      <c r="K270" s="11" t="s">
        <v>2136</v>
      </c>
      <c r="L270" s="12">
        <v>15</v>
      </c>
      <c r="M270" s="12" t="s">
        <v>1770</v>
      </c>
      <c r="N270" s="20">
        <v>45329</v>
      </c>
      <c r="O270" s="35"/>
      <c r="P270" s="24">
        <v>45443</v>
      </c>
      <c r="Q270" s="22">
        <f>NETWORKDAYS(N270,P270,AV270:AY270:AZ270:BA270:BB270:BC270:BD270:BE270:BF270:BG270:BH270:BL270)</f>
        <v>83</v>
      </c>
      <c r="R270" s="22">
        <f t="shared" si="5"/>
        <v>84</v>
      </c>
      <c r="S270" s="13" t="s">
        <v>2151</v>
      </c>
      <c r="T270" s="11" t="s">
        <v>2493</v>
      </c>
      <c r="U270" s="12"/>
      <c r="V270" s="12"/>
      <c r="W270" s="12"/>
      <c r="X270" s="22"/>
      <c r="Y270" s="12"/>
    </row>
    <row r="271" spans="1:25" ht="150">
      <c r="A271" s="11" t="s">
        <v>2128</v>
      </c>
      <c r="B271" s="11" t="s">
        <v>2129</v>
      </c>
      <c r="C271" s="11" t="s">
        <v>2197</v>
      </c>
      <c r="D271" s="12" t="s">
        <v>1779</v>
      </c>
      <c r="E271" s="11" t="s">
        <v>2212</v>
      </c>
      <c r="F271" s="11" t="s">
        <v>2132</v>
      </c>
      <c r="G271" s="12" t="s">
        <v>1780</v>
      </c>
      <c r="H271" s="11" t="s">
        <v>2253</v>
      </c>
      <c r="I271" s="12" t="s">
        <v>2134</v>
      </c>
      <c r="J271" s="11" t="s">
        <v>2174</v>
      </c>
      <c r="K271" s="11" t="s">
        <v>2136</v>
      </c>
      <c r="L271" s="12">
        <v>15</v>
      </c>
      <c r="M271" s="12" t="s">
        <v>1777</v>
      </c>
      <c r="N271" s="20">
        <v>45329</v>
      </c>
      <c r="O271" s="35"/>
      <c r="P271" s="24">
        <v>45443</v>
      </c>
      <c r="Q271" s="22">
        <f>NETWORKDAYS(N271,P271,AV271:AY271:AZ271:BA271:BB271:BC271:BD271:BE271:BF271:BG271:BH271:BL271)</f>
        <v>83</v>
      </c>
      <c r="R271" s="22">
        <f t="shared" si="5"/>
        <v>84</v>
      </c>
      <c r="S271" s="13" t="s">
        <v>2151</v>
      </c>
      <c r="T271" s="11" t="s">
        <v>2494</v>
      </c>
      <c r="U271" s="12"/>
      <c r="V271" s="12"/>
      <c r="W271" s="12"/>
      <c r="X271" s="22"/>
      <c r="Y271" s="12"/>
    </row>
    <row r="272" spans="1:25" ht="150">
      <c r="A272" s="11" t="s">
        <v>2128</v>
      </c>
      <c r="B272" s="11" t="s">
        <v>2129</v>
      </c>
      <c r="C272" s="11" t="s">
        <v>2257</v>
      </c>
      <c r="D272" s="12" t="s">
        <v>1791</v>
      </c>
      <c r="E272" s="12" t="s">
        <v>2154</v>
      </c>
      <c r="F272" s="11" t="s">
        <v>2132</v>
      </c>
      <c r="G272" s="12" t="s">
        <v>1792</v>
      </c>
      <c r="H272" s="11" t="s">
        <v>2170</v>
      </c>
      <c r="I272" s="12" t="s">
        <v>2134</v>
      </c>
      <c r="J272" s="11" t="s">
        <v>2171</v>
      </c>
      <c r="K272" s="11" t="s">
        <v>2136</v>
      </c>
      <c r="L272" s="12">
        <v>15</v>
      </c>
      <c r="M272" s="12" t="s">
        <v>1789</v>
      </c>
      <c r="N272" s="20">
        <v>45329</v>
      </c>
      <c r="O272" s="35"/>
      <c r="P272" s="24">
        <v>45443</v>
      </c>
      <c r="Q272" s="22">
        <f>NETWORKDAYS(N272,P272,AV272:AY272:AZ272:BA272:BB272:BC272:BD272:BE272:BF272:BG272:BH272:BL272)</f>
        <v>83</v>
      </c>
      <c r="R272" s="22">
        <f t="shared" si="5"/>
        <v>84</v>
      </c>
      <c r="S272" s="13" t="s">
        <v>2151</v>
      </c>
      <c r="T272" s="11" t="s">
        <v>2495</v>
      </c>
      <c r="U272" s="12"/>
      <c r="V272" s="12"/>
      <c r="W272" s="12"/>
      <c r="X272" s="22"/>
      <c r="Y272" s="12"/>
    </row>
    <row r="273" spans="1:25" ht="180">
      <c r="A273" s="11" t="s">
        <v>2128</v>
      </c>
      <c r="B273" s="11" t="s">
        <v>2129</v>
      </c>
      <c r="C273" s="11" t="s">
        <v>2197</v>
      </c>
      <c r="D273" s="12" t="s">
        <v>1795</v>
      </c>
      <c r="E273" s="11" t="s">
        <v>2166</v>
      </c>
      <c r="F273" s="11" t="s">
        <v>2203</v>
      </c>
      <c r="G273" s="12" t="s">
        <v>1796</v>
      </c>
      <c r="H273" s="12" t="s">
        <v>2173</v>
      </c>
      <c r="I273" s="12" t="s">
        <v>2134</v>
      </c>
      <c r="J273" s="11" t="s">
        <v>2174</v>
      </c>
      <c r="K273" s="11" t="s">
        <v>2136</v>
      </c>
      <c r="L273" s="12">
        <v>15</v>
      </c>
      <c r="M273" s="12" t="s">
        <v>1793</v>
      </c>
      <c r="N273" s="20">
        <v>45329</v>
      </c>
      <c r="O273" s="35"/>
      <c r="P273" s="24">
        <v>45443</v>
      </c>
      <c r="Q273" s="22">
        <f>NETWORKDAYS(N273,P273,AV273:AY273:AZ273:BA273:BB273:BC273:BD273:BE273:BF273:BG273:BH273:BL273)</f>
        <v>83</v>
      </c>
      <c r="R273" s="22">
        <f t="shared" si="5"/>
        <v>84</v>
      </c>
      <c r="S273" s="13" t="s">
        <v>2151</v>
      </c>
      <c r="T273" s="11" t="s">
        <v>2496</v>
      </c>
      <c r="U273" s="12"/>
      <c r="V273" s="12"/>
      <c r="W273" s="12"/>
      <c r="X273" s="22"/>
      <c r="Y273" s="12"/>
    </row>
    <row r="274" spans="1:25" ht="210">
      <c r="A274" s="11" t="s">
        <v>2128</v>
      </c>
      <c r="B274" s="11" t="s">
        <v>2129</v>
      </c>
      <c r="C274" s="11" t="s">
        <v>2257</v>
      </c>
      <c r="D274" s="12" t="s">
        <v>1799</v>
      </c>
      <c r="E274" s="11" t="s">
        <v>2166</v>
      </c>
      <c r="F274" s="11" t="s">
        <v>2132</v>
      </c>
      <c r="G274" s="12" t="s">
        <v>101</v>
      </c>
      <c r="H274" s="12" t="s">
        <v>2173</v>
      </c>
      <c r="I274" s="12" t="s">
        <v>2134</v>
      </c>
      <c r="J274" s="11" t="s">
        <v>2174</v>
      </c>
      <c r="K274" s="11" t="s">
        <v>2136</v>
      </c>
      <c r="L274" s="12">
        <v>15</v>
      </c>
      <c r="M274" s="12" t="s">
        <v>1797</v>
      </c>
      <c r="N274" s="20">
        <v>45329</v>
      </c>
      <c r="O274" s="35"/>
      <c r="P274" s="24">
        <v>45443</v>
      </c>
      <c r="Q274" s="22">
        <f>NETWORKDAYS(N274,P274,AV274:AY274:AZ274:BA274:BB274:BC274:BD274:BE274:BF274:BG274:BH274:BL274)</f>
        <v>83</v>
      </c>
      <c r="R274" s="22">
        <f t="shared" si="5"/>
        <v>84</v>
      </c>
      <c r="S274" s="13" t="s">
        <v>2151</v>
      </c>
      <c r="T274" s="11" t="s">
        <v>2497</v>
      </c>
      <c r="U274" s="12"/>
      <c r="V274" s="12"/>
      <c r="W274" s="12"/>
      <c r="X274" s="22"/>
      <c r="Y274" s="12"/>
    </row>
    <row r="275" spans="1:25" ht="120">
      <c r="A275" s="11" t="s">
        <v>2128</v>
      </c>
      <c r="B275" s="11" t="s">
        <v>2129</v>
      </c>
      <c r="C275" s="11" t="s">
        <v>2153</v>
      </c>
      <c r="D275" s="12" t="s">
        <v>831</v>
      </c>
      <c r="E275" s="11" t="s">
        <v>2154</v>
      </c>
      <c r="F275" s="11" t="s">
        <v>2132</v>
      </c>
      <c r="G275" s="12" t="s">
        <v>1813</v>
      </c>
      <c r="H275" s="11" t="s">
        <v>2498</v>
      </c>
      <c r="I275" s="12" t="s">
        <v>2156</v>
      </c>
      <c r="J275" s="11" t="s">
        <v>2499</v>
      </c>
      <c r="K275" s="11" t="s">
        <v>2136</v>
      </c>
      <c r="L275" s="12">
        <v>15</v>
      </c>
      <c r="M275" s="12" t="s">
        <v>1811</v>
      </c>
      <c r="N275" s="20">
        <v>45328</v>
      </c>
      <c r="O275" s="35"/>
      <c r="P275" s="24">
        <v>45443</v>
      </c>
      <c r="Q275" s="22">
        <f>NETWORKDAYS(N275,P275,AV275:AY275:AZ275:BA275:BB275:BC275:BD275:BE275:BF275:BG275:BH275:BL275)</f>
        <v>84</v>
      </c>
      <c r="R275" s="22">
        <f t="shared" si="5"/>
        <v>85</v>
      </c>
      <c r="S275" s="13" t="s">
        <v>2151</v>
      </c>
      <c r="T275" s="11" t="s">
        <v>2500</v>
      </c>
      <c r="U275" s="12"/>
      <c r="V275" s="12"/>
      <c r="W275" s="12"/>
      <c r="X275" s="22"/>
      <c r="Y275" s="12"/>
    </row>
    <row r="276" spans="1:25" ht="135">
      <c r="A276" s="11" t="s">
        <v>2128</v>
      </c>
      <c r="B276" s="11" t="s">
        <v>2129</v>
      </c>
      <c r="C276" s="11" t="s">
        <v>2153</v>
      </c>
      <c r="D276" s="12" t="s">
        <v>1835</v>
      </c>
      <c r="E276" s="11" t="s">
        <v>2154</v>
      </c>
      <c r="F276" s="11" t="s">
        <v>2132</v>
      </c>
      <c r="G276" s="12" t="s">
        <v>1836</v>
      </c>
      <c r="H276" s="11" t="s">
        <v>2501</v>
      </c>
      <c r="I276" s="12" t="s">
        <v>2156</v>
      </c>
      <c r="J276" s="11" t="s">
        <v>2303</v>
      </c>
      <c r="K276" s="11" t="s">
        <v>2136</v>
      </c>
      <c r="L276" s="12">
        <v>15</v>
      </c>
      <c r="M276" s="12" t="s">
        <v>1833</v>
      </c>
      <c r="N276" s="20">
        <v>45328</v>
      </c>
      <c r="O276" s="35"/>
      <c r="P276" s="24">
        <v>45443</v>
      </c>
      <c r="Q276" s="22">
        <f>NETWORKDAYS(N276,P276,AV276:AY276:AZ276:BA276:BB276:BC276:BD276:BE276:BF276:BG276:BH276:BL276)</f>
        <v>84</v>
      </c>
      <c r="R276" s="22">
        <f t="shared" si="5"/>
        <v>85</v>
      </c>
      <c r="S276" s="13" t="s">
        <v>2151</v>
      </c>
      <c r="T276" s="11" t="s">
        <v>2502</v>
      </c>
      <c r="U276" s="12"/>
      <c r="V276" s="12"/>
      <c r="W276" s="12"/>
      <c r="X276" s="22"/>
      <c r="Y276" s="12"/>
    </row>
    <row r="277" spans="1:25" ht="105">
      <c r="A277" s="11" t="s">
        <v>2128</v>
      </c>
      <c r="B277" s="11" t="s">
        <v>2129</v>
      </c>
      <c r="C277" s="11" t="s">
        <v>2153</v>
      </c>
      <c r="D277" s="12" t="s">
        <v>1835</v>
      </c>
      <c r="E277" s="11" t="s">
        <v>2154</v>
      </c>
      <c r="F277" s="11" t="s">
        <v>2132</v>
      </c>
      <c r="G277" s="12" t="s">
        <v>1840</v>
      </c>
      <c r="H277" s="11" t="s">
        <v>2501</v>
      </c>
      <c r="I277" s="12" t="s">
        <v>2156</v>
      </c>
      <c r="J277" s="11" t="s">
        <v>2499</v>
      </c>
      <c r="K277" s="11" t="s">
        <v>2136</v>
      </c>
      <c r="L277" s="12">
        <v>15</v>
      </c>
      <c r="M277" s="12" t="s">
        <v>1838</v>
      </c>
      <c r="N277" s="20">
        <v>45328</v>
      </c>
      <c r="O277" s="42" t="s">
        <v>1838</v>
      </c>
      <c r="P277" s="24">
        <v>45443</v>
      </c>
      <c r="Q277" s="22">
        <f>NETWORKDAYS(N277,P277,AV277:AY277:AZ277:BA277:BB277:BC277:BD277:BE277:BF277:BG277:BH277:BL277)</f>
        <v>84</v>
      </c>
      <c r="R277" s="22">
        <f t="shared" si="5"/>
        <v>85</v>
      </c>
      <c r="S277" s="13" t="s">
        <v>2151</v>
      </c>
      <c r="T277" s="11" t="s">
        <v>2503</v>
      </c>
      <c r="U277" s="20"/>
      <c r="V277" s="12"/>
      <c r="W277" s="12"/>
      <c r="X277" s="22"/>
      <c r="Y277" s="27" t="s">
        <v>2190</v>
      </c>
    </row>
    <row r="278" spans="1:25" ht="120">
      <c r="A278" s="11" t="s">
        <v>2128</v>
      </c>
      <c r="B278" s="11" t="s">
        <v>2129</v>
      </c>
      <c r="C278" s="11" t="s">
        <v>2208</v>
      </c>
      <c r="D278" s="12" t="s">
        <v>1831</v>
      </c>
      <c r="E278" s="11" t="s">
        <v>2166</v>
      </c>
      <c r="F278" s="11" t="s">
        <v>2132</v>
      </c>
      <c r="G278" s="12" t="s">
        <v>1832</v>
      </c>
      <c r="H278" s="11" t="s">
        <v>2235</v>
      </c>
      <c r="I278" s="12" t="s">
        <v>2134</v>
      </c>
      <c r="J278" s="11" t="s">
        <v>2149</v>
      </c>
      <c r="K278" s="11" t="s">
        <v>2136</v>
      </c>
      <c r="L278" s="12">
        <v>15</v>
      </c>
      <c r="M278" s="12" t="s">
        <v>1842</v>
      </c>
      <c r="N278" s="20">
        <v>45328</v>
      </c>
      <c r="O278" s="42" t="s">
        <v>2504</v>
      </c>
      <c r="P278" s="24">
        <v>45443</v>
      </c>
      <c r="Q278" s="22">
        <f>NETWORKDAYS(N278,P278,AV278:AY278:AZ278:BA278:BB278:BC278:BD278:BE278:BF278:BG278:BH278:BL278)</f>
        <v>84</v>
      </c>
      <c r="R278" s="22">
        <f t="shared" si="5"/>
        <v>85</v>
      </c>
      <c r="S278" s="13" t="s">
        <v>2151</v>
      </c>
      <c r="T278" s="11" t="s">
        <v>2505</v>
      </c>
      <c r="U278" s="20"/>
      <c r="V278" s="12"/>
      <c r="W278" s="12"/>
      <c r="X278" s="22"/>
      <c r="Y278" s="27" t="s">
        <v>2190</v>
      </c>
    </row>
    <row r="279" spans="1:25" ht="195">
      <c r="A279" s="11" t="s">
        <v>2128</v>
      </c>
      <c r="B279" s="11" t="s">
        <v>2129</v>
      </c>
      <c r="C279" s="11" t="s">
        <v>2184</v>
      </c>
      <c r="D279" s="12" t="s">
        <v>1848</v>
      </c>
      <c r="E279" s="11" t="s">
        <v>2131</v>
      </c>
      <c r="F279" s="11" t="s">
        <v>2132</v>
      </c>
      <c r="G279" s="12" t="s">
        <v>1849</v>
      </c>
      <c r="H279" s="11" t="s">
        <v>2133</v>
      </c>
      <c r="I279" s="11" t="s">
        <v>2134</v>
      </c>
      <c r="J279" s="11" t="s">
        <v>2135</v>
      </c>
      <c r="K279" s="11" t="s">
        <v>2136</v>
      </c>
      <c r="L279" s="12">
        <v>15</v>
      </c>
      <c r="M279" s="12" t="s">
        <v>1846</v>
      </c>
      <c r="N279" s="20">
        <v>45328</v>
      </c>
      <c r="O279" s="35"/>
      <c r="P279" s="24">
        <v>45443</v>
      </c>
      <c r="Q279" s="22">
        <f>NETWORKDAYS(N279,P279,AV279:AY279:AZ279:BA279:BB279:BC279:BD279:BE279:BF279:BG279:BH279:BL279)</f>
        <v>84</v>
      </c>
      <c r="R279" s="22">
        <f t="shared" si="5"/>
        <v>85</v>
      </c>
      <c r="S279" s="13" t="s">
        <v>2151</v>
      </c>
      <c r="T279" s="11" t="s">
        <v>2506</v>
      </c>
      <c r="U279" s="12"/>
      <c r="V279" s="12"/>
      <c r="W279" s="12"/>
      <c r="X279" s="22"/>
      <c r="Y279" s="12"/>
    </row>
    <row r="280" spans="1:25" ht="165">
      <c r="A280" s="11" t="s">
        <v>2128</v>
      </c>
      <c r="B280" s="11" t="s">
        <v>2129</v>
      </c>
      <c r="C280" s="11" t="s">
        <v>2223</v>
      </c>
      <c r="D280" s="12" t="s">
        <v>1859</v>
      </c>
      <c r="E280" s="11" t="s">
        <v>2166</v>
      </c>
      <c r="F280" s="11" t="s">
        <v>2132</v>
      </c>
      <c r="G280" s="12" t="s">
        <v>1860</v>
      </c>
      <c r="H280" s="11" t="s">
        <v>2235</v>
      </c>
      <c r="I280" s="11" t="s">
        <v>2134</v>
      </c>
      <c r="J280" s="11" t="s">
        <v>2149</v>
      </c>
      <c r="K280" s="11" t="s">
        <v>2136</v>
      </c>
      <c r="L280" s="12">
        <v>15</v>
      </c>
      <c r="M280" s="12" t="s">
        <v>1857</v>
      </c>
      <c r="N280" s="20">
        <v>45328</v>
      </c>
      <c r="O280" s="35"/>
      <c r="P280" s="24">
        <v>45443</v>
      </c>
      <c r="Q280" s="22">
        <f>NETWORKDAYS(N280,P280,AV280:AY280:AZ280:BA280:BB280:BC280:BD280:BE280:BF280:BG280:BH280:BL280)</f>
        <v>84</v>
      </c>
      <c r="R280" s="22">
        <f t="shared" si="5"/>
        <v>85</v>
      </c>
      <c r="S280" s="13" t="s">
        <v>2151</v>
      </c>
      <c r="T280" s="11" t="s">
        <v>2491</v>
      </c>
      <c r="U280" s="12"/>
      <c r="V280" s="12"/>
      <c r="W280" s="12"/>
      <c r="X280" s="22"/>
      <c r="Y280" s="12"/>
    </row>
    <row r="281" spans="1:25" ht="165">
      <c r="A281" s="11" t="s">
        <v>2128</v>
      </c>
      <c r="B281" s="11" t="s">
        <v>2129</v>
      </c>
      <c r="C281" s="11" t="s">
        <v>2223</v>
      </c>
      <c r="D281" s="12" t="s">
        <v>1863</v>
      </c>
      <c r="E281" s="11" t="s">
        <v>2166</v>
      </c>
      <c r="F281" s="11" t="s">
        <v>2132</v>
      </c>
      <c r="G281" s="12" t="s">
        <v>1864</v>
      </c>
      <c r="H281" s="12" t="s">
        <v>2148</v>
      </c>
      <c r="I281" s="11" t="s">
        <v>2134</v>
      </c>
      <c r="J281" s="11" t="s">
        <v>2149</v>
      </c>
      <c r="K281" s="11" t="s">
        <v>2136</v>
      </c>
      <c r="L281" s="12">
        <v>15</v>
      </c>
      <c r="M281" s="12" t="s">
        <v>1861</v>
      </c>
      <c r="N281" s="20">
        <v>45328</v>
      </c>
      <c r="O281" s="34" t="s">
        <v>2507</v>
      </c>
      <c r="P281" s="52">
        <v>45434</v>
      </c>
      <c r="Q281" s="22">
        <f>NETWORKDAYS(N281,P281,AV281:AY281:AZ281:BA281:BB281:BC281:BD281:BE281:BF281:BG281:BH281:BL281)</f>
        <v>77</v>
      </c>
      <c r="R281" s="22">
        <f t="shared" si="5"/>
        <v>78</v>
      </c>
      <c r="S281" s="25" t="s">
        <v>2570</v>
      </c>
      <c r="T281" s="11" t="s">
        <v>2508</v>
      </c>
      <c r="U281" s="20">
        <v>45398.694016203706</v>
      </c>
      <c r="V281" s="12" t="s">
        <v>2140</v>
      </c>
      <c r="W281" s="11" t="s">
        <v>2573</v>
      </c>
      <c r="X281" s="11" t="s">
        <v>2573</v>
      </c>
      <c r="Y281" s="13" t="s">
        <v>2600</v>
      </c>
    </row>
    <row r="282" spans="1:25" ht="150">
      <c r="A282" s="11" t="s">
        <v>2128</v>
      </c>
      <c r="B282" s="11" t="s">
        <v>2129</v>
      </c>
      <c r="C282" s="11" t="s">
        <v>2335</v>
      </c>
      <c r="D282" s="12" t="s">
        <v>921</v>
      </c>
      <c r="E282" s="11" t="s">
        <v>2166</v>
      </c>
      <c r="F282" s="11" t="s">
        <v>2203</v>
      </c>
      <c r="G282" s="12" t="s">
        <v>1867</v>
      </c>
      <c r="H282" s="12" t="s">
        <v>2173</v>
      </c>
      <c r="I282" s="11" t="s">
        <v>2134</v>
      </c>
      <c r="J282" s="11" t="s">
        <v>2174</v>
      </c>
      <c r="K282" s="11" t="s">
        <v>2136</v>
      </c>
      <c r="L282" s="12">
        <v>15</v>
      </c>
      <c r="M282" s="12" t="s">
        <v>1865</v>
      </c>
      <c r="N282" s="20">
        <v>45328</v>
      </c>
      <c r="O282" s="35"/>
      <c r="P282" s="24">
        <v>45443</v>
      </c>
      <c r="Q282" s="22">
        <f>NETWORKDAYS(N282,P282,AV282:AY282:AZ282:BA282:BB282:BC282:BD282:BE282:BF282:BG282:BH282:BL282)</f>
        <v>84</v>
      </c>
      <c r="R282" s="22">
        <f t="shared" si="5"/>
        <v>85</v>
      </c>
      <c r="S282" s="13" t="s">
        <v>2151</v>
      </c>
      <c r="T282" s="11" t="s">
        <v>2509</v>
      </c>
      <c r="U282" s="12"/>
      <c r="V282" s="12"/>
      <c r="W282" s="12"/>
      <c r="X282" s="22"/>
      <c r="Y282" s="12"/>
    </row>
    <row r="283" spans="1:25" ht="120">
      <c r="A283" s="11" t="s">
        <v>2128</v>
      </c>
      <c r="B283" s="11" t="s">
        <v>2129</v>
      </c>
      <c r="C283" s="11" t="s">
        <v>2184</v>
      </c>
      <c r="D283" s="12" t="s">
        <v>1872</v>
      </c>
      <c r="E283" s="11" t="s">
        <v>2166</v>
      </c>
      <c r="F283" s="11" t="s">
        <v>2203</v>
      </c>
      <c r="G283" s="12" t="s">
        <v>1873</v>
      </c>
      <c r="H283" s="12" t="s">
        <v>2173</v>
      </c>
      <c r="I283" s="11" t="s">
        <v>2134</v>
      </c>
      <c r="J283" s="11" t="s">
        <v>2174</v>
      </c>
      <c r="K283" s="11" t="s">
        <v>2136</v>
      </c>
      <c r="L283" s="12">
        <v>15</v>
      </c>
      <c r="M283" s="12" t="s">
        <v>1870</v>
      </c>
      <c r="N283" s="20">
        <v>45328</v>
      </c>
      <c r="O283" s="35"/>
      <c r="P283" s="24">
        <v>45443</v>
      </c>
      <c r="Q283" s="22">
        <f>NETWORKDAYS(N283,P283,AV283:AY283:AZ283:BA283:BB283:BC283:BD283:BE283:BF283:BG283:BH283:BL283)</f>
        <v>84</v>
      </c>
      <c r="R283" s="22">
        <f t="shared" si="5"/>
        <v>85</v>
      </c>
      <c r="S283" s="13" t="s">
        <v>2151</v>
      </c>
      <c r="T283" s="11" t="s">
        <v>2510</v>
      </c>
      <c r="U283" s="12"/>
      <c r="V283" s="12"/>
      <c r="W283" s="12"/>
      <c r="X283" s="22"/>
      <c r="Y283" s="12"/>
    </row>
    <row r="284" spans="1:25" ht="165">
      <c r="A284" s="11" t="s">
        <v>2128</v>
      </c>
      <c r="B284" s="11" t="s">
        <v>2129</v>
      </c>
      <c r="C284" s="11" t="s">
        <v>2205</v>
      </c>
      <c r="D284" s="12" t="s">
        <v>1880</v>
      </c>
      <c r="E284" s="11" t="s">
        <v>2131</v>
      </c>
      <c r="F284" s="11" t="s">
        <v>2203</v>
      </c>
      <c r="G284" s="12" t="s">
        <v>1881</v>
      </c>
      <c r="H284" s="11" t="s">
        <v>2242</v>
      </c>
      <c r="I284" s="11" t="s">
        <v>2134</v>
      </c>
      <c r="J284" s="11" t="s">
        <v>2171</v>
      </c>
      <c r="K284" s="11" t="s">
        <v>2136</v>
      </c>
      <c r="L284" s="12">
        <v>15</v>
      </c>
      <c r="M284" s="12" t="s">
        <v>1878</v>
      </c>
      <c r="N284" s="20">
        <v>45327</v>
      </c>
      <c r="O284" s="35"/>
      <c r="P284" s="24">
        <v>45443</v>
      </c>
      <c r="Q284" s="22">
        <f>NETWORKDAYS(N284,P284,AV284:AY284:AZ284:BA284:BB284:BC284:BD284:BE284:BF284:BG284:BH284:BL284)</f>
        <v>85</v>
      </c>
      <c r="R284" s="22">
        <f t="shared" si="5"/>
        <v>86</v>
      </c>
      <c r="S284" s="13" t="s">
        <v>2151</v>
      </c>
      <c r="T284" s="11" t="s">
        <v>2511</v>
      </c>
      <c r="U284" s="12"/>
      <c r="V284" s="12"/>
      <c r="W284" s="12"/>
      <c r="X284" s="22"/>
      <c r="Y284" s="12"/>
    </row>
    <row r="285" spans="1:25" ht="153">
      <c r="A285" s="11" t="s">
        <v>2128</v>
      </c>
      <c r="B285" s="11" t="s">
        <v>2129</v>
      </c>
      <c r="C285" s="11" t="s">
        <v>2223</v>
      </c>
      <c r="D285" s="12" t="s">
        <v>153</v>
      </c>
      <c r="E285" s="12" t="s">
        <v>2160</v>
      </c>
      <c r="F285" s="11" t="s">
        <v>2203</v>
      </c>
      <c r="G285" s="12" t="s">
        <v>1888</v>
      </c>
      <c r="H285" s="11" t="s">
        <v>2168</v>
      </c>
      <c r="I285" s="11" t="s">
        <v>2134</v>
      </c>
      <c r="J285" s="11" t="s">
        <v>2149</v>
      </c>
      <c r="K285" s="11" t="s">
        <v>2136</v>
      </c>
      <c r="L285" s="12">
        <v>15</v>
      </c>
      <c r="M285" s="12" t="s">
        <v>1886</v>
      </c>
      <c r="N285" s="20">
        <v>45327</v>
      </c>
      <c r="O285" s="35"/>
      <c r="P285" s="24">
        <v>45443</v>
      </c>
      <c r="Q285" s="22">
        <f>NETWORKDAYS(N285,P285,AV285:AY285:AZ285:BA285:BB285:BC285:BD285:BE285:BF285:BG285:BH285:BL285)</f>
        <v>85</v>
      </c>
      <c r="R285" s="22">
        <f t="shared" si="5"/>
        <v>86</v>
      </c>
      <c r="S285" s="13" t="s">
        <v>2151</v>
      </c>
      <c r="T285" s="15" t="s">
        <v>2512</v>
      </c>
      <c r="U285" s="12"/>
      <c r="V285" s="12"/>
      <c r="W285" s="12"/>
      <c r="X285" s="22"/>
      <c r="Y285" s="12"/>
    </row>
    <row r="286" spans="1:25" ht="67.5">
      <c r="A286" s="11" t="s">
        <v>2128</v>
      </c>
      <c r="B286" s="11" t="s">
        <v>2129</v>
      </c>
      <c r="C286" s="11" t="s">
        <v>2153</v>
      </c>
      <c r="D286" s="12" t="s">
        <v>1892</v>
      </c>
      <c r="E286" s="11" t="s">
        <v>2131</v>
      </c>
      <c r="F286" s="11" t="s">
        <v>2203</v>
      </c>
      <c r="G286" s="12" t="s">
        <v>1893</v>
      </c>
      <c r="H286" s="12"/>
      <c r="I286" s="11" t="s">
        <v>2178</v>
      </c>
      <c r="J286" s="11" t="s">
        <v>2178</v>
      </c>
      <c r="K286" s="11" t="s">
        <v>2136</v>
      </c>
      <c r="L286" s="12">
        <v>15</v>
      </c>
      <c r="M286" s="12" t="s">
        <v>1890</v>
      </c>
      <c r="N286" s="20">
        <v>45327</v>
      </c>
      <c r="O286" s="35"/>
      <c r="P286" s="24">
        <v>45443</v>
      </c>
      <c r="Q286" s="22">
        <f>NETWORKDAYS(N286,P286,AV286:AY286:AZ286:BA286:BB286:BC286:BD286:BE286:BF286:BG286:BH286:BL286)</f>
        <v>85</v>
      </c>
      <c r="R286" s="22">
        <f t="shared" si="5"/>
        <v>86</v>
      </c>
      <c r="S286" s="13" t="s">
        <v>2151</v>
      </c>
      <c r="T286" s="16" t="s">
        <v>2513</v>
      </c>
      <c r="U286" s="12"/>
      <c r="V286" s="12"/>
      <c r="W286" s="12"/>
      <c r="X286" s="22"/>
      <c r="Y286" s="12"/>
    </row>
    <row r="287" spans="1:25" ht="135">
      <c r="A287" s="11" t="s">
        <v>2128</v>
      </c>
      <c r="B287" s="11" t="s">
        <v>2129</v>
      </c>
      <c r="C287" s="11" t="s">
        <v>2238</v>
      </c>
      <c r="D287" s="12" t="s">
        <v>1152</v>
      </c>
      <c r="E287" s="11" t="s">
        <v>2166</v>
      </c>
      <c r="F287" s="11" t="s">
        <v>2203</v>
      </c>
      <c r="G287" s="12" t="s">
        <v>1896</v>
      </c>
      <c r="H287" s="12" t="s">
        <v>2173</v>
      </c>
      <c r="I287" s="11" t="s">
        <v>2134</v>
      </c>
      <c r="J287" s="11" t="s">
        <v>2174</v>
      </c>
      <c r="K287" s="12" t="s">
        <v>2613</v>
      </c>
      <c r="L287" s="12">
        <v>15</v>
      </c>
      <c r="M287" s="12" t="s">
        <v>1894</v>
      </c>
      <c r="N287" s="20">
        <v>45327</v>
      </c>
      <c r="O287" s="35"/>
      <c r="P287" s="24">
        <v>45443</v>
      </c>
      <c r="Q287" s="22">
        <f>NETWORKDAYS(N287,P287,AV287:AY287:AZ287:BA287:BB287:BC287:BD287:BE287:BF287:BG287:BH287:BL287)</f>
        <v>85</v>
      </c>
      <c r="R287" s="22">
        <f t="shared" si="5"/>
        <v>86</v>
      </c>
      <c r="S287" s="13" t="s">
        <v>2151</v>
      </c>
      <c r="T287" s="11" t="s">
        <v>2514</v>
      </c>
      <c r="U287" s="12"/>
      <c r="V287" s="12"/>
      <c r="W287" s="12"/>
      <c r="X287" s="22"/>
      <c r="Y287" s="12"/>
    </row>
    <row r="288" spans="1:25" ht="60">
      <c r="A288" s="11" t="s">
        <v>2128</v>
      </c>
      <c r="B288" s="11" t="s">
        <v>2129</v>
      </c>
      <c r="C288" s="11" t="s">
        <v>2153</v>
      </c>
      <c r="D288" s="12" t="s">
        <v>1447</v>
      </c>
      <c r="E288" s="11" t="s">
        <v>2154</v>
      </c>
      <c r="F288" s="11" t="s">
        <v>2132</v>
      </c>
      <c r="G288" s="12" t="s">
        <v>1899</v>
      </c>
      <c r="H288" s="12" t="s">
        <v>2148</v>
      </c>
      <c r="I288" s="11" t="s">
        <v>2134</v>
      </c>
      <c r="J288" s="11" t="s">
        <v>2149</v>
      </c>
      <c r="K288" s="11" t="s">
        <v>2136</v>
      </c>
      <c r="L288" s="12">
        <v>15</v>
      </c>
      <c r="M288" s="12" t="s">
        <v>1897</v>
      </c>
      <c r="N288" s="20">
        <v>45327</v>
      </c>
      <c r="O288" s="35"/>
      <c r="P288" s="24">
        <v>45443</v>
      </c>
      <c r="Q288" s="22">
        <f>NETWORKDAYS(N288,P288,AV288:AY288:AZ288:BA288:BB288:BC288:BD288:BE288:BF288:BG288:BH288:BL288)</f>
        <v>85</v>
      </c>
      <c r="R288" s="22">
        <f t="shared" si="5"/>
        <v>86</v>
      </c>
      <c r="S288" s="13" t="s">
        <v>2151</v>
      </c>
      <c r="T288" s="17" t="s">
        <v>2515</v>
      </c>
      <c r="U288" s="12"/>
      <c r="V288" s="12"/>
      <c r="W288" s="12"/>
      <c r="X288" s="22"/>
      <c r="Y288" s="12"/>
    </row>
    <row r="289" spans="1:25" ht="165">
      <c r="A289" s="11" t="s">
        <v>2128</v>
      </c>
      <c r="B289" s="11" t="s">
        <v>2129</v>
      </c>
      <c r="C289" s="11" t="s">
        <v>2208</v>
      </c>
      <c r="D289" s="12" t="s">
        <v>1831</v>
      </c>
      <c r="E289" s="11" t="s">
        <v>2166</v>
      </c>
      <c r="F289" s="11" t="s">
        <v>2132</v>
      </c>
      <c r="G289" s="12" t="s">
        <v>1902</v>
      </c>
      <c r="H289" s="11" t="s">
        <v>2235</v>
      </c>
      <c r="I289" s="11" t="s">
        <v>2134</v>
      </c>
      <c r="J289" s="11" t="s">
        <v>2149</v>
      </c>
      <c r="K289" s="11" t="s">
        <v>2136</v>
      </c>
      <c r="L289" s="12">
        <v>15</v>
      </c>
      <c r="M289" s="12" t="s">
        <v>1900</v>
      </c>
      <c r="N289" s="20">
        <v>45327</v>
      </c>
      <c r="O289" s="35"/>
      <c r="P289" s="24">
        <v>45443</v>
      </c>
      <c r="Q289" s="22">
        <f>NETWORKDAYS(N289,P289,AV289:AY289:AZ289:BA289:BB289:BC289:BD289:BE289:BF289:BG289:BH289:BL289)</f>
        <v>85</v>
      </c>
      <c r="R289" s="22">
        <f t="shared" si="5"/>
        <v>86</v>
      </c>
      <c r="S289" s="13" t="s">
        <v>2151</v>
      </c>
      <c r="T289" s="11" t="s">
        <v>2516</v>
      </c>
      <c r="U289" s="12"/>
      <c r="V289" s="12"/>
      <c r="W289" s="12"/>
      <c r="X289" s="22"/>
      <c r="Y289" s="12"/>
    </row>
    <row r="290" spans="1:25" ht="85.5">
      <c r="A290" s="11" t="s">
        <v>2128</v>
      </c>
      <c r="B290" s="11" t="s">
        <v>2129</v>
      </c>
      <c r="C290" s="11" t="s">
        <v>2286</v>
      </c>
      <c r="D290" s="12" t="s">
        <v>1905</v>
      </c>
      <c r="E290" s="11" t="s">
        <v>2166</v>
      </c>
      <c r="F290" s="11" t="s">
        <v>2203</v>
      </c>
      <c r="G290" s="12" t="s">
        <v>1906</v>
      </c>
      <c r="H290" s="12" t="s">
        <v>2173</v>
      </c>
      <c r="I290" s="11" t="s">
        <v>2134</v>
      </c>
      <c r="J290" s="11" t="s">
        <v>2174</v>
      </c>
      <c r="K290" s="12" t="s">
        <v>2613</v>
      </c>
      <c r="L290" s="12">
        <v>15</v>
      </c>
      <c r="M290" s="12" t="s">
        <v>1903</v>
      </c>
      <c r="N290" s="20">
        <v>45327</v>
      </c>
      <c r="O290" s="35"/>
      <c r="P290" s="24">
        <v>45443</v>
      </c>
      <c r="Q290" s="22">
        <f>NETWORKDAYS(N290,P290,AV290:AY290:AZ290:BA290:BB290:BC290:BD290:BE290:BF290:BG290:BH290:BL290)</f>
        <v>85</v>
      </c>
      <c r="R290" s="22">
        <f t="shared" si="5"/>
        <v>86</v>
      </c>
      <c r="S290" s="13" t="s">
        <v>2151</v>
      </c>
      <c r="T290" s="17" t="s">
        <v>2517</v>
      </c>
      <c r="U290" s="12"/>
      <c r="V290" s="12"/>
      <c r="W290" s="12"/>
      <c r="X290" s="22"/>
      <c r="Y290" s="12"/>
    </row>
    <row r="291" spans="1:25" ht="165">
      <c r="A291" s="11" t="s">
        <v>2128</v>
      </c>
      <c r="B291" s="11" t="s">
        <v>2129</v>
      </c>
      <c r="C291" s="11" t="s">
        <v>2153</v>
      </c>
      <c r="D291" s="12" t="s">
        <v>1909</v>
      </c>
      <c r="E291" s="11" t="s">
        <v>2166</v>
      </c>
      <c r="F291" s="11" t="s">
        <v>2132</v>
      </c>
      <c r="G291" s="12" t="s">
        <v>1675</v>
      </c>
      <c r="H291" s="11" t="s">
        <v>2235</v>
      </c>
      <c r="I291" s="11" t="s">
        <v>2134</v>
      </c>
      <c r="J291" s="11" t="s">
        <v>2149</v>
      </c>
      <c r="K291" s="11" t="s">
        <v>2136</v>
      </c>
      <c r="L291" s="12">
        <v>15</v>
      </c>
      <c r="M291" s="12" t="s">
        <v>1907</v>
      </c>
      <c r="N291" s="20">
        <v>45327</v>
      </c>
      <c r="O291" s="35"/>
      <c r="P291" s="24">
        <v>45443</v>
      </c>
      <c r="Q291" s="22">
        <f>NETWORKDAYS(N291,P291,AV291:AY291:AZ291:BA291:BB291:BC291:BD291:BE291:BF291:BG291:BH291:BL291)</f>
        <v>85</v>
      </c>
      <c r="R291" s="22">
        <f t="shared" si="5"/>
        <v>86</v>
      </c>
      <c r="S291" s="13" t="s">
        <v>2151</v>
      </c>
      <c r="T291" s="11" t="s">
        <v>2516</v>
      </c>
      <c r="U291" s="12"/>
      <c r="V291" s="12"/>
      <c r="W291" s="12"/>
      <c r="X291" s="22"/>
      <c r="Y291" s="12"/>
    </row>
    <row r="292" spans="1:25" ht="165">
      <c r="A292" s="11" t="s">
        <v>2128</v>
      </c>
      <c r="B292" s="11" t="s">
        <v>2129</v>
      </c>
      <c r="C292" s="11" t="s">
        <v>2518</v>
      </c>
      <c r="D292" s="12" t="s">
        <v>1916</v>
      </c>
      <c r="E292" s="11" t="s">
        <v>2166</v>
      </c>
      <c r="F292" s="11" t="s">
        <v>2167</v>
      </c>
      <c r="G292" s="12" t="s">
        <v>1917</v>
      </c>
      <c r="H292" s="11" t="s">
        <v>2235</v>
      </c>
      <c r="I292" s="11" t="s">
        <v>2134</v>
      </c>
      <c r="J292" s="11" t="s">
        <v>2149</v>
      </c>
      <c r="K292" s="12" t="s">
        <v>2613</v>
      </c>
      <c r="L292" s="12">
        <v>15</v>
      </c>
      <c r="M292" s="12" t="s">
        <v>1914</v>
      </c>
      <c r="N292" s="20">
        <v>45327</v>
      </c>
      <c r="O292" s="35"/>
      <c r="P292" s="24">
        <v>45443</v>
      </c>
      <c r="Q292" s="22">
        <f>NETWORKDAYS(N292,P292,AV292:AY292:AZ292:BA292:BB292:BC292:BD292:BE292:BF292:BG292:BH292:BL292)</f>
        <v>85</v>
      </c>
      <c r="R292" s="22">
        <f t="shared" si="5"/>
        <v>86</v>
      </c>
      <c r="S292" s="13" t="s">
        <v>2151</v>
      </c>
      <c r="T292" s="11" t="s">
        <v>2519</v>
      </c>
      <c r="U292" s="12"/>
      <c r="V292" s="12"/>
      <c r="W292" s="12"/>
      <c r="X292" s="22"/>
      <c r="Y292" s="12"/>
    </row>
    <row r="293" spans="1:25" ht="195">
      <c r="A293" s="11" t="s">
        <v>2128</v>
      </c>
      <c r="B293" s="11" t="s">
        <v>2129</v>
      </c>
      <c r="C293" s="11" t="s">
        <v>2335</v>
      </c>
      <c r="D293" s="12" t="s">
        <v>1925</v>
      </c>
      <c r="E293" s="11" t="s">
        <v>2166</v>
      </c>
      <c r="F293" s="11" t="s">
        <v>2203</v>
      </c>
      <c r="G293" s="12" t="s">
        <v>1926</v>
      </c>
      <c r="H293" s="11" t="s">
        <v>2133</v>
      </c>
      <c r="I293" s="11" t="s">
        <v>2134</v>
      </c>
      <c r="J293" s="11" t="s">
        <v>2135</v>
      </c>
      <c r="K293" s="12" t="s">
        <v>2613</v>
      </c>
      <c r="L293" s="12">
        <v>15</v>
      </c>
      <c r="M293" s="12" t="s">
        <v>1923</v>
      </c>
      <c r="N293" s="20">
        <v>45327</v>
      </c>
      <c r="O293" s="35"/>
      <c r="P293" s="24">
        <v>45443</v>
      </c>
      <c r="Q293" s="22">
        <f>NETWORKDAYS(N293,P293,AV293:AY293:AZ293:BA293:BB293:BC293:BD293:BE293:BF293:BG293:BH293:BL293)</f>
        <v>85</v>
      </c>
      <c r="R293" s="22">
        <f t="shared" si="5"/>
        <v>86</v>
      </c>
      <c r="S293" s="13" t="s">
        <v>2151</v>
      </c>
      <c r="T293" s="11" t="s">
        <v>2520</v>
      </c>
      <c r="U293" s="12"/>
      <c r="V293" s="12"/>
      <c r="W293" s="12"/>
      <c r="X293" s="22"/>
      <c r="Y293" s="12"/>
    </row>
    <row r="294" spans="1:25" ht="165">
      <c r="A294" s="11" t="s">
        <v>2128</v>
      </c>
      <c r="B294" s="11" t="s">
        <v>2129</v>
      </c>
      <c r="C294" s="11" t="s">
        <v>2153</v>
      </c>
      <c r="D294" s="12" t="s">
        <v>1929</v>
      </c>
      <c r="E294" s="11" t="s">
        <v>2166</v>
      </c>
      <c r="F294" s="11" t="s">
        <v>2132</v>
      </c>
      <c r="G294" s="12" t="s">
        <v>1930</v>
      </c>
      <c r="H294" s="11" t="s">
        <v>2218</v>
      </c>
      <c r="I294" s="11" t="s">
        <v>2134</v>
      </c>
      <c r="J294" s="11" t="s">
        <v>2149</v>
      </c>
      <c r="K294" s="11" t="s">
        <v>2136</v>
      </c>
      <c r="L294" s="12">
        <v>15</v>
      </c>
      <c r="M294" s="12" t="s">
        <v>1927</v>
      </c>
      <c r="N294" s="20">
        <v>45327</v>
      </c>
      <c r="O294" s="34" t="s">
        <v>2521</v>
      </c>
      <c r="P294" s="52">
        <v>45434</v>
      </c>
      <c r="Q294" s="22">
        <f>NETWORKDAYS(N294,P294,AV294:AY294:AZ294:BA294:BB294:BC294:BD294:BE294:BF294:BG294:BH294:BL294)</f>
        <v>78</v>
      </c>
      <c r="R294" s="22">
        <f t="shared" si="5"/>
        <v>79</v>
      </c>
      <c r="S294" s="25" t="s">
        <v>2570</v>
      </c>
      <c r="T294" s="11" t="s">
        <v>2522</v>
      </c>
      <c r="U294" s="20">
        <v>45401.498645833337</v>
      </c>
      <c r="V294" s="12" t="s">
        <v>2140</v>
      </c>
      <c r="W294" s="11" t="s">
        <v>2573</v>
      </c>
      <c r="X294" s="11" t="s">
        <v>2573</v>
      </c>
      <c r="Y294" s="13" t="s">
        <v>2600</v>
      </c>
    </row>
    <row r="295" spans="1:25" ht="165">
      <c r="A295" s="11" t="s">
        <v>2128</v>
      </c>
      <c r="B295" s="11" t="s">
        <v>2129</v>
      </c>
      <c r="C295" s="11" t="s">
        <v>2238</v>
      </c>
      <c r="D295" s="12" t="s">
        <v>316</v>
      </c>
      <c r="E295" s="11" t="s">
        <v>2166</v>
      </c>
      <c r="F295" s="11" t="s">
        <v>2132</v>
      </c>
      <c r="G295" s="12" t="s">
        <v>1675</v>
      </c>
      <c r="H295" s="11" t="s">
        <v>2218</v>
      </c>
      <c r="I295" s="11" t="s">
        <v>2134</v>
      </c>
      <c r="J295" s="11" t="s">
        <v>2149</v>
      </c>
      <c r="K295" s="11" t="s">
        <v>2136</v>
      </c>
      <c r="L295" s="12">
        <v>15</v>
      </c>
      <c r="M295" s="12" t="s">
        <v>1931</v>
      </c>
      <c r="N295" s="20">
        <v>45327</v>
      </c>
      <c r="O295" s="34" t="s">
        <v>2523</v>
      </c>
      <c r="P295" s="52">
        <v>45434</v>
      </c>
      <c r="Q295" s="22">
        <f>NETWORKDAYS(N295,P295,AV295:AY295:AZ295:BA295:BB295:BC295:BD295:BE295:BF295:BG295:BH295:BL295)</f>
        <v>78</v>
      </c>
      <c r="R295" s="22">
        <f t="shared" si="5"/>
        <v>79</v>
      </c>
      <c r="S295" s="25" t="s">
        <v>2570</v>
      </c>
      <c r="T295" s="11" t="s">
        <v>2524</v>
      </c>
      <c r="U295" s="20">
        <v>45401.495729166665</v>
      </c>
      <c r="V295" s="12" t="s">
        <v>2140</v>
      </c>
      <c r="W295" s="11" t="s">
        <v>2573</v>
      </c>
      <c r="X295" s="11" t="s">
        <v>2573</v>
      </c>
      <c r="Y295" s="13" t="s">
        <v>2600</v>
      </c>
    </row>
    <row r="296" spans="1:25" ht="165">
      <c r="A296" s="11" t="s">
        <v>2128</v>
      </c>
      <c r="B296" s="11" t="s">
        <v>2129</v>
      </c>
      <c r="C296" s="11" t="s">
        <v>2153</v>
      </c>
      <c r="D296" s="12" t="s">
        <v>1935</v>
      </c>
      <c r="E296" s="11" t="s">
        <v>2166</v>
      </c>
      <c r="F296" s="11" t="s">
        <v>2132</v>
      </c>
      <c r="G296" s="12" t="s">
        <v>1860</v>
      </c>
      <c r="H296" s="11" t="s">
        <v>2218</v>
      </c>
      <c r="I296" s="11" t="s">
        <v>2134</v>
      </c>
      <c r="J296" s="11" t="s">
        <v>2149</v>
      </c>
      <c r="K296" s="11" t="s">
        <v>2136</v>
      </c>
      <c r="L296" s="12">
        <v>15</v>
      </c>
      <c r="M296" s="12" t="s">
        <v>1933</v>
      </c>
      <c r="N296" s="20">
        <v>45327</v>
      </c>
      <c r="O296" s="34" t="s">
        <v>2525</v>
      </c>
      <c r="P296" s="52">
        <v>45434</v>
      </c>
      <c r="Q296" s="22">
        <f>NETWORKDAYS(N296,P296,AV296:AY296:AZ296:BA296:BB296:BC296:BD296:BE296:BF296:BG296:BH296:BL296)</f>
        <v>78</v>
      </c>
      <c r="R296" s="22">
        <f t="shared" si="5"/>
        <v>79</v>
      </c>
      <c r="S296" s="25" t="s">
        <v>2570</v>
      </c>
      <c r="T296" s="11" t="s">
        <v>2526</v>
      </c>
      <c r="U296" s="20">
        <v>45401.492939814816</v>
      </c>
      <c r="V296" s="12" t="s">
        <v>2140</v>
      </c>
      <c r="W296" s="11" t="s">
        <v>2573</v>
      </c>
      <c r="X296" s="11" t="s">
        <v>2573</v>
      </c>
      <c r="Y296" s="13" t="s">
        <v>2600</v>
      </c>
    </row>
    <row r="297" spans="1:25" ht="165">
      <c r="A297" s="11" t="s">
        <v>2128</v>
      </c>
      <c r="B297" s="11" t="s">
        <v>2129</v>
      </c>
      <c r="C297" s="11" t="s">
        <v>2153</v>
      </c>
      <c r="D297" s="12" t="s">
        <v>576</v>
      </c>
      <c r="E297" s="11" t="s">
        <v>2166</v>
      </c>
      <c r="F297" s="11" t="s">
        <v>2132</v>
      </c>
      <c r="G297" s="12" t="s">
        <v>101</v>
      </c>
      <c r="H297" s="11" t="s">
        <v>2218</v>
      </c>
      <c r="I297" s="11" t="s">
        <v>2134</v>
      </c>
      <c r="J297" s="11" t="s">
        <v>2149</v>
      </c>
      <c r="K297" s="11" t="s">
        <v>2136</v>
      </c>
      <c r="L297" s="12">
        <v>15</v>
      </c>
      <c r="M297" s="12" t="s">
        <v>1936</v>
      </c>
      <c r="N297" s="20">
        <v>45327</v>
      </c>
      <c r="O297" s="34" t="s">
        <v>2527</v>
      </c>
      <c r="P297" s="52">
        <v>45434</v>
      </c>
      <c r="Q297" s="22">
        <f>NETWORKDAYS(N297,P297,AV297:AY297:AZ297:BA297:BB297:BC297:BD297:BE297:BF297:BG297:BH297:BL297)</f>
        <v>78</v>
      </c>
      <c r="R297" s="22">
        <f t="shared" si="5"/>
        <v>79</v>
      </c>
      <c r="S297" s="25" t="s">
        <v>2570</v>
      </c>
      <c r="T297" s="11" t="s">
        <v>2528</v>
      </c>
      <c r="U297" s="47">
        <v>45401.490312499998</v>
      </c>
      <c r="V297" s="11" t="s">
        <v>2140</v>
      </c>
      <c r="W297" s="11" t="s">
        <v>2573</v>
      </c>
      <c r="X297" s="11" t="s">
        <v>2573</v>
      </c>
      <c r="Y297" s="13" t="s">
        <v>2600</v>
      </c>
    </row>
    <row r="298" spans="1:25" ht="165">
      <c r="A298" s="11" t="s">
        <v>2128</v>
      </c>
      <c r="B298" s="11" t="s">
        <v>2129</v>
      </c>
      <c r="C298" s="11" t="s">
        <v>2153</v>
      </c>
      <c r="D298" s="12" t="s">
        <v>1940</v>
      </c>
      <c r="E298" s="11" t="s">
        <v>2166</v>
      </c>
      <c r="F298" s="11" t="s">
        <v>2132</v>
      </c>
      <c r="G298" s="12" t="s">
        <v>1941</v>
      </c>
      <c r="H298" s="11" t="s">
        <v>2218</v>
      </c>
      <c r="I298" s="11" t="s">
        <v>2134</v>
      </c>
      <c r="J298" s="11" t="s">
        <v>2149</v>
      </c>
      <c r="K298" s="11" t="s">
        <v>2136</v>
      </c>
      <c r="L298" s="12">
        <v>15</v>
      </c>
      <c r="M298" s="12" t="s">
        <v>1938</v>
      </c>
      <c r="N298" s="20">
        <v>45327</v>
      </c>
      <c r="O298" s="34" t="s">
        <v>2529</v>
      </c>
      <c r="P298" s="52">
        <v>45434</v>
      </c>
      <c r="Q298" s="22">
        <f>NETWORKDAYS(N298,P298,AV298:AY298:AZ298:BA298:BB298:BC298:BD298:BE298:BF298:BG298:BH298:BL298)</f>
        <v>78</v>
      </c>
      <c r="R298" s="22">
        <f t="shared" si="5"/>
        <v>79</v>
      </c>
      <c r="S298" s="25" t="s">
        <v>2570</v>
      </c>
      <c r="T298" s="11" t="s">
        <v>2530</v>
      </c>
      <c r="U298" s="20">
        <v>45401.487893518519</v>
      </c>
      <c r="V298" s="11" t="s">
        <v>2140</v>
      </c>
      <c r="W298" s="11" t="s">
        <v>2573</v>
      </c>
      <c r="X298" s="11" t="s">
        <v>2573</v>
      </c>
      <c r="Y298" s="13" t="s">
        <v>2600</v>
      </c>
    </row>
    <row r="299" spans="1:25" ht="150">
      <c r="A299" s="11" t="s">
        <v>2128</v>
      </c>
      <c r="B299" s="11" t="s">
        <v>2129</v>
      </c>
      <c r="C299" s="11" t="s">
        <v>2153</v>
      </c>
      <c r="D299" s="12" t="s">
        <v>1944</v>
      </c>
      <c r="E299" s="11" t="s">
        <v>2166</v>
      </c>
      <c r="F299" s="11" t="s">
        <v>2132</v>
      </c>
      <c r="G299" s="12" t="s">
        <v>1748</v>
      </c>
      <c r="H299" s="11" t="s">
        <v>2235</v>
      </c>
      <c r="I299" s="11" t="s">
        <v>2134</v>
      </c>
      <c r="J299" s="11" t="s">
        <v>2149</v>
      </c>
      <c r="K299" s="11" t="s">
        <v>2136</v>
      </c>
      <c r="L299" s="12">
        <v>15</v>
      </c>
      <c r="M299" s="12" t="s">
        <v>1942</v>
      </c>
      <c r="N299" s="20">
        <v>45327</v>
      </c>
      <c r="O299" s="35"/>
      <c r="P299" s="24">
        <v>45443</v>
      </c>
      <c r="Q299" s="22">
        <f>NETWORKDAYS(N299,P299,AV299:AY299:AZ299:BA299:BB299:BC299:BD299:BE299:BF299:BG299:BH299:BL299)</f>
        <v>85</v>
      </c>
      <c r="R299" s="22">
        <f t="shared" si="5"/>
        <v>86</v>
      </c>
      <c r="S299" s="13" t="s">
        <v>2151</v>
      </c>
      <c r="T299" s="11" t="s">
        <v>2393</v>
      </c>
      <c r="U299" s="12"/>
      <c r="V299" s="12"/>
      <c r="W299" s="12"/>
      <c r="X299" s="22"/>
      <c r="Y299" s="12"/>
    </row>
    <row r="300" spans="1:25" ht="165">
      <c r="A300" s="11" t="s">
        <v>2128</v>
      </c>
      <c r="B300" s="11" t="s">
        <v>2129</v>
      </c>
      <c r="C300" s="11" t="s">
        <v>2244</v>
      </c>
      <c r="D300" s="12" t="s">
        <v>1627</v>
      </c>
      <c r="E300" s="11" t="s">
        <v>2166</v>
      </c>
      <c r="F300" s="11" t="s">
        <v>2203</v>
      </c>
      <c r="G300" s="12" t="s">
        <v>1953</v>
      </c>
      <c r="H300" s="11" t="s">
        <v>2253</v>
      </c>
      <c r="I300" s="11" t="s">
        <v>2134</v>
      </c>
      <c r="J300" s="11" t="s">
        <v>2174</v>
      </c>
      <c r="K300" s="12" t="s">
        <v>2613</v>
      </c>
      <c r="L300" s="12">
        <v>15</v>
      </c>
      <c r="M300" s="12" t="s">
        <v>1951</v>
      </c>
      <c r="N300" s="20">
        <v>45327</v>
      </c>
      <c r="O300" s="35"/>
      <c r="P300" s="24">
        <v>45443</v>
      </c>
      <c r="Q300" s="22">
        <f>NETWORKDAYS(N300,P300,AV300:AY300:AZ300:BA300:BB300:BC300:BD300:BE300:BF300:BG300:BH300:BL300)</f>
        <v>85</v>
      </c>
      <c r="R300" s="22">
        <f t="shared" si="5"/>
        <v>86</v>
      </c>
      <c r="S300" s="13" t="s">
        <v>2151</v>
      </c>
      <c r="T300" s="11" t="s">
        <v>2531</v>
      </c>
      <c r="U300" s="12"/>
      <c r="V300" s="12"/>
      <c r="W300" s="12"/>
      <c r="X300" s="22"/>
      <c r="Y300" s="12"/>
    </row>
    <row r="301" spans="1:25" ht="165">
      <c r="A301" s="11" t="s">
        <v>2128</v>
      </c>
      <c r="B301" s="11" t="s">
        <v>2129</v>
      </c>
      <c r="C301" s="11" t="s">
        <v>2153</v>
      </c>
      <c r="D301" s="12" t="s">
        <v>349</v>
      </c>
      <c r="E301" s="11" t="s">
        <v>2166</v>
      </c>
      <c r="F301" s="11" t="s">
        <v>2132</v>
      </c>
      <c r="G301" s="12" t="s">
        <v>101</v>
      </c>
      <c r="H301" s="11" t="s">
        <v>2218</v>
      </c>
      <c r="I301" s="11" t="s">
        <v>2134</v>
      </c>
      <c r="J301" s="11" t="s">
        <v>2149</v>
      </c>
      <c r="K301" s="11" t="s">
        <v>2136</v>
      </c>
      <c r="L301" s="12">
        <v>15</v>
      </c>
      <c r="M301" s="12" t="s">
        <v>1956</v>
      </c>
      <c r="N301" s="20">
        <v>45327</v>
      </c>
      <c r="O301" s="34" t="s">
        <v>2532</v>
      </c>
      <c r="P301" s="52">
        <v>45434</v>
      </c>
      <c r="Q301" s="22">
        <f>NETWORKDAYS(N301,P301,AV301:AY301:AZ301:BA301:BB301:BC301:BD301:BE301:BF301:BG301:BH301:BL301)</f>
        <v>78</v>
      </c>
      <c r="R301" s="22">
        <f t="shared" si="5"/>
        <v>79</v>
      </c>
      <c r="S301" s="25" t="s">
        <v>2570</v>
      </c>
      <c r="T301" s="11" t="s">
        <v>2533</v>
      </c>
      <c r="U301" s="20">
        <v>45401.485046296293</v>
      </c>
      <c r="V301" s="11" t="s">
        <v>2140</v>
      </c>
      <c r="W301" s="11" t="s">
        <v>2573</v>
      </c>
      <c r="X301" s="11" t="s">
        <v>2573</v>
      </c>
      <c r="Y301" s="13" t="s">
        <v>2600</v>
      </c>
    </row>
    <row r="302" spans="1:25" ht="150">
      <c r="A302" s="11" t="s">
        <v>2128</v>
      </c>
      <c r="B302" s="11" t="s">
        <v>2129</v>
      </c>
      <c r="C302" s="11" t="s">
        <v>2257</v>
      </c>
      <c r="D302" s="12" t="s">
        <v>1524</v>
      </c>
      <c r="E302" s="11" t="s">
        <v>2166</v>
      </c>
      <c r="F302" s="11" t="s">
        <v>2203</v>
      </c>
      <c r="G302" s="12" t="s">
        <v>1964</v>
      </c>
      <c r="H302" s="11" t="s">
        <v>2218</v>
      </c>
      <c r="I302" s="11" t="s">
        <v>2134</v>
      </c>
      <c r="J302" s="11" t="s">
        <v>2149</v>
      </c>
      <c r="K302" s="12" t="s">
        <v>2613</v>
      </c>
      <c r="L302" s="12">
        <v>15</v>
      </c>
      <c r="M302" s="12" t="s">
        <v>1962</v>
      </c>
      <c r="N302" s="20">
        <v>45327</v>
      </c>
      <c r="O302" s="35"/>
      <c r="P302" s="24">
        <v>45443</v>
      </c>
      <c r="Q302" s="22">
        <f>NETWORKDAYS(N302,P302,AV302:AY302:AZ302:BA302:BB302:BC302:BD302:BE302:BF302:BG302:BH302:BL302)</f>
        <v>85</v>
      </c>
      <c r="R302" s="22">
        <f t="shared" si="5"/>
        <v>86</v>
      </c>
      <c r="S302" s="13" t="s">
        <v>2151</v>
      </c>
      <c r="T302" s="11" t="s">
        <v>2534</v>
      </c>
      <c r="U302" s="12"/>
      <c r="V302" s="12"/>
      <c r="W302" s="12"/>
      <c r="X302" s="22"/>
      <c r="Y302" s="12"/>
    </row>
    <row r="303" spans="1:25" ht="90">
      <c r="A303" s="11" t="s">
        <v>2128</v>
      </c>
      <c r="B303" s="11" t="s">
        <v>2129</v>
      </c>
      <c r="C303" s="11" t="s">
        <v>2257</v>
      </c>
      <c r="D303" s="12" t="s">
        <v>1524</v>
      </c>
      <c r="E303" s="11" t="s">
        <v>2166</v>
      </c>
      <c r="F303" s="11" t="s">
        <v>2132</v>
      </c>
      <c r="G303" s="12" t="s">
        <v>1967</v>
      </c>
      <c r="H303" s="11" t="s">
        <v>2133</v>
      </c>
      <c r="I303" s="11" t="s">
        <v>2134</v>
      </c>
      <c r="J303" s="11" t="s">
        <v>2135</v>
      </c>
      <c r="K303" s="11" t="s">
        <v>2136</v>
      </c>
      <c r="L303" s="12">
        <v>15</v>
      </c>
      <c r="M303" s="12" t="s">
        <v>1965</v>
      </c>
      <c r="N303" s="20">
        <v>45327</v>
      </c>
      <c r="O303" s="35"/>
      <c r="P303" s="24">
        <v>45443</v>
      </c>
      <c r="Q303" s="22">
        <f>NETWORKDAYS(N303,P303,AV303:AY303:AZ303:BA303:BB303:BC303:BD303:BE303:BF303:BG303:BH303:BL303)</f>
        <v>85</v>
      </c>
      <c r="R303" s="22">
        <f t="shared" si="5"/>
        <v>86</v>
      </c>
      <c r="S303" s="13" t="s">
        <v>2151</v>
      </c>
      <c r="T303" s="11" t="s">
        <v>2535</v>
      </c>
      <c r="U303" s="12"/>
      <c r="V303" s="12"/>
      <c r="W303" s="12"/>
      <c r="X303" s="22"/>
      <c r="Y303" s="12"/>
    </row>
    <row r="304" spans="1:25" ht="195">
      <c r="A304" s="11" t="s">
        <v>2128</v>
      </c>
      <c r="B304" s="11" t="s">
        <v>2129</v>
      </c>
      <c r="C304" s="11" t="s">
        <v>2223</v>
      </c>
      <c r="D304" s="12" t="s">
        <v>1254</v>
      </c>
      <c r="E304" s="11" t="s">
        <v>2166</v>
      </c>
      <c r="F304" s="11" t="s">
        <v>2132</v>
      </c>
      <c r="G304" s="12" t="s">
        <v>1970</v>
      </c>
      <c r="H304" s="11" t="s">
        <v>2133</v>
      </c>
      <c r="I304" s="11" t="s">
        <v>2134</v>
      </c>
      <c r="J304" s="11" t="s">
        <v>2135</v>
      </c>
      <c r="K304" s="12" t="s">
        <v>2613</v>
      </c>
      <c r="L304" s="12">
        <v>15</v>
      </c>
      <c r="M304" s="12" t="s">
        <v>1968</v>
      </c>
      <c r="N304" s="20">
        <v>45327</v>
      </c>
      <c r="O304" s="35"/>
      <c r="P304" s="24">
        <v>45443</v>
      </c>
      <c r="Q304" s="22">
        <f>NETWORKDAYS(N304,P304,AV304:AY304:AZ304:BA304:BB304:BC304:BD304:BE304:BF304:BG304:BH304:BL304)</f>
        <v>85</v>
      </c>
      <c r="R304" s="22">
        <f t="shared" si="5"/>
        <v>86</v>
      </c>
      <c r="S304" s="13" t="s">
        <v>2151</v>
      </c>
      <c r="T304" s="11" t="s">
        <v>2536</v>
      </c>
      <c r="U304" s="12"/>
      <c r="V304" s="12"/>
      <c r="W304" s="12"/>
      <c r="X304" s="22"/>
      <c r="Y304" s="12"/>
    </row>
    <row r="305" spans="1:25" ht="195">
      <c r="A305" s="11" t="s">
        <v>2128</v>
      </c>
      <c r="B305" s="11" t="s">
        <v>2129</v>
      </c>
      <c r="C305" s="11" t="s">
        <v>2223</v>
      </c>
      <c r="D305" s="12" t="s">
        <v>1254</v>
      </c>
      <c r="E305" s="11" t="s">
        <v>2166</v>
      </c>
      <c r="F305" s="11" t="s">
        <v>2132</v>
      </c>
      <c r="G305" s="12" t="s">
        <v>1970</v>
      </c>
      <c r="H305" s="11" t="s">
        <v>2133</v>
      </c>
      <c r="I305" s="11" t="s">
        <v>2134</v>
      </c>
      <c r="J305" s="11" t="s">
        <v>2135</v>
      </c>
      <c r="K305" s="12" t="s">
        <v>2613</v>
      </c>
      <c r="L305" s="12">
        <v>15</v>
      </c>
      <c r="M305" s="12" t="s">
        <v>1971</v>
      </c>
      <c r="N305" s="20">
        <v>45327</v>
      </c>
      <c r="O305" s="35"/>
      <c r="P305" s="24">
        <v>45443</v>
      </c>
      <c r="Q305" s="22">
        <f>NETWORKDAYS(N305,P305,AV305:AY305:AZ305:BA305:BB305:BC305:BD305:BE305:BF305:BG305:BH305:BL305)</f>
        <v>85</v>
      </c>
      <c r="R305" s="22">
        <f t="shared" si="5"/>
        <v>86</v>
      </c>
      <c r="S305" s="13" t="s">
        <v>2151</v>
      </c>
      <c r="T305" s="11" t="s">
        <v>2537</v>
      </c>
      <c r="U305" s="12"/>
      <c r="V305" s="12"/>
      <c r="W305" s="12"/>
      <c r="X305" s="22"/>
      <c r="Y305" s="12"/>
    </row>
    <row r="306" spans="1:25" ht="150">
      <c r="A306" s="11" t="s">
        <v>2128</v>
      </c>
      <c r="B306" s="11" t="s">
        <v>2129</v>
      </c>
      <c r="C306" s="11" t="s">
        <v>2153</v>
      </c>
      <c r="D306" s="12" t="s">
        <v>1975</v>
      </c>
      <c r="E306" s="11" t="s">
        <v>2131</v>
      </c>
      <c r="F306" s="11" t="s">
        <v>2132</v>
      </c>
      <c r="G306" s="12" t="s">
        <v>171</v>
      </c>
      <c r="H306" s="11" t="s">
        <v>2218</v>
      </c>
      <c r="I306" s="11" t="s">
        <v>2134</v>
      </c>
      <c r="J306" s="11" t="s">
        <v>2149</v>
      </c>
      <c r="K306" s="11" t="s">
        <v>2136</v>
      </c>
      <c r="L306" s="12">
        <v>15</v>
      </c>
      <c r="M306" s="12" t="s">
        <v>1973</v>
      </c>
      <c r="N306" s="20">
        <v>45327</v>
      </c>
      <c r="O306" s="35"/>
      <c r="P306" s="24">
        <v>45443</v>
      </c>
      <c r="Q306" s="22">
        <f>NETWORKDAYS(N306,P306,AV306:AY306:AZ306:BA306:BB306:BC306:BD306:BE306:BF306:BG306:BH306:BL306)</f>
        <v>85</v>
      </c>
      <c r="R306" s="22">
        <f t="shared" si="5"/>
        <v>86</v>
      </c>
      <c r="S306" s="13" t="s">
        <v>2151</v>
      </c>
      <c r="T306" s="11" t="s">
        <v>2400</v>
      </c>
      <c r="U306" s="12"/>
      <c r="V306" s="12"/>
      <c r="W306" s="12"/>
      <c r="X306" s="22"/>
      <c r="Y306" s="12"/>
    </row>
    <row r="307" spans="1:25" ht="150">
      <c r="A307" s="11" t="s">
        <v>2128</v>
      </c>
      <c r="B307" s="11" t="s">
        <v>2129</v>
      </c>
      <c r="C307" s="11" t="s">
        <v>2153</v>
      </c>
      <c r="D307" s="12" t="s">
        <v>1981</v>
      </c>
      <c r="E307" s="11" t="s">
        <v>2212</v>
      </c>
      <c r="F307" s="11" t="s">
        <v>2132</v>
      </c>
      <c r="G307" s="12" t="s">
        <v>1982</v>
      </c>
      <c r="H307" s="11" t="s">
        <v>2218</v>
      </c>
      <c r="I307" s="11" t="s">
        <v>2134</v>
      </c>
      <c r="J307" s="11" t="s">
        <v>2149</v>
      </c>
      <c r="K307" s="11" t="s">
        <v>2136</v>
      </c>
      <c r="L307" s="12">
        <v>15</v>
      </c>
      <c r="M307" s="12" t="s">
        <v>1979</v>
      </c>
      <c r="N307" s="20">
        <v>45327</v>
      </c>
      <c r="O307" s="35"/>
      <c r="P307" s="24">
        <v>45443</v>
      </c>
      <c r="Q307" s="22">
        <f>NETWORKDAYS(N307,P307,AV307:AY307:AZ307:BA307:BB307:BC307:BD307:BE307:BF307:BG307:BH307:BL307)</f>
        <v>85</v>
      </c>
      <c r="R307" s="22">
        <f t="shared" si="5"/>
        <v>86</v>
      </c>
      <c r="S307" s="13" t="s">
        <v>2151</v>
      </c>
      <c r="T307" s="11" t="s">
        <v>2538</v>
      </c>
      <c r="U307" s="12"/>
      <c r="V307" s="12"/>
      <c r="W307" s="12"/>
      <c r="X307" s="22"/>
      <c r="Y307" s="12"/>
    </row>
    <row r="308" spans="1:25" ht="150">
      <c r="A308" s="11" t="s">
        <v>2128</v>
      </c>
      <c r="B308" s="12" t="s">
        <v>2201</v>
      </c>
      <c r="C308" s="11" t="s">
        <v>2153</v>
      </c>
      <c r="D308" s="12" t="s">
        <v>243</v>
      </c>
      <c r="E308" s="11" t="s">
        <v>2131</v>
      </c>
      <c r="F308" s="11" t="s">
        <v>2132</v>
      </c>
      <c r="G308" s="12" t="s">
        <v>1985</v>
      </c>
      <c r="H308" s="11" t="s">
        <v>2218</v>
      </c>
      <c r="I308" s="11" t="s">
        <v>2134</v>
      </c>
      <c r="J308" s="11" t="s">
        <v>2149</v>
      </c>
      <c r="K308" s="11" t="s">
        <v>2614</v>
      </c>
      <c r="L308" s="12">
        <v>15</v>
      </c>
      <c r="M308" s="12" t="s">
        <v>1983</v>
      </c>
      <c r="N308" s="20">
        <v>45325</v>
      </c>
      <c r="O308" s="34" t="s">
        <v>2539</v>
      </c>
      <c r="P308" s="24">
        <v>45404</v>
      </c>
      <c r="Q308" s="22">
        <f>NETWORKDAYS(N308,P308,AV308:AY308:AZ308:BA308:BB308:BC308:BD308:BE308:BF308:BG308:BH308:BL308)</f>
        <v>56</v>
      </c>
      <c r="R308" s="22">
        <f t="shared" si="5"/>
        <v>57</v>
      </c>
      <c r="S308" s="25" t="s">
        <v>2570</v>
      </c>
      <c r="T308" s="11" t="s">
        <v>2540</v>
      </c>
      <c r="U308" s="20">
        <v>45404.621180555558</v>
      </c>
      <c r="V308" s="11" t="s">
        <v>2140</v>
      </c>
      <c r="W308" s="11" t="s">
        <v>2573</v>
      </c>
      <c r="X308" s="11" t="s">
        <v>2573</v>
      </c>
      <c r="Y308" s="13" t="s">
        <v>2600</v>
      </c>
    </row>
    <row r="309" spans="1:25" ht="210">
      <c r="A309" s="11" t="s">
        <v>2128</v>
      </c>
      <c r="B309" s="11" t="s">
        <v>2129</v>
      </c>
      <c r="C309" s="11" t="s">
        <v>2228</v>
      </c>
      <c r="D309" s="12" t="s">
        <v>1197</v>
      </c>
      <c r="E309" s="11" t="s">
        <v>2166</v>
      </c>
      <c r="F309" s="11" t="s">
        <v>2203</v>
      </c>
      <c r="G309" s="12" t="s">
        <v>1988</v>
      </c>
      <c r="H309" s="12" t="s">
        <v>2173</v>
      </c>
      <c r="I309" s="11" t="s">
        <v>2134</v>
      </c>
      <c r="J309" s="11" t="s">
        <v>2174</v>
      </c>
      <c r="K309" s="12" t="s">
        <v>2613</v>
      </c>
      <c r="L309" s="12">
        <v>15</v>
      </c>
      <c r="M309" s="12" t="s">
        <v>1986</v>
      </c>
      <c r="N309" s="20">
        <v>45324</v>
      </c>
      <c r="O309" s="35"/>
      <c r="P309" s="24">
        <v>45443</v>
      </c>
      <c r="Q309" s="22">
        <f>NETWORKDAYS(N309,P309,AV309:AY309:AZ309:BA309:BB309:BC309:BD309:BE309:BF309:BG309:BH309:BL309)</f>
        <v>86</v>
      </c>
      <c r="R309" s="22">
        <f t="shared" si="5"/>
        <v>87</v>
      </c>
      <c r="S309" s="13" t="s">
        <v>2151</v>
      </c>
      <c r="T309" s="11" t="s">
        <v>2541</v>
      </c>
      <c r="U309" s="12"/>
      <c r="V309" s="12"/>
      <c r="W309" s="12"/>
      <c r="X309" s="22"/>
      <c r="Y309" s="12"/>
    </row>
    <row r="310" spans="1:25" ht="165">
      <c r="A310" s="11" t="s">
        <v>2128</v>
      </c>
      <c r="B310" s="11" t="s">
        <v>2129</v>
      </c>
      <c r="C310" s="11" t="s">
        <v>2153</v>
      </c>
      <c r="D310" s="12" t="s">
        <v>553</v>
      </c>
      <c r="E310" s="11" t="s">
        <v>2154</v>
      </c>
      <c r="F310" s="11" t="s">
        <v>2132</v>
      </c>
      <c r="G310" s="12" t="s">
        <v>1991</v>
      </c>
      <c r="H310" s="12" t="s">
        <v>2173</v>
      </c>
      <c r="I310" s="11" t="s">
        <v>2134</v>
      </c>
      <c r="J310" s="11" t="s">
        <v>2174</v>
      </c>
      <c r="K310" s="11" t="s">
        <v>2136</v>
      </c>
      <c r="L310" s="12">
        <v>15</v>
      </c>
      <c r="M310" s="12" t="s">
        <v>1989</v>
      </c>
      <c r="N310" s="20">
        <v>45324</v>
      </c>
      <c r="O310" s="35"/>
      <c r="P310" s="24">
        <v>45443</v>
      </c>
      <c r="Q310" s="22">
        <f>NETWORKDAYS(N310,P310,AV310:AY310:AZ310:BA310:BB310:BC310:BD310:BE310:BF310:BG310:BH310:BL310)</f>
        <v>86</v>
      </c>
      <c r="R310" s="22">
        <f t="shared" si="5"/>
        <v>87</v>
      </c>
      <c r="S310" s="13" t="s">
        <v>2151</v>
      </c>
      <c r="T310" s="11" t="s">
        <v>2542</v>
      </c>
      <c r="U310" s="12"/>
      <c r="V310" s="12"/>
      <c r="W310" s="12"/>
      <c r="X310" s="22"/>
      <c r="Y310" s="12"/>
    </row>
    <row r="311" spans="1:25" ht="165">
      <c r="A311" s="11" t="s">
        <v>2128</v>
      </c>
      <c r="B311" s="11" t="s">
        <v>2129</v>
      </c>
      <c r="C311" s="11" t="s">
        <v>2153</v>
      </c>
      <c r="D311" s="12" t="s">
        <v>553</v>
      </c>
      <c r="E311" s="11" t="s">
        <v>2154</v>
      </c>
      <c r="F311" s="11" t="s">
        <v>2132</v>
      </c>
      <c r="G311" s="12" t="s">
        <v>1994</v>
      </c>
      <c r="H311" s="12" t="s">
        <v>2148</v>
      </c>
      <c r="I311" s="11" t="s">
        <v>2134</v>
      </c>
      <c r="J311" s="11" t="s">
        <v>2149</v>
      </c>
      <c r="K311" s="11" t="s">
        <v>2136</v>
      </c>
      <c r="L311" s="12">
        <v>15</v>
      </c>
      <c r="M311" s="12" t="s">
        <v>1992</v>
      </c>
      <c r="N311" s="20">
        <v>45324</v>
      </c>
      <c r="O311" s="35"/>
      <c r="P311" s="24">
        <v>45443</v>
      </c>
      <c r="Q311" s="22">
        <f>NETWORKDAYS(N311,P311,AV311:AY311:AZ311:BA311:BB311:BC311:BD311:BE311:BF311:BG311:BH311:BL311)</f>
        <v>86</v>
      </c>
      <c r="R311" s="22">
        <f t="shared" si="5"/>
        <v>87</v>
      </c>
      <c r="S311" s="13" t="s">
        <v>2151</v>
      </c>
      <c r="T311" s="11" t="s">
        <v>2543</v>
      </c>
      <c r="U311" s="12"/>
      <c r="V311" s="12"/>
      <c r="W311" s="12"/>
      <c r="X311" s="22"/>
      <c r="Y311" s="12"/>
    </row>
    <row r="312" spans="1:25" ht="120">
      <c r="A312" s="11" t="s">
        <v>2128</v>
      </c>
      <c r="B312" s="11" t="s">
        <v>2129</v>
      </c>
      <c r="C312" s="11" t="s">
        <v>2215</v>
      </c>
      <c r="D312" s="12" t="s">
        <v>634</v>
      </c>
      <c r="E312" s="11" t="s">
        <v>2166</v>
      </c>
      <c r="F312" s="11" t="s">
        <v>2203</v>
      </c>
      <c r="G312" s="12" t="s">
        <v>2000</v>
      </c>
      <c r="H312" s="12" t="s">
        <v>2148</v>
      </c>
      <c r="I312" s="11" t="s">
        <v>2134</v>
      </c>
      <c r="J312" s="11" t="s">
        <v>2149</v>
      </c>
      <c r="K312" s="11" t="s">
        <v>2136</v>
      </c>
      <c r="L312" s="12">
        <v>15</v>
      </c>
      <c r="M312" s="12" t="s">
        <v>1998</v>
      </c>
      <c r="N312" s="20">
        <v>45324</v>
      </c>
      <c r="O312" s="35"/>
      <c r="P312" s="24">
        <v>45443</v>
      </c>
      <c r="Q312" s="22">
        <f>NETWORKDAYS(N312,P312,AV312:AY312:AZ312:BA312:BB312:BC312:BD312:BE312:BF312:BG312:BH312:BL312)</f>
        <v>86</v>
      </c>
      <c r="R312" s="22">
        <f t="shared" si="5"/>
        <v>87</v>
      </c>
      <c r="S312" s="13" t="s">
        <v>2151</v>
      </c>
      <c r="T312" s="11" t="s">
        <v>2544</v>
      </c>
      <c r="U312" s="12"/>
      <c r="V312" s="12"/>
      <c r="W312" s="12"/>
      <c r="X312" s="22"/>
      <c r="Y312" s="12"/>
    </row>
    <row r="313" spans="1:25" ht="150">
      <c r="A313" s="11" t="s">
        <v>2128</v>
      </c>
      <c r="B313" s="11" t="s">
        <v>2129</v>
      </c>
      <c r="C313" s="11" t="s">
        <v>2244</v>
      </c>
      <c r="D313" s="12" t="s">
        <v>2003</v>
      </c>
      <c r="E313" s="11" t="s">
        <v>2131</v>
      </c>
      <c r="F313" s="11" t="s">
        <v>2132</v>
      </c>
      <c r="G313" s="12" t="s">
        <v>2004</v>
      </c>
      <c r="H313" s="11" t="s">
        <v>2218</v>
      </c>
      <c r="I313" s="11" t="s">
        <v>2134</v>
      </c>
      <c r="J313" s="11" t="s">
        <v>2149</v>
      </c>
      <c r="K313" s="11" t="s">
        <v>2136</v>
      </c>
      <c r="L313" s="12">
        <v>15</v>
      </c>
      <c r="M313" s="12" t="s">
        <v>2001</v>
      </c>
      <c r="N313" s="20">
        <v>45324</v>
      </c>
      <c r="O313" s="35"/>
      <c r="P313" s="24">
        <v>45443</v>
      </c>
      <c r="Q313" s="22">
        <f>NETWORKDAYS(N313,P313,AV313:AY313:AZ313:BA313:BB313:BC313:BD313:BE313:BF313:BG313:BH313:BL313)</f>
        <v>86</v>
      </c>
      <c r="R313" s="22">
        <f t="shared" si="5"/>
        <v>87</v>
      </c>
      <c r="S313" s="13" t="s">
        <v>2151</v>
      </c>
      <c r="T313" s="11" t="s">
        <v>2538</v>
      </c>
      <c r="U313" s="12"/>
      <c r="V313" s="12"/>
      <c r="W313" s="12"/>
      <c r="X313" s="22"/>
      <c r="Y313" s="12"/>
    </row>
    <row r="314" spans="1:25" ht="165">
      <c r="A314" s="11" t="s">
        <v>2128</v>
      </c>
      <c r="B314" s="12" t="s">
        <v>2201</v>
      </c>
      <c r="C314" s="11" t="s">
        <v>2244</v>
      </c>
      <c r="D314" s="12" t="s">
        <v>2003</v>
      </c>
      <c r="E314" s="11" t="s">
        <v>2131</v>
      </c>
      <c r="F314" s="11" t="s">
        <v>2132</v>
      </c>
      <c r="G314" s="12" t="s">
        <v>2004</v>
      </c>
      <c r="H314" s="11" t="s">
        <v>2218</v>
      </c>
      <c r="I314" s="11" t="s">
        <v>2134</v>
      </c>
      <c r="J314" s="11" t="s">
        <v>2149</v>
      </c>
      <c r="K314" s="11" t="s">
        <v>2136</v>
      </c>
      <c r="L314" s="12">
        <v>15</v>
      </c>
      <c r="M314" s="12" t="s">
        <v>2005</v>
      </c>
      <c r="N314" s="20">
        <v>45324</v>
      </c>
      <c r="O314" s="34" t="s">
        <v>2545</v>
      </c>
      <c r="P314" s="52">
        <v>45441</v>
      </c>
      <c r="Q314" s="22">
        <f>NETWORKDAYS(N314,P314,AV314:AY314:AZ314:BA314:BB314:BC314:BD314:BE314:BF314:BG314:BH314:BL314)</f>
        <v>84</v>
      </c>
      <c r="R314" s="22">
        <f t="shared" si="5"/>
        <v>85</v>
      </c>
      <c r="S314" s="25" t="s">
        <v>2570</v>
      </c>
      <c r="T314" s="11" t="s">
        <v>2546</v>
      </c>
      <c r="U314" s="20">
        <v>45436.410266203704</v>
      </c>
      <c r="V314" s="11" t="s">
        <v>2140</v>
      </c>
      <c r="W314" s="11" t="s">
        <v>2573</v>
      </c>
      <c r="X314" s="11" t="s">
        <v>2573</v>
      </c>
      <c r="Y314" s="13" t="s">
        <v>2600</v>
      </c>
    </row>
    <row r="315" spans="1:25" ht="165">
      <c r="A315" s="11" t="s">
        <v>2128</v>
      </c>
      <c r="B315" s="11" t="s">
        <v>2129</v>
      </c>
      <c r="C315" s="11" t="s">
        <v>2208</v>
      </c>
      <c r="D315" s="12" t="s">
        <v>2016</v>
      </c>
      <c r="E315" s="11" t="s">
        <v>2166</v>
      </c>
      <c r="F315" s="11" t="s">
        <v>2132</v>
      </c>
      <c r="G315" s="12" t="s">
        <v>405</v>
      </c>
      <c r="H315" s="11" t="s">
        <v>2218</v>
      </c>
      <c r="I315" s="11" t="s">
        <v>2134</v>
      </c>
      <c r="J315" s="11" t="s">
        <v>2149</v>
      </c>
      <c r="K315" s="11" t="s">
        <v>2136</v>
      </c>
      <c r="L315" s="12">
        <v>15</v>
      </c>
      <c r="M315" s="12" t="s">
        <v>2014</v>
      </c>
      <c r="N315" s="20">
        <v>45324</v>
      </c>
      <c r="O315" s="34" t="s">
        <v>2547</v>
      </c>
      <c r="P315" s="52">
        <v>45441</v>
      </c>
      <c r="Q315" s="22">
        <f>NETWORKDAYS(N315,P315,AV315:AY315:AZ315:BA315:BB315:BC315:BD315:BE315:BF315:BG315:BH315:BL315)</f>
        <v>84</v>
      </c>
      <c r="R315" s="22">
        <f t="shared" si="5"/>
        <v>85</v>
      </c>
      <c r="S315" s="25" t="s">
        <v>2570</v>
      </c>
      <c r="T315" s="11" t="s">
        <v>2548</v>
      </c>
      <c r="U315" s="20">
        <v>45436.422233796293</v>
      </c>
      <c r="V315" s="11" t="s">
        <v>2140</v>
      </c>
      <c r="W315" s="11" t="s">
        <v>2573</v>
      </c>
      <c r="X315" s="11" t="s">
        <v>2573</v>
      </c>
      <c r="Y315" s="13" t="s">
        <v>2600</v>
      </c>
    </row>
    <row r="316" spans="1:25" ht="90">
      <c r="A316" s="11" t="s">
        <v>2128</v>
      </c>
      <c r="B316" s="11" t="s">
        <v>2129</v>
      </c>
      <c r="C316" s="11" t="s">
        <v>2244</v>
      </c>
      <c r="D316" s="12" t="s">
        <v>2023</v>
      </c>
      <c r="E316" s="11" t="s">
        <v>2131</v>
      </c>
      <c r="F316" s="11" t="s">
        <v>2132</v>
      </c>
      <c r="G316" s="12" t="s">
        <v>2024</v>
      </c>
      <c r="H316" s="12"/>
      <c r="I316" s="11" t="s">
        <v>2178</v>
      </c>
      <c r="J316" s="11" t="s">
        <v>2178</v>
      </c>
      <c r="K316" s="11" t="s">
        <v>2136</v>
      </c>
      <c r="L316" s="12">
        <v>15</v>
      </c>
      <c r="M316" s="12" t="s">
        <v>2021</v>
      </c>
      <c r="N316" s="20">
        <v>45324</v>
      </c>
      <c r="O316" s="35"/>
      <c r="P316" s="24">
        <v>45443</v>
      </c>
      <c r="Q316" s="22">
        <f>NETWORKDAYS(N316,P316,AV316:AY316:AZ316:BA316:BB316:BC316:BD316:BE316:BF316:BG316:BH316:BL316)</f>
        <v>86</v>
      </c>
      <c r="R316" s="22">
        <f t="shared" si="5"/>
        <v>87</v>
      </c>
      <c r="S316" s="13" t="s">
        <v>2151</v>
      </c>
      <c r="T316" s="11" t="s">
        <v>2549</v>
      </c>
      <c r="U316" s="12"/>
      <c r="V316" s="12"/>
      <c r="W316" s="12"/>
      <c r="X316" s="22"/>
      <c r="Y316" s="12"/>
    </row>
    <row r="317" spans="1:25" ht="195">
      <c r="A317" s="11" t="s">
        <v>2128</v>
      </c>
      <c r="B317" s="11" t="s">
        <v>2129</v>
      </c>
      <c r="C317" s="11" t="s">
        <v>2153</v>
      </c>
      <c r="D317" s="12" t="s">
        <v>2027</v>
      </c>
      <c r="E317" s="11" t="s">
        <v>2166</v>
      </c>
      <c r="F317" s="11" t="s">
        <v>2132</v>
      </c>
      <c r="G317" s="12" t="s">
        <v>2028</v>
      </c>
      <c r="H317" s="12"/>
      <c r="I317" s="11" t="s">
        <v>2178</v>
      </c>
      <c r="J317" s="11" t="s">
        <v>2178</v>
      </c>
      <c r="K317" s="11" t="s">
        <v>2136</v>
      </c>
      <c r="L317" s="12">
        <v>15</v>
      </c>
      <c r="M317" s="12" t="s">
        <v>2025</v>
      </c>
      <c r="N317" s="20">
        <v>45324</v>
      </c>
      <c r="O317" s="35"/>
      <c r="P317" s="24">
        <v>45443</v>
      </c>
      <c r="Q317" s="22">
        <f>NETWORKDAYS(N317,P317,AV317:AY317:AZ317:BA317:BB317:BC317:BD317:BE317:BF317:BG317:BH317:BL317)</f>
        <v>86</v>
      </c>
      <c r="R317" s="22">
        <f t="shared" si="5"/>
        <v>87</v>
      </c>
      <c r="S317" s="13" t="s">
        <v>2151</v>
      </c>
      <c r="T317" s="11" t="s">
        <v>2550</v>
      </c>
      <c r="U317" s="12"/>
      <c r="V317" s="12"/>
      <c r="W317" s="12"/>
      <c r="X317" s="22"/>
      <c r="Y317" s="12"/>
    </row>
    <row r="318" spans="1:25" ht="165">
      <c r="A318" s="11" t="s">
        <v>2128</v>
      </c>
      <c r="B318" s="11" t="s">
        <v>2129</v>
      </c>
      <c r="C318" s="11" t="s">
        <v>2153</v>
      </c>
      <c r="D318" s="12" t="s">
        <v>583</v>
      </c>
      <c r="E318" s="11" t="s">
        <v>2154</v>
      </c>
      <c r="F318" s="11" t="s">
        <v>2132</v>
      </c>
      <c r="G318" s="12" t="s">
        <v>2031</v>
      </c>
      <c r="H318" s="11" t="s">
        <v>2551</v>
      </c>
      <c r="I318" s="12" t="s">
        <v>2156</v>
      </c>
      <c r="J318" s="11" t="s">
        <v>2552</v>
      </c>
      <c r="K318" s="11" t="s">
        <v>2136</v>
      </c>
      <c r="L318" s="12">
        <v>15</v>
      </c>
      <c r="M318" s="12" t="s">
        <v>2029</v>
      </c>
      <c r="N318" s="20">
        <v>45324</v>
      </c>
      <c r="O318" s="35"/>
      <c r="P318" s="24">
        <v>45443</v>
      </c>
      <c r="Q318" s="22">
        <f>NETWORKDAYS(N318,P318,AV318:AY318:AZ318:BA318:BB318:BC318:BD318:BE318:BF318:BG318:BH318:BL318)</f>
        <v>86</v>
      </c>
      <c r="R318" s="22">
        <f t="shared" si="5"/>
        <v>87</v>
      </c>
      <c r="S318" s="13" t="s">
        <v>2151</v>
      </c>
      <c r="T318" s="11" t="s">
        <v>2553</v>
      </c>
      <c r="U318" s="12"/>
      <c r="V318" s="12"/>
      <c r="W318" s="12"/>
      <c r="X318" s="22"/>
      <c r="Y318" s="12"/>
    </row>
    <row r="319" spans="1:25" ht="195">
      <c r="A319" s="11" t="s">
        <v>2128</v>
      </c>
      <c r="B319" s="11" t="s">
        <v>2129</v>
      </c>
      <c r="C319" s="11" t="s">
        <v>2257</v>
      </c>
      <c r="D319" s="12" t="s">
        <v>2034</v>
      </c>
      <c r="E319" s="11" t="s">
        <v>2166</v>
      </c>
      <c r="F319" s="56" t="s">
        <v>2611</v>
      </c>
      <c r="G319" s="12" t="s">
        <v>2035</v>
      </c>
      <c r="H319" s="12" t="s">
        <v>2186</v>
      </c>
      <c r="I319" s="11" t="s">
        <v>2134</v>
      </c>
      <c r="J319" s="11" t="s">
        <v>2187</v>
      </c>
      <c r="K319" s="11" t="s">
        <v>2136</v>
      </c>
      <c r="L319" s="12">
        <v>15</v>
      </c>
      <c r="M319" s="12" t="s">
        <v>2032</v>
      </c>
      <c r="N319" s="20">
        <v>45324</v>
      </c>
      <c r="O319" s="35"/>
      <c r="P319" s="24">
        <v>45443</v>
      </c>
      <c r="Q319" s="22">
        <f>NETWORKDAYS(N319,P319,AV319:AY319:AZ319:BA319:BB319:BC319:BD319:BE319:BF319:BG319:BH319:BL319)</f>
        <v>86</v>
      </c>
      <c r="R319" s="22">
        <f t="shared" si="5"/>
        <v>87</v>
      </c>
      <c r="S319" s="13" t="s">
        <v>2151</v>
      </c>
      <c r="T319" s="11" t="s">
        <v>2554</v>
      </c>
      <c r="U319" s="12"/>
      <c r="V319" s="12"/>
      <c r="W319" s="12"/>
      <c r="X319" s="22"/>
      <c r="Y319" s="12"/>
    </row>
    <row r="320" spans="1:25" ht="165">
      <c r="A320" s="11" t="s">
        <v>2128</v>
      </c>
      <c r="B320" s="11" t="s">
        <v>2129</v>
      </c>
      <c r="C320" s="11" t="s">
        <v>2290</v>
      </c>
      <c r="D320" s="12" t="s">
        <v>2038</v>
      </c>
      <c r="E320" s="11" t="s">
        <v>2212</v>
      </c>
      <c r="F320" s="11" t="s">
        <v>2203</v>
      </c>
      <c r="G320" s="12" t="s">
        <v>2039</v>
      </c>
      <c r="H320" s="11" t="s">
        <v>2253</v>
      </c>
      <c r="I320" s="11" t="s">
        <v>2134</v>
      </c>
      <c r="J320" s="11" t="s">
        <v>2174</v>
      </c>
      <c r="K320" s="12" t="s">
        <v>2613</v>
      </c>
      <c r="L320" s="12">
        <v>15</v>
      </c>
      <c r="M320" s="12" t="s">
        <v>2036</v>
      </c>
      <c r="N320" s="20">
        <v>45324</v>
      </c>
      <c r="O320" s="35"/>
      <c r="P320" s="24">
        <v>45443</v>
      </c>
      <c r="Q320" s="22">
        <f>NETWORKDAYS(N320,P320,AV320:AY320:AZ320:BA320:BB320:BC320:BD320:BE320:BF320:BG320:BH320:BL320)</f>
        <v>86</v>
      </c>
      <c r="R320" s="22">
        <f t="shared" si="5"/>
        <v>87</v>
      </c>
      <c r="S320" s="13" t="s">
        <v>2151</v>
      </c>
      <c r="T320" s="11" t="s">
        <v>2555</v>
      </c>
      <c r="U320" s="12"/>
      <c r="V320" s="12"/>
      <c r="W320" s="12"/>
      <c r="X320" s="22"/>
      <c r="Y320" s="12"/>
    </row>
    <row r="321" spans="1:25" ht="135">
      <c r="A321" s="11" t="s">
        <v>2128</v>
      </c>
      <c r="B321" s="11" t="s">
        <v>2129</v>
      </c>
      <c r="C321" s="11" t="s">
        <v>2130</v>
      </c>
      <c r="D321" s="12" t="s">
        <v>640</v>
      </c>
      <c r="E321" s="11" t="s">
        <v>2154</v>
      </c>
      <c r="F321" s="11" t="s">
        <v>2203</v>
      </c>
      <c r="G321" s="12" t="s">
        <v>2042</v>
      </c>
      <c r="H321" s="12" t="s">
        <v>2173</v>
      </c>
      <c r="I321" s="11" t="s">
        <v>2134</v>
      </c>
      <c r="J321" s="11" t="s">
        <v>2174</v>
      </c>
      <c r="K321" s="12" t="s">
        <v>2613</v>
      </c>
      <c r="L321" s="12">
        <v>15</v>
      </c>
      <c r="M321" s="12" t="s">
        <v>2040</v>
      </c>
      <c r="N321" s="20">
        <v>45324</v>
      </c>
      <c r="O321" s="35"/>
      <c r="P321" s="24">
        <v>45443</v>
      </c>
      <c r="Q321" s="22">
        <f>NETWORKDAYS(N321,P321,AV321:AY321:AZ321:BA321:BB321:BC321:BD321:BE321:BF321:BG321:BH321:BL321)</f>
        <v>86</v>
      </c>
      <c r="R321" s="22">
        <f t="shared" si="5"/>
        <v>87</v>
      </c>
      <c r="S321" s="13" t="s">
        <v>2151</v>
      </c>
      <c r="T321" s="11" t="s">
        <v>2556</v>
      </c>
      <c r="U321" s="12"/>
      <c r="V321" s="12"/>
      <c r="W321" s="12"/>
      <c r="X321" s="22"/>
      <c r="Y321" s="12"/>
    </row>
    <row r="322" spans="1:25" ht="165">
      <c r="A322" s="11" t="s">
        <v>2128</v>
      </c>
      <c r="B322" s="11" t="s">
        <v>2129</v>
      </c>
      <c r="C322" s="11" t="s">
        <v>2244</v>
      </c>
      <c r="D322" s="12" t="s">
        <v>2045</v>
      </c>
      <c r="E322" s="11" t="s">
        <v>2166</v>
      </c>
      <c r="F322" s="11" t="s">
        <v>2132</v>
      </c>
      <c r="G322" s="12" t="s">
        <v>2046</v>
      </c>
      <c r="H322" s="11" t="s">
        <v>2218</v>
      </c>
      <c r="I322" s="11" t="s">
        <v>2134</v>
      </c>
      <c r="J322" s="11" t="s">
        <v>2149</v>
      </c>
      <c r="K322" s="11" t="s">
        <v>2136</v>
      </c>
      <c r="L322" s="12">
        <v>15</v>
      </c>
      <c r="M322" s="12" t="s">
        <v>2043</v>
      </c>
      <c r="N322" s="20">
        <v>45324</v>
      </c>
      <c r="O322" s="34" t="s">
        <v>2557</v>
      </c>
      <c r="P322" s="52">
        <v>45434</v>
      </c>
      <c r="Q322" s="22">
        <f>NETWORKDAYS(N322,P322,AV322:AY322:AZ322:BA322:BB322:BC322:BD322:BE322:BF322:BG322:BH322:BL322)</f>
        <v>79</v>
      </c>
      <c r="R322" s="22">
        <f t="shared" si="5"/>
        <v>80</v>
      </c>
      <c r="S322" s="25" t="s">
        <v>2570</v>
      </c>
      <c r="T322" s="11" t="s">
        <v>2558</v>
      </c>
      <c r="U322" s="20">
        <v>45400.418333333335</v>
      </c>
      <c r="V322" s="11" t="s">
        <v>2140</v>
      </c>
      <c r="W322" s="11" t="s">
        <v>2573</v>
      </c>
      <c r="X322" s="11" t="s">
        <v>2573</v>
      </c>
      <c r="Y322" s="13" t="s">
        <v>2600</v>
      </c>
    </row>
    <row r="323" spans="1:25" ht="90">
      <c r="A323" s="11" t="s">
        <v>2128</v>
      </c>
      <c r="B323" s="11" t="s">
        <v>2129</v>
      </c>
      <c r="C323" s="11" t="s">
        <v>2232</v>
      </c>
      <c r="D323" s="12" t="s">
        <v>2053</v>
      </c>
      <c r="E323" s="11" t="s">
        <v>2131</v>
      </c>
      <c r="F323" s="11" t="s">
        <v>2132</v>
      </c>
      <c r="G323" s="12" t="s">
        <v>2054</v>
      </c>
      <c r="H323" s="12"/>
      <c r="I323" s="11" t="s">
        <v>2178</v>
      </c>
      <c r="J323" s="11" t="s">
        <v>2178</v>
      </c>
      <c r="K323" s="11" t="s">
        <v>2136</v>
      </c>
      <c r="L323" s="12">
        <v>15</v>
      </c>
      <c r="M323" s="12" t="s">
        <v>2051</v>
      </c>
      <c r="N323" s="20">
        <v>45324</v>
      </c>
      <c r="O323" s="35"/>
      <c r="P323" s="24">
        <v>45443</v>
      </c>
      <c r="Q323" s="22">
        <f>NETWORKDAYS(N323,P323,AV323:AY323:AZ323:BA323:BB323:BC323:BD323:BE323:BF323:BG323:BH323:BL323)</f>
        <v>86</v>
      </c>
      <c r="R323" s="22">
        <f t="shared" si="5"/>
        <v>87</v>
      </c>
      <c r="S323" s="13" t="s">
        <v>2151</v>
      </c>
      <c r="T323" s="11" t="s">
        <v>2559</v>
      </c>
      <c r="U323" s="12"/>
      <c r="V323" s="12"/>
      <c r="W323" s="12"/>
      <c r="X323" s="22"/>
      <c r="Y323" s="12"/>
    </row>
    <row r="324" spans="1:25" ht="135">
      <c r="A324" s="11" t="s">
        <v>2128</v>
      </c>
      <c r="B324" s="11" t="s">
        <v>2129</v>
      </c>
      <c r="C324" s="11" t="s">
        <v>2184</v>
      </c>
      <c r="D324" s="12" t="s">
        <v>2057</v>
      </c>
      <c r="E324" s="11" t="s">
        <v>2131</v>
      </c>
      <c r="F324" s="11" t="s">
        <v>2132</v>
      </c>
      <c r="G324" s="12" t="s">
        <v>2058</v>
      </c>
      <c r="H324" s="12" t="s">
        <v>2186</v>
      </c>
      <c r="I324" s="11" t="s">
        <v>2134</v>
      </c>
      <c r="J324" s="11" t="s">
        <v>2187</v>
      </c>
      <c r="K324" s="12" t="s">
        <v>2613</v>
      </c>
      <c r="L324" s="12">
        <v>15</v>
      </c>
      <c r="M324" s="12" t="s">
        <v>2055</v>
      </c>
      <c r="N324" s="20">
        <v>45323</v>
      </c>
      <c r="O324" s="34" t="s">
        <v>2560</v>
      </c>
      <c r="P324" s="52">
        <v>45440</v>
      </c>
      <c r="Q324" s="22">
        <f>NETWORKDAYS(N324,P324,AV324:AY324:AZ324:BA324:BB324:BC324:BD324:BE324:BF324:BG324:BH324:BL324)</f>
        <v>84</v>
      </c>
      <c r="R324" s="22">
        <f t="shared" ref="R324:R335" si="6">1+Q324</f>
        <v>85</v>
      </c>
      <c r="S324" s="25" t="s">
        <v>2570</v>
      </c>
      <c r="T324" s="11" t="s">
        <v>2610</v>
      </c>
      <c r="U324" s="20">
        <v>45355.634444444448</v>
      </c>
      <c r="V324" s="11" t="s">
        <v>2140</v>
      </c>
      <c r="W324" s="11" t="s">
        <v>2573</v>
      </c>
      <c r="X324" s="11" t="s">
        <v>2573</v>
      </c>
      <c r="Y324" s="13" t="s">
        <v>2600</v>
      </c>
    </row>
    <row r="325" spans="1:25" ht="195">
      <c r="A325" s="11" t="s">
        <v>2128</v>
      </c>
      <c r="B325" s="12" t="s">
        <v>2201</v>
      </c>
      <c r="C325" s="11" t="s">
        <v>2240</v>
      </c>
      <c r="D325" s="12" t="s">
        <v>286</v>
      </c>
      <c r="E325" s="11" t="s">
        <v>2166</v>
      </c>
      <c r="F325" s="11" t="s">
        <v>2132</v>
      </c>
      <c r="G325" s="12" t="s">
        <v>1501</v>
      </c>
      <c r="H325" s="12" t="s">
        <v>2186</v>
      </c>
      <c r="I325" s="11" t="s">
        <v>2134</v>
      </c>
      <c r="J325" s="11" t="s">
        <v>2187</v>
      </c>
      <c r="K325" s="12" t="s">
        <v>2613</v>
      </c>
      <c r="L325" s="12">
        <v>15</v>
      </c>
      <c r="M325" s="12" t="s">
        <v>2059</v>
      </c>
      <c r="N325" s="20">
        <v>45323</v>
      </c>
      <c r="O325" s="35"/>
      <c r="P325" s="24">
        <v>45443</v>
      </c>
      <c r="Q325" s="22">
        <f>NETWORKDAYS(N325,P325,AV325:AY325:AZ325:BA325:BB325:BC325:BD325:BE325:BF325:BG325:BH325:BL325)</f>
        <v>87</v>
      </c>
      <c r="R325" s="22">
        <f t="shared" si="6"/>
        <v>88</v>
      </c>
      <c r="S325" s="13" t="s">
        <v>2151</v>
      </c>
      <c r="T325" s="11" t="s">
        <v>2561</v>
      </c>
      <c r="U325" s="12"/>
      <c r="V325" s="12"/>
      <c r="W325" s="12"/>
      <c r="X325" s="22"/>
      <c r="Y325" s="12"/>
    </row>
    <row r="326" spans="1:25" ht="135">
      <c r="A326" s="11" t="s">
        <v>2128</v>
      </c>
      <c r="B326" s="11" t="s">
        <v>2129</v>
      </c>
      <c r="C326" s="11" t="s">
        <v>2153</v>
      </c>
      <c r="D326" s="12" t="s">
        <v>2063</v>
      </c>
      <c r="E326" s="11" t="s">
        <v>2131</v>
      </c>
      <c r="F326" s="11" t="s">
        <v>2203</v>
      </c>
      <c r="G326" s="12" t="s">
        <v>2064</v>
      </c>
      <c r="H326" s="11" t="s">
        <v>2218</v>
      </c>
      <c r="I326" s="11" t="s">
        <v>2134</v>
      </c>
      <c r="J326" s="11" t="s">
        <v>2149</v>
      </c>
      <c r="K326" s="11" t="s">
        <v>2136</v>
      </c>
      <c r="L326" s="12">
        <v>15</v>
      </c>
      <c r="M326" s="12" t="s">
        <v>2061</v>
      </c>
      <c r="N326" s="20">
        <v>45323</v>
      </c>
      <c r="O326" s="34" t="s">
        <v>2562</v>
      </c>
      <c r="P326" s="52">
        <v>45441</v>
      </c>
      <c r="Q326" s="22">
        <f>NETWORKDAYS(N326,P326,AV326:AY326:AZ326:BA326:BB326:BC326:BD326:BE326:BF326:BG326:BH326:BL326)</f>
        <v>85</v>
      </c>
      <c r="R326" s="22">
        <f t="shared" si="6"/>
        <v>86</v>
      </c>
      <c r="S326" s="25" t="s">
        <v>2570</v>
      </c>
      <c r="T326" s="11" t="s">
        <v>2609</v>
      </c>
      <c r="U326" s="20">
        <v>45436.415393518517</v>
      </c>
      <c r="V326" s="11" t="s">
        <v>2140</v>
      </c>
      <c r="W326" s="11" t="s">
        <v>2573</v>
      </c>
      <c r="X326" s="11" t="s">
        <v>2573</v>
      </c>
      <c r="Y326" s="13" t="s">
        <v>2600</v>
      </c>
    </row>
    <row r="327" spans="1:25" ht="150">
      <c r="A327" s="11" t="s">
        <v>2128</v>
      </c>
      <c r="B327" s="11" t="s">
        <v>2129</v>
      </c>
      <c r="C327" s="11" t="s">
        <v>2153</v>
      </c>
      <c r="D327" s="12" t="s">
        <v>278</v>
      </c>
      <c r="E327" s="11" t="s">
        <v>2166</v>
      </c>
      <c r="F327" s="11" t="s">
        <v>2203</v>
      </c>
      <c r="G327" s="12" t="s">
        <v>2071</v>
      </c>
      <c r="H327" s="12" t="s">
        <v>2173</v>
      </c>
      <c r="I327" s="11" t="s">
        <v>2134</v>
      </c>
      <c r="J327" s="11" t="s">
        <v>2149</v>
      </c>
      <c r="K327" s="12" t="s">
        <v>2613</v>
      </c>
      <c r="L327" s="12">
        <v>15</v>
      </c>
      <c r="M327" s="12" t="s">
        <v>2069</v>
      </c>
      <c r="N327" s="20">
        <v>45323</v>
      </c>
      <c r="O327" s="35"/>
      <c r="P327" s="24">
        <v>45443</v>
      </c>
      <c r="Q327" s="22">
        <f>NETWORKDAYS(N327,P327,AV327:AY327:AZ327:BA327:BB327:BC327:BD327:BE327:BF327:BG327:BH327:BL327)</f>
        <v>87</v>
      </c>
      <c r="R327" s="22">
        <f t="shared" si="6"/>
        <v>88</v>
      </c>
      <c r="S327" s="13" t="s">
        <v>2151</v>
      </c>
      <c r="T327" s="11" t="s">
        <v>2563</v>
      </c>
      <c r="U327" s="12"/>
      <c r="V327" s="12"/>
      <c r="W327" s="12"/>
      <c r="X327" s="22"/>
      <c r="Y327" s="12"/>
    </row>
    <row r="328" spans="1:25" ht="120">
      <c r="A328" s="11" t="s">
        <v>2128</v>
      </c>
      <c r="B328" s="11" t="s">
        <v>2129</v>
      </c>
      <c r="C328" s="11" t="s">
        <v>2226</v>
      </c>
      <c r="D328" s="12" t="s">
        <v>707</v>
      </c>
      <c r="E328" s="11" t="s">
        <v>2166</v>
      </c>
      <c r="F328" s="11" t="s">
        <v>2203</v>
      </c>
      <c r="G328" s="12" t="s">
        <v>708</v>
      </c>
      <c r="H328" s="11" t="s">
        <v>2168</v>
      </c>
      <c r="I328" s="11" t="s">
        <v>2134</v>
      </c>
      <c r="J328" s="11" t="s">
        <v>2149</v>
      </c>
      <c r="K328" s="11" t="s">
        <v>2136</v>
      </c>
      <c r="L328" s="12">
        <v>15</v>
      </c>
      <c r="M328" s="12" t="s">
        <v>2072</v>
      </c>
      <c r="N328" s="20">
        <v>45323</v>
      </c>
      <c r="O328" s="34" t="s">
        <v>705</v>
      </c>
      <c r="P328" s="24">
        <v>45344</v>
      </c>
      <c r="Q328" s="22">
        <f>NETWORKDAYS(N328,P328,AV328:AY328:AZ328:BA328:BB328:BC328:BD328:BE328:BF328:BG328:BH328:BL328)</f>
        <v>16</v>
      </c>
      <c r="R328" s="22">
        <f t="shared" si="6"/>
        <v>17</v>
      </c>
      <c r="S328" s="25" t="s">
        <v>2570</v>
      </c>
      <c r="T328" s="11" t="s">
        <v>2564</v>
      </c>
      <c r="U328" s="20">
        <v>45344.534699074073</v>
      </c>
      <c r="V328" s="11" t="s">
        <v>2140</v>
      </c>
      <c r="W328" s="11" t="s">
        <v>2573</v>
      </c>
      <c r="X328" s="11" t="s">
        <v>2573</v>
      </c>
      <c r="Y328" s="13" t="s">
        <v>2600</v>
      </c>
    </row>
    <row r="329" spans="1:25" ht="90">
      <c r="A329" s="11" t="s">
        <v>2128</v>
      </c>
      <c r="B329" s="11" t="s">
        <v>2129</v>
      </c>
      <c r="C329" s="11" t="s">
        <v>2184</v>
      </c>
      <c r="D329" s="12" t="s">
        <v>1444</v>
      </c>
      <c r="E329" s="11" t="s">
        <v>2166</v>
      </c>
      <c r="F329" s="11" t="s">
        <v>2132</v>
      </c>
      <c r="G329" s="12" t="s">
        <v>2076</v>
      </c>
      <c r="H329" s="11" t="s">
        <v>2133</v>
      </c>
      <c r="I329" s="11" t="s">
        <v>2134</v>
      </c>
      <c r="J329" s="11" t="s">
        <v>2135</v>
      </c>
      <c r="K329" s="11" t="s">
        <v>2136</v>
      </c>
      <c r="L329" s="12">
        <v>15</v>
      </c>
      <c r="M329" s="12" t="s">
        <v>2074</v>
      </c>
      <c r="N329" s="20">
        <v>45323</v>
      </c>
      <c r="O329" s="35"/>
      <c r="P329" s="24">
        <v>45443</v>
      </c>
      <c r="Q329" s="22">
        <f>NETWORKDAYS(N329,P329,AV329:AY329:AZ329:BA329:BB329:BC329:BD329:BE329:BF329:BG329:BH329:BL329)</f>
        <v>87</v>
      </c>
      <c r="R329" s="22">
        <f t="shared" si="6"/>
        <v>88</v>
      </c>
      <c r="S329" s="13" t="s">
        <v>2151</v>
      </c>
      <c r="T329" s="11" t="s">
        <v>2565</v>
      </c>
      <c r="U329" s="12"/>
      <c r="V329" s="12"/>
      <c r="W329" s="12"/>
      <c r="X329" s="22"/>
      <c r="Y329" s="12"/>
    </row>
    <row r="330" spans="1:25" ht="150">
      <c r="A330" s="11" t="s">
        <v>2128</v>
      </c>
      <c r="B330" s="11" t="s">
        <v>2129</v>
      </c>
      <c r="C330" s="11" t="s">
        <v>2226</v>
      </c>
      <c r="D330" s="12" t="s">
        <v>2079</v>
      </c>
      <c r="E330" s="11" t="s">
        <v>2166</v>
      </c>
      <c r="F330" s="11" t="s">
        <v>2132</v>
      </c>
      <c r="G330" s="12" t="s">
        <v>2080</v>
      </c>
      <c r="H330" s="11" t="s">
        <v>2235</v>
      </c>
      <c r="I330" s="11" t="s">
        <v>2134</v>
      </c>
      <c r="J330" s="11" t="s">
        <v>2149</v>
      </c>
      <c r="K330" s="11" t="s">
        <v>2136</v>
      </c>
      <c r="L330" s="12">
        <v>15</v>
      </c>
      <c r="M330" s="12" t="s">
        <v>2077</v>
      </c>
      <c r="N330" s="20">
        <v>45323</v>
      </c>
      <c r="O330" s="35"/>
      <c r="P330" s="24">
        <v>45443</v>
      </c>
      <c r="Q330" s="22">
        <f>NETWORKDAYS(N330,P330,AV330:AY330:AZ330:BA330:BB330:BC330:BD330:BE330:BF330:BG330:BH330:BL330)</f>
        <v>87</v>
      </c>
      <c r="R330" s="22">
        <f t="shared" si="6"/>
        <v>88</v>
      </c>
      <c r="S330" s="13" t="s">
        <v>2151</v>
      </c>
      <c r="T330" s="11" t="s">
        <v>2566</v>
      </c>
      <c r="U330" s="12"/>
      <c r="V330" s="12"/>
      <c r="W330" s="12"/>
      <c r="X330" s="22"/>
      <c r="Y330" s="12"/>
    </row>
    <row r="331" spans="1:25" ht="150">
      <c r="A331" s="11" t="s">
        <v>2128</v>
      </c>
      <c r="B331" s="11" t="s">
        <v>2129</v>
      </c>
      <c r="C331" s="11" t="s">
        <v>2290</v>
      </c>
      <c r="D331" s="12" t="s">
        <v>2083</v>
      </c>
      <c r="E331" s="11" t="s">
        <v>2166</v>
      </c>
      <c r="F331" s="11" t="s">
        <v>2132</v>
      </c>
      <c r="G331" s="12" t="s">
        <v>2084</v>
      </c>
      <c r="H331" s="11" t="s">
        <v>2235</v>
      </c>
      <c r="I331" s="11" t="s">
        <v>2134</v>
      </c>
      <c r="J331" s="11" t="s">
        <v>2149</v>
      </c>
      <c r="K331" s="11" t="s">
        <v>2136</v>
      </c>
      <c r="L331" s="12">
        <v>15</v>
      </c>
      <c r="M331" s="12" t="s">
        <v>2081</v>
      </c>
      <c r="N331" s="20">
        <v>45323</v>
      </c>
      <c r="O331" s="35"/>
      <c r="P331" s="24">
        <v>45443</v>
      </c>
      <c r="Q331" s="22">
        <f>NETWORKDAYS(N331,P331,AV331:AY331:AZ331:BA331:BB331:BC331:BD331:BE331:BF331:BG331:BH331:BL331)</f>
        <v>87</v>
      </c>
      <c r="R331" s="22">
        <f t="shared" si="6"/>
        <v>88</v>
      </c>
      <c r="S331" s="13" t="s">
        <v>2151</v>
      </c>
      <c r="T331" s="11" t="s">
        <v>2566</v>
      </c>
      <c r="U331" s="12"/>
      <c r="V331" s="12"/>
      <c r="W331" s="12"/>
      <c r="X331" s="22"/>
      <c r="Y331" s="12"/>
    </row>
    <row r="332" spans="1:25" ht="150">
      <c r="A332" s="11" t="s">
        <v>2128</v>
      </c>
      <c r="B332" s="11" t="s">
        <v>2129</v>
      </c>
      <c r="C332" s="11" t="s">
        <v>2223</v>
      </c>
      <c r="D332" s="12" t="s">
        <v>2087</v>
      </c>
      <c r="E332" s="11" t="s">
        <v>2131</v>
      </c>
      <c r="F332" s="11" t="s">
        <v>2132</v>
      </c>
      <c r="G332" s="12" t="s">
        <v>2088</v>
      </c>
      <c r="H332" s="11" t="s">
        <v>2235</v>
      </c>
      <c r="I332" s="11" t="s">
        <v>2134</v>
      </c>
      <c r="J332" s="11" t="s">
        <v>2149</v>
      </c>
      <c r="K332" s="11" t="s">
        <v>2136</v>
      </c>
      <c r="L332" s="12">
        <v>15</v>
      </c>
      <c r="M332" s="12" t="s">
        <v>2085</v>
      </c>
      <c r="N332" s="20">
        <v>45323</v>
      </c>
      <c r="O332" s="36" t="s">
        <v>2597</v>
      </c>
      <c r="P332" s="52">
        <v>45440</v>
      </c>
      <c r="Q332" s="22">
        <f>NETWORKDAYS(N332,P332,AV332:AY332:AZ332:BA332:BB332:BC332:BD332:BE332:BF332:BG332:BH332:BL332)</f>
        <v>84</v>
      </c>
      <c r="R332" s="22">
        <f t="shared" si="6"/>
        <v>85</v>
      </c>
      <c r="S332" s="25" t="s">
        <v>2570</v>
      </c>
      <c r="T332" s="11" t="s">
        <v>2566</v>
      </c>
      <c r="U332" s="20" t="s">
        <v>2598</v>
      </c>
      <c r="V332" s="12" t="s">
        <v>2140</v>
      </c>
      <c r="W332" s="12" t="s">
        <v>2573</v>
      </c>
      <c r="X332" s="22" t="s">
        <v>2573</v>
      </c>
      <c r="Y332" s="49" t="s">
        <v>2190</v>
      </c>
    </row>
    <row r="333" spans="1:25" ht="165">
      <c r="A333" s="11" t="s">
        <v>2128</v>
      </c>
      <c r="B333" s="11" t="s">
        <v>2129</v>
      </c>
      <c r="C333" s="11" t="s">
        <v>2286</v>
      </c>
      <c r="D333" s="12" t="s">
        <v>1905</v>
      </c>
      <c r="E333" s="11" t="s">
        <v>2166</v>
      </c>
      <c r="F333" s="11" t="s">
        <v>2203</v>
      </c>
      <c r="G333" s="12" t="s">
        <v>2091</v>
      </c>
      <c r="H333" s="12" t="s">
        <v>2173</v>
      </c>
      <c r="I333" s="11" t="s">
        <v>2134</v>
      </c>
      <c r="J333" s="11" t="s">
        <v>2174</v>
      </c>
      <c r="K333" s="12" t="s">
        <v>2613</v>
      </c>
      <c r="L333" s="12">
        <v>15</v>
      </c>
      <c r="M333" s="12" t="s">
        <v>2089</v>
      </c>
      <c r="N333" s="20">
        <v>45323</v>
      </c>
      <c r="O333" s="35"/>
      <c r="P333" s="24">
        <v>45443</v>
      </c>
      <c r="Q333" s="22">
        <f>NETWORKDAYS(N333,P333,AV333:AY333:AZ333:BA333:BB333:BC333:BD333:BE333:BF333:BG333:BH333:BL333)</f>
        <v>87</v>
      </c>
      <c r="R333" s="22">
        <f t="shared" si="6"/>
        <v>88</v>
      </c>
      <c r="S333" s="13" t="s">
        <v>2151</v>
      </c>
      <c r="T333" s="11" t="s">
        <v>2567</v>
      </c>
      <c r="U333" s="12"/>
      <c r="V333" s="12"/>
      <c r="W333" s="12"/>
      <c r="X333" s="22"/>
      <c r="Y333" s="12"/>
    </row>
    <row r="334" spans="1:25" ht="195">
      <c r="A334" s="11" t="s">
        <v>2128</v>
      </c>
      <c r="B334" s="11" t="s">
        <v>2129</v>
      </c>
      <c r="C334" s="11" t="s">
        <v>2226</v>
      </c>
      <c r="D334" s="12" t="s">
        <v>2094</v>
      </c>
      <c r="E334" s="11" t="s">
        <v>2166</v>
      </c>
      <c r="F334" s="11" t="s">
        <v>2132</v>
      </c>
      <c r="G334" s="12" t="s">
        <v>2095</v>
      </c>
      <c r="H334" s="11" t="s">
        <v>2198</v>
      </c>
      <c r="I334" s="12" t="s">
        <v>2156</v>
      </c>
      <c r="J334" s="12" t="s">
        <v>2199</v>
      </c>
      <c r="K334" s="12" t="s">
        <v>2613</v>
      </c>
      <c r="L334" s="12">
        <v>15</v>
      </c>
      <c r="M334" s="12" t="s">
        <v>2092</v>
      </c>
      <c r="N334" s="20">
        <v>45323</v>
      </c>
      <c r="O334" s="35"/>
      <c r="P334" s="24">
        <v>45443</v>
      </c>
      <c r="Q334" s="22">
        <f>NETWORKDAYS(N334,P334,AV334:AY334:AZ334:BA334:BB334:BC334:BD334:BE334:BF334:BG334:BH334:BL334)</f>
        <v>87</v>
      </c>
      <c r="R334" s="22">
        <f t="shared" si="6"/>
        <v>88</v>
      </c>
      <c r="S334" s="13" t="s">
        <v>2151</v>
      </c>
      <c r="T334" s="11" t="s">
        <v>2568</v>
      </c>
      <c r="U334" s="12"/>
      <c r="V334" s="12"/>
      <c r="W334" s="12"/>
      <c r="X334" s="22"/>
      <c r="Y334" s="12"/>
    </row>
    <row r="335" spans="1:25" ht="165">
      <c r="A335" s="11" t="s">
        <v>2128</v>
      </c>
      <c r="B335" s="11" t="s">
        <v>2129</v>
      </c>
      <c r="C335" s="11" t="s">
        <v>2219</v>
      </c>
      <c r="D335" s="12" t="s">
        <v>2098</v>
      </c>
      <c r="E335" s="11" t="s">
        <v>2212</v>
      </c>
      <c r="F335" s="11" t="s">
        <v>2203</v>
      </c>
      <c r="G335" s="12" t="s">
        <v>2099</v>
      </c>
      <c r="H335" s="12" t="s">
        <v>2173</v>
      </c>
      <c r="I335" s="11" t="s">
        <v>2134</v>
      </c>
      <c r="J335" s="11" t="s">
        <v>2149</v>
      </c>
      <c r="K335" s="12" t="s">
        <v>2613</v>
      </c>
      <c r="L335" s="12">
        <v>15</v>
      </c>
      <c r="M335" s="12" t="s">
        <v>2096</v>
      </c>
      <c r="N335" s="20">
        <v>45323</v>
      </c>
      <c r="O335" s="35"/>
      <c r="P335" s="24">
        <v>45443</v>
      </c>
      <c r="Q335" s="22">
        <f>NETWORKDAYS(N335,P335,AV335:AY335:AZ335:BA335:BB335:BC335:BD335:BE335:BF335:BG335:BH335:BL335)</f>
        <v>87</v>
      </c>
      <c r="R335" s="22">
        <f t="shared" si="6"/>
        <v>88</v>
      </c>
      <c r="S335" s="13" t="s">
        <v>2151</v>
      </c>
      <c r="T335" s="11" t="s">
        <v>2569</v>
      </c>
      <c r="U335" s="12"/>
      <c r="V335" s="12"/>
      <c r="W335" s="12"/>
      <c r="X335" s="22"/>
      <c r="Y335" s="12"/>
    </row>
    <row r="336" spans="1:25">
      <c r="P336" s="24"/>
    </row>
    <row r="337" spans="16:16">
      <c r="P337" s="24"/>
    </row>
  </sheetData>
  <autoFilter ref="A1:BL335">
    <filterColumn colId="47" showButton="0"/>
    <filterColumn colId="48" showButton="0"/>
    <filterColumn colId="49" showButton="0"/>
    <filterColumn colId="50" showButton="0"/>
    <filterColumn colId="51" showButton="0"/>
    <filterColumn colId="52" showButton="0"/>
    <filterColumn colId="53" showButton="0"/>
    <filterColumn colId="54" showButton="0"/>
    <filterColumn colId="55" showButton="0"/>
    <filterColumn colId="56" showButton="0"/>
    <filterColumn colId="57" showButton="0"/>
    <filterColumn colId="58" showButton="0"/>
    <filterColumn colId="59" showButton="0"/>
    <filterColumn colId="60" showButton="0"/>
    <filterColumn colId="61" showButton="0"/>
    <filterColumn colId="62" showButton="0"/>
  </autoFilter>
  <mergeCells count="1">
    <mergeCell ref="AV1:BL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6"/>
  <sheetViews>
    <sheetView tabSelected="1" workbookViewId="0">
      <selection activeCell="C9" sqref="C9"/>
    </sheetView>
  </sheetViews>
  <sheetFormatPr baseColWidth="10" defaultRowHeight="15"/>
  <cols>
    <col min="1" max="1" width="19.85546875" style="6" customWidth="1"/>
    <col min="2" max="2" width="10" style="6" customWidth="1"/>
    <col min="3" max="3" width="31.28515625" style="10" customWidth="1"/>
  </cols>
  <sheetData>
    <row r="1" spans="1:3" ht="60">
      <c r="A1" s="61" t="s">
        <v>2615</v>
      </c>
      <c r="B1" s="6" t="s">
        <v>2617</v>
      </c>
      <c r="C1" s="64" t="s">
        <v>2623</v>
      </c>
    </row>
    <row r="2" spans="1:3">
      <c r="A2" s="6" t="s">
        <v>2128</v>
      </c>
      <c r="B2" s="62">
        <v>334</v>
      </c>
      <c r="C2" s="10">
        <f>334/334</f>
        <v>1</v>
      </c>
    </row>
    <row r="3" spans="1:3">
      <c r="A3" s="6" t="s">
        <v>2616</v>
      </c>
      <c r="B3" s="62">
        <v>334</v>
      </c>
      <c r="C3" s="65">
        <v>1</v>
      </c>
    </row>
    <row r="7" spans="1:3" ht="30">
      <c r="A7" s="61" t="s">
        <v>2615</v>
      </c>
      <c r="B7" s="6" t="s">
        <v>2622</v>
      </c>
      <c r="C7" s="64" t="s">
        <v>2623</v>
      </c>
    </row>
    <row r="8" spans="1:3">
      <c r="A8" s="6" t="s">
        <v>2138</v>
      </c>
      <c r="B8" s="62">
        <v>5</v>
      </c>
      <c r="C8" s="63">
        <f>4/334</f>
        <v>1.1976047904191617E-2</v>
      </c>
    </row>
    <row r="9" spans="1:3">
      <c r="A9" s="6" t="s">
        <v>2570</v>
      </c>
      <c r="B9" s="62">
        <v>50</v>
      </c>
      <c r="C9" s="63">
        <f>50/334</f>
        <v>0.1497005988023952</v>
      </c>
    </row>
    <row r="10" spans="1:3">
      <c r="A10" s="6" t="s">
        <v>2151</v>
      </c>
      <c r="B10" s="62">
        <v>279</v>
      </c>
      <c r="C10" s="63">
        <f>280/334</f>
        <v>0.83832335329341312</v>
      </c>
    </row>
    <row r="11" spans="1:3">
      <c r="A11" s="6" t="s">
        <v>2616</v>
      </c>
      <c r="B11" s="62">
        <v>334</v>
      </c>
      <c r="C11" s="63">
        <f>SUM(C8:C10)</f>
        <v>1</v>
      </c>
    </row>
    <row r="17" spans="1:3" ht="45">
      <c r="A17" s="61" t="s">
        <v>2615</v>
      </c>
      <c r="B17" s="6" t="s">
        <v>2621</v>
      </c>
      <c r="C17" s="64" t="s">
        <v>2623</v>
      </c>
    </row>
    <row r="18" spans="1:3" ht="30">
      <c r="A18" s="6" t="s">
        <v>2164</v>
      </c>
      <c r="B18" s="62">
        <v>3</v>
      </c>
      <c r="C18" s="63">
        <f>3/334</f>
        <v>8.9820359281437123E-3</v>
      </c>
    </row>
    <row r="19" spans="1:3" ht="30">
      <c r="A19" s="6" t="s">
        <v>2614</v>
      </c>
      <c r="B19" s="62">
        <v>69</v>
      </c>
      <c r="C19" s="63">
        <f>69/334</f>
        <v>0.20658682634730538</v>
      </c>
    </row>
    <row r="20" spans="1:3" ht="30">
      <c r="A20" s="6" t="s">
        <v>2136</v>
      </c>
      <c r="B20" s="62">
        <v>257</v>
      </c>
      <c r="C20" s="63">
        <f>257/334</f>
        <v>0.76946107784431139</v>
      </c>
    </row>
    <row r="21" spans="1:3" ht="30">
      <c r="A21" s="6" t="s">
        <v>2158</v>
      </c>
      <c r="B21" s="62">
        <v>5</v>
      </c>
      <c r="C21" s="63">
        <f>5/334</f>
        <v>1.4970059880239521E-2</v>
      </c>
    </row>
    <row r="22" spans="1:3">
      <c r="A22" s="6" t="s">
        <v>2616</v>
      </c>
      <c r="B22" s="62">
        <v>334</v>
      </c>
      <c r="C22" s="63">
        <f>SUM(C18:C21)</f>
        <v>0.99999999999999989</v>
      </c>
    </row>
    <row r="33" spans="1:3">
      <c r="A33" s="61" t="s">
        <v>2615</v>
      </c>
      <c r="B33" s="6" t="s">
        <v>2620</v>
      </c>
      <c r="C33" s="66"/>
    </row>
    <row r="34" spans="1:3">
      <c r="A34" s="6" t="s">
        <v>2178</v>
      </c>
      <c r="B34" s="62">
        <v>20</v>
      </c>
      <c r="C34" s="67">
        <f>20/334</f>
        <v>5.9880239520958084E-2</v>
      </c>
    </row>
    <row r="35" spans="1:3" ht="30">
      <c r="A35" s="6" t="s">
        <v>2156</v>
      </c>
      <c r="B35" s="62">
        <v>48</v>
      </c>
      <c r="C35" s="67">
        <f>48/334</f>
        <v>0.1437125748502994</v>
      </c>
    </row>
    <row r="36" spans="1:3" ht="30">
      <c r="A36" s="6" t="s">
        <v>2134</v>
      </c>
      <c r="B36" s="62">
        <v>266</v>
      </c>
      <c r="C36" s="68">
        <f>266/334</f>
        <v>0.79640718562874246</v>
      </c>
    </row>
    <row r="37" spans="1:3">
      <c r="A37" s="6" t="s">
        <v>2616</v>
      </c>
      <c r="B37" s="62">
        <v>334</v>
      </c>
      <c r="C37" s="65">
        <f>SUM(C34:C36)</f>
        <v>1</v>
      </c>
    </row>
    <row r="44" spans="1:3" ht="45">
      <c r="A44" s="61" t="s">
        <v>2615</v>
      </c>
      <c r="B44" s="6" t="s">
        <v>2619</v>
      </c>
      <c r="C44" s="64" t="s">
        <v>2623</v>
      </c>
    </row>
    <row r="45" spans="1:3" ht="30">
      <c r="A45" s="6" t="s">
        <v>2203</v>
      </c>
      <c r="B45" s="62">
        <v>159</v>
      </c>
      <c r="C45" s="63">
        <f>159/334</f>
        <v>0.47604790419161674</v>
      </c>
    </row>
    <row r="46" spans="1:3">
      <c r="A46" s="6" t="s">
        <v>2132</v>
      </c>
      <c r="B46" s="62">
        <v>154</v>
      </c>
      <c r="C46" s="63">
        <f>154/334</f>
        <v>0.46107784431137727</v>
      </c>
    </row>
    <row r="47" spans="1:3">
      <c r="A47" s="6" t="s">
        <v>2611</v>
      </c>
      <c r="B47" s="62">
        <v>1</v>
      </c>
      <c r="C47" s="63">
        <f>1/334</f>
        <v>2.9940119760479044E-3</v>
      </c>
    </row>
    <row r="48" spans="1:3">
      <c r="A48" s="6" t="s">
        <v>2195</v>
      </c>
      <c r="B48" s="62">
        <v>2</v>
      </c>
      <c r="C48" s="63">
        <f>2/334</f>
        <v>5.9880239520958087E-3</v>
      </c>
    </row>
    <row r="49" spans="1:3" ht="30">
      <c r="A49" s="6" t="s">
        <v>2216</v>
      </c>
      <c r="B49" s="62">
        <v>4</v>
      </c>
      <c r="C49" s="63">
        <f>4/334</f>
        <v>1.1976047904191617E-2</v>
      </c>
    </row>
    <row r="50" spans="1:3" ht="30">
      <c r="A50" s="6" t="s">
        <v>2167</v>
      </c>
      <c r="B50" s="62">
        <v>14</v>
      </c>
      <c r="C50" s="63">
        <f>14/334</f>
        <v>4.1916167664670656E-2</v>
      </c>
    </row>
    <row r="51" spans="1:3">
      <c r="A51" s="6" t="s">
        <v>2616</v>
      </c>
      <c r="B51" s="62">
        <v>334</v>
      </c>
      <c r="C51" s="63"/>
    </row>
    <row r="52" spans="1:3">
      <c r="A52"/>
      <c r="B52"/>
      <c r="C52" s="63">
        <f>SUM(C45:C51)</f>
        <v>1</v>
      </c>
    </row>
    <row r="60" spans="1:3" ht="45">
      <c r="A60" s="61" t="s">
        <v>2615</v>
      </c>
      <c r="B60" s="6" t="s">
        <v>2617</v>
      </c>
      <c r="C60" s="64" t="s">
        <v>2623</v>
      </c>
    </row>
    <row r="61" spans="1:3">
      <c r="A61" s="6" t="s">
        <v>2166</v>
      </c>
      <c r="B61" s="62">
        <v>149</v>
      </c>
      <c r="C61" s="63">
        <f>149/334</f>
        <v>0.44610778443113774</v>
      </c>
    </row>
    <row r="62" spans="1:3">
      <c r="A62" s="6" t="s">
        <v>2212</v>
      </c>
      <c r="B62" s="62">
        <v>35</v>
      </c>
      <c r="C62" s="63">
        <f>35/334</f>
        <v>0.10479041916167664</v>
      </c>
    </row>
    <row r="63" spans="1:3">
      <c r="A63" s="6" t="s">
        <v>2154</v>
      </c>
      <c r="B63" s="62">
        <v>72</v>
      </c>
      <c r="C63" s="63">
        <f>72/334</f>
        <v>0.21556886227544911</v>
      </c>
    </row>
    <row r="64" spans="1:3">
      <c r="A64" s="6" t="s">
        <v>2202</v>
      </c>
      <c r="B64" s="62">
        <v>1</v>
      </c>
      <c r="C64" s="63">
        <f>1/334</f>
        <v>2.9940119760479044E-3</v>
      </c>
    </row>
    <row r="65" spans="1:3">
      <c r="A65" s="6" t="s">
        <v>2160</v>
      </c>
      <c r="B65" s="62">
        <v>5</v>
      </c>
      <c r="C65" s="63">
        <f>5/334</f>
        <v>1.4970059880239521E-2</v>
      </c>
    </row>
    <row r="66" spans="1:3">
      <c r="A66" s="6" t="s">
        <v>2131</v>
      </c>
      <c r="B66" s="62">
        <v>72</v>
      </c>
      <c r="C66" s="63">
        <f>72/334</f>
        <v>0.21556886227544911</v>
      </c>
    </row>
    <row r="67" spans="1:3">
      <c r="A67" s="6" t="s">
        <v>2616</v>
      </c>
      <c r="B67" s="62">
        <v>334</v>
      </c>
      <c r="C67" s="63">
        <f>SUM(C61:C66)</f>
        <v>1</v>
      </c>
    </row>
    <row r="73" spans="1:3" ht="60">
      <c r="A73" s="61" t="s">
        <v>2615</v>
      </c>
      <c r="B73" s="6" t="s">
        <v>2618</v>
      </c>
    </row>
    <row r="74" spans="1:3">
      <c r="A74" s="6" t="s">
        <v>2228</v>
      </c>
      <c r="B74" s="62">
        <v>2</v>
      </c>
    </row>
    <row r="75" spans="1:3">
      <c r="A75" s="6" t="s">
        <v>2146</v>
      </c>
      <c r="B75" s="62">
        <v>7</v>
      </c>
    </row>
    <row r="76" spans="1:3">
      <c r="A76" s="6" t="s">
        <v>2340</v>
      </c>
      <c r="B76" s="62">
        <v>1</v>
      </c>
    </row>
    <row r="77" spans="1:3">
      <c r="A77" s="6" t="s">
        <v>2223</v>
      </c>
      <c r="B77" s="62">
        <v>29</v>
      </c>
    </row>
    <row r="78" spans="1:3">
      <c r="A78" s="6" t="s">
        <v>2257</v>
      </c>
      <c r="B78" s="62">
        <v>9</v>
      </c>
    </row>
    <row r="79" spans="1:3">
      <c r="A79" s="6" t="s">
        <v>2130</v>
      </c>
      <c r="B79" s="62">
        <v>13</v>
      </c>
    </row>
    <row r="80" spans="1:3">
      <c r="A80" s="6" t="s">
        <v>2226</v>
      </c>
      <c r="B80" s="62">
        <v>13</v>
      </c>
    </row>
    <row r="81" spans="1:3">
      <c r="A81" s="6" t="s">
        <v>2247</v>
      </c>
      <c r="B81" s="62">
        <v>12</v>
      </c>
    </row>
    <row r="82" spans="1:3">
      <c r="A82" s="6" t="s">
        <v>2208</v>
      </c>
      <c r="B82" s="62">
        <v>6</v>
      </c>
    </row>
    <row r="83" spans="1:3">
      <c r="A83" s="6" t="s">
        <v>2220</v>
      </c>
      <c r="B83" s="62">
        <v>5</v>
      </c>
    </row>
    <row r="84" spans="1:3">
      <c r="A84" s="6" t="s">
        <v>2219</v>
      </c>
      <c r="B84" s="62">
        <v>8</v>
      </c>
    </row>
    <row r="85" spans="1:3">
      <c r="A85" s="6" t="s">
        <v>2384</v>
      </c>
      <c r="B85" s="62">
        <v>2</v>
      </c>
    </row>
    <row r="86" spans="1:3">
      <c r="A86" s="6" t="s">
        <v>2197</v>
      </c>
      <c r="B86" s="62">
        <v>9</v>
      </c>
    </row>
    <row r="87" spans="1:3">
      <c r="A87" s="6" t="s">
        <v>2153</v>
      </c>
      <c r="B87" s="62">
        <v>122</v>
      </c>
      <c r="C87" s="63">
        <f>122/334</f>
        <v>0.3652694610778443</v>
      </c>
    </row>
    <row r="88" spans="1:3">
      <c r="A88" s="6" t="s">
        <v>2290</v>
      </c>
      <c r="B88" s="62">
        <v>4</v>
      </c>
    </row>
    <row r="89" spans="1:3">
      <c r="A89" s="6" t="s">
        <v>2240</v>
      </c>
      <c r="B89" s="62">
        <v>6</v>
      </c>
    </row>
    <row r="90" spans="1:3">
      <c r="A90" s="6" t="s">
        <v>2232</v>
      </c>
      <c r="B90" s="62">
        <v>6</v>
      </c>
    </row>
    <row r="91" spans="1:3">
      <c r="A91" s="6" t="s">
        <v>2193</v>
      </c>
      <c r="B91" s="62">
        <v>3</v>
      </c>
    </row>
    <row r="92" spans="1:3">
      <c r="A92" s="6" t="s">
        <v>2286</v>
      </c>
      <c r="B92" s="62">
        <v>6</v>
      </c>
    </row>
    <row r="93" spans="1:3">
      <c r="A93" s="6" t="s">
        <v>2518</v>
      </c>
      <c r="B93" s="62">
        <v>1</v>
      </c>
    </row>
    <row r="94" spans="1:3">
      <c r="A94" s="6" t="s">
        <v>2238</v>
      </c>
      <c r="B94" s="62">
        <v>6</v>
      </c>
    </row>
    <row r="95" spans="1:3">
      <c r="A95" s="6" t="s">
        <v>2215</v>
      </c>
      <c r="B95" s="62">
        <v>8</v>
      </c>
    </row>
    <row r="96" spans="1:3">
      <c r="A96" s="6" t="s">
        <v>2250</v>
      </c>
      <c r="B96" s="62">
        <v>5</v>
      </c>
    </row>
    <row r="97" spans="1:2">
      <c r="A97" s="6" t="s">
        <v>2244</v>
      </c>
      <c r="B97" s="62">
        <v>18</v>
      </c>
    </row>
    <row r="98" spans="1:2">
      <c r="A98" s="6" t="s">
        <v>2335</v>
      </c>
      <c r="B98" s="62">
        <v>8</v>
      </c>
    </row>
    <row r="99" spans="1:2">
      <c r="A99" s="6" t="s">
        <v>2205</v>
      </c>
      <c r="B99" s="62">
        <v>5</v>
      </c>
    </row>
    <row r="100" spans="1:2">
      <c r="A100" s="6" t="s">
        <v>2184</v>
      </c>
      <c r="B100" s="62">
        <v>18</v>
      </c>
    </row>
    <row r="101" spans="1:2">
      <c r="A101" s="6" t="s">
        <v>2143</v>
      </c>
      <c r="B101" s="62">
        <v>2</v>
      </c>
    </row>
    <row r="102" spans="1:2">
      <c r="A102" s="6" t="s">
        <v>2616</v>
      </c>
      <c r="B102" s="62">
        <v>334</v>
      </c>
    </row>
    <row r="103" spans="1:2">
      <c r="A103"/>
      <c r="B103"/>
    </row>
    <row r="114" spans="1:3" ht="60">
      <c r="A114" s="61" t="s">
        <v>2615</v>
      </c>
      <c r="B114" s="6" t="s">
        <v>2617</v>
      </c>
      <c r="C114" s="64" t="s">
        <v>2623</v>
      </c>
    </row>
    <row r="115" spans="1:3" ht="30">
      <c r="A115" s="6" t="s">
        <v>2129</v>
      </c>
      <c r="B115" s="62">
        <v>322</v>
      </c>
      <c r="C115" s="63">
        <f>322/334</f>
        <v>0.9640718562874252</v>
      </c>
    </row>
    <row r="116" spans="1:3">
      <c r="A116" s="6" t="s">
        <v>2201</v>
      </c>
      <c r="B116" s="62">
        <v>12</v>
      </c>
      <c r="C116" s="63">
        <f>12/334</f>
        <v>3.5928143712574849E-2</v>
      </c>
    </row>
    <row r="117" spans="1:3">
      <c r="A117" s="6" t="s">
        <v>2616</v>
      </c>
      <c r="B117" s="62">
        <v>334</v>
      </c>
      <c r="C117" s="63">
        <f>SUM(C115:C116)</f>
        <v>1</v>
      </c>
    </row>
    <row r="130" spans="1:2">
      <c r="A130" s="81" t="s">
        <v>2626</v>
      </c>
      <c r="B130" s="81"/>
    </row>
    <row r="131" spans="1:2">
      <c r="A131" s="72" t="s">
        <v>2624</v>
      </c>
      <c r="B131" s="70">
        <v>208</v>
      </c>
    </row>
    <row r="132" spans="1:2">
      <c r="A132" s="72" t="s">
        <v>2625</v>
      </c>
      <c r="B132" s="70">
        <v>334</v>
      </c>
    </row>
    <row r="146" spans="1:3">
      <c r="A146" s="69" t="s">
        <v>2627</v>
      </c>
      <c r="B146" s="70">
        <v>322</v>
      </c>
      <c r="C146" s="71">
        <f>322/334</f>
        <v>0.9640718562874252</v>
      </c>
    </row>
    <row r="147" spans="1:3">
      <c r="A147" s="69" t="s">
        <v>2628</v>
      </c>
      <c r="B147" s="70">
        <v>12</v>
      </c>
      <c r="C147" s="71">
        <f>12/334</f>
        <v>3.5928143712574849E-2</v>
      </c>
    </row>
    <row r="150" spans="1:3">
      <c r="A150" s="82" t="s">
        <v>2630</v>
      </c>
      <c r="B150" s="82"/>
    </row>
    <row r="151" spans="1:3">
      <c r="A151" s="76" t="s">
        <v>2615</v>
      </c>
      <c r="B151" s="10" t="s">
        <v>2629</v>
      </c>
    </row>
    <row r="152" spans="1:3">
      <c r="A152" s="10" t="s">
        <v>2164</v>
      </c>
      <c r="B152" s="75">
        <v>83</v>
      </c>
    </row>
    <row r="153" spans="1:3">
      <c r="A153" s="10" t="s">
        <v>2614</v>
      </c>
      <c r="B153" s="75">
        <v>68.811594202898547</v>
      </c>
    </row>
    <row r="154" spans="1:3">
      <c r="A154" s="10" t="s">
        <v>2136</v>
      </c>
      <c r="B154" s="75">
        <v>72.482490272373539</v>
      </c>
    </row>
    <row r="155" spans="1:3">
      <c r="A155" s="10" t="s">
        <v>2158</v>
      </c>
      <c r="B155" s="75">
        <v>58</v>
      </c>
    </row>
    <row r="156" spans="1:3">
      <c r="A156" s="10" t="s">
        <v>2616</v>
      </c>
      <c r="B156" s="75">
        <v>71.601796407185631</v>
      </c>
    </row>
  </sheetData>
  <mergeCells count="2">
    <mergeCell ref="A130:B130"/>
    <mergeCell ref="A150:B150"/>
  </mergeCells>
  <pageMargins left="0.7" right="0.7" top="0.75" bottom="0.75" header="0.3" footer="0.3"/>
  <pageSetup orientation="portrait" r:id="rId1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ORFEO FEBRERO</vt:lpstr>
      <vt:lpstr>Hoja3</vt:lpstr>
      <vt:lpstr>Registro Público PQRSD Febrero</vt:lpstr>
      <vt:lpstr>Dinámicas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 Gonzalez Sarmiento</dc:creator>
  <cp:keywords/>
  <dc:description/>
  <cp:lastModifiedBy>Johana Vanessa Alvarez Rodríguez</cp:lastModifiedBy>
  <cp:revision/>
  <dcterms:created xsi:type="dcterms:W3CDTF">2024-04-22T16:06:39Z</dcterms:created>
  <dcterms:modified xsi:type="dcterms:W3CDTF">2024-06-20T22:21:25Z</dcterms:modified>
  <cp:category/>
  <cp:contentStatus/>
</cp:coreProperties>
</file>