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DECRETO 612\"/>
    </mc:Choice>
  </mc:AlternateContent>
  <xr:revisionPtr revIDLastSave="0" documentId="8_{72EA1AB1-026E-4225-8585-0CB7C53949D2}" xr6:coauthVersionLast="47" xr6:coauthVersionMax="47" xr10:uidLastSave="{00000000-0000-0000-0000-000000000000}"/>
  <bookViews>
    <workbookView xWindow="-120" yWindow="-120" windowWidth="29040" windowHeight="15720" firstSheet="7" xr2:uid="{00000000-000D-0000-FFFF-FFFF00000000}"/>
  </bookViews>
  <sheets>
    <sheet name="PAI 2024 Consolidado" sheetId="1" r:id="rId1"/>
    <sheet name="PAVACANTES" sheetId="5" r:id="rId2"/>
    <sheet name="P.PREVISIÓN" sheetId="6" r:id="rId3"/>
    <sheet name="P.ESTRATEGICO" sheetId="7" r:id="rId4"/>
    <sheet name="P.BIENESTAR" sheetId="8" r:id="rId5"/>
    <sheet name="PIC" sheetId="9" r:id="rId6"/>
    <sheet name="SST" sheetId="10" r:id="rId7"/>
    <sheet name="Hoja7" sheetId="11" r:id="rId8"/>
    <sheet name="Anexo_Gestión Conocimiento 2024" sheetId="4" state="hidden" r:id="rId9"/>
    <sheet name="LISTAS" sheetId="2" state="hidden" r:id="rId10"/>
  </sheets>
  <externalReferences>
    <externalReference r:id="rId11"/>
    <externalReference r:id="rId12"/>
  </externalReferences>
  <definedNames>
    <definedName name="_xlnm._FilterDatabase" localSheetId="0" hidden="1">'PAI 2024 Consolidado'!$L$9:$AD$10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3" i="10" l="1"/>
  <c r="T83" i="10"/>
  <c r="Q83" i="10"/>
  <c r="N83" i="10"/>
  <c r="N82" i="10"/>
  <c r="N84" i="10" s="1"/>
  <c r="N85" i="10" s="1"/>
  <c r="N78" i="10"/>
  <c r="W77" i="10"/>
  <c r="W82" i="10" s="1"/>
  <c r="W84" i="10" s="1"/>
  <c r="T77" i="10"/>
  <c r="T82" i="10" s="1"/>
  <c r="T84" i="10" s="1"/>
  <c r="Q77" i="10"/>
  <c r="Q82" i="10" s="1"/>
  <c r="Q84" i="10" s="1"/>
  <c r="N77" i="10"/>
  <c r="W76" i="10"/>
  <c r="T76" i="10"/>
  <c r="Q76" i="10"/>
  <c r="N76" i="10"/>
  <c r="Z72" i="10"/>
  <c r="AA72" i="10" s="1"/>
  <c r="Z70" i="10"/>
  <c r="Z68" i="10"/>
  <c r="Z66" i="10"/>
  <c r="AA66" i="10" s="1"/>
  <c r="Z64" i="10"/>
  <c r="Z62" i="10"/>
  <c r="Z60" i="10"/>
  <c r="Z58" i="10"/>
  <c r="Z56" i="10"/>
  <c r="Z54" i="10"/>
  <c r="Z52" i="10"/>
  <c r="Z50" i="10"/>
  <c r="Z48" i="10"/>
  <c r="Z46" i="10"/>
  <c r="Z44" i="10"/>
  <c r="Z42" i="10"/>
  <c r="Z40" i="10"/>
  <c r="Z38" i="10"/>
  <c r="Z36" i="10"/>
  <c r="Z34" i="10"/>
  <c r="AA34" i="10" s="1"/>
  <c r="Z32" i="10"/>
  <c r="Z30" i="10"/>
  <c r="Z28" i="10"/>
  <c r="Z26" i="10"/>
  <c r="Z24" i="10"/>
  <c r="Z22" i="10"/>
  <c r="Z20" i="10"/>
  <c r="Z18" i="10"/>
  <c r="Z16" i="10"/>
  <c r="Z14" i="10"/>
  <c r="Z12" i="10"/>
  <c r="Z10" i="10"/>
  <c r="Z8" i="10"/>
  <c r="Z6" i="10"/>
  <c r="AA6" i="10" s="1"/>
  <c r="V66" i="9"/>
  <c r="U66" i="9"/>
  <c r="T66" i="9"/>
  <c r="T70" i="9" s="1"/>
  <c r="S66" i="9"/>
  <c r="R66" i="9"/>
  <c r="Q66" i="9"/>
  <c r="Q70" i="9" s="1"/>
  <c r="P66" i="9"/>
  <c r="O66" i="9"/>
  <c r="N66" i="9"/>
  <c r="N70" i="9" s="1"/>
  <c r="M66" i="9"/>
  <c r="L66" i="9"/>
  <c r="K66" i="9"/>
  <c r="K70" i="9" s="1"/>
  <c r="P75" i="8"/>
  <c r="O75" i="8"/>
  <c r="N75" i="8"/>
  <c r="M75" i="8"/>
  <c r="H75" i="8"/>
  <c r="S74" i="8"/>
  <c r="R74" i="8"/>
  <c r="Q74" i="8"/>
  <c r="P74" i="8"/>
  <c r="O74" i="8"/>
  <c r="N74" i="8"/>
  <c r="M74" i="8"/>
  <c r="L74" i="8"/>
  <c r="K74" i="8"/>
  <c r="J74" i="8"/>
  <c r="I74" i="8"/>
  <c r="H74" i="8"/>
  <c r="S73" i="8"/>
  <c r="S75" i="8" s="1"/>
  <c r="R73" i="8"/>
  <c r="R75" i="8" s="1"/>
  <c r="Q73" i="8"/>
  <c r="Q75" i="8" s="1"/>
  <c r="P73" i="8"/>
  <c r="O73" i="8"/>
  <c r="N73" i="8"/>
  <c r="M73" i="8"/>
  <c r="L73" i="8"/>
  <c r="K73" i="8"/>
  <c r="J73" i="8"/>
  <c r="I73" i="8"/>
  <c r="H73" i="8"/>
  <c r="S72" i="8"/>
  <c r="R72" i="8"/>
  <c r="Q72" i="8"/>
  <c r="Q76" i="8" s="1"/>
  <c r="P72" i="8"/>
  <c r="O72" i="8"/>
  <c r="N72" i="8"/>
  <c r="N76" i="8" s="1"/>
  <c r="M72" i="8"/>
  <c r="L72" i="8"/>
  <c r="L75" i="8" s="1"/>
  <c r="K72" i="8"/>
  <c r="K76" i="8" s="1"/>
  <c r="J72" i="8"/>
  <c r="J75" i="8" s="1"/>
  <c r="I72" i="8"/>
  <c r="H76" i="8" s="1"/>
  <c r="H72" i="8"/>
  <c r="Q45" i="7"/>
  <c r="N45" i="7"/>
  <c r="K45" i="7"/>
  <c r="S44" i="7"/>
  <c r="R44" i="7"/>
  <c r="Q44" i="7"/>
  <c r="P44" i="7"/>
  <c r="O44" i="7"/>
  <c r="N44" i="7"/>
  <c r="M44" i="7"/>
  <c r="L44" i="7"/>
  <c r="K44" i="7"/>
  <c r="J44" i="7"/>
  <c r="I44" i="7"/>
  <c r="H44" i="7"/>
  <c r="Y44" i="7" s="1"/>
  <c r="S43" i="7"/>
  <c r="R43" i="7"/>
  <c r="Q43" i="7"/>
  <c r="P43" i="7"/>
  <c r="O43" i="7"/>
  <c r="N43" i="7"/>
  <c r="Y43" i="7" s="1"/>
  <c r="M43" i="7"/>
  <c r="L43" i="7"/>
  <c r="K43" i="7"/>
  <c r="J43" i="7"/>
  <c r="I43" i="7"/>
  <c r="H43" i="7"/>
  <c r="S42" i="7"/>
  <c r="R42" i="7"/>
  <c r="Q42" i="7"/>
  <c r="P42" i="7"/>
  <c r="O42" i="7"/>
  <c r="N42" i="7"/>
  <c r="M42" i="7"/>
  <c r="L42" i="7"/>
  <c r="K42" i="7"/>
  <c r="J42" i="7"/>
  <c r="I42" i="7"/>
  <c r="H42" i="7"/>
  <c r="Y42" i="7" s="1"/>
  <c r="V40" i="7"/>
  <c r="U40" i="7"/>
  <c r="T40" i="7"/>
  <c r="X40" i="7" s="1"/>
  <c r="V32" i="7"/>
  <c r="U32" i="7"/>
  <c r="T32" i="7"/>
  <c r="X32" i="7" s="1"/>
  <c r="V30" i="7"/>
  <c r="U30" i="7"/>
  <c r="T30" i="7"/>
  <c r="X30" i="7" s="1"/>
  <c r="V28" i="7"/>
  <c r="U28" i="7"/>
  <c r="T28" i="7"/>
  <c r="X28" i="7" s="1"/>
  <c r="V26" i="7"/>
  <c r="U26" i="7"/>
  <c r="T26" i="7"/>
  <c r="X26" i="7" s="1"/>
  <c r="V24" i="7"/>
  <c r="U24" i="7"/>
  <c r="T24" i="7"/>
  <c r="X24" i="7" s="1"/>
  <c r="T20" i="7"/>
  <c r="V16" i="7"/>
  <c r="U16" i="7"/>
  <c r="T16" i="7"/>
  <c r="X16" i="7" s="1"/>
  <c r="V12" i="7"/>
  <c r="X12" i="7" s="1"/>
  <c r="U12" i="7"/>
  <c r="W12" i="7" s="1"/>
  <c r="T12" i="7"/>
  <c r="V10" i="7"/>
  <c r="U10" i="7"/>
  <c r="T10" i="7"/>
  <c r="X10" i="7" s="1"/>
  <c r="AB206" i="1"/>
  <c r="AC206" i="1"/>
  <c r="AD206" i="1"/>
  <c r="AA211" i="1"/>
  <c r="AA212" i="1"/>
  <c r="AD215" i="1"/>
  <c r="AC215" i="1"/>
  <c r="AB215" i="1"/>
  <c r="AA215" i="1"/>
  <c r="AD214" i="1"/>
  <c r="AC214" i="1"/>
  <c r="AB214" i="1"/>
  <c r="AA214" i="1"/>
  <c r="AD213" i="1"/>
  <c r="AC213" i="1"/>
  <c r="AB213" i="1"/>
  <c r="AA213" i="1"/>
  <c r="Q85" i="10" l="1"/>
  <c r="T85" i="10" s="1"/>
  <c r="W85" i="10" s="1"/>
  <c r="Q78" i="10"/>
  <c r="T78" i="10"/>
  <c r="W78" i="10"/>
  <c r="T76" i="8"/>
  <c r="I75" i="8"/>
  <c r="K75" i="8"/>
  <c r="H45" i="7"/>
  <c r="W28" i="7"/>
  <c r="W16" i="7"/>
  <c r="W30" i="7"/>
  <c r="T42" i="7"/>
  <c r="W24" i="7"/>
  <c r="W32" i="7"/>
  <c r="W10" i="7"/>
  <c r="W26" i="7"/>
  <c r="W40" i="7"/>
  <c r="AA8" i="1"/>
  <c r="AB8" i="1"/>
  <c r="AC8" i="1"/>
  <c r="AD8" i="1"/>
  <c r="AV8" i="1" l="1"/>
  <c r="AX8" i="1"/>
  <c r="AY8" i="1"/>
  <c r="AG8" i="1" l="1"/>
  <c r="AH8" i="1"/>
  <c r="AE8" i="1"/>
  <c r="AF8" i="1" l="1"/>
  <c r="AZ8" i="1" l="1"/>
  <c r="AW8" i="1"/>
  <c r="BG8" i="1"/>
  <c r="AU8" i="1"/>
  <c r="AI8" i="1"/>
  <c r="BA8" i="1" l="1"/>
  <c r="BA7" i="1" s="1"/>
  <c r="AO8" i="1"/>
  <c r="AO7" i="1" s="1"/>
  <c r="BH8" i="1" l="1"/>
  <c r="BG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admin</author>
  </authors>
  <commentList>
    <comment ref="M2" authorId="0" shapeId="0" xr:uid="{00000000-0006-0000-0000-000001000000}">
      <text>
        <r>
          <rPr>
            <b/>
            <sz val="9"/>
            <color indexed="81"/>
            <rFont val="Tahoma"/>
            <family val="2"/>
          </rPr>
          <t>Usuario:</t>
        </r>
        <r>
          <rPr>
            <sz val="9"/>
            <color indexed="81"/>
            <rFont val="Tahoma"/>
            <family val="2"/>
          </rPr>
          <t xml:space="preserve">
</t>
        </r>
      </text>
    </comment>
    <comment ref="AJ10" authorId="1" shapeId="0" xr:uid="{00000000-0006-0000-0000-000002000000}">
      <text>
        <r>
          <rPr>
            <b/>
            <sz val="9"/>
            <color indexed="81"/>
            <rFont val="Tahoma"/>
            <family val="2"/>
          </rPr>
          <t>admin:</t>
        </r>
        <r>
          <rPr>
            <sz val="9"/>
            <color indexed="81"/>
            <rFont val="Tahoma"/>
            <family val="2"/>
          </rPr>
          <t xml:space="preserve">
Seleccionar el estado en el que se encuentra el producto en el periodo a evaluar:
SIN (sin iniciar)
EJE (en ejecución)
REP (Reprogramado)
MOD (Modificado)
FIN ( Finalizado)
ELIM  (Eliminado)
SUSP (Suspendido)</t>
        </r>
      </text>
    </comment>
    <comment ref="AK10" authorId="1" shapeId="0" xr:uid="{00000000-0006-0000-0000-000003000000}">
      <text>
        <r>
          <rPr>
            <b/>
            <sz val="9"/>
            <color indexed="81"/>
            <rFont val="Tahoma"/>
            <family val="2"/>
          </rPr>
          <t>admin:</t>
        </r>
        <r>
          <rPr>
            <sz val="9"/>
            <color indexed="81"/>
            <rFont val="Tahoma"/>
            <family val="2"/>
          </rPr>
          <t xml:space="preserve">
Registrar los valores de acuerdo con formula definida en el indicador</t>
        </r>
      </text>
    </comment>
    <comment ref="AL10" authorId="1" shapeId="0" xr:uid="{00000000-0006-0000-0000-000004000000}">
      <text>
        <r>
          <rPr>
            <b/>
            <sz val="9"/>
            <color indexed="81"/>
            <rFont val="Tahoma"/>
            <family val="2"/>
          </rPr>
          <t>admin:</t>
        </r>
        <r>
          <rPr>
            <sz val="9"/>
            <color indexed="81"/>
            <rFont val="Tahoma"/>
            <family val="2"/>
          </rPr>
          <t xml:space="preserve">
Realice una breve descripción y análisis del comportamiento del indicador</t>
        </r>
      </text>
    </comment>
    <comment ref="AV10" authorId="1" shapeId="0" xr:uid="{00000000-0006-0000-0000-000005000000}">
      <text>
        <r>
          <rPr>
            <b/>
            <sz val="9"/>
            <color indexed="81"/>
            <rFont val="Tahoma"/>
            <family val="2"/>
          </rPr>
          <t>admin:</t>
        </r>
        <r>
          <rPr>
            <sz val="9"/>
            <color indexed="81"/>
            <rFont val="Tahoma"/>
            <family val="2"/>
          </rPr>
          <t xml:space="preserve">
Seleccionar el estado en el que se encuentra el producto en el periodo a evaluar:
SIN (sin iniciar)
EJE (en ejecución)
REP (Reprogramado)
MOD (Modificado)
FIN ( Finalizado)
ELIM  (Eliminado)
SUSP (Suspendido)</t>
        </r>
      </text>
    </comment>
    <comment ref="AW10" authorId="1" shapeId="0" xr:uid="{00000000-0006-0000-0000-000006000000}">
      <text>
        <r>
          <rPr>
            <b/>
            <sz val="9"/>
            <color indexed="81"/>
            <rFont val="Tahoma"/>
            <family val="2"/>
          </rPr>
          <t>admin:</t>
        </r>
        <r>
          <rPr>
            <sz val="9"/>
            <color indexed="81"/>
            <rFont val="Tahoma"/>
            <family val="2"/>
          </rPr>
          <t xml:space="preserve">
Registrar los valores de acuerdo con formula definida en el indicador</t>
        </r>
      </text>
    </comment>
    <comment ref="AX10" authorId="1" shapeId="0" xr:uid="{00000000-0006-0000-0000-000007000000}">
      <text>
        <r>
          <rPr>
            <b/>
            <sz val="9"/>
            <color indexed="81"/>
            <rFont val="Tahoma"/>
            <family val="2"/>
          </rPr>
          <t>admin:</t>
        </r>
        <r>
          <rPr>
            <sz val="9"/>
            <color indexed="81"/>
            <rFont val="Tahoma"/>
            <family val="2"/>
          </rPr>
          <t xml:space="preserve">
Realice una breve descripción y análisis del comportamiento del indicador</t>
        </r>
      </text>
    </comment>
    <comment ref="BJ10" authorId="1" shapeId="0" xr:uid="{00000000-0006-0000-0000-000008000000}">
      <text>
        <r>
          <rPr>
            <b/>
            <sz val="9"/>
            <color indexed="81"/>
            <rFont val="Tahoma"/>
            <family val="2"/>
          </rPr>
          <t>admin:</t>
        </r>
        <r>
          <rPr>
            <sz val="9"/>
            <color indexed="81"/>
            <rFont val="Tahoma"/>
            <family val="2"/>
          </rPr>
          <t xml:space="preserve">
Seleccionar el estado en el que se encuentra el producto en el periodo a evaluar:
SIN (sin iniciar)
EJE (en ejecución)
REP (Reprogramado)
MOD (Modificado)
FIN ( Finalizado)
ELIM  (Eliminado)
SUSP (Suspendido)</t>
        </r>
      </text>
    </comment>
    <comment ref="BK10" authorId="1" shapeId="0" xr:uid="{00000000-0006-0000-0000-000009000000}">
      <text>
        <r>
          <rPr>
            <b/>
            <sz val="9"/>
            <color indexed="81"/>
            <rFont val="Tahoma"/>
            <family val="2"/>
          </rPr>
          <t>admin:</t>
        </r>
        <r>
          <rPr>
            <sz val="9"/>
            <color indexed="81"/>
            <rFont val="Tahoma"/>
            <family val="2"/>
          </rPr>
          <t xml:space="preserve">
Registrar los valores de acuerdo con formula definida en el indicador</t>
        </r>
      </text>
    </comment>
    <comment ref="BL10" authorId="1" shapeId="0" xr:uid="{00000000-0006-0000-0000-00000A000000}">
      <text>
        <r>
          <rPr>
            <b/>
            <sz val="9"/>
            <color indexed="81"/>
            <rFont val="Tahoma"/>
            <family val="2"/>
          </rPr>
          <t>admin:</t>
        </r>
        <r>
          <rPr>
            <sz val="9"/>
            <color indexed="81"/>
            <rFont val="Tahoma"/>
            <family val="2"/>
          </rPr>
          <t xml:space="preserve">
Realice una breve descripción y análisis del comportamiento del indicador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tc={E2039B8B-D488-459F-9039-1DBB33D3432D}</author>
    <author>tc={6C663D4D-C791-41B2-8D2B-4605370ED3F6}</author>
  </authors>
  <commentList>
    <comment ref="D5" authorId="0" shapeId="0" xr:uid="{E2039B8B-D488-459F-9039-1DBB33D3432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 quien va dirigido </t>
      </text>
    </comment>
    <comment ref="E5" authorId="1" shapeId="0" xr:uid="{6C663D4D-C791-41B2-8D2B-4605370ED3F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Evaluar
No evaluar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4" authorId="0" shapeId="0" xr:uid="{E3AE9676-1F6D-414E-8E8B-97A6A3C67FAF}">
      <text>
        <r>
          <rPr>
            <sz val="11"/>
            <color theme="1"/>
            <rFont val="Arial"/>
            <family val="2"/>
          </rPr>
          <t>======
ID#AAAAMg-B8U0
Marcela Rodríguez Lizcano    (2021-06-11 19:59:18)
Registre el componente, aspecto o área macro que se va a trabajar</t>
        </r>
      </text>
    </comment>
    <comment ref="L4" authorId="0" shapeId="0" xr:uid="{8ADAEB7E-B97D-4B4A-815F-EDC1D27217FA}">
      <text>
        <r>
          <rPr>
            <sz val="11"/>
            <color theme="1"/>
            <rFont val="Arial"/>
            <family val="2"/>
          </rPr>
          <t xml:space="preserve">======
</t>
        </r>
      </text>
    </comment>
  </commentList>
</comments>
</file>

<file path=xl/sharedStrings.xml><?xml version="1.0" encoding="utf-8"?>
<sst xmlns="http://schemas.openxmlformats.org/spreadsheetml/2006/main" count="7697" uniqueCount="1250">
  <si>
    <t>PLAN DE ACCIÓN INSTITUCIONAL VIGENCIA 2024 - DIRECCIÓN NACIONAL DE BOMBEROS DE COLOMBIA</t>
  </si>
  <si>
    <t>ARTICULACIÓN ESTRATÉGICA</t>
  </si>
  <si>
    <t>PROCESO</t>
  </si>
  <si>
    <t>DEPENDENCIA</t>
  </si>
  <si>
    <t>PRODUCTO</t>
  </si>
  <si>
    <t>DIMENSIÓN</t>
  </si>
  <si>
    <t>POLITICA MIPG</t>
  </si>
  <si>
    <t>RUBRO</t>
  </si>
  <si>
    <t>PRESUPUESTO</t>
  </si>
  <si>
    <t>LIDER PROCESO</t>
  </si>
  <si>
    <t>RESPONSABLE ACTIVIDAD</t>
  </si>
  <si>
    <t>META 2024</t>
  </si>
  <si>
    <t xml:space="preserve">INDICADOR </t>
  </si>
  <si>
    <t>FORMULA DE CALCULO</t>
  </si>
  <si>
    <t>UNIDAD DE MEDIDA</t>
  </si>
  <si>
    <t>CRITERIOS DE EVALUACIÓN</t>
  </si>
  <si>
    <t>RETROALIMENTACIÓN</t>
  </si>
  <si>
    <t>PROGRAMACIÓN HORIZONTAL</t>
  </si>
  <si>
    <t>PROGRAMACIÓN VERTICAL</t>
  </si>
  <si>
    <t>Seguimiento 1er. Trimestre 2023</t>
  </si>
  <si>
    <t>Seguimiento 2o. Trimestre 2023</t>
  </si>
  <si>
    <t>Seguimiento 3er. Trimestre 2023</t>
  </si>
  <si>
    <t>Seguimiento 4er. Trimestre 2023</t>
  </si>
  <si>
    <t>Legados de Gobierno</t>
  </si>
  <si>
    <t>Relación Programa de Gobierno</t>
  </si>
  <si>
    <t>Relación Plan Nacional de Desarrollo (PND)</t>
  </si>
  <si>
    <t>Relación con los Objetivos de Desarrollo Sostenible (ODS)</t>
  </si>
  <si>
    <t>Relación con Acuerdos de Paz
(Plan Marco de Implementación  - PMI y Compromisos PDET)</t>
  </si>
  <si>
    <t>Relación Política Pública
(Ley, Doc Conpes, Decreto, Otro)</t>
  </si>
  <si>
    <t xml:space="preserve">Objetivo Estratégico Sectorial </t>
  </si>
  <si>
    <t>PILAR ESTRATÉGICO</t>
  </si>
  <si>
    <t>OBJETIVOS ESTRATÉGICOS</t>
  </si>
  <si>
    <t>OBJETIVOS TÁCTICOS</t>
  </si>
  <si>
    <t>1er TRIMESTRE</t>
  </si>
  <si>
    <t>2o. TRIMESTRE</t>
  </si>
  <si>
    <t>3er TRIMESTRE</t>
  </si>
  <si>
    <t>4o. TRIMESTRE</t>
  </si>
  <si>
    <t>PESO % (Ponderación por producto)</t>
  </si>
  <si>
    <t>PESO % (Ponderación por proceso)</t>
  </si>
  <si>
    <t>PESO % (Ponderación por dependencia)</t>
  </si>
  <si>
    <t>PESO % (Ponderación Por Objetivo)</t>
  </si>
  <si>
    <t>Programado 1er. Trimestre</t>
  </si>
  <si>
    <t>Estado del Producto</t>
  </si>
  <si>
    <t>Resultado del indicador</t>
  </si>
  <si>
    <t>Análisis del resultado del indicador</t>
  </si>
  <si>
    <t>OBSERVACIONES</t>
  </si>
  <si>
    <t>Desempeño periodo</t>
  </si>
  <si>
    <t>Avance Periodo</t>
  </si>
  <si>
    <t>Análisis Planeación</t>
  </si>
  <si>
    <t>Resultado por Producto</t>
  </si>
  <si>
    <t>Resultado por Proceso</t>
  </si>
  <si>
    <t>Resultadopor dependencia</t>
  </si>
  <si>
    <t>Resultadopor Objetivo</t>
  </si>
  <si>
    <t>Programado 2o. Trimestre</t>
  </si>
  <si>
    <t>PROGRAMADO TOTAL</t>
  </si>
  <si>
    <t>ACUMULADO TOTAL</t>
  </si>
  <si>
    <t>Programado 3er. Trimestre</t>
  </si>
  <si>
    <t>Programado 4er. Trimestre</t>
  </si>
  <si>
    <t xml:space="preserve">Análisis 2 Planeación </t>
  </si>
  <si>
    <t>Nuevo ordenamiento territorial alrededor del agua</t>
  </si>
  <si>
    <t>1. Colombia Economia para la vida</t>
  </si>
  <si>
    <t>Transformación: Ordenamiento del territorio alrededor del agua y justicia ambiental.</t>
  </si>
  <si>
    <t>ODS 11. Ciudades y comunidades sostenibles</t>
  </si>
  <si>
    <t>n/a</t>
  </si>
  <si>
    <t>Ley 1575 de 2012 Ley General de Bomberos</t>
  </si>
  <si>
    <t xml:space="preserve">Propiciar la seguridad y conviencia ciudadana , el orden público, así como la atencióny control en situaciones que vulneren o amenacen a la población </t>
  </si>
  <si>
    <t>3. MODERNIZACIÓN Y FORTALECIMIENTO INSTITUCIONAL</t>
  </si>
  <si>
    <t>3. Fortalecer en un 100% el desempeño organizacional e institucional de la Dirección Nacional de Bomberos de Colombia.</t>
  </si>
  <si>
    <t>3.1.Fortalecer la capacidad institucional promoviendo en su talento humano la disposición del servicio con calidad, emprendimiento y gestión pública efectiva, brindando condiciones técnicas y administrativas renovadas</t>
  </si>
  <si>
    <t>1. Planeación Estratégica</t>
  </si>
  <si>
    <t>Dirección</t>
  </si>
  <si>
    <t>Monitoreo y seguimiento a planes sectoriales e institucionales</t>
  </si>
  <si>
    <t>Ct. Arbey Hernán Trujillo Méndez</t>
  </si>
  <si>
    <t>Adriana Moreno</t>
  </si>
  <si>
    <t>Monitoreo y seguimiento a planes sectoriales e institucionales realizados.</t>
  </si>
  <si>
    <t>(No. De planes con monitoreo y seguimiento realizado/No. De planes con monitoreo y seguimiento programado)*100</t>
  </si>
  <si>
    <t>Porcentaje</t>
  </si>
  <si>
    <t>Reportes en Trimestre I:
1.	PAI Monitoreo y seguimiento trimestre IV de 2023
2.	PAI formulado 2024
3.	PES Monitoreo y seguimiento trimestre IV de 2023
4.	PAAC formulado 2024
5.	Riesgos de Corrupción y Gestión formulados 2024
6.	Indicadores formulados 2024.
Reportes en Trimestre II:
7.	PAI Monitoreo y seguimiento trimestre I
8.	PES Monitoreo y seguimiento trimestre I
9.	PAAC con seguimiento primer cuatrimestre
10.	Riesgos de Corrupción primer cuatrimestre
Reportes en Trimestre III:
11.	PAI Monitoreo y seguimiento trimestre II
12.	PES Monitoreo y seguimiento trimestre II
13.	PAAC con seguimiento segundo cuatrimestre
14.	Riesgos de Corrupción segundo cuatrimestre
Reportes en Trimestre IV:
15.	PAI Monitoreo y seguimiento trimestre III
16.	PES Monitoreo y seguimiento trimestre III
17.	PAAC con seguimiento tercer cuatrimestre
18.	Riesgos de Corrupción tercer cuatrimestre</t>
  </si>
  <si>
    <t>ok</t>
  </si>
  <si>
    <t>Monitoreo y seguimiento a Proyecto de Inversión (Meta Física y Recursos de Inversión).</t>
  </si>
  <si>
    <t>Monitoreo a meta física y recursos de inversión de la entidad realizados e informados a la alta dirección</t>
  </si>
  <si>
    <t>(No. De monitoreos realizados/No. De monitoreos programados)*100</t>
  </si>
  <si>
    <t xml:space="preserve">Informe realizado
Lista de asistencia a comité
</t>
  </si>
  <si>
    <t>Informes de resultados de la gestión institucional con base en los referentes estratégicos de la entidad.</t>
  </si>
  <si>
    <t>Informes de resultados elaborados y presentados a la alta dirección</t>
  </si>
  <si>
    <t>(No. De informes realizados/No. De informes programados)*100</t>
  </si>
  <si>
    <t>Número</t>
  </si>
  <si>
    <t>Se realizará un informe de resultados de la gestión  en cada uno de los cortes trimestrales de la Planeación Institucional. 
Trim I. El primer reporte se presenta en enero con corte 30 de diciembre del año inmediatamente anterior. 
Trim II. El segundo reporte se presenta en abril con corte 30 de marzo.
Trim III. El tercer reporte se presenta en Julio con corte 30 de Junio.
Trim IV. El cuarto reporte se presenta en octubre con corte 30 de septiembre.</t>
  </si>
  <si>
    <t>Formulación y gestión de figuras presupuestales de la DNBC</t>
  </si>
  <si>
    <t>Figuras presupuestales gestionadas</t>
  </si>
  <si>
    <t>(Numero defiguras presupuestales gestionadas/No. De figuras presupuestales requeridas)*100</t>
  </si>
  <si>
    <t>En cada uno de los trimestres se evidenciará la gestión frente a:
Seguimiento a la ejecución de vigencia futuras aprobadas
Formulación de anteproyecto de presupuesto
Sustentación de anteproyecto de presupuesto.
Solicitud de vigencias futuras</t>
  </si>
  <si>
    <t>Informes de Ley e interinstitucionales solicitados</t>
  </si>
  <si>
    <t>Informes de ley e interinstitucionales elaborados y presentados</t>
  </si>
  <si>
    <t>(No. De informes elaborados y presentados/ No. De informes requeridos)*100</t>
  </si>
  <si>
    <t>Informes requeridos por el Ministerio del Interior, Ministerio de HCP, DNP, Congreso, Contraloría, DAFP</t>
  </si>
  <si>
    <t>Encuesta de Satisfacción a Cliente Interno</t>
  </si>
  <si>
    <t>Encuesta de Satisfacción a Cliente Interno diseñada e implementada</t>
  </si>
  <si>
    <t>No. Encuestas de Satisfacción a Cliente Interno diseñadas e implementadas</t>
  </si>
  <si>
    <t>Semestre I - Soportes de Diseño de Formulario de Encuesta a realizar
Semestre II - Soportes de Socialización, Implementación y Resultados de Encuesta de Satisfacción a Cliente Interno</t>
  </si>
  <si>
    <t>Formulación Planeación Institucional 2025</t>
  </si>
  <si>
    <t>Jornada de Planeacion 2025 realizada</t>
  </si>
  <si>
    <t>No. Jornadas de Planeacion realizadas</t>
  </si>
  <si>
    <t>Material de apoyo para la ejecución de la jornada
Listas de asistencia
Documentación sobre lineamientos y directrices formuladas para la vigencia 2025</t>
  </si>
  <si>
    <t>3.3.Consolidar los procesos organizacionales de la entidad.​</t>
  </si>
  <si>
    <t>Monitoreo y seguimiento a los Riesgos de Gestión</t>
  </si>
  <si>
    <t>Lideres de Proceso</t>
  </si>
  <si>
    <t>Gestores de Proceso</t>
  </si>
  <si>
    <t>Diligenciamiento del cuestionario de la autoevaluación de riesgos de gestión</t>
  </si>
  <si>
    <t>(No. De reportes realizados/No. De reportes Programados)*100</t>
  </si>
  <si>
    <r>
      <t xml:space="preserve">Segundo trimestre: </t>
    </r>
    <r>
      <rPr>
        <u/>
        <sz val="11"/>
        <rFont val="Tahoma"/>
      </rPr>
      <t>3</t>
    </r>
    <r>
      <rPr>
        <sz val="11"/>
        <rFont val="Tahoma"/>
      </rPr>
      <t xml:space="preserve"> autoevaluaciones que corresponden de enero a junio.
Tercer trimestre:  3 autoevaluaciones que corresponden a julio, agosto y septiembre.
Cuarto trimestre:  3 autoevaluaciones que corresponden a octubre, noviembre y diciembre.</t>
    </r>
  </si>
  <si>
    <t>x</t>
  </si>
  <si>
    <t>Reporte de seguimiento al PAAC</t>
  </si>
  <si>
    <t>Reportes de seguimiento y monitoreo al PAAC realizados</t>
  </si>
  <si>
    <t>(No. De reportes de monitoreo y seguimiento realizados/No. De Reportes de monitoreo y seguimiento programados)*100</t>
  </si>
  <si>
    <t>cuatrimestre I: Reporte mes de abril
cuatrimestre II: Reporte mes de Agosto
cuatrimestres III : Reporte mes de Diciembre</t>
  </si>
  <si>
    <t>Reporte trimestral de Indicadores de gestión del proceso</t>
  </si>
  <si>
    <t>Registros de medición de indicadores de gestión del proceso realizados</t>
  </si>
  <si>
    <t>(No. De indicadores reportados en el período/No. De indicadores definidos a reportar en el período)*100</t>
  </si>
  <si>
    <t>Trimestre I y II: Registro 30 de Junio
Trimestre III: Registro 30 de septiembre
Trimestres IV : Registro 31 de diciembre</t>
  </si>
  <si>
    <t>Documentación Sistema de Gestión DNBC</t>
  </si>
  <si>
    <t>Documentos del sistema de gestión formulados y/o actualizados</t>
  </si>
  <si>
    <t>(No. De documentos revisados y/o Actualizados/No.  De documentos Programados para Formular y/o Actualizar)*100</t>
  </si>
  <si>
    <t>50% en trimestre II y 50% entrimestre IV</t>
  </si>
  <si>
    <t>Alcance al Plan de mejora institucional reportado</t>
  </si>
  <si>
    <t xml:space="preserve">Registro de seguimiento al Plan de mejoramiento </t>
  </si>
  <si>
    <t>Actas de seguimiento de referentes estratégicos con el reporte asociado al avance en Plan de Mejoramiento.
Carpeta con la evidencia de cumplimiento relacionado.</t>
  </si>
  <si>
    <t>Referentes Estratégicos</t>
  </si>
  <si>
    <t>Formato acta de seguimiento a los referentes estratégicos</t>
  </si>
  <si>
    <t>Trimestre II: abril, mayo y junio.
Trimestre III: julio, agosto y septiembre
Trimestre IV: Octubre, noviembre y diciembre.</t>
  </si>
  <si>
    <t>Transferencia Documental</t>
  </si>
  <si>
    <t>(No. Formatos diligenciados con información transferida/No. Formatos diligenciados con información transferida requerida)*100</t>
  </si>
  <si>
    <t>Trimestre IV: Formato Inventario con información transferida.</t>
  </si>
  <si>
    <t>GESTIÓN DE COMUNICACIONES</t>
  </si>
  <si>
    <t>Plan de Comunicación Externa DNBC (incluye  el ejercicio de Live / MasterClass para Bomberos)</t>
  </si>
  <si>
    <t>GESTOR DE COMUNICACIONES</t>
  </si>
  <si>
    <t>Plan de Comunicación Externa DNBC formulado e implementado</t>
  </si>
  <si>
    <t xml:space="preserve">(Actividades ejecutadas / Actividades programadas)*100 </t>
  </si>
  <si>
    <t>* Plan de Comunicación Externa DNBC formulado y socializado internamente e implementado.
* Soportes de las actividades ejecutadas</t>
  </si>
  <si>
    <t>Plan de Comunicación Interna DNBC ( incluye campañas de activación BTL e impresión de gaceta).</t>
  </si>
  <si>
    <t>Plan de Comunicación Interna DNBC formulado e implementado</t>
  </si>
  <si>
    <t>* Plan de Comunicación Interno DNBC formulado y socializado internamente e implementado.
* Soportes de las actividades ejecutadas</t>
  </si>
  <si>
    <t>Plan de Comunicación Digital DNBC (incluye la pauta de contenido de gestión para su visibilziación).</t>
  </si>
  <si>
    <t>Plan de Comunicación Digital DNBC formulado e implementado</t>
  </si>
  <si>
    <t>* Plan de Comunicación Digital DNBC (incluye la pauta de contenido de gestión para su visibilziación) formulado e implementado.
* Soportes de las actividades ejecutadas</t>
  </si>
  <si>
    <t xml:space="preserve">Gestión de contenidos para la página web </t>
  </si>
  <si>
    <t>Contenidos publicados en la sección Sala de Prensa de la página web de la DNBC</t>
  </si>
  <si>
    <t>(Contenidos alaborados / contenidos publicados)*100</t>
  </si>
  <si>
    <t>Pantallazos de la producción de contenidos de gestión publicados en la sección Sala de Prensa de la página web.</t>
  </si>
  <si>
    <t>Material educativo que garantice la inclusión de público infantil en la adopción de hábitos para la gestión del riesgo de desastres.</t>
  </si>
  <si>
    <t>Contenido para cartilla digital e impresa elaborado</t>
  </si>
  <si>
    <t>Contenidos para cartilla digital e impresa elaborado</t>
  </si>
  <si>
    <t xml:space="preserve">Número </t>
  </si>
  <si>
    <t>Presentar 1 versiones para cartiilla con 2 formatos con  contenido para público infanti: Versión Digital y Versión Impresa</t>
  </si>
  <si>
    <t>Contenido que alimente el portal niños de la página web institucional</t>
  </si>
  <si>
    <t>Actividades realizadas y publicadas en el periodo</t>
  </si>
  <si>
    <t>No. De actividades  publicadas en el portal</t>
  </si>
  <si>
    <t>Realizar 3 actividades trimestrales para publicar en el portal niños de la pagina web institucional.
* Soportes de las actividades ejecutadas</t>
  </si>
  <si>
    <t>Seguimiento y monitoreo de la actividad bomberil en  medios de comunicación</t>
  </si>
  <si>
    <t>Informe mensual de monitoreo y seguimiento en medios de la actividad bomberil realizado</t>
  </si>
  <si>
    <t>No. De Informes realizados</t>
  </si>
  <si>
    <t>Informe mensual  con análisis del comportamiento de la actividad bomberil en medios
se anexa matriz mensual con el registro de publicaciones sobre bomberos del país y DNBC en medios  de comunicación</t>
  </si>
  <si>
    <t>Jornadas Bombero por un día para Colaboradores DNBC - sensibilización</t>
  </si>
  <si>
    <t>Jornadas Bombero por un día para Colaboradores DNBC realizadas</t>
  </si>
  <si>
    <t>No. De Jornadas Bombero por un día para Colaboradores DNBC realizadas</t>
  </si>
  <si>
    <t xml:space="preserve">Soportes de las principales actividades de aprestamiento y ejecución realizadas, a saber:
*Acercamiento con el Cuerpo de Bomberos con quien se realizará la actividad de un día como Bomberos, *acercamiendo con el operador logístico que garantizará el transporte, refrigerio e incentivo para colaboradores de la DNBC
*Realización de la joranda del día de Bombero y sensibilización a los colaboradores. </t>
  </si>
  <si>
    <t xml:space="preserve">Campañas Nacionales de prevención de emergencias y gestión del riesgo </t>
  </si>
  <si>
    <t xml:space="preserve">Proyección de contenidos para la campaña nacional. </t>
  </si>
  <si>
    <t>No Campañas ejecutadas</t>
  </si>
  <si>
    <t xml:space="preserve">Evidencia de la proyección y la ejecución de los contenidos de las campañas nacionales. </t>
  </si>
  <si>
    <t xml:space="preserve">Producción audiovisual de videos con Bomberos del territorio nacional, relacionado a la estrategia Guardines de la Vida </t>
  </si>
  <si>
    <t>Producción audiovisual de videos realizados en los formatos requeridos para redes sociales</t>
  </si>
  <si>
    <t>No. De videos realizados</t>
  </si>
  <si>
    <t>Evidencia de la producción de los videos en territorio y la publicación de los mismos en los caneles de comunicaicón DNBC</t>
  </si>
  <si>
    <t>Diseño y ejecución Curso de Comunicación para Bomberos</t>
  </si>
  <si>
    <t>Curso de comunicación para bomberos diseñado y realizado</t>
  </si>
  <si>
    <t>No de Cursos de comunicación realizados</t>
  </si>
  <si>
    <t>Trimestre III: 
*Diseño del contenido del curso (documento en word, listados de reunión).
*Realización de la convocatoria para los bomberos (pieza de comunicación convocatoria)
Trimestre IV: 
*Realización del curso (listados de asistencia y contenido de lecciones)
*Soportes de las actividades realizadas en cada trimestre</t>
  </si>
  <si>
    <t>Comercial de conmemoración para el 11 de noviembre</t>
  </si>
  <si>
    <t>Comercial de conmemoración para el 11 de noviembre publicados</t>
  </si>
  <si>
    <t>No. Comerciales de conmemoración para el 11 de noviembre publicados</t>
  </si>
  <si>
    <t xml:space="preserve">Trimestre III: Reuniones de preproducción con el operador (listados de asistencia, actas de reunión).
Trimestre IV: Producción del comercial en territorio y publicación del producto. </t>
  </si>
  <si>
    <t>Subdirección Administrativa y Financiera</t>
  </si>
  <si>
    <t>Documentos actualizados y/o formulados</t>
  </si>
  <si>
    <t>(No . De Documentos Actualizados y o Formulados/programados)*100</t>
  </si>
  <si>
    <t xml:space="preserve">Documentos actulizados y/o formulados del Proceso.  </t>
  </si>
  <si>
    <t>3. Gestión de Análisis y Mejora Continua</t>
  </si>
  <si>
    <t>Estado documental del Sistema de Gestión de la DNBC</t>
  </si>
  <si>
    <t>Informes Elaborados</t>
  </si>
  <si>
    <t>(No. de Informes elaborados/ No. De Informes programados)*100</t>
  </si>
  <si>
    <t>Informe trimestral del estado de la documentacion del SIGE en el que se informa acerca de los documentos asesorados.
Nota: Se reporta cuantitativamente lo recibido hasta el dia 20 del mes de corte, esto con el fin de reportar la asesoría.</t>
  </si>
  <si>
    <t>Reportes de Aseguramiento de los referentes estratégicos de la de la DNBC.</t>
  </si>
  <si>
    <t xml:space="preserve">No. De Informes de los Referentes Estratégicos elaborados </t>
  </si>
  <si>
    <t>I Trimestre: Informe Reporte de monitoreo de indicadores 
Informe reporte Monitoreo Plan de Mejoramiento Institucional. 
II Trimestre:   Informe Reporte de monitoreo de indicadores. 
Informe reporte Monitoreo Plan de Mejoramiento Institucional. 
Informe Monitoreo de Riesgos de Gestion. 
III Trimestre:  Informe Reporte de monitoreo de indicadores. 
Informe reporte Monitoreo Plan de Mejoramiento Institucional. 
IV Trimestre: Informe Reporte de monitoreo de indicadores. 
Informe reporte Monitoreo Plan de Mejoramiento Institucional. 
Informe Monitoreo de Riesgos de Gestion.</t>
  </si>
  <si>
    <t>Autodiagnósticos de las políticas de gestión y desempeño del Modelo Integrado de Planeación y Gestión (MIPG) que cuentan con herramienta definida por el Departamento Administrativo de la  Función Pública DAFP</t>
  </si>
  <si>
    <t xml:space="preserve">Informes de Autodiagnosticos de MIPG realizados </t>
  </si>
  <si>
    <t>(No de Informes de autodiagnosticos realizados/ No de informes de autodiagnosticos programados )*100</t>
  </si>
  <si>
    <t>Pendiente definición de Autodiagnósticos a realizar</t>
  </si>
  <si>
    <t>Revisión de la Política y el Manual de Gestión del Riesgo de la DNBC y actualización y divulgación en caso de ser necesario</t>
  </si>
  <si>
    <t xml:space="preserve">Politica y Manual de Gestion del Riesgo Revisada </t>
  </si>
  <si>
    <t>Política y Manual de Gestión del Riesgo Revisada, actualizada y divulgada en caso de ser necesario</t>
  </si>
  <si>
    <t>Timestre IV:Soporte de revisión de la Política y Manual de Gestión del Riesgo y en caso de requerirse actualización, soporte de actividades de sensibilización, divulgación y capacitación</t>
  </si>
  <si>
    <t>Informes de seguimiento a las acciones y estrategias adoptadas para la operación del Modelo Integrado de Planeación (MIPG) en la Dirección Nacional de Bomberos de Colombia (Dimensiones y Políticas del Modelo)</t>
  </si>
  <si>
    <t>Informes presentados</t>
  </si>
  <si>
    <t xml:space="preserve">No. De Informes presentados </t>
  </si>
  <si>
    <t>Se presentan dos documentos que contienen el Informe seguimiento a las acciones y estrategias adoptadas para la operación del Modelo Integrado de Planeación (MIPG), así:
Trimestre III: 1 Informe (corresponde al periodo Enero - Junio)
Trimestre IV: 1 Informe (corresponde al periodo Julio - Septiembre)</t>
  </si>
  <si>
    <t>Caracterización de partes interesadas actualizada</t>
  </si>
  <si>
    <t>Documento de caracerización de usuarios actualizado</t>
  </si>
  <si>
    <t>No. Documentos actualizado s</t>
  </si>
  <si>
    <t>IV: Documento de caracerización de usuarios actualizado</t>
  </si>
  <si>
    <t xml:space="preserve">Diagnostico participativo </t>
  </si>
  <si>
    <t>Director General DNBC</t>
  </si>
  <si>
    <t>Diagnostico participativo Elaborado</t>
  </si>
  <si>
    <t>No de Diagnosticos participativos Elaborados</t>
  </si>
  <si>
    <t>Numero</t>
  </si>
  <si>
    <t>Documento de Diagnostico participativo entregado en el primer trimestre del año</t>
  </si>
  <si>
    <t>Plan de Accion Estrategico de Gestion del conocimiento y la innovacion</t>
  </si>
  <si>
    <t>Plan de Accion Estrategico de Gestion del conocimiento y la innovacion Formulado</t>
  </si>
  <si>
    <t>No. De Planes de Accion Estrategicos de Gestion del conocimiento y la innovacion Formulados</t>
  </si>
  <si>
    <t>Documento de Formulacion del Plan de Accion Estrategico de Gestion del conocimiento y la innovacion entregado en el segundo trimestre del año</t>
  </si>
  <si>
    <t>Plan de Accion Estrategico de Gestion del conocimiento y la innovacion implementado</t>
  </si>
  <si>
    <t>Plan de Accion Estrategico de Gestion del conocimiento y la innovacion Implementado</t>
  </si>
  <si>
    <t>(No. de actividades ejecutadas / No. total de actividades programadas)*100</t>
  </si>
  <si>
    <t>Trimestre III: Soportes producto de la ejecucion de 6 actividades
Trimestre IV: Soportes producto de la ejecucion de 5 actividades
Ver Anexo 8</t>
  </si>
  <si>
    <t xml:space="preserve">Documentos Mapeo de Actores </t>
  </si>
  <si>
    <t>Documentos Mapeo de Actores Elaborado</t>
  </si>
  <si>
    <t>No de Mapeo de Actores Elaborados</t>
  </si>
  <si>
    <t>Documentos Mapeo de Actores Elaborado para el segundo trimestre del año</t>
  </si>
  <si>
    <t xml:space="preserve">Actualizacion Procedimientos </t>
  </si>
  <si>
    <t>Procedimientos Actualizados</t>
  </si>
  <si>
    <t>No de Procedimientos Actualizados</t>
  </si>
  <si>
    <t>Procedimientos Actualizados para el segundo trimestre del año, a saber:
* Procedimiento Ingreso, Permanencia y Retiro de Funcionarios actualizado  asociando el  Formato de Retención del Conocimiento
* Procedimiento Plan Anual de Capacitación asociando el  Formato de Transferencia de Aprendizaje )</t>
  </si>
  <si>
    <t>Formulacion de indicadores de Gestion del Conocimiento e Inovacion</t>
  </si>
  <si>
    <t>Indicadores de Gestion del Conocimiento e Innovacion Formulados</t>
  </si>
  <si>
    <t>(No de Indicadores de Gestion del Conocimiento e Innovacion Formulados/No de Indicadores de Gestion del Conocimiento e Innovacion requeridos)*100</t>
  </si>
  <si>
    <t xml:space="preserve">Fichas técnicas de Indicadores de Gestion del Conocimiento e Innovacion formuladas e implementadas. </t>
  </si>
  <si>
    <t xml:space="preserve">Asesoría y acompañamiento para la reformulación de los indicadores de gestión de la DNBC. </t>
  </si>
  <si>
    <t>Asesorías y acompañamientos para la reformulación de los indicadores de gestión de la DNBC realizados</t>
  </si>
  <si>
    <t>(Numero de asesorias realizadas/ No. Total de procesos de la DNBC )*100</t>
  </si>
  <si>
    <t xml:space="preserve">Listados de asistencia, y tablero de indicadores </t>
  </si>
  <si>
    <t>FURAG</t>
  </si>
  <si>
    <t>FURAG diligenciado y entregado en el plazo pactado</t>
  </si>
  <si>
    <t>No. FURAG presentado</t>
  </si>
  <si>
    <t>Mesas de trabajo con los procesos de la DNBC para el diligenciamiento del FURAG
Certificado de Reporte</t>
  </si>
  <si>
    <t>Acompañamiento Auditorías de Gestión</t>
  </si>
  <si>
    <t>Acompañamientos en las Auditorías de Gestión de la DNBC</t>
  </si>
  <si>
    <t>(Numero de Acompañamientos realizados/ No. Acompañamientos programados en la DNBC )*100</t>
  </si>
  <si>
    <t>Acompañamiento a las Auditorías de Gestión Programadas por Control Interno para el 2024 - pendiente -</t>
  </si>
  <si>
    <t>Propuesta de un Plan de formación en temas relacionados con servicio al ciudadano</t>
  </si>
  <si>
    <t>Propuesta de Plan de formación en servicio al ciudadano</t>
  </si>
  <si>
    <t>No. De Propuestas de Plan de formación en Servicio al ciudadano presentadas</t>
  </si>
  <si>
    <t>De acuerdo con la Política de Participación ciudadana se realizan mesas de trabajo con los Proceos de la DNBC, para realizar el diseño de un plan de formación en temas relacionados con servicio al ciudadano
Documento de la propuesta del plan de formación en servicio al ciudadano.</t>
  </si>
  <si>
    <t>TrimestreII 50% y Trimestre Iv 50%</t>
  </si>
  <si>
    <t>4. ALIANZAS ESTRATÉGICAS</t>
  </si>
  <si>
    <t>4. Gestionar y afianzar relaciones interinstitucionales con entidades del orden nacional, el sector privado y la comunidad internacional.</t>
  </si>
  <si>
    <t>4.2.Generar alianzas público privada en aras de fortalecer la gestión integral del riesgo contra incendios, preparativos y atención de rescate en todas sus modalidades y atención de incidentes con materiales peligrosos</t>
  </si>
  <si>
    <t>Gestión de Cooperación Internacional y Alianzas Estratégicas</t>
  </si>
  <si>
    <t>Formación de Unidades bomberiles en temas de cooperación internacional y alianzas estratégicas</t>
  </si>
  <si>
    <t>Director</t>
  </si>
  <si>
    <t>Gestor Cooperación Internacional y Alianzas Estratégicas</t>
  </si>
  <si>
    <t>Unidades Bomberiles formadas en temas de cooperación internacional y alianzas estratégicas</t>
  </si>
  <si>
    <t>No. Unidades Bomberiles formadas / No. Total de Unidades Bomberiles programadas formar</t>
  </si>
  <si>
    <t>Procesos de formación para fortalecer sus capacidades en gestión de Cooperación internacional y alianzas estratégicas con el sector privado.
Evidencia: 
Informe del proceso de la gestión para la formación de las unidades bomberiles  Trimestre III
Se presentará base de datos de unidades capacitadas. Trimestre IV</t>
  </si>
  <si>
    <t xml:space="preserve">En la Fórmula de Cálculo del Indicador, se recomienda eliminar denominador si quiere dejarse unidad de medida en número, de lo contrario, dejar en paréntesis y multiplicar por 100 para que su resultado quede expresado en porcentaje como unidad de medida. 
</t>
  </si>
  <si>
    <t>Publicación Digital sobre actualización de la estrategia de Cooperación Internacional y alianzas estratégicas de los Bomberos de Colombia.</t>
  </si>
  <si>
    <t>Publicación en Cooperación Internacional y Alianzas Estratégicas de los Bomberos de Colombia</t>
  </si>
  <si>
    <t>Publicación realizada</t>
  </si>
  <si>
    <t>Mesas de trabajo con actores o aliados Cooperantes en el proceso. Trimestre II y III. 70%.  Actas de reunión y/o avances de documento.
Versión preliminar de publicación para aprobación de la Dirección.T. IV.15%
Publicación de documento. T. IV 15%</t>
  </si>
  <si>
    <t>Se recomienda ajustar la redacción del Indicador así: "Publicación en Cooperación Internacional y Alianzas Estratégicas de los Bomberos de Colombia realizada". Así mismo, revisar y ajustar Programación Horizontal de acuerdo con el Criterio de Evaluación indicado.
En fórmula de cálculo ajustar a: "No. de Publicaciones realizadas", y en Meta a 1.</t>
  </si>
  <si>
    <t>Espacios de participación, capacitación o actualización internacional para los  bomberos de colombia</t>
  </si>
  <si>
    <t>Espacios de participación, capacitación y/o actualización. Internacional gestionados en el periodo</t>
  </si>
  <si>
    <t>No. De espacios gestionados/ No. De espacios demandadod</t>
  </si>
  <si>
    <t>1. Informes por cada espacio de participación, capacitación y actualización gestionado de acuerdo con la demanda (evidenciar con matriz de registro de la demanda)</t>
  </si>
  <si>
    <t xml:space="preserve">Si no se conoce el número de acompañamientos a realizar, en la Fórmula de Cálculo del Indicador, se recomienda incluir un denominador, cerrar paréntesis y multiplicar por 100 para que su resultado quede expresado en porcentaje como unidad de medida (por demanda).
De lo contrario, en la Fórmula de Cálculo del Indicador, se recomienda eliminar denominador si quiere dejarse unidad de medida en número.
</t>
  </si>
  <si>
    <t>Monitoreo a los Cuerpos de Bomberos de acciones de Cooperación en los territorios registradas en el Sistema RUE</t>
  </si>
  <si>
    <t>Monitoreos realizados del  uso  del mecanismo de seguimiento al registro de acciones de cooperación por parte de los Cuerpos de Bomberos</t>
  </si>
  <si>
    <t>No. De monitoreos realizados/No. De monitoreos programados</t>
  </si>
  <si>
    <t xml:space="preserve">Se presentaran 5 reportes de segumiento: bimensuales iniciando en el  mes de abril </t>
  </si>
  <si>
    <t xml:space="preserve">Revisar Meta (6) y Criterio de Evaluación registrado (5) para realizar el ajuste correspondiente.
En la Fórmula de Cálculo del Indicador, se recomienda eliminar denominador si quiere dejarse unidad de medida en número, de lo contrario, dejar en paréntesis y multiplicar por 100 para que su resultado quede expresado en porcentaje como unidad de medida. 
</t>
  </si>
  <si>
    <t>Acompañamiento en la gestión de  acuerdos binacionales o multilaterales en la gestión de cooperación internacional y alianzas estratégicas</t>
  </si>
  <si>
    <t>Acuerdos binacionales o multilaterales acompañados</t>
  </si>
  <si>
    <t>No. De acuerdos binacionales o multilaterales  firmados o en proceso con acompañamiento</t>
  </si>
  <si>
    <t>Trimestre II. 1 Informe de formulación de la Matriz de riesgos en frontera realizada y comunicada a los paises aliados. 20%
Trimestre III. 1 Informe de la creación-solicitud y/o seguimiento de acuerdos con base en la  matriz suscrita ante entidades nacionales e internacionales 50%
Trimestre IV. 1 Informe de evalaución de los  acuerdos binacionales o multilaterales  30%</t>
  </si>
  <si>
    <t>Si no se conoce el número de acompañamientos a realizar, en la Fórmula de Cálculo del Indicador, se recomienda incluir un denominador, cerrar paréntesis y multiplicar por 100 para que su resultado quede expresado en porcentaje como unidad de medida (por demanda).</t>
  </si>
  <si>
    <t>Acompañamiento en la gestión para el fortalecimiento de las instituciones de Bomberos a través de la comunidad internacional y el sector privado</t>
  </si>
  <si>
    <t>Fortalecimiento de las instituciones de Bomberos gestionados y acompañados</t>
  </si>
  <si>
    <t>No. de fortalecimientos gestionados firmados o en proceso de acompañamiento</t>
  </si>
  <si>
    <t>Trimestre II. 1 Informe de formulación de proyectos/gestiones realizadas y comunicada a la comunidad internacional y/o sector privado. 20%
Trimestre III. 1 Informe de la creación-solicitud y/o seguimiento de proyectos para el fortalecimiento de las instituciones de Bomberos ante la entidades nacionales e internacional asi como del sector privado. 50%
Trimestre IV. 1 Informe de evalaución de las gestiones y/o acompañamiento adelantados  30%</t>
  </si>
  <si>
    <t>Trimestre II 50% Trimestre IV 50%</t>
  </si>
  <si>
    <t>Gestión de Atención al Ciudadano</t>
  </si>
  <si>
    <t>Informes de análisis del desempeño de los canales de atención.</t>
  </si>
  <si>
    <t>Vanessa Álvarez/Andrés García/Laura Ariza (Contratistas Gestión Atención Ciudadano)</t>
  </si>
  <si>
    <t xml:space="preserve">12
</t>
  </si>
  <si>
    <t>Infome mensual con análisis de desempeño de los canales de atención realizado</t>
  </si>
  <si>
    <t>No. De informes con análisis de desempeño realizados</t>
  </si>
  <si>
    <t>En el informe mensual de PQRSD se incuye el análisis de desempeño de los canales de atención.
Para el mes de enero de 2025 se remitira el informe de diciembre de 2024 y se remitiran 11 informes de manera mensual presentados de la vigencia 2024.</t>
  </si>
  <si>
    <t>Capacitaciones para el fortalecimiento del recurso humano del proceso de gestión de atención al usuario</t>
  </si>
  <si>
    <t xml:space="preserve">Procesos de capacitación del personal del proceso recibidos
</t>
  </si>
  <si>
    <t>(No. De de capacitaciones con participación del proceso recibidas/No. De  capacitaciones convocadas)*100</t>
  </si>
  <si>
    <t>Las capacitaciones estan sujetas a programacion del DAFP y del DNP, equipos transversales y aquellas que se consideren necesarias articular con el proceso de Mejora Continua
Listados de asistencia y material asociado a la capacitación</t>
  </si>
  <si>
    <t>Informes del estado de las PQRSD gestionadas en la entidad</t>
  </si>
  <si>
    <t>Informes del estado de las PQRSD realizados</t>
  </si>
  <si>
    <t xml:space="preserve">No. De Informes del estado de PQRSD realizados </t>
  </si>
  <si>
    <t>Informes mensuales del estado de las  PQRSD presentados al lider del proceso.
Evidenciar la remisión mensual por correo electronico del formato de solicitud de publicacion en la web a TI.</t>
  </si>
  <si>
    <t xml:space="preserve"> Actividades informativas sobre la responsabilidad de los servidores públicos frente a los derechos de los ciudadanos. </t>
  </si>
  <si>
    <t>Luz Estela (Contratistas Gestión Atención Ciudadano)</t>
  </si>
  <si>
    <t>Acciones informativas sobre responsabilidad de los servidores públicos frente a los derechos de los ciudadanos realizadas</t>
  </si>
  <si>
    <t>No. De acciones informativas realizadas</t>
  </si>
  <si>
    <t>Las actividades pueden comprender charlas, campañas informativas, sensibilizaciones. Listados de asistencia y material asociado a la capacitación</t>
  </si>
  <si>
    <t>Informe de análisis de percepción de la atención brindada por la DNBC a nuestras partes interesadas</t>
  </si>
  <si>
    <t>John Tovar/Vanessa Álvarez (Contratistas Gestión Atención Ciudadano)</t>
  </si>
  <si>
    <t>Informe con análisis de percepción de atención a nuestras partes interesadas realizados</t>
  </si>
  <si>
    <t>Se realizará un informe cuatrimestral de acuerdo con el PAAC 2024</t>
  </si>
  <si>
    <t>Capacitaciones sobre el trámite a las PQRSDF y OPAS en el sistema ORFEO</t>
  </si>
  <si>
    <t>Andrés García (Contratistas Gestión Atención Ciudadano)</t>
  </si>
  <si>
    <t>Procesos institucionales capacitados en el sistema ORFEO</t>
  </si>
  <si>
    <t>No. De Procesos Capacitados</t>
  </si>
  <si>
    <t>Trimestre II: 9 
Trimestre III: 9  Se realizara una (1) capacitación a cada proceso en cada uno de los trimestres iindicados en la programación.
Listados de asistencia y material asociado a la capacitación</t>
  </si>
  <si>
    <t>Alertas de PQRSDF generadas e informadas</t>
  </si>
  <si>
    <t>Vanessa Álvarez/Andrés García (Contratistas Gestión Atención Ciudadano)</t>
  </si>
  <si>
    <t xml:space="preserve">22
</t>
  </si>
  <si>
    <t>Alertas de PQRSD generadas e informadas</t>
  </si>
  <si>
    <t>No. De alertas generadas e informadas</t>
  </si>
  <si>
    <t xml:space="preserve">Alertas quincenales generadas de la siguiente forma: 
Enero: 1
Febrero: 1
Marzo- Diciembre:20
Se notifica por correo electronico a los responsables de dar respuesta, directivos, gestores y/o líderes de proceso, supervisores donde se anexa la información de las PQRSDF vencidas, extemporaneas y en proceso en archivo Excel.
</t>
  </si>
  <si>
    <t>2. GESTIÓN TERRITORIAL</t>
  </si>
  <si>
    <t>2. Mejorar la prestación del servicio público esencial de Bomberos en el 100% del territorio nacional.</t>
  </si>
  <si>
    <t>2.2.Posicionar a la Dirección Nacional de Bomberos de Colombia en el territorio nacional como ente de coordinación de las instituciones de Bomberos del país.​</t>
  </si>
  <si>
    <t xml:space="preserve">Trimestre II: -Política de Atención al Ciudadano y Carta al trato digno
</t>
  </si>
  <si>
    <t>2.1.Acompañar a las instituciones bomberiles en el manejo de la gestión territorial, propendiendo por garantizar la articulación de acciones de desarrollo sostenible en los territorios en el marco de la gestión del riesgo.​</t>
  </si>
  <si>
    <t>1. UNIDAD BOMBERIL</t>
  </si>
  <si>
    <t xml:space="preserve">1. Fortalecer la equidad e integración en las instituciones de Bomberos del país. </t>
  </si>
  <si>
    <t>1.3.Generar lineamientos integrales y articulados para la prestación del servicio público esencial de Bomberos en el país, coadyuvando a fortalecer la confianza entre nuestras partes interesadas.​</t>
  </si>
  <si>
    <t xml:space="preserve"> Formulación, actualización y acompañamiento Normativo y OPERATIVO</t>
  </si>
  <si>
    <t>Subdirección Estratégica y de Coordinación Bomberil</t>
  </si>
  <si>
    <t>Asesorar y acompañar a las Autoridades territoriales en la creación de Cuerpos de Bomberos para cumplir la prestación del servicio público esencial de bomberos.</t>
  </si>
  <si>
    <t>Ct. Arbey Trujillo Méndez</t>
  </si>
  <si>
    <t>Ronny Romero</t>
  </si>
  <si>
    <t>Asesorías y acompañamientos a las autoridades territoriales realizados para la creación de CB</t>
  </si>
  <si>
    <t>(No. De asesoría y acompañamientos realizados a la autoridades territoriales/No. Total de Asesoría y acompañamiento programados)*100</t>
  </si>
  <si>
    <t xml:space="preserve">
* II Trimestre: Envío de la totalidad de Comunicaciones de acuerdo con la información generada por el RUE(municipios sin Cuerpos de Bomberos creado). Comunicaciones a la totalidad de los municipios propuestos de acuerdo al cálculo asociado a reporte de RUE, fomato con la relación de las comunicaciones gestionadas.
III y IV Trimestre: Proceso de asesoría y acompañamiento de acuerdo a las solicitudes de los entes territoriales. Evidencia virtual y/o presencial de asesorías (listas de asistencia y/o comunicaciones escritas,  material asociado)</t>
  </si>
  <si>
    <t>Comunicaciones respuesta a las Peticiones, Quejas, Reclamos, Solicitudes y/o Denuncias asignadas al Proceso.</t>
  </si>
  <si>
    <t>PQRSD gestionadas</t>
  </si>
  <si>
    <t>(No. De Pqrsd gestionadas/No. Total de Pqrsd asignadas)*100</t>
  </si>
  <si>
    <t>Evidencia de pqrsd respondidas en el periodo de acuerdo con las asignaciones realizadas. Registro matriz de asignación proceso.
El corte para el reporte al plan de acción se realizará con 20 días de antelación a finalizar trimestre</t>
  </si>
  <si>
    <t>Lineamientos y disposiciones normativas en asuntos relacionados con la actividad bomberil</t>
  </si>
  <si>
    <t>Lineamientos en materia bomberil generados por el proceso</t>
  </si>
  <si>
    <t>(No. De Lineamientos realizados/No. De Lineamientos requeridos)*100</t>
  </si>
  <si>
    <t>Circulares y Resoluciones emitidas en relación con la actividad bomberil (evidencia)</t>
  </si>
  <si>
    <t>Acompañamientos del Ministerio Público (Procuraduría General de la Nación ) para llevar a cabo mesas de trabajo para el fortalecimiento de los Cuerpos de Bomberos</t>
  </si>
  <si>
    <t>Gestiones con  Ministerio Público (Procuraduría General de la Nación ) y/o DNBC  realizadas</t>
  </si>
  <si>
    <t>(No. De gestiones realizadas/No. De gestiones requeridas)*100</t>
  </si>
  <si>
    <t>Requerimiento de la Procuraduría y/o Dirección Nacional de Bomberos,
 Actas de visita y/o reunión con listado de asistencia, y/o comunicaciones,  material asociado.</t>
  </si>
  <si>
    <t>Asesorias presenciales, telefónicas y/o virtuales a las  unidades bomberiles, comandantes, entidades territoriales, órganos de control y ciudadanía en materia jurídica.</t>
  </si>
  <si>
    <t>Ct.Arbey Trujillo Méndez</t>
  </si>
  <si>
    <t xml:space="preserve"> Asesorías realizadas</t>
  </si>
  <si>
    <t>(No. De asesorias realizadas/No. De asesorias requeridas)*100</t>
  </si>
  <si>
    <t>Formato control de asesorias presenciales, telefónica y/o virtuales</t>
  </si>
  <si>
    <t>1.1.Contribuir a mejorar la capacidad técnica, administrativa y operativa de los Cuerpos de Bomberos del país, para ser más efectiva su respuesta.​</t>
  </si>
  <si>
    <t>Procedimeinto actualizado</t>
  </si>
  <si>
    <t>No documentos actualizados</t>
  </si>
  <si>
    <t>Actualización del Procedimiento Reglamentos Generales de orden técnico y administrativo en segundo trimestre del año.</t>
  </si>
  <si>
    <t>c</t>
  </si>
  <si>
    <t xml:space="preserve"> Coordinación Operativa</t>
  </si>
  <si>
    <t>capacitación a los cuerpos de bomberos en la plataforma RUE ( Modulo de emergencias, reportes y base de datos)</t>
  </si>
  <si>
    <t>Gestión con Valores para Resultados</t>
  </si>
  <si>
    <t>Gestor del proceso- subdirector estrategico y de coordinacion bomberil</t>
  </si>
  <si>
    <t>CITEL</t>
  </si>
  <si>
    <t>No. Capacitaciones relaizadas</t>
  </si>
  <si>
    <t>(Capacitaciones relaizadas/capacitaciones programadas)*100</t>
  </si>
  <si>
    <t>Listas de asistencias y/o correo de citación y/o material asociado</t>
  </si>
  <si>
    <t xml:space="preserve">Reporte de Emergencias  </t>
  </si>
  <si>
    <t>Evaluación de Resultados</t>
  </si>
  <si>
    <t>Gestión de la Información Estadística</t>
  </si>
  <si>
    <t xml:space="preserve">No. De reportes de emergencias realizados </t>
  </si>
  <si>
    <t>(Reportes de emergencias Realizados /Reportes de emergencias programados)*100</t>
  </si>
  <si>
    <t xml:space="preserve">Reportes diarios de emergencias </t>
  </si>
  <si>
    <t>Informes estadísticos de coordinación operativa Bomberos Colombia a la alta dirección: Reporte de emergencias y articulación SNGRD</t>
  </si>
  <si>
    <t>Informes estadísticos de coordinación operativa Bomberos Colombia a la alta dirección elaborados</t>
  </si>
  <si>
    <t>(No. De informes de reporte realizados / No. De informes programados)*100</t>
  </si>
  <si>
    <t>Actualización de la base de datos de cuerpo de Bomberos</t>
  </si>
  <si>
    <t>Base de datos  Cuerpos de Bomberos  actualizadas en la plataforma RUE</t>
  </si>
  <si>
    <t>(No. De bases de datos actualizadas / No. bases de datos programados)*100</t>
  </si>
  <si>
    <t>Se presentará base de datos semestral actualizada la cual se envia via correo electronico al Proceso de Gestion TI</t>
  </si>
  <si>
    <t>Boletines de Alertas Tempranas</t>
  </si>
  <si>
    <t>Gestión del Conocimiento</t>
  </si>
  <si>
    <t>Gestión del conocimiento</t>
  </si>
  <si>
    <t>SALA SITUACIONAL</t>
  </si>
  <si>
    <t xml:space="preserve">Boletines de alertas tempranas elaborados </t>
  </si>
  <si>
    <t>(No.de boletines elaborados/No. De Boletines programados elaborar)*100</t>
  </si>
  <si>
    <t xml:space="preserve">Boletin de Alerta Temprana firmado el cual se comparte a Delegados y Coordinadores de Bomberos </t>
  </si>
  <si>
    <t xml:space="preserve">Circulares Operativas </t>
  </si>
  <si>
    <t>Circulares Operativas elaboradas</t>
  </si>
  <si>
    <t>(No. De circulares Operativa elaborada/No cilculares operativas programadas)*100</t>
  </si>
  <si>
    <t xml:space="preserve">Circulares Operativas elaboradas por el Proceso de Coordinacion Operativa
</t>
  </si>
  <si>
    <t>Planes de contingencia de temporadas de variabilidad climática</t>
  </si>
  <si>
    <t>Planes de Contingencia  elaborados</t>
  </si>
  <si>
    <t xml:space="preserve"> N° de planes de contingencia Elaborados </t>
  </si>
  <si>
    <t xml:space="preserve">I Semestre: I Plan de contigencia de acuerdo a la necesidad. Ejemplo lluvias, Nevados, Huracanes,menos lluvias,etc
II Semestre  II: II Plan de contigencia de acuerdo a la necesidad. Ejemplo lluvias, Nevados, Huracanes,menos lluvias,etc.
</t>
  </si>
  <si>
    <t>Gestionar la activación y movilización de apoyos terrestres complementarios para la respuesta</t>
  </si>
  <si>
    <t>Activaciones y Apoyos gestionados</t>
  </si>
  <si>
    <t>(N° de activaciones de apoyos terrestres gestionadas / N° de activaciones  de apoyos terrestres solicitadas)*100</t>
  </si>
  <si>
    <t>Documento de Solicitud de Apoyos o Movilizacion terrestre.</t>
  </si>
  <si>
    <t>Gestionar la activación y movilización de apoyos aéreos para la respuesta</t>
  </si>
  <si>
    <t>Activaciones y apoyos aéreos coordinados</t>
  </si>
  <si>
    <t>(N° de activaciones de apoyos aéreos coordinados / N° de activaciones  de apoyo aéreo solicitados)*100</t>
  </si>
  <si>
    <t>Apoyos aéreos coordinados , Ordenes de servicios y/o listas de chequeo</t>
  </si>
  <si>
    <t>Informes de Asistencia técnica en respuesta a emergencias</t>
  </si>
  <si>
    <t>Informes de Asistencia técnica en respuesta a emergencias elaborados</t>
  </si>
  <si>
    <t>(No. de informes técnicos elaborados)/No. de informes solicitados)*100</t>
  </si>
  <si>
    <t>No . De Documentos Actualizados y o Formulados</t>
  </si>
  <si>
    <t>Documentos actulizados y7o formulados del Proceso.  Pueden ser los  procedimientos, formatos o la caracterizacion.</t>
  </si>
  <si>
    <t>Fortalecimiento Bomberil</t>
  </si>
  <si>
    <t>Estudios previos aprobados por la Subdirección Estratégica y de Coordinación Bomberil, para la adquisición de Bienes especializados para el fortalecimiento de los Cuerpos de Bomberos del país.</t>
  </si>
  <si>
    <t>Subdirector Estratégico y de Coordeinación Bomberil</t>
  </si>
  <si>
    <t>Estudios Previos para la adquisición de bienes especializados  aprobados por la subdirección Estratégica y de Coordinación Bomberil.</t>
  </si>
  <si>
    <t>(No. Estudios Previos aprobados por la SECB (en el periodo) / No. Estudios Previos entregados por el Proceso de Gestion Contractual (en el periodo))*100</t>
  </si>
  <si>
    <t>Estudios previos elaborados por el proceso de Gestión Contractual, para la adquisición de bienes especializados de acuerdo a lo aprobado por Junta Nacional de Bomberos y viabilizado por el Gerente del Proyecto (Subdirector Estratégico y de Coordinación Bomberil) y revisados jurídicamente por la subdirección</t>
  </si>
  <si>
    <t>Actualización base de datos fortalecimiento entregado a los Cuerpos de Bomberos</t>
  </si>
  <si>
    <t>Base de datos fortalecimiento bomberil actualizada</t>
  </si>
  <si>
    <t>No bases de datos Actualizada</t>
  </si>
  <si>
    <t>Base de datos (archivo excel)con actualización mensual del fortalecimiento bomberil</t>
  </si>
  <si>
    <t>Proyecto de Inversión con seguimiento en el sistema SPI-DNP</t>
  </si>
  <si>
    <t>Seguimientos del Proyecto de Inversión realizados en el Sistema PIIP - DNP</t>
  </si>
  <si>
    <t xml:space="preserve">No. De seguimientos realizados en el periodo </t>
  </si>
  <si>
    <t>Reporte del sistema (Captura de pantalla o correo electronico y cadena de valor insumo para el registro) con información del seguimiento mensual en el sistema PIIP de manera oportuna (Fechas establecidas por DNP)</t>
  </si>
  <si>
    <t>Ficha Fortalecimiento Bomberil para informes de la DNBC</t>
  </si>
  <si>
    <t>Ficha Fortalecimiento Cuerpos de Bomberos para actividades DNBC realizadas</t>
  </si>
  <si>
    <t>(No. de fichas elaboradas / No. De fichas solicitadas)*100</t>
  </si>
  <si>
    <t>Fichas elaboradas (documento excel requerido por el Director)</t>
  </si>
  <si>
    <t>Proceso de revisión y gestión de Solicitudes  para trámites de reclamación de  Seguros de vida para voluntarios  de los Cuerpos de Bomberos.</t>
  </si>
  <si>
    <t>Proceso de Revisión y Gestión de Solicitudes  para trámites de reclamación de  Seguros de vida para voluntarios  de los Cuerpos de Bomberos.</t>
  </si>
  <si>
    <t>(No. Solicitudes gestionadas / No. solicitudes recibidas)*100</t>
  </si>
  <si>
    <t>Recepción de documentos (segurosdevida@dnbc.gov.co) y soporte de envío a la aseguradora de casos nuevos para dar inicio al trámte de seguros de vida y/o accidentes en misión</t>
  </si>
  <si>
    <t>1.2.Fortalecer los mecanismos de formación técnica especializada de las unidades bomberiles para el adecuado conocimiento, reducción y manejo en la gestión integral del riego contra incendio, los preparativos y atención de rescate en todas sus modalidades y la atención de incidentes con materiales peligrosos.​</t>
  </si>
  <si>
    <t>Informes asociados a las Plataformas (programas especiales) generadas para el fortalecimiento de la capacidad de respuesta de los Cuerpos de Bomberos del país</t>
  </si>
  <si>
    <t>Informes asociados a las Plataformas (programas especiales) implementadas para el fortalecimiento de la capacidad de respuesta de los Cuerpos de Bomberos del país</t>
  </si>
  <si>
    <t>N° de informes de actividades  (prácticas, simulaciones, simulacros o movilizaciones en temas bomberiles) realizadas en el periodo, en el marco de las plataformas programadas</t>
  </si>
  <si>
    <t>4 Informe de actividades (prácticas, simulaciones, simulacros o movilizaciones en temas bomberiles) realizado en el periodo, distribuidos así:
II - 1 Informe
III- 2 Informes
IV- 1 Informe</t>
  </si>
  <si>
    <t>Seguimiento en territorio a los bienes de la DNBC que se encuentran en comodato con los CB.</t>
  </si>
  <si>
    <t>Visitas para seguimiento en territorio a los bienes de la DNBC que se encuentran en comodato con los CB realizadas</t>
  </si>
  <si>
    <t xml:space="preserve">No. de visitas realizadas </t>
  </si>
  <si>
    <r>
      <t xml:space="preserve">Informes de supervisón por cada visita realizada
</t>
    </r>
    <r>
      <rPr>
        <b/>
        <sz val="11"/>
        <color theme="1"/>
        <rFont val="Tahoma"/>
      </rPr>
      <t>Supervisores asignados</t>
    </r>
    <r>
      <rPr>
        <sz val="11"/>
        <color theme="1"/>
        <rFont val="Tahoma"/>
      </rPr>
      <t xml:space="preserve">
Subdirector Estratégico y de Coordinación Bomberil y personal de planta asignado</t>
    </r>
  </si>
  <si>
    <t>Asitencia Técnica a Cuerpos de Bomberos y Entes territoriales sobre proyectos de infraestructura.</t>
  </si>
  <si>
    <t>Informes de aistencia técnica a Cuerpos de Bomberos y Entes Territoriales sobre temas de infraestructura presentados a la Subdireccioón</t>
  </si>
  <si>
    <t>No de informes presentados</t>
  </si>
  <si>
    <t>Oficios (asistencia técnica, u oficios de respuesta) generados para los Cuerpos de Bomberos en materia de infraestructura o visitas en campo para asuntos en infraestructura.</t>
  </si>
  <si>
    <t>Informe mensual con avance de ejecución de las estaciones de bomberos aprobadas y en ejecución</t>
  </si>
  <si>
    <t>Informe mensual con avance de ejecución de los convenios de cofinanciacion para la construccion de estaciones de Bomberos</t>
  </si>
  <si>
    <t>Informes mensuales presentados a la Subdirección Estratégica
El informe debe tener Avance físico - financiero de cada convenio</t>
  </si>
  <si>
    <t xml:space="preserve">Actualización inventario de bienes adquiridos para el fortalecimiento de los Cuerpos de Bomberos </t>
  </si>
  <si>
    <t xml:space="preserve">Inventario de bienes (adquiridos para el fortalecimiento de los CB realizado en coordinación co el gestión administrativa) actualizados.  </t>
  </si>
  <si>
    <t>No. de actualizaciones realizadas</t>
  </si>
  <si>
    <t>Base de datos con documento (acta de reunión y/o lista de asistencia) que indique la revisión o actualización de la base de datos.</t>
  </si>
  <si>
    <t>Trimestre II:
-Caracterización
Trimestre III:
-Procedimiento de presentación de planes de acción
-Procedimiento de asesorías en proyectos de infraestructura</t>
  </si>
  <si>
    <t>9. Inspección, Vigilancia y Control</t>
  </si>
  <si>
    <t xml:space="preserve">Diagnostico Operacional para Cuerpos de Bomberos que requieran acompañamiento por características especiales, </t>
  </si>
  <si>
    <t>Ct. Arbey Trujullo Mendez</t>
  </si>
  <si>
    <t>Ruben Dario Ricón</t>
  </si>
  <si>
    <t>Diagnoticos realizados</t>
  </si>
  <si>
    <t>Numero de diagnósticos realizados/No. De Diagnósticos Programados</t>
  </si>
  <si>
    <t>Nùmero</t>
  </si>
  <si>
    <t>La evidencia es el documento diagnóstico, presentado a la Subdirección y entregado a partes interesadas</t>
  </si>
  <si>
    <t xml:space="preserve">En la Fórmula de Cálculo del Indicador, se recomienda eliminar denominador si quiere dejarse unidad de medida en número, de lo contrario, dejar en paréntesis y multiplicar por 100 para que su resultado quede expresado en porcentaje como unidad de medida. </t>
  </si>
  <si>
    <t>Verificación de condiciones operativas, técnicas, legales, administrativas y financieras a los cuerpos de bomberos del país a solicitud de las autoridades departamentales, municipales o bomberiles.</t>
  </si>
  <si>
    <t xml:space="preserve"> Verificaciones a cuerpos de Bomberos realizadas</t>
  </si>
  <si>
    <t>No. De verificaciones realizadas/No. De Verificaciones programadas</t>
  </si>
  <si>
    <t>La evidencia se soporta en las actas de verificación cuerpos de bomberos de colombia</t>
  </si>
  <si>
    <t>Asesorías técnicas en buenas prácticas administrativas y financieras para cuerpos de bomberos de sexta y quinta categoria por Departamento</t>
  </si>
  <si>
    <t>Asesorías técnicas realizadas</t>
  </si>
  <si>
    <t>Asesoria por convocatoria a Departamentos, la evidencia se soporta por grabaciones, listas de asistencia, link de transmision por plataformas institucionales.</t>
  </si>
  <si>
    <t>En la Fórmula de Cálculo del Indicador, se recomienda eliminar denominador si quiere dejarse unidad de medida en número, de lo contrario, dejar en paréntesis y multiplicar por 100 para que su resultado quede expresado en porcentaje como unidad de medida. Así mismo, si se habla de Asesorías en Producto e Indicador tbn debiera hablarse de lo mismo en la fórmula de cálculo.
Por otro lado, en criterio de evaluación se recomienda ajustar redacción así:    "Asesoría por convocatoria a Departamentos, la evidencia se soporta en grabaciones cuando aplique, listas de asistencia, link de transmision por plataformas institucionales cuando aplique y el material asociado a la Asesoría".</t>
  </si>
  <si>
    <t>Talleres en región dirigido a autoridades territoriales, sobre el  aseguramiento de la prestación del servicio público esencial de: gestion integral de riesgo contra incendios, atencion de incidentes con materiales peligrosos y rescate en todas sus modalidades</t>
  </si>
  <si>
    <t>Talleres Regionales realizados</t>
  </si>
  <si>
    <t>No. De talleres realizados/No. De talleres programados</t>
  </si>
  <si>
    <t>Asesoria por convocatoria a Departamentos, la evidencia se soporta por grabaciones, listas de asistencia, link de transmision por plataformas institucionales, si se realiza de manera fisica listas de asistencia y registro fotografico.</t>
  </si>
  <si>
    <t>En la Fórmula de Cálculo del Indicador, se recomienda eliminar denominador si quiere dejarse unidad de medida en número, de lo contrario, dejar en paréntesis y multiplicar por 100 para que su resultado quede expresado en porcentaje como unidad de medida. 
Por otro lado, en criterio de evaluación se recomienda ajustar redacción así:    "Asesoria por convocatoria a Departamentos, la evidencia se soporta por grabaciones, listas de asistencia, link de transmision por plataformas institucionales; si se realiza de manera presencial, listas de asistencia, registro fotografico y material de socialización asociado".</t>
  </si>
  <si>
    <t>Realización de informe de la revisión de planes de mejoramiento que los Cuerpos de bomberos diseñen para el cumplimiento de la normatividad bomberil.</t>
  </si>
  <si>
    <t>Informes de revisiòn planes de mejoramiento</t>
  </si>
  <si>
    <t>No. De informes realizados/No. De informes programados</t>
  </si>
  <si>
    <t>La evidencia se soporta por medio de un documento que remiten los CB por el canal oficial de atencion al ciudadano con numero de radicado.</t>
  </si>
  <si>
    <t>Se recomienda ajustar redacción de Producto así: "Informe de la revisión de planes de mejoramiento que los Cuerpos de bomberos diseñen para el cumplimiento de la normatividad bomberil". En la Fórmula de Cálculo del Indicador, se recomienda eliminar denominador si quiere dejarse unidad de medida en número, de lo contrario, dejar en paréntesis y multiplicar por 100 para que su resultado quede expresado en porcentaje como unidad de medida. 
Por otro lado, en criterio de evaluación se recomienda ajustar redacción así: "La evidencia se soporta en 4 Informes que contengan la revisión de planes de mejoramiento que los Cuerpos de bomberos diseñen para el cumplimiento de la normatividad bomberil. Así mismo, se evidenciará el documento que remiten los CB por el canal oficial de atencion al ciudadano con numero de radicado".</t>
  </si>
  <si>
    <t>Educación Nacionalpara Bomberos</t>
  </si>
  <si>
    <t xml:space="preserve">Asesorías en temas de Educación Nacional </t>
  </si>
  <si>
    <t>INVERSIÓN</t>
  </si>
  <si>
    <t xml:space="preserve">Ct. Arbey Hernán Trujillo Méndez </t>
  </si>
  <si>
    <t xml:space="preserve">Alexander Maya
</t>
  </si>
  <si>
    <t>Solicitudes  de asesoría realizadas</t>
  </si>
  <si>
    <t>No. Solicitudes de asesoría realizadas  / Solicitudes de asesoría recibidas * 100</t>
  </si>
  <si>
    <t>"Requerimientos realizados a través de correos, atención presencial y radicados, se tendra en cuenta las fechas de salidas"</t>
  </si>
  <si>
    <t>Asesoría para la gestión de  solicitudes de reconocimiento de centros de entrenamiento de brigadas contraincendio.</t>
  </si>
  <si>
    <t xml:space="preserve">"Requerimientos realizados a través de correos, atención presencial y radicados, 
se tendra en cuenta las fechas de salidas"
</t>
  </si>
  <si>
    <t>Visitas de inspección para el reconocimiento de nuevos centros de entrenamiento de brigadas contra incendio</t>
  </si>
  <si>
    <t>Visitas de verificación de condiciones para el Reconocimientos de Centros de Formación de brigadas contra incendios realizadas</t>
  </si>
  <si>
    <t>No. De Visitas realizadas /No. De visitas Programadas * 100</t>
  </si>
  <si>
    <t>Informe de visita</t>
  </si>
  <si>
    <t>Visitar centros de entrenamiento de brigadas contra incendio para verificacion de condiciones para recertificación</t>
  </si>
  <si>
    <t>Visitas a CEBC para recertificación realizadas</t>
  </si>
  <si>
    <t xml:space="preserve">No. De Visitas realizadas </t>
  </si>
  <si>
    <t>Gestionar las solicitudes de aval de instructores presentadas por los cuerpos de bomberos</t>
  </si>
  <si>
    <t>Gestión de solicitudes de Aval de instructores realizados</t>
  </si>
  <si>
    <t>Solicitudes gestionadas / solicitudes recibidas * 100</t>
  </si>
  <si>
    <t>Base de datos de solicitudes de avales tramitados</t>
  </si>
  <si>
    <t>Gestionar las solicitudes de registros para la realización de cursos de formación para bomberos presentadas por los cuerpos de bomberos</t>
  </si>
  <si>
    <t>Gestión de la solicitud de Registros de cursos realizadas</t>
  </si>
  <si>
    <t>Base de datos de solicitudes de registros tramitadas</t>
  </si>
  <si>
    <t xml:space="preserve">Gestionar la firma de certificados de los cursos realizados por los cuerpos de bomberos </t>
  </si>
  <si>
    <t>Gestión de Firma de certificados realizada</t>
  </si>
  <si>
    <t>Base de datos de solicitudes de firma de certificados tramitados</t>
  </si>
  <si>
    <t xml:space="preserve">Comités Educativos Nacional </t>
  </si>
  <si>
    <t>Comités Educativo Nacional realizados</t>
  </si>
  <si>
    <t xml:space="preserve">No. De Comités realizados  </t>
  </si>
  <si>
    <t>" Comités realizados se soporta por sesión con:
 Registro de asistencia
Se desarrolla un comité por semestre en modalidad virtual  o presencial
"</t>
  </si>
  <si>
    <t>Socialización del proceso de educacion Nacional para bomberos en territorio  a comandantes de los cuerpos de bomberos por departamento</t>
  </si>
  <si>
    <t>Socializaciones del PENB a departamentos realizadas</t>
  </si>
  <si>
    <t xml:space="preserve">No. De socializaciones realizadas </t>
  </si>
  <si>
    <t>" Socializaciones del Manual de lineamientos  del PENB (registro de asistencia o grabación)
Trim I - 0
Trim II - 3
Trimestre III - 4
Trimestre IV - 3"</t>
  </si>
  <si>
    <t>11. Gestión del Talento Humano</t>
  </si>
  <si>
    <t>Informe del trámite, estado de ejecución y legalización de las comisiones y/o desplazamientos  con cargo al Tesoro Público  presentados a la Alta Direccion</t>
  </si>
  <si>
    <t>Talento Humano</t>
  </si>
  <si>
    <t>Gestión Estratégica del Talento Humano</t>
  </si>
  <si>
    <t>PD</t>
  </si>
  <si>
    <t xml:space="preserve">Subdirector Administrativo y Financiero </t>
  </si>
  <si>
    <t>Responsable del trámite de comisiones-desplazamientos y tiquetes en el proceso de gestion de talento humano</t>
  </si>
  <si>
    <t>Informe del trámite, estado de ejecución y legalización de las  de comisiones y/o desplazamientos  con cargo al Tesoro Público  presentados a la Alta Direccion</t>
  </si>
  <si>
    <t>(No. de Informes presentados / No. De Informes programados presentar)*100</t>
  </si>
  <si>
    <t xml:space="preserve">Informe del trámite, estado de ejecución y legalización de las  de comisiones y/o desplazamientos  con cargo al Tesoro Público  
1 informe mensual enviado a la Alta Dirección - OCI
</t>
  </si>
  <si>
    <t>Se debiera ajustar a porcentaje, teniendo en cuenta que en fórmula de cálculo se deja en paréntesis y se multiplica por 100 el resultado se expresa en porcentaje como unidad de medida. De lo contrario, en la Fórmula de Cálculo del Indicador, se recomienda eliminar denominador si quiere dejarse unidad de medida en número.</t>
  </si>
  <si>
    <t>Nómina de los funcionarios de la DNBC preparada, proyectada y liquidada junto con prestaciones sociales y parafiscales</t>
  </si>
  <si>
    <t>GESTIÓN</t>
  </si>
  <si>
    <t>Maryoly Diaz Muñoz</t>
  </si>
  <si>
    <t>Procesos de liquidación de Nómina, parafiscales y prestaciones sociales realizados en el periodo</t>
  </si>
  <si>
    <t xml:space="preserve">Documentos mensuales  enviados al proceso de Gestión Financiera, mediante correo electrónico para su revisión, aprobación y correspondiente pago  (Nómina, parafiscales y prestaciones sociales)
Trimestre I:7 actividades
Trimestre II:6 actividades
Trimestre III:6 actividades
Trimestre IV:6 actividades
1. Correo mensual de remisión archivo nómina
2. Correo mensual de remision archivo de parafiscales
3. Correo de reporte del CHIP a gestion financiera en el mes de marzo </t>
  </si>
  <si>
    <t>Plan Anual de Vacantes 2024</t>
  </si>
  <si>
    <t xml:space="preserve">Responsable de las actividades del plan anual de vacantes en el proceso de gestion de talento humano </t>
  </si>
  <si>
    <t xml:space="preserve"> Plan Anual de Vacantes ejecutado</t>
  </si>
  <si>
    <t xml:space="preserve">Número de actividades realizados 
Trimestre I:04 actividades
Trimestre II:03 actividades
Trimestre III:03 actividades
Trimestre IV:03 actividades
1. Elaboracion del plan anual de vacantes 
2. Seguimiento mensual en el documento excel del plan anual de vacantes </t>
  </si>
  <si>
    <t>Plan de previsión del recurso humano 2024</t>
  </si>
  <si>
    <t>Responsable de las actividades del plan de prevision en el proceso de gestion de talento humano</t>
  </si>
  <si>
    <t xml:space="preserve"> Plan de previsión del recurso humano ejecutado</t>
  </si>
  <si>
    <t xml:space="preserve">Número de actividades realizados 
Trimestre I:04 actividades
Trimestre II:03 actividades
Trimestre III:03 actividades
Trimestre IV:03 actividades
1. Elaboracion del plan anual de prevision
2. Seguimiento  mensual al documento excel del plan anual de prevision de talento humano </t>
  </si>
  <si>
    <t>Plan Estratégico de Talento 2024</t>
  </si>
  <si>
    <t xml:space="preserve">Responsable de las actividades del plan estrategico en el proceso de gestion de talento humano </t>
  </si>
  <si>
    <t>Plan estratégico de talento humano 2024 ejecutado</t>
  </si>
  <si>
    <t>Numero de actividades realizadas
Trimestre I: Soportes producto de la ejecucion de las  34  actividades
Elaboracion del plan esterategico de talento humano.
Trimestre II: Soportes producto de la ejecucion de las 34 actividades
Trimestre III: Soportes producto de la ejecucion de las 34 actividades
Trimestre IV: Soportes producto de la ejecucion de las 33 actividades
1. Seguimiento mensual a las actividades del plan estratégico</t>
  </si>
  <si>
    <t>Plan de Bienestar e incentivos 2024</t>
  </si>
  <si>
    <t>Integridad</t>
  </si>
  <si>
    <t xml:space="preserve">Responsable de las actividades del plan de bienestar e incentivos en el proceso de gestion de talento humano </t>
  </si>
  <si>
    <t>Plan de bienestar 2024 ejecutado</t>
  </si>
  <si>
    <t>Trimestre I: Soportes producto de la ejecucion de las 21 actividades
Elaboracion del plan bienestar e incentivos de talento humano
Trimestre II: Soportes producto de la ejecucion de las 27 actividades
Trimestre III: Soportes producto de la ejecucion de las 20 actividades
Trimestre IV: Soportes producto de la ejecucion de las 27 actividades
1. Elaboracion del plan bienestar e incentivos de talento humano
2. Soportes de ejecución mensual a las actividades programadas para el plan de bienestar e incentivos, registro fotográfico y evaluacion</t>
  </si>
  <si>
    <t>Plan anual de capacitación 2024</t>
  </si>
  <si>
    <t xml:space="preserve">Responsable de las actividades del plan de capacitacion en el proceso de gestion de talento humano </t>
  </si>
  <si>
    <t>Plan anual de capacitación 2024 ejecutado</t>
  </si>
  <si>
    <t xml:space="preserve">Trimestre I: Soportes producto de la ejecucion de las 11  capacitaciones
Elaboracion del plan de capacitacion instuitucional 
Trimestre II: Soportes producto de la ejecucion de las 17 capacitaciones
Trimestre III: Soportes producto de la ejecucion de las 18 capacitaciones
Trimestre IV: Soportes producto de la ejecucion de las 13 capacitaciones
Evaluacion de impacto del plan de capacitacion institucional
1. Elaboracion del plan institucional capacitacion de talento humano
2. Soportes de ejecución mensual a las actividades programadas para el plan de capacitacion - Correo de invitación, memoria de la capacitación, listado de asistencia, evaluación
3. Evaluacion anual de impacto del plan de capacitación  </t>
  </si>
  <si>
    <t>Sistema de Gestión de Seguridad y Salud en el Trabajo SG-SST 2023</t>
  </si>
  <si>
    <t>Responsable del SGSST</t>
  </si>
  <si>
    <t>Plan de trabajo del Sistema de Gestión de Seguridad y Salud en el Trabajo SG-SST ejecutado en la vigencia 2024</t>
  </si>
  <si>
    <t>Trimestre I: Elaboracion del plan de trabajo anual del SGSST
Soportes producto de la ejecucion del PTA de 27 actividades 
Trimestre II: Soportes producto de la ejecucion 36 actvidades 
Trimestre III: Soportes producto de la ejecucion de 29 atividades  
Trimestre IV: Soportes producto de la ejecucion de 44 actividades 
1. Soportes de ejecución mensual a las actividades programadas en el cronograma del PTA</t>
  </si>
  <si>
    <t xml:space="preserve"> Subdirección Administrativa y Financiera </t>
  </si>
  <si>
    <t>Herramienta de Autoevaluación.
Trimestre I: 3 autoevaluaciones 
Trimestre II:  3 autoevaluaciones
Trimestre III:  3 autoevaluaciones
Trimestre IV: 3 autoevaluaciones</t>
  </si>
  <si>
    <t>Reportes cuatrimestrales del PAAC y del Mapa de Riesgos de Corrupción
Cuatrimestre I: Reporte mes de abril
Cuatrimestre II: Reporte mes de Agosto 
Cuatrimestres III : Reporte mes de Diciembre</t>
  </si>
  <si>
    <t>Reporte trimestral del tablero de indicadores de gestión del proceso
Trimestre I: Registro 31 marzo
Trimestre II: Registro 30 de Junio
Trimestre III: Registro 30 de septiembre
Trimestres IV : Registro 31 de diciembre</t>
  </si>
  <si>
    <t>Fortalecimiento Organizaciónal y simplificación de procesos</t>
  </si>
  <si>
    <t>Gestor del proceso</t>
  </si>
  <si>
    <t>No. De documentos Formulados y/o Actualizados/No.  De documentos Programados para Formular y/o Actualizar</t>
  </si>
  <si>
    <t xml:space="preserve">Trimestre I: Procedimiento de capacitación, afiliacion a ARL
Trimestre II: Procedimiento, nomina, incapacidades, procedimiento interno para el manejo y declaración de conflictos de intereses
  Trimestre III: situaciones administrativas, ingreso y retiro de funcionarios 
Trimestre IV:EDL 
</t>
  </si>
  <si>
    <t>Envío correo electrónico con matriz diligenciada de plan de mejora con el seguimiento mensual</t>
  </si>
  <si>
    <t xml:space="preserve">Acta mensual de seguimiento referentes estratégicos.
</t>
  </si>
  <si>
    <t>12. Gestión de Asuntos Disciplinariios</t>
  </si>
  <si>
    <t xml:space="preserve">Informe de procesos disciplinarios </t>
  </si>
  <si>
    <t>Viviana González</t>
  </si>
  <si>
    <t>Viviana González Cano</t>
  </si>
  <si>
    <t>Informes de procesos disciplinarios de la entidad realizados</t>
  </si>
  <si>
    <t>Informes realizados /informes programados</t>
  </si>
  <si>
    <t>Informe Semestral radicado y socializado al director.
Se presentara como evidencia la lista de asistencia de la reunión de socialización</t>
  </si>
  <si>
    <t>En la Fórmula de Cálculo del Indicador, se recomienda eliminar denominador si quiere dejarse unidad de medida en número, de lo contrario, dejar en paréntesis y multiplicar por 100 para que su resultado quede expresado en porcentaje como unidad de medida. Por favor incluir la programación horizontal en porcentaje en los trimestres en los que va a ser reportada la evidencia correspondiente.</t>
  </si>
  <si>
    <t>Capacitaciones de prevencion en conductas disciplinables</t>
  </si>
  <si>
    <t>Capacitaciones de prevencion en conductas disciplinables realizadas</t>
  </si>
  <si>
    <t>No. De capacitaciones realizadas</t>
  </si>
  <si>
    <t>lista de asistencia de capacitacion y material socilizado
Junio y Octubre</t>
  </si>
  <si>
    <t xml:space="preserve"> Por favor incluir la programación horizontal en porcentaje en los trimestres en los que va a ser reportada la evidencia correspondiente.</t>
  </si>
  <si>
    <t>Acciones de prevención en asuntos disciplinarios</t>
  </si>
  <si>
    <t>Capsulas informativas en prevención disciplinaria</t>
  </si>
  <si>
    <t>No. Capsulas informativas en prevención disciplinaria realizadas/No. Capsulas informativas en prevención disciplinaria programadas</t>
  </si>
  <si>
    <t>Material diseñado y evidencia de socilización por correo a los servidores públicos y contratistas de la entidad</t>
  </si>
  <si>
    <t>Es preciso ajustar redacción de Indicador, incluyendo un verbo en participio pasado, ejem: "Capsulas informativas en prevención disciplinaria realizadas y socializadas", así mismo, en la Fórmula de Cálculo del Indicador se recomienda eliminar denominador si quiere dejarse unidad de medida en número, de lo contrario, dejar en paréntesis y multiplicar por 100 para que su resultado quede expresado en porcentaje como unidad de medida. Por favor incluir la programación horizontal en porcentaje en los trimestres en los que va a ser reportada la evidencia correspondiente.</t>
  </si>
  <si>
    <t>13. Gestión Financiera</t>
  </si>
  <si>
    <t xml:space="preserve"> Proceso anual de desagregación presupuestal de la DNBC  de los recursos de inversión y funcionamiento.</t>
  </si>
  <si>
    <t>Andres Farfán</t>
  </si>
  <si>
    <t>Desagregacion Presupuestal 2023 generada</t>
  </si>
  <si>
    <t>Actividad de desagregación ejecutada/Actividad Programada</t>
  </si>
  <si>
    <t xml:space="preserve">1. Generar acto administrativo de desagregación presupuestal. 
2. Registro en el Aplicativo SIIF Nacion II del pesupuesto desagregado. 
3. Presentación de información para la elaboración del PAA. </t>
  </si>
  <si>
    <t xml:space="preserve"> </t>
  </si>
  <si>
    <t>Reportes de ejecución presupuestal emitidos por el SIIF y presentados a los equipos de trabajo de la DNBC</t>
  </si>
  <si>
    <t>Reportes de Ejecución Presupuestal generadas por el sistema SIIF</t>
  </si>
  <si>
    <t xml:space="preserve">No. De reportes SIIF generados/ No. De reportes programados </t>
  </si>
  <si>
    <t xml:space="preserve">Reporte mes vencido de la ejecución presupuestal, generado del aplicativo SIIF y remitido por correo al Director, Subdirectores y Gestores de los procesos de la entidad. </t>
  </si>
  <si>
    <t xml:space="preserve">Informes  de ejecución presupuestal de la DNBC. </t>
  </si>
  <si>
    <t>Miguel Franco</t>
  </si>
  <si>
    <t>Informesde Ejecución Presupuestal y de PAC realizados y presentados ante Comité Directivo</t>
  </si>
  <si>
    <t>No. De Informes de ejecución presentados/No. De informes programados</t>
  </si>
  <si>
    <t>Presentar un informe mensual al Comité Directivo, con el Avance de Ejecución Presupuestal y la Ejecución de PAC de la entidad, con generación de alertas y recomendaciones.</t>
  </si>
  <si>
    <t>Transmisión  Estados Financieros en el CHIP de la Contaduría General de la Nación.</t>
  </si>
  <si>
    <t>Marisol Mora</t>
  </si>
  <si>
    <t>Estados Financieros de la entidad transmitidos a la Contaduría General de la Nación a través del CHIP</t>
  </si>
  <si>
    <t>No. De estados Financieros transmitidos/ No. De estados financieros programados</t>
  </si>
  <si>
    <t>Realizar la transmisión de los estados financieros de forma trimestral de acuerdo con el calendario emitido por la Contaduría General de la Nación.
Evidencia: Certificado de transmisión e informe de estados financieros presentado. Para el primer trimestre de 2024 se presenta la transmisaion de los estados financieros de 2023,para el segundo trimestre de 2024 se presentaran la transmision de los estados financieros del primer trimestre de 2024, para el tercer trimestre de 2024 se presentaran la transmision de los estados financieros del segundo trimestre de 2024, para el cuarto trimestre de 2024 se presentaran la transmision de los estados financieros del tercer trimestre de 2024.</t>
  </si>
  <si>
    <t>Gestionar recursos PAC ante el Ministerio de Hacenda</t>
  </si>
  <si>
    <t xml:space="preserve">Solicitudes de PAC presentadas al MHCP - Tesoro Nacional </t>
  </si>
  <si>
    <t>No. De Solicitudes gestionadas/No. De solicitudes programadas</t>
  </si>
  <si>
    <t>El proceso de solicitud PAC incluye:
1, Correo de Financiera a las Areas recordando el envio de PAC requerido.
2, Seguimiento de las solicitudes de PAC requeridas.(Hoja de cálculo mensual actualizada)
3, Cargar las solicitudes de PAC en el SIIF</t>
  </si>
  <si>
    <t>Imputaciones de ingresos en el sistema SIIF</t>
  </si>
  <si>
    <t>Imputacion de ingresos a la sub unidad del Fondo Nacional de Bomebros</t>
  </si>
  <si>
    <t xml:space="preserve">Actividad de imputacion de ingresos </t>
  </si>
  <si>
    <t xml:space="preserve">1. Reporte de Imputacion de ingresos en el Aplicativo SIIF Nacion II, mes vencido; en enero se aplica la vigencia anterior y 11 meses de la vigencia actual. </t>
  </si>
  <si>
    <t>Ajustar redacción de Indicador, incluyendo un verbo en participio pasado, ejem: "Imputaciones de ingresos en el sistema SIIF generadas", así mismo ajustar redacción en fórmula de cálculo, por ejm: "No. de reportes de Imputación de Ingresos en aplicativo...generados".</t>
  </si>
  <si>
    <t>Trimestre II: Procedimiento de traslados presupuestales</t>
  </si>
  <si>
    <t>14. Gestión Administrativa</t>
  </si>
  <si>
    <t xml:space="preserve">Capacitaciones para el conocimiento del PIGA y sus programas </t>
  </si>
  <si>
    <t>Gestor Administrativo</t>
  </si>
  <si>
    <t>Capacitaciones sobre el Plan Institucional de Gestión Ambiental realizadas</t>
  </si>
  <si>
    <t>(No. de Capacitaciones realizadas/Meta)*100%</t>
  </si>
  <si>
    <t>Evidencias 
Material asociado (fotos, diapositivas,etc) y listas de asistencia.
Trimestre II: 1 socializaciones
Trimestre III: 2 socializaciones
Trimestre IV: 2 socializaciones
*Actividad Plan de Mejoramiento Interno</t>
  </si>
  <si>
    <t xml:space="preserve">Informes trimestrales de Austeridad </t>
  </si>
  <si>
    <t>Informes trimestrales de austeridad elaborados y presentados</t>
  </si>
  <si>
    <t>(No. de informes presentados/Meta)*100%</t>
  </si>
  <si>
    <t>Informe Trimestral de austeridad presentado a la 3ra. Linea de defensa.
Trim I: Informe correspondiente al IV trimestre de 2023.
Trim II: Informe correspondiente al I trimestre de 2024.
Trim III: Informe correspondiente al II trimestre de 2024.
Trim IV: Informe correspondiente al III trimestre de 2024.
Informes trimestrales y correo a tercera línea</t>
  </si>
  <si>
    <t>Informe semestral de austeridad presentado a Ministerio de Hacienda y Crédito Público</t>
  </si>
  <si>
    <t>Informes semestrales de austeridad presentados al Ministerio de Hacienda y Crédito Público</t>
  </si>
  <si>
    <t>Reporte de Informe Semestral de austeridad presentado al Ministerio de Hacienda y Crédito Público, en formato o medio dispuesto para tal fin.
Trim I: Reporte correspondiente al segundo semestre de 2023.
Trim I: Reporte correspondiente al primer semestre de 2024.</t>
  </si>
  <si>
    <t>Informe de conciliación de inventarios</t>
  </si>
  <si>
    <t>Funcionario encargado de Almacén</t>
  </si>
  <si>
    <t>Informe de Conciliación de inventarios realizado y presentado</t>
  </si>
  <si>
    <t>(No. de conciliaciones realizadas /Meta)*100%</t>
  </si>
  <si>
    <t>Acta - Informe mensual de conciliación de inventarios suscrita por responsables de los procesos de Gestión Administrativa y Gestión Financiera.
Trim I: Conciliaciones correspondientes a diciembre de 2023 y enero y febrero de 2024.
Trim II: Conciliaciones correspondientes a marzo, abril y mayo de 2024.
Trim III: Conciliaciones correspondientes a junio, julio y agosto de 2024.
Trim IV: Conciliaciones correspondientes a septiembre, octubre y noviembre de 2024.
*Actividad Plan de Mejoramiento Interno</t>
  </si>
  <si>
    <t>Informe de Obras inconclusas presentados en el sistema SIRECI</t>
  </si>
  <si>
    <t>INFORME DE OBRAS INCONCLUSAS RESPORTADO A LA CGR (SIRECI)</t>
  </si>
  <si>
    <t>(No. de informes SIRECI reportados/ Meta)*100%</t>
  </si>
  <si>
    <t>Reporte de Informe mensual presentado en el Sistema SIRECI y certificado correspondiente.
Trim I: Informes correspondientes a diciembre de 2023 y enero y febrero de 2024.
Trim II: Informes correspondientes a marzo, abril y mayo de 2024.
Trim III: Informes correspondientes a junio, julio y agosto de 2024.
Trim IV: Informes correspondientes a septiembre, octubre y noviembre de 2024.</t>
  </si>
  <si>
    <t>Plan Institucional de Gestión Ambiental - PIGA actualizado</t>
  </si>
  <si>
    <t>Plan Institucional de Gestión ambiental actualizado</t>
  </si>
  <si>
    <t>Plan Institucional de Gestión Ambiental actualizado * 100%</t>
  </si>
  <si>
    <t>Documento PIGA actualizado y aprobado en Comité SIGE (presentado a Comité SIGE)</t>
  </si>
  <si>
    <t>Plan de Eficiencia Administrativa y Cero Papel actualizado</t>
  </si>
  <si>
    <t>Plan de eficiencia administrativa y Cero papel actualizado</t>
  </si>
  <si>
    <t>No. Planes institucionales de eficiencia administrativa y cero papel actualizado</t>
  </si>
  <si>
    <t>Documento Plan de Eficiencia Administrativa y Cero Papel actualizado y aprobado en Comité SIGE (presentado a Comité SIGE)</t>
  </si>
  <si>
    <t xml:space="preserve">Socialización y divulgación del Plan de Eficiencia Administrativa y Cero Papel </t>
  </si>
  <si>
    <t>Acciones de socialización y divulgación de lineamientos del plan de eficiencia administrativa y cero papel ejecutadas</t>
  </si>
  <si>
    <t>(No. de socializaciones ejecutadas/ Meta) *100%</t>
  </si>
  <si>
    <t>Trimestre II: 2 socializaciones
Trimestre III: 3 socializaciones
Trimestre IV: 3 socializaciones
*Actividad Plan de Mejoramiento Interno</t>
  </si>
  <si>
    <t>Informe periódico de gestión del PIGA</t>
  </si>
  <si>
    <t xml:space="preserve">Informe de gestión del PIGA realizado </t>
  </si>
  <si>
    <t>(No. De Informes realizados/ Meta) *100%</t>
  </si>
  <si>
    <t>Informe Trimestral elaborado y presentado a Comité SIGE
*Actividad Plan de Mejoramiento Interno</t>
  </si>
  <si>
    <t>Informe de Gestión del Plan de eficiencia administrativa y Cero Papel</t>
  </si>
  <si>
    <t>Informe de Gestión del Plan de eficiencia administrativa y Cero Papel realizado</t>
  </si>
  <si>
    <t>Informe Trimestral elaborado y presentado a Comité SIGE</t>
  </si>
  <si>
    <t>Informe de  gestión administrativa (administración de bienes y recursos para el funcionamiento de la DNBC)</t>
  </si>
  <si>
    <t>Informe de  gestión administrativa (administración de bienes y recursos para el funcionamiento de la DNBC) realizado</t>
  </si>
  <si>
    <t>Informe Trimestral realizado y presentado al Líder del proceso
*Actividad Plan de Mejoramiento Interno</t>
  </si>
  <si>
    <t>Cruces de almacen y fortalecimiento</t>
  </si>
  <si>
    <t>Actas de cruces de información entre almacén y fortalecimiento bomberil para la respuesta realizadas</t>
  </si>
  <si>
    <t>Acta mensual de conciliación entre Gestión Administrativa y Fortalecimiento.
Trim I: Conciliaciones correspondientes a diciembre de 2023 y enero y febrero de 2024.
Trim II: Conciliaciones correspondientes a marzo, abril y mayo de 2024.
Trim III: Conciliaciones correspondientes a junio, julio y agosto de 2024.
Trim IV: Conciliaciones correspondientes a septiembre, octubre y noviembre de 2024.
*Actividad Plan de Mejoramiento Contraloría</t>
  </si>
  <si>
    <t>Informes del comodato del centro logístico a la SAE.</t>
  </si>
  <si>
    <t>Informes Mensuales del comodato del centro logístico a la SAE</t>
  </si>
  <si>
    <t>(No. De Informes realizados / Meta)*100%</t>
  </si>
  <si>
    <t>Informes Mensuales del comodato del centro logístico a la SAE.
Trim I: Informes correspondientes a diciembre de 2023 y enero y febrero de 2024.
Trim II: Informes correspondientes a marzo, abril y mayo de 2024.
Trim III: Informes correspondientes a junio, julio y agosto de 2024.
Trim IV: Informes correspondientes a septiembre, octubre y noviembre de 2024.</t>
  </si>
  <si>
    <t>15. Gestión Contractual</t>
  </si>
  <si>
    <t>Capacitaciones en gestión contractual</t>
  </si>
  <si>
    <t>Alfredo José Flórez Otero</t>
  </si>
  <si>
    <t>Capacitaciones en gestión contractual realizadas</t>
  </si>
  <si>
    <t>No. De Capacitaciones realizadas/No. De capacitaciones programadas</t>
  </si>
  <si>
    <t>Presentación
Listado de asistencia 
La capacitación se realizará de forma presencial y /o virtual</t>
  </si>
  <si>
    <t xml:space="preserve">Actualización de la base de datos de gestión contractual con el link de acceso al SECOP II, de manera  mensual. </t>
  </si>
  <si>
    <t>Información de gestión contractual publicada y actualizada en el sistema SECOP II</t>
  </si>
  <si>
    <t>No. de Publicaciones y actualizaciones realizadas/ No. De publicaciones y actualizaciones programadas</t>
  </si>
  <si>
    <t>Link de acceso al SECOP II 
Base de datos con datos contractuales
Incluye correos a comunicaciones
Actualización mensual dentro delos primeros 15 días del mes</t>
  </si>
  <si>
    <t>En la Fórmula de Cálculo del Indicador, se recomienda eliminar denominador si quiere dejarse unidad de medida en número, de lo contrario, dejar en paréntesis y multiplicar por 100 para que su resultado quede expresado en porcentaje como unidad de medida. 
Se recomienda dejar la denominación de producto como "Base de datos de gestión contractual actualizada"</t>
  </si>
  <si>
    <t>Comités de contratación</t>
  </si>
  <si>
    <t>Comités de contratación realizados</t>
  </si>
  <si>
    <t>(No. De comités realizados/ No. De Comités de contratación programados) *100</t>
  </si>
  <si>
    <t>Actas de comité
Listado de asistencia</t>
  </si>
  <si>
    <t>Ejecución del Plan anual de adquisiciones</t>
  </si>
  <si>
    <t>Plan anual de adquisiciones ejecutado</t>
  </si>
  <si>
    <t>(No. De procesos de contratación adelantados/ No. De Procesos requeridos) * 100</t>
  </si>
  <si>
    <t>Se tendran en cuenta aquellos procesos de contratación que se gestionen de acuerdo con las solicitudes presentadas al proceso por las areas interesadas.</t>
  </si>
  <si>
    <t xml:space="preserve">En criterios de evaluación se recomienda incluir adicional a lo registrado en este campo: Nota: Soporte consiste en documentación de procesos comprometidos (contratos efectuados), así como el listado de las solicitudes presentadas al proceso por las areas interesadas. </t>
  </si>
  <si>
    <t>Reportes de la ejecución contractual a la Contraloría General de la República</t>
  </si>
  <si>
    <t>Reportes en el sistema SIRECI realizados</t>
  </si>
  <si>
    <t>No. De reportes realizados en el sistema/No. De reportes programados</t>
  </si>
  <si>
    <t xml:space="preserve">Certificado de SIRECI
Archivo transmitido </t>
  </si>
  <si>
    <t xml:space="preserve">5
</t>
  </si>
  <si>
    <t>Trimestre II: -Estudio previo.
-Formato de idoneidad y experiencia.
-Formato de no planta.
-Lista de chequeo para contratos. 
-Designación de supervisión.</t>
  </si>
  <si>
    <t>18. Gestión de Tecnología e Informática</t>
  </si>
  <si>
    <t>Seguimientos al cumplimiento del Plan Estratégico de Tecnologia PETI</t>
  </si>
  <si>
    <t>Edgardo Mandón Arenas</t>
  </si>
  <si>
    <t>Seguimiento realizado</t>
  </si>
  <si>
    <t>No. de seguimientos realizados</t>
  </si>
  <si>
    <t>Informes de seguimiento en cada trimestre</t>
  </si>
  <si>
    <t>Contratos de renovación de infraestructura como servicio que tiene la Entidad</t>
  </si>
  <si>
    <t>Servicios renovados</t>
  </si>
  <si>
    <t>No. de servicios renovados</t>
  </si>
  <si>
    <t>Documento de contratos de renovación de servicios asociados con:
 *Nube pública azure, 
 *Nube pública de servicios Oracle-RUE)</t>
  </si>
  <si>
    <t>Contratos de renovación de de servicios y adquisición de suministro de impresión</t>
  </si>
  <si>
    <t>Adquisiciones generadas</t>
  </si>
  <si>
    <t>No. de Adquisiciones generadas</t>
  </si>
  <si>
    <t>Documento de contratos asociados con:
*Servico de internet
*Servicio de impresión
*Servicio de correo</t>
  </si>
  <si>
    <t>Servicio de soporte técnico al usuario final de la Entidad</t>
  </si>
  <si>
    <t>Servicio de soporte técnico al usuario final de la entidad ejecutado</t>
  </si>
  <si>
    <t>(No. De servicios de soporte realizados/ No. Solicitudes requeridas por los usuarios)*100</t>
  </si>
  <si>
    <t>Informe de soportes realizados de acuerdo con los reportes de la Mesa de Ayuda</t>
  </si>
  <si>
    <t xml:space="preserve">Mantenimiento preventivo y/o correctivo de la infraestructura tecnológica </t>
  </si>
  <si>
    <t>Mantenimientos preventivos y/o correctivos ejecutados</t>
  </si>
  <si>
    <t>No. de mantenimientos realizados</t>
  </si>
  <si>
    <t xml:space="preserve">Informe de mantenimientos, Documento de contrato asociado </t>
  </si>
  <si>
    <t>Servicio de soporte y mantenimiento evolutivo de los sistemas de información y servicios digitales</t>
  </si>
  <si>
    <t>Servicios contratados</t>
  </si>
  <si>
    <t xml:space="preserve">No de servicios contratados </t>
  </si>
  <si>
    <t>Documento de contrato de servicios asociados a:
Orfeo, RUE, Portal Web</t>
  </si>
  <si>
    <t>Seguimiento a la implementación del plan de seguridad de la información (PSI)</t>
  </si>
  <si>
    <t>Cantidad de seguimientos realizados</t>
  </si>
  <si>
    <t>Informe de seguimiento en cada trimestre del año</t>
  </si>
  <si>
    <t>Seguimiento a la implementación del plan de tratamiento de riesgos</t>
  </si>
  <si>
    <t>Procedimiento de Adquisición de Software; Procedimiento de Publicación Web; Procedimiento de Soporte Técnico.</t>
  </si>
  <si>
    <t>Evaluación y Seguimiento</t>
  </si>
  <si>
    <t>Control Interno</t>
  </si>
  <si>
    <t>Realizar Auditorias de Gestión</t>
  </si>
  <si>
    <t>Asesor de Control Interno</t>
  </si>
  <si>
    <t>Auditor Designado</t>
  </si>
  <si>
    <t>Auditorías Ejecutadas</t>
  </si>
  <si>
    <t>(Número de auditorias ejecutadas en el periodo / Número de Auditorias Programadas en el periodo)*100</t>
  </si>
  <si>
    <t>Ejecución de auditorias
Plan de auditoria (30%)
Ejecución de la Auditoria (40%)
presentación de informe preliminar (30%)
 Trimestrte II : Gestión Contractual
Trimestre III: Fortalecimiento Bomberil para la Respuesta Agosto - Septiembre.
Trimestre IV: Gestión Contractual y Gestión Administrativa Septiembre - Octubre; Gestión del Talento Humano - SGSST Octubre - Noviembre</t>
  </si>
  <si>
    <t>En Producto se recomienda ajustar la redacción para que quede en términos de producto así: "Auditorias de Gestión realizadas".</t>
  </si>
  <si>
    <t xml:space="preserve">Presentar informes y seguimientos de Ley </t>
  </si>
  <si>
    <t>Informes de Ley presetados oportunamente</t>
  </si>
  <si>
    <t>(Número de informes presentados  en el periodo / Número de informes de ley requeridos en el periodo)*100</t>
  </si>
  <si>
    <t>Informes presentados oportunamente.
Primer trimestre: 9 informes: Semestral, Austeridad del trimestre IV de 2022, Control Interno Contable, Avance PM Contraloria, PQRSD SEgundo semestre 2022, EKOGUI segundo semestre 2022, Derechos de Autor vigencia 2022, Comite de Conciliación, Evaluación por dependencias.
Segundo trimestre: 6 informes: FURAG, Informe Austeridad trimestre I de 2023, SIGEP, PAAC, Mapas de riesgo de corrupción, Seguimiento PM.
Tercer trimestre: 10 informes: Semestral, Austeridad Trimestre II, Avance PM Contraloria, Matriz de Transparencia, PQRSD Primes Semestre 2023, EKOGUI, PAAC, Mapara de riesgo de corrupción, Comite Conciliación, Evaluación de desempeño laboral y acuerdos de gestión, Mapas de riesgos de gestión 
Cuarto trimestre: 5 informes: Austeridad Trimestre III de 2023, PAAC, Mapara de riesgos de corrupción, Plan de Mejoramiento.</t>
  </si>
  <si>
    <t>de acuerdo con Criterio de evaluación el número de la Meta asciende a 20, no obstante en el cálculo de Informes del primer semestre suman 8 Informes. Por favor revisar y ajustar.</t>
  </si>
  <si>
    <t xml:space="preserve">Efectuar Asesoría y acompañamiento
(Comité Institucional de Coordinación de Control Interno)
</t>
  </si>
  <si>
    <t>Comités realizados</t>
  </si>
  <si>
    <t>(Número de Comités realizados en el periodo / Número de comités programados en el periodo)*100</t>
  </si>
  <si>
    <t>Comités realizados.
Primer trimestre 2 comités.
Segundo trimestre: 1 comité.
Tercer trimestre: 2 comités.
Cuarto trimestre: 1 comité.</t>
  </si>
  <si>
    <t>En Producto se recomienda ajustar la redacción para que quede en términos de producto así: "Asesorías y/o acompañamientos efectuados
(Comité Institucional de Coordinación de Control Interno)".</t>
  </si>
  <si>
    <t>Realizar actividades ENFOQUE HACIA LA PREVENCIÓN
* Actividades de autocontrol: 2
* Verificación rendición de 29 informes a la CGR.</t>
  </si>
  <si>
    <t>Actividades ejecutadas</t>
  </si>
  <si>
    <t>(Número de actividades realizadas en el periodo / Número de actividades programadas en el periodo)*100</t>
  </si>
  <si>
    <t>Actividades realizadas.
Primer trimestre: 9 actividades.
Segundo trimestre: 8 actividad.
Tercer trimestre:  10 actividades.
Cuarto trimestre:  6 actividades.</t>
  </si>
  <si>
    <t>En Producto se recomienda ajustar la redacción para que quede en términos de producto así: "Actividades con ENFOQUE HACIA LA PREVENCIÓN (* Actividades de autocontrol: 2
* Verificación rendición de 29 informes a la CGR)".</t>
  </si>
  <si>
    <t>Evaluación de la Gestión del Riesgo</t>
  </si>
  <si>
    <t>Evaluación realizada</t>
  </si>
  <si>
    <t>Actividades realizadas.
Primer trimestre: 0 actividades.
Segundo trimestre: 0 actividad.
Tercer trimestre:  1 actividades.
Cuarto trimestre:  0 actividades.</t>
  </si>
  <si>
    <t>Se recomienda ajustar la redaccion de la Fórmula de Cálculo así: "No. de Evaluaciones realizadas". Así mismo, la Unidad de Medida a Número.</t>
  </si>
  <si>
    <t xml:space="preserve">Atención auditoria ente de Control </t>
  </si>
  <si>
    <t>(Número de atenciones asistidas/Número de atenciones programadas)*100</t>
  </si>
  <si>
    <t>Cuadro de control de la gestión frente a los requerimientos del ente de control</t>
  </si>
  <si>
    <t>Se recomienda ajustar redacción de Indicador así: "Auditoria con ente de Control atendida". Así mismo, adicional a lo ya registrado, incluir en Criterio de Evaluación la evidencia del Acta asociada con esta Auditoria.</t>
  </si>
  <si>
    <t>Gestión Jurídica</t>
  </si>
  <si>
    <t>Capacitaciones en sistema de informacion Ekogui de acuerdo con perfiles</t>
  </si>
  <si>
    <t>Carlos López</t>
  </si>
  <si>
    <t>Capacitaciones en perfiles del sistema de información Ekogui gestionadas ante la Agencia Nacional de Defensa Jurídica del Estado</t>
  </si>
  <si>
    <t>No. de capacitaciones realizadas/No. De capacitaciones gestionadas</t>
  </si>
  <si>
    <t>Trimestre II: Solicitud de Capacitación en perfil de Apoderado,  Secretario Técnico, Financiero y de Pagos.  20%
Correo de solicitud gestionada
Certificado de capacitación realizada (80%- 20 por cada certificado)
Se entendera por ejecutada la capacitación una vez se cuente con el certificado</t>
  </si>
  <si>
    <t>Informe procesos judiciales y acciones adelantadas en defensa de los intereses de la entidad.</t>
  </si>
  <si>
    <t>Informe semestral de procesos judiciales realizado y presentado al Comité de Conciliación</t>
  </si>
  <si>
    <t>No. De informes  realizados y presentados/No. De Informes programados</t>
  </si>
  <si>
    <t xml:space="preserve">Informe de procesos judiciales donde es parte la entidad realizado y presentado al Comité de Conciliación.
Trimestre III: Informe de Enero a Junio 
Trimestre IV: Informe de Julio a Diciembre
Informe y lista de asistencia al comité </t>
  </si>
  <si>
    <t>Informe de acciones de tutela</t>
  </si>
  <si>
    <t>Informe Semestral de Acciones de Tutela realizado y presentado al Comité de Conciliación</t>
  </si>
  <si>
    <t xml:space="preserve">Informe de acciones de tutela donde es parte la entidad realizado y presentado a la alta Dirección en Comité Directivo.
Trimestre III: Informe de Enero a Junio 
Trimestre IV: Informe de Julio a Diciembre
Informe y lista de asistencia al comité </t>
  </si>
  <si>
    <t>Seguimiento a la Política de daño antijurídico de la entidad vigencia 2023</t>
  </si>
  <si>
    <t>Informe de seguimiento de la Política de daño antijurídico, presentado a la Agencia Nacional de Defensa Jurídica del estado</t>
  </si>
  <si>
    <t>Un informe realizado y presentado</t>
  </si>
  <si>
    <t>Informe de seguimiento y  reporte generado por la Agencia</t>
  </si>
  <si>
    <t xml:space="preserve">GESTIÓN DE TALENTO HUMANO </t>
  </si>
  <si>
    <t>CRONOGRAMA DE ACTIVIDADES PLAN ANUAL DE VACANTES</t>
  </si>
  <si>
    <t>VIGENCIA 2024</t>
  </si>
  <si>
    <t>Nº</t>
  </si>
  <si>
    <t xml:space="preserve">ACTIVIDAD </t>
  </si>
  <si>
    <t>OBJETIVO</t>
  </si>
  <si>
    <t>LIDER DEL PROCESO</t>
  </si>
  <si>
    <t>PROCESO RESPONSABLE</t>
  </si>
  <si>
    <t>ESTABLECIMIENTO</t>
  </si>
  <si>
    <t>POBLACION OBJETO</t>
  </si>
  <si>
    <t>FECHA</t>
  </si>
  <si>
    <t>ESTADO</t>
  </si>
  <si>
    <t>ENE</t>
  </si>
  <si>
    <t>FEB</t>
  </si>
  <si>
    <t>MAR</t>
  </si>
  <si>
    <t>ABRIL</t>
  </si>
  <si>
    <t>MAYO</t>
  </si>
  <si>
    <t>JUNIO</t>
  </si>
  <si>
    <t>JULIO</t>
  </si>
  <si>
    <t>AGO</t>
  </si>
  <si>
    <t>SEPT</t>
  </si>
  <si>
    <t>OCT</t>
  </si>
  <si>
    <t>NOV</t>
  </si>
  <si>
    <t>DIC</t>
  </si>
  <si>
    <t>Estructurar el Plan Anual de Vacantes</t>
  </si>
  <si>
    <t>Analizar y consolidar la informacion relacionada con los vacantes de la entidad</t>
  </si>
  <si>
    <t>Subdirector Administrativo y Financiero</t>
  </si>
  <si>
    <t>Gestión de talento humano</t>
  </si>
  <si>
    <t>DNBC</t>
  </si>
  <si>
    <t xml:space="preserve">Funcionarios </t>
  </si>
  <si>
    <t>Enero</t>
  </si>
  <si>
    <t>PROGRAMADO</t>
  </si>
  <si>
    <t>EJECUTADO</t>
  </si>
  <si>
    <t>Tener actualizado el plan anual de vacantes</t>
  </si>
  <si>
    <t xml:space="preserve">Gestionar el plan anual de vacantes </t>
  </si>
  <si>
    <t>Todo el año</t>
  </si>
  <si>
    <t>PROGRAMADO MES A MES</t>
  </si>
  <si>
    <t>EJECUTADOS</t>
  </si>
  <si>
    <t>NO EJECUTADOS</t>
  </si>
  <si>
    <t>PORCENTAJE DE CUMPLIMIENTO</t>
  </si>
  <si>
    <t>PORCENTAJE DE NO CUMPLIMIENTO</t>
  </si>
  <si>
    <t>Elaborado por: Vicky Ordoñez Muñoz - Profesional contratista/Gestión de Talento Humano</t>
  </si>
  <si>
    <t>Revisado por</t>
  </si>
  <si>
    <t>Carlos Armando Lopez/Subdirector Administrativo y Financiero E</t>
  </si>
  <si>
    <t xml:space="preserve">Revisado y aprobado por: </t>
  </si>
  <si>
    <t>NO EJECUTADO</t>
  </si>
  <si>
    <t xml:space="preserve">DIA DE LA SEGURIDAD </t>
  </si>
  <si>
    <t>ANÁLISIS</t>
  </si>
  <si>
    <t>ANALISIS</t>
  </si>
  <si>
    <t>Actualización:</t>
  </si>
  <si>
    <t xml:space="preserve">PLAN DE PREVISIÓN GESTION DE TALENTO HUMANO </t>
  </si>
  <si>
    <t>CRONOGRAMA DE ACTIVIDADES PLAN PREVISION DEL TALENTO HUMANO</t>
  </si>
  <si>
    <t>Estructurar el Plan de prevision del recurso humano</t>
  </si>
  <si>
    <t>Analizar y consolidar la informacion relacionada con la prevision del recurso humano</t>
  </si>
  <si>
    <t>funcionarios</t>
  </si>
  <si>
    <t>Tener actualizado el plan de prevision del recurso humano</t>
  </si>
  <si>
    <t xml:space="preserve">Actualizar el plan de prevision con el fin de tener informacion de primera mano y realizar 
seguimiento al concurso de meritos y al proceso de 
Formalizacion del empleo público con equidad </t>
  </si>
  <si>
    <t>PROCESO GESTIÓN DE TALENTO HUMANO</t>
  </si>
  <si>
    <t>Código:</t>
  </si>
  <si>
    <t>CRONOGRAMA PLAN  ESTRATEGICO GESTIÓN DE TALENTO HUMANO VIGENCIA 2024</t>
  </si>
  <si>
    <t>Versión:</t>
  </si>
  <si>
    <t>Vigente desde:</t>
  </si>
  <si>
    <t xml:space="preserve">Aprobado Por: </t>
  </si>
  <si>
    <t>AÑO 2024</t>
  </si>
  <si>
    <t>PORCENTAJE DE CUBRIMIENTO</t>
  </si>
  <si>
    <t>PORCENTAJE DE NO CUBRIMIENTO</t>
  </si>
  <si>
    <t>ACTIVIDAD</t>
  </si>
  <si>
    <t>DESCRIPCION DE LA ACTIVIDAD</t>
  </si>
  <si>
    <t>RESPONSABLE</t>
  </si>
  <si>
    <t>POBLACIÓN OBJETO</t>
  </si>
  <si>
    <t xml:space="preserve">Planes Decreto 612 </t>
  </si>
  <si>
    <t xml:space="preserve">Identificar las necesidades y establecer los planes del proceso de gestion de Talento humano: 
Plan Estrategico, Plan de Bienestar e incentivos, Plan institucional de Capacitacion, Plan anual de Vacantes, Plan de Previones, Plan de Seguridad y Salud en el Trabajo </t>
  </si>
  <si>
    <t xml:space="preserve">Gestión de talento humano </t>
  </si>
  <si>
    <t xml:space="preserve">Funcionarios y contratistas </t>
  </si>
  <si>
    <t xml:space="preserve"> Ingreso, permanencia y retiro de la entidad </t>
  </si>
  <si>
    <t>Planeacion - Diseño de la estrategica
Condiciones institucionales - Creacion Comité de gestion y desempeño y procedimientos
Pedagodia - Sensibilizacion y capacitacion 
Seguimiento y evaluacion - Declaracion de bienes y rentas - Conflictos de intereses - i</t>
  </si>
  <si>
    <t>Funcionarios</t>
  </si>
  <si>
    <t>Acuerdos de Gestion</t>
  </si>
  <si>
    <t>Entregar los formatos para que se realicen los acuerdos de gestion entre los directivos y seguimiento</t>
  </si>
  <si>
    <t>Gerente Publicos</t>
  </si>
  <si>
    <t>Evaluación de desempeño</t>
  </si>
  <si>
    <t>Realizar la concertacion y evaluación de desempeño de funcionarios de la entidad  bajo modalidad de libre nombramiento y remocion y realziar el analisis en cumplimiento de las metas de la entidad</t>
  </si>
  <si>
    <t>Funcionarios de libre nombramiento y remocion</t>
  </si>
  <si>
    <t>Medicion del rendimiento Laboral</t>
  </si>
  <si>
    <t>Realizar la concertacion y evaluación del rendimiento laboral de los funcionarios bajo modalidad de provisionalidad</t>
  </si>
  <si>
    <t>Funcionarios en provisionalidad</t>
  </si>
  <si>
    <t xml:space="preserve">Gestionar la información en el SIGEP </t>
  </si>
  <si>
    <t xml:space="preserve">Hojas de vida y vinculacion de servidores - En el ingreso, permanencia y retiro de los funcionarios 
Monitoreo y seguimiento al SIGEP 
</t>
  </si>
  <si>
    <t xml:space="preserve">Historias laborales </t>
  </si>
  <si>
    <t xml:space="preserve">Mantener actualizadas las historias laborales de funcionarios de acuerdo a situaciones administrativas y novedades presentadas- de manera fisica y electronica 
</t>
  </si>
  <si>
    <t xml:space="preserve">Caracterizacion de funcionarios </t>
  </si>
  <si>
    <t xml:space="preserve">Matriz donde se identificar los empleos que pertenecen a la planta global, los grupos internos de trabajo y el tipo de vinculación,  nivel, código y grado; así como reportes por situaciones administrativas - trayectoria laboral </t>
  </si>
  <si>
    <t>Inclusion y diversidad</t>
  </si>
  <si>
    <t xml:space="preserve">Establecer y hacer seguimiento al programa en donde se establezca la vinculacion de personas con discapacidad, jovenes entre los 18 a 28 años de edad, participacion de mujeres en cargos maximo de nivel decisorio </t>
  </si>
  <si>
    <t xml:space="preserve">Comisión de Personal </t>
  </si>
  <si>
    <t>Llevar a cabo las reuniones mensuales de la Comisión de Personal según lo establecido en el reglamento y la normativa legal vigente, realizar actas e informe trimestral ante la CNSC</t>
  </si>
  <si>
    <t>Integrantes Comision de Personal</t>
  </si>
  <si>
    <t xml:space="preserve">Manual de Funciones </t>
  </si>
  <si>
    <t>Mantener Actualizada la informacion incluye las funciones y los perfiles de todos los empleos de la entidad por núcleos básicos del conocimiento, así como las competencias del Decreto 1083 de 2015 y competencias funcionales</t>
  </si>
  <si>
    <t>Actos Administrativos por situaciones Administrativas</t>
  </si>
  <si>
    <t>Realizacion de actos administrativos (consolidacion de todo acto expedido en ingreso, permanencia y retiro y demas que se requieran de acuerdo a tramites y solicitudes)</t>
  </si>
  <si>
    <t xml:space="preserve">Funcionarios, contratistas </t>
  </si>
  <si>
    <t>Certificados Laborales</t>
  </si>
  <si>
    <t>Realizacion de certificados laborales</t>
  </si>
  <si>
    <t>Desprendibles de pago</t>
  </si>
  <si>
    <t>Realizacion de desprendibles de pago cuando se requieran</t>
  </si>
  <si>
    <t>Codigo de integridad y Estrategia para la gestion de conflictos de intereses - declaracion de bienes y rentas - (integridad publica)</t>
  </si>
  <si>
    <t xml:space="preserve">Actualización del codigo de ética - política de integridad.
Planeacion - Diseño de la estrategica
Condiciones institucionales - Creacion Comité de gestion y desempeño y procedimientos
Pedagodia - Sensibilizacion y capacitacion 
Seguimiento y evaluacion - Declaracion de bienes y rentas - Conflictos de intereses - informe de seguimiento a la estrategia 
</t>
  </si>
  <si>
    <t xml:space="preserve">Matriz legal TH </t>
  </si>
  <si>
    <t xml:space="preserve">Actualizar la matriz legal con normatividad aplicable al proceso de gestion de talento humano </t>
  </si>
  <si>
    <t xml:space="preserve">Desvinculación asistidada y  Transferencia de conocimiento </t>
  </si>
  <si>
    <t>Implementar mecanismos para gestionar el conocimiento que dejan los servidores que se desvinculan o la totalidad de las personas que se retiran, y evaluar el impacto de la implementación de esos mecanismos- en caso de retiro o cambio de proceso- según necesidad- realizar los las entrevistas e informes de retiro (a demanda, en caso de desvinculación)</t>
  </si>
  <si>
    <t>Contestacion Orfeos</t>
  </si>
  <si>
    <t>De acuerdo a requerimientos</t>
  </si>
  <si>
    <t>Funcionarios y requermientos externos</t>
  </si>
  <si>
    <t>NOEJECUTADO</t>
  </si>
  <si>
    <t xml:space="preserve">PORCESO GESTION DE TALENTO HUMANO </t>
  </si>
  <si>
    <t>Código</t>
  </si>
  <si>
    <t xml:space="preserve">PLAN DE BIENESTAR E INCENTIVOS </t>
  </si>
  <si>
    <t>Versión</t>
  </si>
  <si>
    <t>Vigente desde</t>
  </si>
  <si>
    <t>NUMERO DE ACTIVIDADES PROGRAMADAS</t>
  </si>
  <si>
    <t>NUMERO DE ACTIVIDADES REALIZADAS</t>
  </si>
  <si>
    <t>NUMERO DE ACTIVIDADES NO REALIZADAS</t>
  </si>
  <si>
    <t>EJE TEMATICO</t>
  </si>
  <si>
    <t xml:space="preserve">EVALUACIÓN </t>
  </si>
  <si>
    <t xml:space="preserve">RESPONSABLE </t>
  </si>
  <si>
    <t xml:space="preserve">Realizar y Consolidar el Diagnóstico de Necesidades </t>
  </si>
  <si>
    <t>No evaluar</t>
  </si>
  <si>
    <t xml:space="preserve">Subdirector Administrativo y Financiero - Gestion de Talento Humano </t>
  </si>
  <si>
    <t xml:space="preserve">Programado </t>
  </si>
  <si>
    <t>Ejecutado</t>
  </si>
  <si>
    <t>Elaboración del Plan de Bienestar e Incentivos Vigencia 2023</t>
  </si>
  <si>
    <t xml:space="preserve">Promocionar el uso de la bicicleta </t>
  </si>
  <si>
    <t xml:space="preserve">Convivencia social </t>
  </si>
  <si>
    <t>Evaluar</t>
  </si>
  <si>
    <t xml:space="preserve">Torneo inter dependencia </t>
  </si>
  <si>
    <t>Convivencia social</t>
  </si>
  <si>
    <t xml:space="preserve">Evaluar </t>
  </si>
  <si>
    <t>Cumpleaños (por medio de un correo felicitar a los funcionarios y como incentivo se otorga dia compensatorio de cumpleaños - dentro del mes )</t>
  </si>
  <si>
    <t>Equilibrio psicosocial</t>
  </si>
  <si>
    <t xml:space="preserve">Conmemoración Día Internacional de la Mujer y del hombre </t>
  </si>
  <si>
    <t xml:space="preserve">Taller - proyecto de vida </t>
  </si>
  <si>
    <t>Dia de la familia</t>
  </si>
  <si>
    <t xml:space="preserve">Funcionarios y nucleo familiar </t>
  </si>
  <si>
    <t>Día del Servidor Público</t>
  </si>
  <si>
    <t xml:space="preserve">Semana de los valores </t>
  </si>
  <si>
    <t>Día del Bombero</t>
  </si>
  <si>
    <t xml:space="preserve">Estimulos e incentivos para el  bienestar laboral, equilibrio psicosocial y familiar  </t>
  </si>
  <si>
    <t>Conmemoracion Decembrina (Decoración Navideña -novena de aguinaldos )</t>
  </si>
  <si>
    <t xml:space="preserve">Tarde de cine o teatro  </t>
  </si>
  <si>
    <t xml:space="preserve">Equilibrio laboral y familiar </t>
  </si>
  <si>
    <t xml:space="preserve">Realizar actividades relacionadas con  artes y artesanias que permitan desarollar habilidades </t>
  </si>
  <si>
    <t>Desvinculación asistida para pre-pensionados  (Taller normativo y vivencial  acerca de los cierres y apertura de ciclos a lo largo de la vida.)</t>
  </si>
  <si>
    <t>Salud mental</t>
  </si>
  <si>
    <t xml:space="preserve">Funcionarios - prepensionados </t>
  </si>
  <si>
    <t>Celebración hallowen / Premiacion disfraces</t>
  </si>
  <si>
    <t xml:space="preserve">Intervencion resultado de bateria riesgo psicosocial </t>
  </si>
  <si>
    <t xml:space="preserve">Desvinculacion asistida  - apoyo emocional - Funcionarios </t>
  </si>
  <si>
    <t xml:space="preserve"> Promoción feria de vivienda  </t>
  </si>
  <si>
    <t xml:space="preserve">Alianzas interinstitucionales </t>
  </si>
  <si>
    <t xml:space="preserve">Intervencion resultado de la medicion de clima laboral </t>
  </si>
  <si>
    <t xml:space="preserve">Horarios flexibles </t>
  </si>
  <si>
    <t xml:space="preserve">Teletrabajo y trabajo en casa </t>
  </si>
  <si>
    <t xml:space="preserve">Transformacion digital </t>
  </si>
  <si>
    <t>Divulgación de servicios: recreación, deporte, educación</t>
  </si>
  <si>
    <t>Promoción programa servimos y programa de bilinguismo</t>
  </si>
  <si>
    <t xml:space="preserve">Estrategia salas amigas de la familia lactante </t>
  </si>
  <si>
    <t>Inclusion laboral- Diversidad y equidad de genero</t>
  </si>
  <si>
    <t xml:space="preserve">Estilos de vida saludable </t>
  </si>
  <si>
    <t xml:space="preserve">Tiempo compensado en semana santa y fin de año </t>
  </si>
  <si>
    <t xml:space="preserve">
Reconocimiento al mejor funcionario calificado por evaluacion, atención al ciudadano y plan de accion.
Reconocimiento de la trayectoria laboral  y agradecimiento por el servicio prestado a las personas que se desvinculan (por demanda). </t>
  </si>
  <si>
    <t xml:space="preserve">Establecer  y realizar seguimiento al programa entorno laboral saludable </t>
  </si>
  <si>
    <t xml:space="preserve">Medicion de clima organizacional </t>
  </si>
  <si>
    <t xml:space="preserve">Cierre de gestión </t>
  </si>
  <si>
    <t xml:space="preserve">Elaborado por: Vicky Ordoñez  Muñoz Profesional contratista/ gestion de talento humano 
Amparo Cortes- Profesional contratista/ gestion de talento humano </t>
  </si>
  <si>
    <t xml:space="preserve">Revisado por: Carlos Armando Lopez/Subdirector Adminsitrativo y financiero E
</t>
  </si>
  <si>
    <t xml:space="preserve">Aprobado por: </t>
  </si>
  <si>
    <t> </t>
  </si>
  <si>
    <t>CRONOGRAMA PIC</t>
  </si>
  <si>
    <t>NUMERO DE CAPACITACIONES PROGRAMADAS</t>
  </si>
  <si>
    <t>NUMERO DE CAPACITACIONES REALIZADAS</t>
  </si>
  <si>
    <t>NUMERO DE CAPACITACIONES NO REALIZADAS</t>
  </si>
  <si>
    <t>TEMATICA</t>
  </si>
  <si>
    <t xml:space="preserve">TIPO DE EDUCACION </t>
  </si>
  <si>
    <t>EJE TEMATICO DEL PIC</t>
  </si>
  <si>
    <t>COMPETENCIA</t>
  </si>
  <si>
    <t>EVALUACIÓN DE IMPACTO</t>
  </si>
  <si>
    <t>Realizar y consolidar el diagnóstico de necesidades</t>
  </si>
  <si>
    <t xml:space="preserve">No aplica </t>
  </si>
  <si>
    <t>Diagnostico de necesidades</t>
  </si>
  <si>
    <t xml:space="preserve">Subdirector administrativo y financiero - Gestion de Talento Humano </t>
  </si>
  <si>
    <t>Programado</t>
  </si>
  <si>
    <t xml:space="preserve">Ejecutado </t>
  </si>
  <si>
    <t>Elaboración plan anual de capacitación vigencia 2024</t>
  </si>
  <si>
    <t xml:space="preserve">No Aplica </t>
  </si>
  <si>
    <t>Elaboracion de Plan</t>
  </si>
  <si>
    <t>Realizar inducción general y de SST a funcionarios y contratistas</t>
  </si>
  <si>
    <t xml:space="preserve">Informal </t>
  </si>
  <si>
    <t xml:space="preserve">Probidad y ético de los público </t>
  </si>
  <si>
    <t>General</t>
  </si>
  <si>
    <t xml:space="preserve">Capacitación </t>
  </si>
  <si>
    <t>Realizar reinducción general y de SST a funcionarios y contratistas</t>
  </si>
  <si>
    <t>Actualización tributaria 2024</t>
  </si>
  <si>
    <t xml:space="preserve">Gestión de conocimiento y la innovación </t>
  </si>
  <si>
    <t xml:space="preserve"> Gestión Administrativa y financiera </t>
  </si>
  <si>
    <t xml:space="preserve">Redacción y ortografía </t>
  </si>
  <si>
    <t>Contratación estatal – diplomado</t>
  </si>
  <si>
    <t>Fortalecimiento de las capacidades en la innovación</t>
  </si>
  <si>
    <t xml:space="preserve">Gestión de análisis y mejora continua </t>
  </si>
  <si>
    <t>Microsoft 365 (excel teams word)</t>
  </si>
  <si>
    <t>Innovación pública digital</t>
  </si>
  <si>
    <t>Normatividad de asuntos disciplinarios</t>
  </si>
  <si>
    <t>Creacion de valor público</t>
  </si>
  <si>
    <t>Proyectos de gestión o formulación de proyectos</t>
  </si>
  <si>
    <t>Servicios ciudadanos digitales</t>
  </si>
  <si>
    <t xml:space="preserve">Transformación digital </t>
  </si>
  <si>
    <t>Decisiones basadas en datos (big data)</t>
  </si>
  <si>
    <t>Seguridad de la información y privacidad de los datos personales</t>
  </si>
  <si>
    <t>Técnicas de redacción PQRS</t>
  </si>
  <si>
    <t>Especialización</t>
  </si>
  <si>
    <t xml:space="preserve">Formal </t>
  </si>
  <si>
    <t>Trabajo en equipo</t>
  </si>
  <si>
    <t xml:space="preserve">Creacion de valor público </t>
  </si>
  <si>
    <t>Sensibilizacion</t>
  </si>
  <si>
    <t xml:space="preserve">No evaluar </t>
  </si>
  <si>
    <t>Comunicación asertiva</t>
  </si>
  <si>
    <t>Orientación y atención al usuario</t>
  </si>
  <si>
    <t>Enfoque diferencial – equidad de genero</t>
  </si>
  <si>
    <t>Manejo y uso de secop  II</t>
  </si>
  <si>
    <t>ORFEO</t>
  </si>
  <si>
    <t>Socialización</t>
  </si>
  <si>
    <t>ISO 39001- Seguridad vial  - Diplomado</t>
  </si>
  <si>
    <t>Sistema integrado de conservación - plan de conservación documental</t>
  </si>
  <si>
    <t xml:space="preserve">Codigo de etica e integridad </t>
  </si>
  <si>
    <t>Capacitación certificada para el PESV</t>
  </si>
  <si>
    <t xml:space="preserve">Gestión pública </t>
  </si>
  <si>
    <t>FANO</t>
  </si>
  <si>
    <t xml:space="preserve">Curso de integridad, transparencia y lucha contra la corrupción </t>
  </si>
  <si>
    <t xml:space="preserve">General </t>
  </si>
  <si>
    <t xml:space="preserve">Capacitacion SST
Manejo de cargas
Brigada de emergencias
Acoso laboral
Comite de convivencia
COPASST
Riesgos
Reporte de accidentes laborales
Actos y condiciones inseguras
Estilos de vida saludable
PEVS
Vigilancia epidemiológica
Uso adecuado de elementos de protección personal
Medidas de intervención
</t>
  </si>
  <si>
    <t>N/A</t>
  </si>
  <si>
    <t xml:space="preserve">Elaborado por: Vicky Ordoñez Muñoz- Profesional contratista GTH
Yenny Lozano- Profesional contratista/ gestion de talento humano </t>
  </si>
  <si>
    <t>SISTEMA DE GESTIÓN DE SEGURIDAD Y SALUD EN EL TRABAJO - SG-SST DNBC - CRONOGRAMA 2024</t>
  </si>
  <si>
    <t>CICLO</t>
  </si>
  <si>
    <t>ESTANDAR</t>
  </si>
  <si>
    <t>COMPONENTE</t>
  </si>
  <si>
    <t xml:space="preserve">ENTREGABLE </t>
  </si>
  <si>
    <t>RECURSOS</t>
  </si>
  <si>
    <t>SEGUIMIENTO</t>
  </si>
  <si>
    <t>CRONOGRAMA  2024</t>
  </si>
  <si>
    <t xml:space="preserve">Porcentaje de cumplimiento </t>
  </si>
  <si>
    <t>PORCENTAJE DE CUMPLIMIENTO POR CICLO</t>
  </si>
  <si>
    <t>ABR</t>
  </si>
  <si>
    <t>MAY</t>
  </si>
  <si>
    <t>JUN</t>
  </si>
  <si>
    <t>JUL</t>
  </si>
  <si>
    <t>SEP</t>
  </si>
  <si>
    <t>PLANEAR</t>
  </si>
  <si>
    <t>1. RECURSOS (10%)</t>
  </si>
  <si>
    <t>Recursos financieros, técnicos humanos y de otra índole requeridos para coordinar y desarrollar el Sistema de Gestión de la Seguridad y Salud en el Trabajo (SG-SST) (4%)</t>
  </si>
  <si>
    <t>1.1.2  Suscribir  las responsabilidades en el Sistema de Gestión de Seguridad y Salud en el Trabajo - SG -SST.</t>
  </si>
  <si>
    <t xml:space="preserve">Formatos diligenciados y firmados responsabilidades en SST
</t>
  </si>
  <si>
    <t>Profesionales SST
ARL</t>
  </si>
  <si>
    <t>p</t>
  </si>
  <si>
    <t>P</t>
  </si>
  <si>
    <t>E</t>
  </si>
  <si>
    <t>1.1.3 Asignar los recursos para la implementación del SG-SST</t>
  </si>
  <si>
    <t>Formato diligenciado y firmado de  la asignación de recursos  (Presupuesto anual)</t>
  </si>
  <si>
    <t>Presupuesto SST</t>
  </si>
  <si>
    <t>1.1.4 Realizar la afiliación al Sistema General de Riesgos Laborales</t>
  </si>
  <si>
    <t>Listado de afiliados activos en ARL (a demanda)</t>
  </si>
  <si>
    <t xml:space="preserve">1.1.6  Realizar seguimiento a reuniones mensuales  COPASST </t>
  </si>
  <si>
    <t xml:space="preserve">Actas mensuales de reunión </t>
  </si>
  <si>
    <t xml:space="preserve">Profesionales SST
</t>
  </si>
  <si>
    <t>1.1.8 Realizar seguimiento a reuniones trimestrales Comité Convivencia. COMVILAB</t>
  </si>
  <si>
    <t xml:space="preserve">Informe trimestral, anual  y actas de reunión, 
Informes Trimestrales a la alta dirección, informe anual a la alta dirección </t>
  </si>
  <si>
    <t>Profesionales SST</t>
  </si>
  <si>
    <t>Capacitación en el Sistema de Gestión de la Seguridad y Salud en el Trabajo. (6%)</t>
  </si>
  <si>
    <t>1.2.1 Revisar y/o actualizar   programas  de Promoción y Prevención - PyP</t>
  </si>
  <si>
    <t>Documento actualizado</t>
  </si>
  <si>
    <t xml:space="preserve">1.2.2 Realizar inducción y Reinducción en Sistema de Gestión de Seguridad y Salud en el Trabajo SG-SST y ejecucion mensual de plan de capacitacion. </t>
  </si>
  <si>
    <t xml:space="preserve">Listas de asistencia  a demanda </t>
  </si>
  <si>
    <t>2. GESTIÓN INTEGRAL DEL SISTEMA GESTIÓN DE LA SEGURIDAD Y SALUD EN EL TRABAJO (15%)</t>
  </si>
  <si>
    <t>Política de Seguridad y Salud en el Trabajo (1%)</t>
  </si>
  <si>
    <t>2.1.1  Revisar y/o actualizar las  políticas del  SG -SST:
Política SST,  Política  de no consumo de alcohol sustancias  psicoactivas  y  Política de seguridad vial</t>
  </si>
  <si>
    <t xml:space="preserve"> Políticas  debidamente firmadas por el Capitán en jefe DNBC fechadas y comunicadas a funcionarios y contratistas </t>
  </si>
  <si>
    <t>Objetivos del SG-SST (1%)</t>
  </si>
  <si>
    <t>2.2.1 Revisar y/o actualizar objetivos definidos del SG-SST.</t>
  </si>
  <si>
    <t xml:space="preserve"> Objetivos del SG-SST  firmados por Capitán en jefe DNBC</t>
  </si>
  <si>
    <t>Evaluación inicial del SG – SST (1%)</t>
  </si>
  <si>
    <t>2.3.1 Reportar el estado del SG-SST al Ministerio del Trabajo (fondo de riesgos laborales)</t>
  </si>
  <si>
    <t xml:space="preserve">Documento soporte  de la  evaluación de los estándares mínimos del SG-SST </t>
  </si>
  <si>
    <t>Plan Anual de Trabajo (2%)</t>
  </si>
  <si>
    <t xml:space="preserve">2.4.1 Establecer Plan de Trabajo Anual (PTA) del SG-SST </t>
  </si>
  <si>
    <t>Documento Plan Anual de Trabajo firmado por el Capitán en jefe</t>
  </si>
  <si>
    <t>Rendición de cuentas (1%)</t>
  </si>
  <si>
    <t>2.6.1 Rendir cuentas del SG-SST</t>
  </si>
  <si>
    <t xml:space="preserve">Informe de rendición de cuentas </t>
  </si>
  <si>
    <t>Normatividad nacional vigente y aplicable en materia de SST (2%)</t>
  </si>
  <si>
    <t>2.7.1  Revisar y/o actualizar Matriz legal.</t>
  </si>
  <si>
    <t xml:space="preserve">Matriz de requisitos legales actualizada </t>
  </si>
  <si>
    <t>Adquisiciones (1%)</t>
  </si>
  <si>
    <t xml:space="preserve">Revisar y/o actualizar los requisitos para la compra de bienes y servicios </t>
  </si>
  <si>
    <t>Documento de requisitos en SST para la compra de bienes y servicios</t>
  </si>
  <si>
    <t>HACER</t>
  </si>
  <si>
    <t>3 GESTIÓN DE LA SALUD (20%)</t>
  </si>
  <si>
    <t>Condiciones de salud en el trabajo (9%)</t>
  </si>
  <si>
    <t xml:space="preserve">3.1.1 Realizar la descripción sociodemográfica </t>
  </si>
  <si>
    <t xml:space="preserve">Estadística de descripción Sociodemográfica  </t>
  </si>
  <si>
    <t xml:space="preserve">3.1.2. Diseño y Ejecucion del PVE Respiratorio, Auditio y Biologico  </t>
  </si>
  <si>
    <t xml:space="preserve">Realizar el diseño y ejecucion del PVE  Respiratorio, auditivo y Biologico,   para la poblacion objeto que tiene esta observacion en sus examenes ocupacionales </t>
  </si>
  <si>
    <t>3.1.2 Ejecutar actividades de Promoción y Prevención en Salud.</t>
  </si>
  <si>
    <t xml:space="preserve">evidencia ejecución de actividades 
(PVE cardiovascular, Desordenes musculo esqueléticos,  Psicosocial, visual, respiratorio,Auditivo y Biologico)
Semana de la Salud (julio)
Programa de habitos de vida saludable
Programa de Pausas Activas </t>
  </si>
  <si>
    <t xml:space="preserve">3.1.3. Actualizacion del Profesiograma </t>
  </si>
  <si>
    <t xml:space="preserve">Actualizacion del profesiograma, comunicación de perfiles de cargo a IPS   contratada, Carta de custodias medicas de la IPS . </t>
  </si>
  <si>
    <t xml:space="preserve">3.1.4. Analisis  general condiciones de salud de los trabajadores funcionarios y contratistas </t>
  </si>
  <si>
    <t xml:space="preserve">Informe de condiciones de salud de la IPS tratante
recomendaciones laborales examenes medicos de ingreso de contratistas y funcionarios </t>
  </si>
  <si>
    <t xml:space="preserve">3.1.5 Realizar  los exámenes médicos ocupacionales ingreso, Periodicos y Egreso - para lo cual se debe adelantar el proceso contractual - algunos de estos examens se realizaran a demanda </t>
  </si>
  <si>
    <t>Documentación tramites contractuales Secop 
Conceptos de EMOS</t>
  </si>
  <si>
    <t>Mecanismos de vigilancia de las condiciones de salud de los trabajadores. (6%)</t>
  </si>
  <si>
    <t>3.2.2 Realizar investigación de Accidentes, Incidentes y Enfermedad Laboral en caso de presentarse o informe de seguimiento ATEL.</t>
  </si>
  <si>
    <t>Consolidado de investigación de ATEL según ocurrencia</t>
  </si>
  <si>
    <t>3.3.1 Medición de la severidad de los Accidentes de Trabajo y Enfermedad Laboral
-Medición de la frecuencia de los incidentes, Accidentes de Trabajo y Enfermedad Laboral
-Medición de la mortalidad de Accidentes de Trabajo y Enfermedad Laboral.
-Medición de la prevalencia de incidentes, Accidentes de Trabajo y Enfermedad Laboral
-Medición del ausentismo por incidentes, Accidentes de Trabajo y Enfermedad Laboral.</t>
  </si>
  <si>
    <t xml:space="preserve">Registro y análisis del indicador </t>
  </si>
  <si>
    <t>Identificación de peligros, evaluación y valoración de riesgos (15%)</t>
  </si>
  <si>
    <t>4.1.2  Realizar la actualización de la matriz de peligros de la entidad</t>
  </si>
  <si>
    <t>Matriz de peligros actualizada</t>
  </si>
  <si>
    <t>Medidas de prevención y control para intervenir los peligros /riesgos (15%)</t>
  </si>
  <si>
    <t xml:space="preserve">4.2.4 Realizar inspecciones rutinarias  a instalaciones y elementos de emergencia con acompañamiento del  COPASST  y/o Brigada de emergencias </t>
  </si>
  <si>
    <t xml:space="preserve">Informe consolidado de inspecciones </t>
  </si>
  <si>
    <t xml:space="preserve">5.1.2 Ejecutar actividades PPRE </t>
  </si>
  <si>
    <t xml:space="preserve">Conformación y formación de la brigada de emergencias
Planeación y participación en simulacro nacional capacitaciones Primeros Auxilios, Evacuacion y Rescate y maneo del Fuego </t>
  </si>
  <si>
    <t xml:space="preserve">5.2.3. Ejecutar del PESV </t>
  </si>
  <si>
    <t>Realizar informe semestral ejecución de actividades del PESV</t>
  </si>
  <si>
    <t xml:space="preserve">4.2.6. Actualizacion de Matriz de EPP </t>
  </si>
  <si>
    <t xml:space="preserve">Actualizacion de la matriz de EPP existente contra los perfiles de cargo y objetos de contrato </t>
  </si>
  <si>
    <t xml:space="preserve">4.2.7. Actualizaciion de estandares y procedimientos </t>
  </si>
  <si>
    <t xml:space="preserve">Actualizacion de procedimientos operativos </t>
  </si>
  <si>
    <t xml:space="preserve">4.2.8 Realizacion de mediciones higienicas en centros de trabajo </t>
  </si>
  <si>
    <t xml:space="preserve">Soportes de estudios de puesto de trabajo y de iluminacion con la gestion de las recomendaciones </t>
  </si>
  <si>
    <t>4.2.6 Entrega de Elementos de Protección Personal - EPP, se verifica con  funcionarios, contratistas y subcontratistas.</t>
  </si>
  <si>
    <t xml:space="preserve">Actualización de matriz  EPP  Y Soportes de entrega de Elementos de Protección  </t>
  </si>
  <si>
    <t>VERIFICAR</t>
  </si>
  <si>
    <t>6 VERIFICACIÓN  DEL SG-SST (5%)</t>
  </si>
  <si>
    <t>Gestión y resultados del SG-SST. (5%)</t>
  </si>
  <si>
    <t>6.1.1 Medir los Indicadores estructura, proceso y resultado.
-Medición de la severidad de los Accidentes de Trabajo y Enfermedad Laboral</t>
  </si>
  <si>
    <t>Matriz de indicadores estructura, proceso y resultado Decreto 1072 de 2015</t>
  </si>
  <si>
    <t>6.1.2 Realización de auditoria anual (control interno)</t>
  </si>
  <si>
    <t>Informe de auditoria realizada al SG-SST</t>
  </si>
  <si>
    <t>6.1.3 Revisión anual por la alta dirección, resultados y alcance de la auditoría.</t>
  </si>
  <si>
    <t xml:space="preserve">Informe de Revisión por la Alta dirección </t>
  </si>
  <si>
    <t>ACTUAR</t>
  </si>
  <si>
    <t>7 MEJORAMIENTO (10%)</t>
  </si>
  <si>
    <t>Acciones preventivas y correctivas con base en los resultados del SG-SST. (10%)</t>
  </si>
  <si>
    <t>7.1.1 Definir plan de mejoramiento con base en resultados de la auditoria del Sistema de Gestión de Seguridad y Salud en el Trabajo - SG -SST.</t>
  </si>
  <si>
    <t xml:space="preserve">Consolidado del Plan de Mejoramiento donde se identifican acciones preventivas y correctivas para el SG-SST </t>
  </si>
  <si>
    <t>NOMBRE Y APELLIDOS</t>
  </si>
  <si>
    <t>PERIODO</t>
  </si>
  <si>
    <t>I TRIMESTRE</t>
  </si>
  <si>
    <t>II TRIMESTRE</t>
  </si>
  <si>
    <t>III TRIMESTRE</t>
  </si>
  <si>
    <t>IV TRIMESTRE</t>
  </si>
  <si>
    <t>CAPITAN EN JEFE DNBC</t>
  </si>
  <si>
    <t xml:space="preserve">Arbey Trijullo </t>
  </si>
  <si>
    <t>Actividades Programadas</t>
  </si>
  <si>
    <t>SUBDIRECTOR ADMINISTRATIVO Y FINACIERO</t>
  </si>
  <si>
    <t xml:space="preserve">Carlos Armando Lopez Barrera </t>
  </si>
  <si>
    <t>Actividades Ejecutadas</t>
  </si>
  <si>
    <t>RESPONSABLE DEL SISTEMA DE GESTION DE SEGURIDAD Y SALUD EN EL TRABAJO</t>
  </si>
  <si>
    <t xml:space="preserve">Yinet Ximena Reyes </t>
  </si>
  <si>
    <t>% de Ejecución</t>
  </si>
  <si>
    <t>DESCRIPCIÓN DEL INDICADOR</t>
  </si>
  <si>
    <t>META</t>
  </si>
  <si>
    <t>NOMBRE DEL INDICADOR</t>
  </si>
  <si>
    <t>Cumplimiento de Actividades Plan Anual SG - SST</t>
  </si>
  <si>
    <t>FORMULA</t>
  </si>
  <si>
    <t>Actividades Ejecutadas * 100 / Actividades Programadas</t>
  </si>
  <si>
    <t>Actividades programadas</t>
  </si>
  <si>
    <t>Cumplimiento de actividades</t>
  </si>
  <si>
    <t>Acumulado o Promedio</t>
  </si>
  <si>
    <t>Anexo 8- Programa de Gestion del Conocimiento e Innovacion en la DNBC</t>
  </si>
  <si>
    <t>Actividad</t>
  </si>
  <si>
    <t>Anexos</t>
  </si>
  <si>
    <t xml:space="preserve">Producto </t>
  </si>
  <si>
    <t>Responsables</t>
  </si>
  <si>
    <t>Fechas</t>
  </si>
  <si>
    <t>Realizar un diagnóstico participativo de las necesidades, capacidades y oportunidades de las entidades públicas en materia de gestión del conocimiento y la innovación, utilizando herramientas como encuestas, entrevistas, talleres y observación directa donde se pueda identificar los siguiente:</t>
  </si>
  <si>
    <t>1. Anexo-1-identificación de necesidades de investigación o análisis
2. Anexo-2-bitácora de conocimiento</t>
  </si>
  <si>
    <t>Proceso de Gestion del talento humano y Mejora Continua</t>
  </si>
  <si>
    <t>Maximo al 31 de Diciembre de 2024</t>
  </si>
  <si>
    <r>
      <rPr>
        <sz val="26"/>
        <color theme="1"/>
        <rFont val="Century Gothic"/>
        <family val="2"/>
      </rPr>
      <t>·</t>
    </r>
    <r>
      <rPr>
        <sz val="10"/>
        <color theme="1"/>
        <rFont val="Century Gothic"/>
        <family val="2"/>
      </rPr>
      <t xml:space="preserve">   Indentificar las necesidades de fortalecimiento de capacidades en innovación. </t>
    </r>
  </si>
  <si>
    <r>
      <t>·</t>
    </r>
    <r>
      <rPr>
        <sz val="7"/>
        <color theme="1"/>
        <rFont val="Times New Roman"/>
        <family val="1"/>
      </rPr>
      <t xml:space="preserve">         </t>
    </r>
    <r>
      <rPr>
        <sz val="10"/>
        <color theme="1"/>
        <rFont val="Century Gothic"/>
        <family val="2"/>
      </rPr>
      <t>Identificar las necesidades de investigación de la DNBC</t>
    </r>
  </si>
  <si>
    <r>
      <t>·</t>
    </r>
    <r>
      <rPr>
        <sz val="7"/>
        <color theme="1"/>
        <rFont val="Times New Roman"/>
        <family val="1"/>
      </rPr>
      <t xml:space="preserve">         </t>
    </r>
    <r>
      <rPr>
        <sz val="10"/>
        <color theme="1"/>
        <rFont val="Century Gothic"/>
        <family val="2"/>
      </rPr>
      <t>Identificar y evaluar el estado de funcionamiento de las herramientas de uso y apropiación del conocimiento de la DNBC</t>
    </r>
  </si>
  <si>
    <r>
      <t>·</t>
    </r>
    <r>
      <rPr>
        <sz val="7"/>
        <color theme="1"/>
        <rFont val="Times New Roman"/>
        <family val="1"/>
      </rPr>
      <t xml:space="preserve">         </t>
    </r>
    <r>
      <rPr>
        <sz val="10"/>
        <color theme="1"/>
        <rFont val="Century Gothic"/>
        <family val="2"/>
      </rPr>
      <t>Identificar, clasificar y actualizar el conocimiento tácito para la planeación del conocimiento requerido por la DNBC</t>
    </r>
  </si>
  <si>
    <r>
      <t>·</t>
    </r>
    <r>
      <rPr>
        <sz val="7"/>
        <color theme="1"/>
        <rFont val="Times New Roman"/>
        <family val="1"/>
      </rPr>
      <t xml:space="preserve">         </t>
    </r>
    <r>
      <rPr>
        <sz val="10"/>
        <color theme="1"/>
        <rFont val="Century Gothic"/>
        <family val="2"/>
      </rPr>
      <t xml:space="preserve">Priorizar las necesidades de tecnología para la gestión del conocimiento y la innovación en la entidad, contar con acciones a corto, mediano y largo plazo para su adecuada gestión y evaluarlas periódicamente. </t>
    </r>
  </si>
  <si>
    <r>
      <t>·</t>
    </r>
    <r>
      <rPr>
        <sz val="7"/>
        <color theme="1"/>
        <rFont val="Times New Roman"/>
        <family val="1"/>
      </rPr>
      <t>        </t>
    </r>
    <r>
      <rPr>
        <sz val="10"/>
        <color theme="1"/>
        <rFont val="Century Gothic"/>
        <family val="2"/>
      </rPr>
      <t xml:space="preserve"> Identificar los  repositorios de conocimiento de la DNBC sean de fácil acceso para los interesados. </t>
    </r>
  </si>
  <si>
    <t xml:space="preserve">Diseñar e implementar un plan de acción estratégico que defina los objetivos, las actividades, los indicadores, los responsables y los recursos para desarrollar e impulsar la gestión del conocimiento y la innovación en DNBC alineado con sus planes estratégicos y sectoriales que contengan la siguientes actividades: </t>
  </si>
  <si>
    <t>Plan Estratégico Formulado</t>
  </si>
  <si>
    <t>* Consolidar un equipo de trabajo transversal o mesa de apoyo en Gestión del conocimiento articulada al SIGE en la DNBC (1Mejora Continua; 1 Misional-RUE; 1 TI; 1 TH; 1 Comunicaciones)</t>
  </si>
  <si>
    <t>Plan Estratégico Implementado</t>
  </si>
  <si>
    <t xml:space="preserve">·         Identificar por cada proceso de la entidad los datos que usan la entidad para la toma de decisiones. </t>
  </si>
  <si>
    <t>·         Generar herramientas de analítica institucional para el tratamiento de datos conocidas y usadas por los procesos  de la entidad.</t>
  </si>
  <si>
    <t>·         Identificar las habilidades y competencias del talento humano en materia de analítica.</t>
  </si>
  <si>
    <t xml:space="preserve">·         Generar lineamientos para la generación de acciones de aprendizaje basadas en problemas o proyectos. </t>
  </si>
  <si>
    <t xml:space="preserve">·         Abrir espacios de co-creación entre los procesos de la entidad  </t>
  </si>
  <si>
    <t>·         Crear espacios formales para compartir y retroalimentar su conocimiento en la DNBC</t>
  </si>
  <si>
    <t>·         Crear y fortalecer espacios de intercambio, aprendizaje y colaboración entre los procesos de la entidad  y otros actores relevantes del sector Interior con experiencias  de innovación, mediante redes, comunidades de práctica, eventos y plataformas virtuales.(Documentos Mapeo de Actores )</t>
  </si>
  <si>
    <t xml:space="preserve">Anexo-4-inventario de aliados estrategicos.                                    </t>
  </si>
  <si>
    <t>Proceso de Gestion del talento humano y Mejora Continua y Procesos Misionales</t>
  </si>
  <si>
    <t>Implementación de indicadores de Gestion del Conocimiento e Inovacion</t>
  </si>
  <si>
    <t>Implementacion del programa de la politica de Gestion de Conocimiento (incluye la estratégia de comunicación)</t>
  </si>
  <si>
    <t>Promover una cultura de gestión del conocimiento y la innovación en las los procesos de la DNBC, mediante acciones de sensibilización, capacitación, reconocimiento y motivación al personal, así como el desarrollo de competencias y habilidades para la generación, transferencia y aplicación de conocimientos e innovaciones.
Implementar los anexos de Transferencia de Aprendizaje  y de retención del conocimiento  en el Procesos de Talento Humano</t>
  </si>
  <si>
    <t>Anexo-3-retención del conocimiento.  
Anexo-5-transferencia de aprendizaje.</t>
  </si>
  <si>
    <t xml:space="preserve">Procedimiento Ingreso, Permanencia y Retiro de Funcionarios actualizado  asociando el  Formato de Retención del Conocimiento
Procedimiento Plan Anual de Capacitación asociando el  Formato de Transferencia de Aprendizaje </t>
  </si>
  <si>
    <t>Proceso de Gestion del talento humano y Mejora Continua y Procesos de la DNBC</t>
  </si>
  <si>
    <t>·         Implementar y monitorear mecanismos de gestión del conocimiento y la innovación en las entidades públicas, tales como sistemas de información, bases de datos, repositorios digitales, boletines, publicaciones, estudios de caso, lecciones aprendidas y buenas prácticas. (Creacion de repositorios en el onedrive de la DNBC en donde se pueda desponer: sistemas de información, bases de datos, repositorios digitales, boletines, publicaciones, estudios de caso, lecciones aprendidas y buenas prácticas.)</t>
  </si>
  <si>
    <t xml:space="preserve">Anexo-6-buenas practicas al interior de la entidad.          
Anexo-7-documentacion lecciones aprendidas.                                                              </t>
  </si>
  <si>
    <t>Proceso de Gestion del talento humano y Mejora Continua, Proceso de T.I y Procesos de la DNBC</t>
  </si>
  <si>
    <t>Evaluar y comunicar los resultados e impactos de la gestión del conocimiento y la innovación en la DNBC, utilizando indicadores cuantitativos y cualitativos, así como herramientas de difusión y divulgación como informes, presentaciones, videos y redes sociales.</t>
  </si>
  <si>
    <t xml:space="preserve">Anexo-7-documentacion lecciones aprendidas.                               </t>
  </si>
  <si>
    <t>Formulacion de indicadores de Gestion del Conocimiento e Inovacion e informe de implementacion de la politica y el programa de Gestion de Conocimiento, creacion de Piezas graficas para divulgacion en redes de la DNBC</t>
  </si>
  <si>
    <t>Equipo</t>
  </si>
  <si>
    <t>PILARES</t>
  </si>
  <si>
    <t>OBJETIVOS ESTRATEGICOS</t>
  </si>
  <si>
    <t>OBJETIVOS TACTICOS</t>
  </si>
  <si>
    <t>PROCESOS</t>
  </si>
  <si>
    <t>2. Gestión de Comunicaciones</t>
  </si>
  <si>
    <t xml:space="preserve">4. Gestión de Cooperación yAlianzas Estratégicas </t>
  </si>
  <si>
    <t>5. Gestión de Atención al Usuario</t>
  </si>
  <si>
    <t>6. Formulación, actualización y acompañamiento Normativo y OPERATIVO</t>
  </si>
  <si>
    <t>3.2.Mejorar la infraestructura física de la entidad para contribuir al adecuado desempeño de la entidad</t>
  </si>
  <si>
    <t>7. Coordinación Operativa</t>
  </si>
  <si>
    <t>8. Fortalecimiento Bomberil para la Respuesta</t>
  </si>
  <si>
    <t>3.4.Mejorar los sistemas de información e infraestructura tecnológica de la entidad.​</t>
  </si>
  <si>
    <t>4.1.Gestionar recursos para el fortalecimiento de las Instituciones de Bomberos de Colombia.​</t>
  </si>
  <si>
    <t>10. Educación Nacionalpara Bomberos</t>
  </si>
  <si>
    <t>4.3.Consolidar relaciones con la comunidad internacional</t>
  </si>
  <si>
    <t>16. Gestión Jurídica</t>
  </si>
  <si>
    <t>17. Gestión Documental</t>
  </si>
  <si>
    <t>19. Evaluacióny Seguimiento</t>
  </si>
  <si>
    <t>FUNCIONAMIENTO</t>
  </si>
  <si>
    <t>POLITICAS MIPG</t>
  </si>
  <si>
    <t>Planeación Institucional</t>
  </si>
  <si>
    <t>Gestión Presupuestal y Eficiencia del gasto público</t>
  </si>
  <si>
    <t>Compras y contratación pública</t>
  </si>
  <si>
    <t>DIMENSIONES MIPG</t>
  </si>
  <si>
    <t>Gobierno Digital</t>
  </si>
  <si>
    <t>Seguridad Digital</t>
  </si>
  <si>
    <t>Direccionamiento Estratégico</t>
  </si>
  <si>
    <t xml:space="preserve">Defensa Jurídica </t>
  </si>
  <si>
    <t>Mejora Normativa</t>
  </si>
  <si>
    <t>Servicio al Ciudadano</t>
  </si>
  <si>
    <t>Información y Comunicación</t>
  </si>
  <si>
    <t>Racionalización de trámites</t>
  </si>
  <si>
    <t>Participación Ciudadana en la Gestión pública</t>
  </si>
  <si>
    <t>Gestión Documental</t>
  </si>
  <si>
    <t>Transparencia, acceso a la información pública y lucha contra la corrupción</t>
  </si>
  <si>
    <t>PACTOS PND</t>
  </si>
  <si>
    <t>Pacto por la Legalidad</t>
  </si>
  <si>
    <t>Seguimiento y Evaluación del Desempeño Institucional</t>
  </si>
  <si>
    <t>Pacto por la Sostenibilidad</t>
  </si>
  <si>
    <t>ESTADO DEL PRODUCTO</t>
  </si>
  <si>
    <t>SIN</t>
  </si>
  <si>
    <t>Sin iniciar</t>
  </si>
  <si>
    <t>EJE</t>
  </si>
  <si>
    <t>En ejecución</t>
  </si>
  <si>
    <t>REP</t>
  </si>
  <si>
    <t>Reprogramado</t>
  </si>
  <si>
    <t>MOD</t>
  </si>
  <si>
    <t>Modificado</t>
  </si>
  <si>
    <t>FIN</t>
  </si>
  <si>
    <t>Finalizado</t>
  </si>
  <si>
    <t>ELIM</t>
  </si>
  <si>
    <t>Eliminado</t>
  </si>
  <si>
    <t>SUSP</t>
  </si>
  <si>
    <t>Suspendido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</si>
</sst>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43" formatCode="_-* #,##0.00_-;\-* #,##0.00_-;_-* &quot;-&quot;??_-;_-@_-"/>
    <numFmt numFmtId="164" formatCode="&quot;$&quot;\ #,##0"/>
    <numFmt numFmtId="165" formatCode="_-* #,##0_-;\-* #,##0_-;_-* &quot;-&quot;??_-;_-@_-"/>
    <numFmt numFmtId="166" formatCode="0.0%"/>
  </numFmts>
  <fonts count="78" x14ac:knownFonts="1">
    <font>
      <sz val="11"/>
      <color theme="1"/>
      <name val="Calibri"/>
      <family val="2"/>
      <scheme val="minor"/>
    </font>
    <font>
      <sz val="11"/>
      <color theme="1"/>
      <name val="Calibri"/>
      <family val="2"/>
      <scheme val="minor"/>
    </font>
    <font>
      <sz val="10"/>
      <name val="Arial"/>
      <family val="2"/>
    </font>
    <font>
      <b/>
      <sz val="11"/>
      <color theme="0"/>
      <name val="Tahoma"/>
      <family val="2"/>
    </font>
    <font>
      <b/>
      <sz val="10"/>
      <color theme="1"/>
      <name val="Tahoma"/>
      <family val="2"/>
    </font>
    <font>
      <sz val="11"/>
      <color theme="1"/>
      <name val="Tahoma"/>
      <family val="2"/>
    </font>
    <font>
      <b/>
      <sz val="9"/>
      <color indexed="81"/>
      <name val="Tahoma"/>
      <family val="2"/>
    </font>
    <font>
      <sz val="9"/>
      <color indexed="81"/>
      <name val="Tahoma"/>
      <family val="2"/>
    </font>
    <font>
      <sz val="11"/>
      <color rgb="FF000000"/>
      <name val="Tahoma"/>
      <family val="2"/>
    </font>
    <font>
      <sz val="11"/>
      <name val="Tahoma"/>
      <family val="2"/>
    </font>
    <font>
      <sz val="10"/>
      <color rgb="FF000000"/>
      <name val="Tahoma"/>
      <family val="2"/>
    </font>
    <font>
      <sz val="10"/>
      <color theme="1"/>
      <name val="Tahoma"/>
      <family val="2"/>
    </font>
    <font>
      <b/>
      <sz val="11"/>
      <color theme="1"/>
      <name val="Tahoma"/>
      <family val="2"/>
    </font>
    <font>
      <sz val="11"/>
      <color rgb="FF444444"/>
      <name val="Tahoma"/>
      <family val="2"/>
    </font>
    <font>
      <sz val="11"/>
      <color rgb="FF000000"/>
      <name val="Tahoma"/>
      <family val="2"/>
      <charset val="1"/>
    </font>
    <font>
      <b/>
      <sz val="11"/>
      <color theme="1"/>
      <name val="Calibri"/>
      <family val="2"/>
      <scheme val="minor"/>
    </font>
    <font>
      <sz val="11"/>
      <name val="Calibri"/>
      <family val="2"/>
    </font>
    <font>
      <sz val="11"/>
      <color rgb="FF000000"/>
      <name val="Calibri"/>
      <family val="2"/>
    </font>
    <font>
      <b/>
      <sz val="11"/>
      <color rgb="FFFF0000"/>
      <name val="Calibri"/>
      <family val="2"/>
      <scheme val="minor"/>
    </font>
    <font>
      <sz val="11"/>
      <color theme="1"/>
      <name val="Arial"/>
      <family val="2"/>
    </font>
    <font>
      <sz val="7"/>
      <color theme="1"/>
      <name val="Times New Roman"/>
      <family val="1"/>
    </font>
    <font>
      <sz val="10"/>
      <color theme="1"/>
      <name val="Century Gothic"/>
      <family val="2"/>
    </font>
    <font>
      <sz val="26"/>
      <color theme="1"/>
      <name val="Century Gothic"/>
      <family val="2"/>
    </font>
    <font>
      <sz val="10"/>
      <color theme="1"/>
      <name val="Symbol"/>
      <family val="1"/>
      <charset val="2"/>
    </font>
    <font>
      <b/>
      <sz val="10"/>
      <color theme="0"/>
      <name val="Tahoma"/>
      <family val="2"/>
    </font>
    <font>
      <b/>
      <sz val="9"/>
      <color rgb="FFFFFFFF"/>
      <name val="Arial"/>
      <family val="2"/>
    </font>
    <font>
      <sz val="9"/>
      <color rgb="FF000000"/>
      <name val="Arial"/>
      <family val="2"/>
    </font>
    <font>
      <b/>
      <sz val="9"/>
      <color rgb="FF000000"/>
      <name val="Arial"/>
      <family val="2"/>
    </font>
    <font>
      <sz val="8"/>
      <color rgb="FF000000"/>
      <name val="Arial"/>
      <family val="2"/>
    </font>
    <font>
      <b/>
      <sz val="9"/>
      <color rgb="FF000000"/>
      <name val="Century Gothic"/>
      <family val="2"/>
    </font>
    <font>
      <sz val="11"/>
      <color rgb="FF000000"/>
      <name val="Calibri"/>
      <family val="2"/>
      <scheme val="minor"/>
    </font>
    <font>
      <sz val="11"/>
      <name val="Arial"/>
      <family val="2"/>
    </font>
    <font>
      <b/>
      <sz val="8"/>
      <color rgb="FFFFFFFF"/>
      <name val="Arial"/>
      <family val="2"/>
    </font>
    <font>
      <sz val="8"/>
      <color theme="1"/>
      <name val="Calibri"/>
      <family val="2"/>
      <scheme val="minor"/>
    </font>
    <font>
      <b/>
      <sz val="8"/>
      <color rgb="FF000000"/>
      <name val="Arial"/>
      <family val="2"/>
    </font>
    <font>
      <sz val="8"/>
      <name val="Arial"/>
      <family val="2"/>
    </font>
    <font>
      <sz val="8"/>
      <color theme="1"/>
      <name val="Arial"/>
      <family val="2"/>
    </font>
    <font>
      <b/>
      <sz val="8"/>
      <color theme="1"/>
      <name val="Arial"/>
      <family val="2"/>
    </font>
    <font>
      <b/>
      <sz val="8"/>
      <name val="Arial"/>
      <family val="2"/>
    </font>
    <font>
      <b/>
      <sz val="8"/>
      <color theme="1"/>
      <name val="Century Gothic"/>
      <family val="2"/>
    </font>
    <font>
      <b/>
      <sz val="9"/>
      <color rgb="FFFFFFFF"/>
      <name val="Century Gothic"/>
      <family val="2"/>
    </font>
    <font>
      <b/>
      <sz val="9"/>
      <name val="Century Gothic"/>
      <family val="2"/>
    </font>
    <font>
      <b/>
      <sz val="9"/>
      <color theme="0"/>
      <name val="Century Gothic"/>
      <family val="2"/>
    </font>
    <font>
      <b/>
      <sz val="9"/>
      <color theme="1"/>
      <name val="Century Gothic"/>
      <family val="2"/>
    </font>
    <font>
      <b/>
      <sz val="8"/>
      <color rgb="FF000000"/>
      <name val="Century Gothic"/>
      <family val="2"/>
    </font>
    <font>
      <b/>
      <sz val="9"/>
      <color rgb="FFFFFFFF"/>
      <name val="Arial"/>
    </font>
    <font>
      <b/>
      <sz val="8"/>
      <name val="Century Gothic"/>
      <family val="2"/>
    </font>
    <font>
      <sz val="9"/>
      <color rgb="FF000000"/>
      <name val="Arial"/>
    </font>
    <font>
      <sz val="9"/>
      <color theme="1"/>
      <name val="Arial"/>
      <family val="2"/>
    </font>
    <font>
      <b/>
      <sz val="9"/>
      <color theme="1"/>
      <name val="Century Gothic"/>
    </font>
    <font>
      <sz val="9"/>
      <color theme="1"/>
      <name val="Arial"/>
    </font>
    <font>
      <b/>
      <sz val="9"/>
      <color theme="1"/>
      <name val="Arial"/>
    </font>
    <font>
      <sz val="10"/>
      <color theme="1"/>
      <name val="Arial"/>
      <family val="2"/>
    </font>
    <font>
      <sz val="10"/>
      <color rgb="FF000000"/>
      <name val="Arial"/>
      <family val="2"/>
    </font>
    <font>
      <sz val="11"/>
      <color theme="1"/>
      <name val="Arial"/>
    </font>
    <font>
      <sz val="11"/>
      <color rgb="FF000000"/>
      <name val="Arial"/>
      <family val="2"/>
    </font>
    <font>
      <sz val="8"/>
      <color rgb="FFFFFFFF"/>
      <name val="Arial"/>
      <family val="2"/>
    </font>
    <font>
      <sz val="9"/>
      <color rgb="FF000000"/>
      <name val="Century Gothic"/>
      <family val="2"/>
    </font>
    <font>
      <sz val="14"/>
      <color rgb="FF000000"/>
      <name val="Arial"/>
      <family val="2"/>
    </font>
    <font>
      <sz val="14"/>
      <color theme="1"/>
      <name val="Arial"/>
      <family val="2"/>
    </font>
    <font>
      <b/>
      <sz val="10"/>
      <color rgb="FF000000"/>
      <name val="Arial"/>
      <family val="2"/>
    </font>
    <font>
      <b/>
      <sz val="10"/>
      <color theme="1"/>
      <name val="Arial"/>
      <family val="2"/>
    </font>
    <font>
      <sz val="10"/>
      <color theme="1"/>
      <name val="Calibri"/>
      <family val="2"/>
      <scheme val="minor"/>
    </font>
    <font>
      <b/>
      <sz val="16"/>
      <color theme="1"/>
      <name val="Arial"/>
      <family val="2"/>
    </font>
    <font>
      <b/>
      <sz val="14"/>
      <color theme="1"/>
      <name val="Arial"/>
      <family val="2"/>
    </font>
    <font>
      <b/>
      <sz val="12"/>
      <color theme="1"/>
      <name val="Arial"/>
      <family val="2"/>
    </font>
    <font>
      <b/>
      <sz val="11"/>
      <name val="Arial"/>
      <family val="2"/>
    </font>
    <font>
      <b/>
      <sz val="11"/>
      <color theme="1"/>
      <name val="Arial"/>
      <family val="2"/>
    </font>
    <font>
      <b/>
      <sz val="10"/>
      <name val="Tahoma"/>
    </font>
    <font>
      <sz val="10"/>
      <color theme="1"/>
      <name val="Tahoma"/>
    </font>
    <font>
      <sz val="11"/>
      <color theme="1"/>
      <name val="Tahoma"/>
    </font>
    <font>
      <sz val="11"/>
      <color rgb="FF000000"/>
      <name val="Tahoma"/>
    </font>
    <font>
      <sz val="11"/>
      <name val="Tahoma"/>
    </font>
    <font>
      <b/>
      <sz val="11"/>
      <name val="Tahoma"/>
    </font>
    <font>
      <u/>
      <sz val="11"/>
      <name val="Tahoma"/>
    </font>
    <font>
      <sz val="10"/>
      <name val="Tahoma"/>
    </font>
    <font>
      <b/>
      <sz val="11"/>
      <color theme="1"/>
      <name val="Tahoma"/>
    </font>
    <font>
      <sz val="10"/>
      <color rgb="FF000000"/>
      <name val="Tahoma"/>
    </font>
  </fonts>
  <fills count="67">
    <fill>
      <patternFill patternType="none"/>
    </fill>
    <fill>
      <patternFill patternType="gray125"/>
    </fill>
    <fill>
      <patternFill patternType="solid">
        <fgColor theme="4" tint="0.59999389629810485"/>
        <bgColor indexed="64"/>
      </patternFill>
    </fill>
    <fill>
      <patternFill patternType="solid">
        <fgColor theme="2" tint="-0.249977111117893"/>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5"/>
        <bgColor indexed="64"/>
      </patternFill>
    </fill>
    <fill>
      <patternFill patternType="solid">
        <fgColor theme="8"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499984740745262"/>
        <bgColor rgb="FF073763"/>
      </patternFill>
    </fill>
    <fill>
      <patternFill patternType="solid">
        <fgColor rgb="FFD9D9D9"/>
        <bgColor rgb="FFFFFFFF"/>
      </patternFill>
    </fill>
    <fill>
      <patternFill patternType="solid">
        <fgColor rgb="FF00B050"/>
        <bgColor indexed="64"/>
      </patternFill>
    </fill>
    <fill>
      <patternFill patternType="solid">
        <fgColor rgb="FF00B050"/>
        <bgColor rgb="FF00B050"/>
      </patternFill>
    </fill>
    <fill>
      <patternFill patternType="solid">
        <fgColor rgb="FFFFFF00"/>
        <bgColor indexed="64"/>
      </patternFill>
    </fill>
    <fill>
      <patternFill patternType="solid">
        <fgColor theme="0"/>
        <bgColor rgb="FF00B050"/>
      </patternFill>
    </fill>
    <fill>
      <patternFill patternType="solid">
        <fgColor rgb="FFD0CECE"/>
        <bgColor rgb="FFD0CECE"/>
      </patternFill>
    </fill>
    <fill>
      <patternFill patternType="solid">
        <fgColor rgb="FFB4C6E7"/>
        <bgColor rgb="FFB4C6E7"/>
      </patternFill>
    </fill>
    <fill>
      <patternFill patternType="solid">
        <fgColor theme="4" tint="-0.499984740745262"/>
        <bgColor rgb="FFFF0000"/>
      </patternFill>
    </fill>
    <fill>
      <patternFill patternType="solid">
        <fgColor rgb="FFFFFF00"/>
        <bgColor rgb="FFFFFF00"/>
      </patternFill>
    </fill>
    <fill>
      <patternFill patternType="solid">
        <fgColor rgb="FFFF9933"/>
        <bgColor rgb="FFFF9933"/>
      </patternFill>
    </fill>
    <fill>
      <patternFill patternType="solid">
        <fgColor rgb="FF8496B0"/>
        <bgColor rgb="FF8496B0"/>
      </patternFill>
    </fill>
    <fill>
      <patternFill patternType="solid">
        <fgColor rgb="FFFFFFFF"/>
        <bgColor rgb="FFFFFFFF"/>
      </patternFill>
    </fill>
    <fill>
      <patternFill patternType="solid">
        <fgColor theme="0" tint="-4.9989318521683403E-2"/>
        <bgColor rgb="FF073763"/>
      </patternFill>
    </fill>
    <fill>
      <patternFill patternType="solid">
        <fgColor theme="0" tint="-4.9989318521683403E-2"/>
        <bgColor indexed="64"/>
      </patternFill>
    </fill>
    <fill>
      <patternFill patternType="solid">
        <fgColor theme="0" tint="-4.9989318521683403E-2"/>
        <bgColor theme="0"/>
      </patternFill>
    </fill>
    <fill>
      <patternFill patternType="solid">
        <fgColor theme="0"/>
        <bgColor rgb="FF073763"/>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14999847407452621"/>
        <bgColor rgb="FFD0CECE"/>
      </patternFill>
    </fill>
    <fill>
      <patternFill patternType="solid">
        <fgColor theme="4" tint="0.79998168889431442"/>
        <bgColor rgb="FFB4C6E7"/>
      </patternFill>
    </fill>
    <fill>
      <patternFill patternType="solid">
        <fgColor rgb="FFFFE598"/>
        <bgColor rgb="FFFFE598"/>
      </patternFill>
    </fill>
    <fill>
      <patternFill patternType="solid">
        <fgColor theme="0"/>
        <bgColor theme="0"/>
      </patternFill>
    </fill>
    <fill>
      <patternFill patternType="solid">
        <fgColor rgb="FF073763"/>
        <bgColor rgb="FF073763"/>
      </patternFill>
    </fill>
    <fill>
      <patternFill patternType="solid">
        <fgColor rgb="FF00B050"/>
        <bgColor rgb="FFFFFFFF"/>
      </patternFill>
    </fill>
    <fill>
      <patternFill patternType="solid">
        <fgColor theme="0"/>
        <bgColor rgb="FFFFFFFF"/>
      </patternFill>
    </fill>
    <fill>
      <patternFill patternType="solid">
        <fgColor rgb="FFFFFFFF"/>
        <bgColor rgb="FFB7B7B7"/>
      </patternFill>
    </fill>
    <fill>
      <patternFill patternType="solid">
        <fgColor rgb="FFFFFFFF"/>
        <bgColor rgb="FFCCCCCC"/>
      </patternFill>
    </fill>
    <fill>
      <patternFill patternType="solid">
        <fgColor rgb="FF002060"/>
        <bgColor indexed="64"/>
      </patternFill>
    </fill>
    <fill>
      <patternFill patternType="solid">
        <fgColor theme="0"/>
        <bgColor rgb="FFB7B7B7"/>
      </patternFill>
    </fill>
    <fill>
      <patternFill patternType="solid">
        <fgColor rgb="FFFFFF00"/>
        <bgColor rgb="FFFFFFFF"/>
      </patternFill>
    </fill>
    <fill>
      <patternFill patternType="solid">
        <fgColor theme="0"/>
        <bgColor rgb="FFCCCCCC"/>
      </patternFill>
    </fill>
    <fill>
      <patternFill patternType="solid">
        <fgColor rgb="FF002060"/>
        <bgColor rgb="FF000000"/>
      </patternFill>
    </fill>
    <fill>
      <patternFill patternType="solid">
        <fgColor rgb="FFFFFFFF"/>
        <bgColor rgb="FF000000"/>
      </patternFill>
    </fill>
    <fill>
      <patternFill patternType="solid">
        <fgColor rgb="FF9CC2E5"/>
        <bgColor rgb="FF9CC2E5"/>
      </patternFill>
    </fill>
    <fill>
      <patternFill patternType="solid">
        <fgColor rgb="FFD6DCE4"/>
        <bgColor rgb="FFD6DCE4"/>
      </patternFill>
    </fill>
    <fill>
      <patternFill patternType="solid">
        <fgColor rgb="FFBDD6EE"/>
        <bgColor rgb="FFBDD6EE"/>
      </patternFill>
    </fill>
    <fill>
      <patternFill patternType="solid">
        <fgColor rgb="FFDEEAF6"/>
        <bgColor rgb="FFDEEAF6"/>
      </patternFill>
    </fill>
    <fill>
      <patternFill patternType="solid">
        <fgColor rgb="FF92D050"/>
        <bgColor indexed="64"/>
      </patternFill>
    </fill>
    <fill>
      <patternFill patternType="solid">
        <fgColor theme="7" tint="0.79998168889431442"/>
        <bgColor indexed="64"/>
      </patternFill>
    </fill>
    <fill>
      <patternFill patternType="solid">
        <fgColor rgb="FFA8D08D"/>
        <bgColor rgb="FFA8D08D"/>
      </patternFill>
    </fill>
    <fill>
      <patternFill patternType="solid">
        <fgColor rgb="FFC5E0B3"/>
        <bgColor rgb="FFC5E0B3"/>
      </patternFill>
    </fill>
    <fill>
      <patternFill patternType="solid">
        <fgColor rgb="FFE2EFD9"/>
        <bgColor rgb="FFE2EFD9"/>
      </patternFill>
    </fill>
    <fill>
      <patternFill patternType="solid">
        <fgColor theme="9" tint="0.59999389629810485"/>
        <bgColor indexed="64"/>
      </patternFill>
    </fill>
    <fill>
      <patternFill patternType="solid">
        <fgColor rgb="FFF4B083"/>
        <bgColor rgb="FFF4B083"/>
      </patternFill>
    </fill>
    <fill>
      <patternFill patternType="solid">
        <fgColor rgb="FFF7CAAC"/>
        <bgColor rgb="FFF7CAAC"/>
      </patternFill>
    </fill>
    <fill>
      <patternFill patternType="solid">
        <fgColor rgb="FFFBE4D5"/>
        <bgColor rgb="FFFBE4D5"/>
      </patternFill>
    </fill>
    <fill>
      <patternFill patternType="solid">
        <fgColor rgb="FFFFD965"/>
        <bgColor rgb="FFFFD965"/>
      </patternFill>
    </fill>
    <fill>
      <patternFill patternType="solid">
        <fgColor rgb="FFFEF2CB"/>
        <bgColor rgb="FFFEF2CB"/>
      </patternFill>
    </fill>
    <fill>
      <patternFill patternType="solid">
        <fgColor rgb="FFBFBFBF"/>
        <bgColor rgb="FFBFBFBF"/>
      </patternFill>
    </fill>
  </fills>
  <borders count="153">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theme="0"/>
      </left>
      <right style="medium">
        <color theme="0"/>
      </right>
      <top/>
      <bottom/>
      <diagonal/>
    </border>
    <border>
      <left style="medium">
        <color theme="0"/>
      </left>
      <right/>
      <top/>
      <bottom/>
      <diagonal/>
    </border>
    <border>
      <left style="thin">
        <color auto="1"/>
      </left>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right/>
      <top style="thin">
        <color indexed="64"/>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bottom/>
      <diagonal/>
    </border>
    <border>
      <left/>
      <right style="thin">
        <color rgb="FF000000"/>
      </right>
      <top style="medium">
        <color rgb="FF000000"/>
      </top>
      <bottom/>
      <diagonal/>
    </border>
    <border>
      <left style="thin">
        <color rgb="FF000000"/>
      </left>
      <right/>
      <top style="medium">
        <color rgb="FF000000"/>
      </top>
      <bottom/>
      <diagonal/>
    </border>
    <border>
      <left/>
      <right style="thin">
        <color rgb="FF000000"/>
      </right>
      <top/>
      <bottom/>
      <diagonal/>
    </border>
    <border>
      <left/>
      <right style="thin">
        <color rgb="FF000000"/>
      </right>
      <top/>
      <bottom style="medium">
        <color rgb="FF000000"/>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thin">
        <color rgb="FF000000"/>
      </bottom>
      <diagonal/>
    </border>
    <border>
      <left/>
      <right style="medium">
        <color rgb="FF000000"/>
      </right>
      <top style="thin">
        <color rgb="FF000000"/>
      </top>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right style="thin">
        <color indexed="64"/>
      </right>
      <top/>
      <bottom style="thin">
        <color rgb="FF000000"/>
      </bottom>
      <diagonal/>
    </border>
    <border>
      <left style="thin">
        <color rgb="FF000000"/>
      </left>
      <right/>
      <top/>
      <bottom style="medium">
        <color rgb="FF000000"/>
      </bottom>
      <diagonal/>
    </border>
    <border>
      <left style="thin">
        <color indexed="64"/>
      </left>
      <right/>
      <top/>
      <bottom style="medium">
        <color rgb="FF000000"/>
      </bottom>
      <diagonal/>
    </border>
    <border>
      <left/>
      <right style="thin">
        <color indexed="64"/>
      </right>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indexed="64"/>
      </top>
      <bottom/>
      <diagonal/>
    </border>
    <border>
      <left style="thin">
        <color indexed="64"/>
      </left>
      <right style="thin">
        <color indexed="64"/>
      </right>
      <top/>
      <bottom style="thin">
        <color rgb="FF000000"/>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indexed="64"/>
      </bottom>
      <diagonal/>
    </border>
    <border>
      <left/>
      <right style="thin">
        <color rgb="FF000000"/>
      </right>
      <top style="medium">
        <color indexed="64"/>
      </top>
      <bottom/>
      <diagonal/>
    </border>
    <border>
      <left style="thin">
        <color rgb="FF000000"/>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rgb="FF000000"/>
      </right>
      <top/>
      <bottom style="medium">
        <color indexed="64"/>
      </bottom>
      <diagonal/>
    </border>
    <border>
      <left style="thin">
        <color rgb="FF000000"/>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style="thin">
        <color rgb="FF000000"/>
      </left>
      <right style="thin">
        <color rgb="FF000000"/>
      </right>
      <top style="medium">
        <color indexed="64"/>
      </top>
      <bottom/>
      <diagonal/>
    </border>
    <border>
      <left style="thin">
        <color rgb="FF000000"/>
      </left>
      <right style="thin">
        <color indexed="64"/>
      </right>
      <top style="medium">
        <color indexed="64"/>
      </top>
      <bottom/>
      <diagonal/>
    </border>
    <border>
      <left style="thin">
        <color rgb="FF000000"/>
      </left>
      <right style="thin">
        <color rgb="FF000000"/>
      </right>
      <top/>
      <bottom style="medium">
        <color indexed="64"/>
      </bottom>
      <diagonal/>
    </border>
    <border>
      <left style="thin">
        <color rgb="FF000000"/>
      </left>
      <right style="thin">
        <color indexed="64"/>
      </right>
      <top/>
      <bottom style="medium">
        <color indexed="64"/>
      </bottom>
      <diagonal/>
    </border>
    <border>
      <left style="thin">
        <color rgb="FF000000"/>
      </left>
      <right style="thin">
        <color indexed="64"/>
      </right>
      <top/>
      <bottom/>
      <diagonal/>
    </border>
    <border>
      <left style="thin">
        <color rgb="FF000000"/>
      </left>
      <right/>
      <top style="thin">
        <color rgb="FF000000"/>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medium">
        <color indexed="64"/>
      </left>
      <right/>
      <top style="thin">
        <color rgb="FF000000"/>
      </top>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thin">
        <color rgb="FF000000"/>
      </right>
      <top style="hair">
        <color rgb="FF000000"/>
      </top>
      <bottom style="thin">
        <color rgb="FF000000"/>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19" fillId="0" borderId="0"/>
    <xf numFmtId="42"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cellStyleXfs>
  <cellXfs count="1136">
    <xf numFmtId="0" fontId="0" fillId="0" borderId="0" xfId="0"/>
    <xf numFmtId="0" fontId="5" fillId="0" borderId="0" xfId="0" applyFont="1" applyAlignment="1" applyProtection="1">
      <alignment vertical="center"/>
      <protection locked="0"/>
    </xf>
    <xf numFmtId="0" fontId="5" fillId="0" borderId="0" xfId="0" applyFont="1" applyAlignment="1" applyProtection="1">
      <alignment horizontal="center" vertical="center" wrapText="1"/>
      <protection locked="0"/>
    </xf>
    <xf numFmtId="0" fontId="4" fillId="5" borderId="8" xfId="3" applyFont="1" applyFill="1" applyBorder="1" applyAlignment="1" applyProtection="1">
      <alignment horizontal="center" vertical="top" wrapText="1"/>
      <protection locked="0"/>
    </xf>
    <xf numFmtId="0" fontId="4" fillId="7" borderId="8" xfId="3" applyFont="1" applyFill="1" applyBorder="1" applyAlignment="1" applyProtection="1">
      <alignment horizontal="center" vertical="top" wrapText="1"/>
      <protection locked="0"/>
    </xf>
    <xf numFmtId="0" fontId="4" fillId="5" borderId="9" xfId="3" applyFont="1" applyFill="1" applyBorder="1" applyAlignment="1" applyProtection="1">
      <alignment horizontal="center" vertical="top" wrapText="1"/>
      <protection locked="0"/>
    </xf>
    <xf numFmtId="0" fontId="4" fillId="8" borderId="8" xfId="3" applyFont="1" applyFill="1" applyBorder="1" applyAlignment="1" applyProtection="1">
      <alignment horizontal="center" vertical="top" wrapText="1"/>
      <protection locked="0"/>
    </xf>
    <xf numFmtId="0" fontId="4" fillId="8" borderId="8" xfId="3" applyFont="1" applyFill="1" applyBorder="1" applyAlignment="1" applyProtection="1">
      <alignment horizontal="center" vertical="center" wrapText="1"/>
      <protection locked="0"/>
    </xf>
    <xf numFmtId="0" fontId="4" fillId="8" borderId="8" xfId="3" applyFont="1" applyFill="1" applyBorder="1" applyAlignment="1" applyProtection="1">
      <alignment horizontal="left" vertical="center" wrapText="1"/>
      <protection locked="0"/>
    </xf>
    <xf numFmtId="0" fontId="4" fillId="9" borderId="7" xfId="3" applyFont="1" applyFill="1" applyBorder="1" applyAlignment="1" applyProtection="1">
      <alignment horizontal="center" vertical="top" wrapText="1"/>
      <protection locked="0"/>
    </xf>
    <xf numFmtId="0" fontId="4" fillId="9" borderId="10" xfId="3" applyFont="1" applyFill="1" applyBorder="1" applyAlignment="1" applyProtection="1">
      <alignment horizontal="center" vertical="top" wrapText="1"/>
      <protection locked="0"/>
    </xf>
    <xf numFmtId="0" fontId="4" fillId="10" borderId="7" xfId="3" applyFont="1" applyFill="1" applyBorder="1" applyAlignment="1">
      <alignment horizontal="center" vertical="top" wrapText="1"/>
    </xf>
    <xf numFmtId="0" fontId="4" fillId="10" borderId="7" xfId="3" applyFont="1" applyFill="1" applyBorder="1" applyAlignment="1">
      <alignment horizontal="center" vertical="center" wrapText="1"/>
    </xf>
    <xf numFmtId="0" fontId="4" fillId="10" borderId="7" xfId="3" applyFont="1" applyFill="1" applyBorder="1" applyAlignment="1">
      <alignment horizontal="left" vertical="center" wrapText="1"/>
    </xf>
    <xf numFmtId="0" fontId="4" fillId="5" borderId="7" xfId="3" applyFont="1" applyFill="1" applyBorder="1" applyAlignment="1">
      <alignment horizontal="center" vertical="top" wrapText="1"/>
    </xf>
    <xf numFmtId="0" fontId="4" fillId="9" borderId="7" xfId="3" applyFont="1" applyFill="1" applyBorder="1" applyAlignment="1">
      <alignment horizontal="center" vertical="top" wrapText="1"/>
    </xf>
    <xf numFmtId="0" fontId="4" fillId="9" borderId="10" xfId="3" applyFont="1" applyFill="1" applyBorder="1" applyAlignment="1">
      <alignment horizontal="center" vertical="top" wrapText="1"/>
    </xf>
    <xf numFmtId="0" fontId="4" fillId="11" borderId="7"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5" fillId="0" borderId="4" xfId="0" applyFont="1" applyBorder="1" applyAlignment="1" applyProtection="1">
      <alignment vertical="center" wrapText="1"/>
      <protection locked="0"/>
    </xf>
    <xf numFmtId="0" fontId="5" fillId="0" borderId="4" xfId="0" applyFont="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5" fillId="13" borderId="0" xfId="0" applyFont="1" applyFill="1" applyAlignment="1" applyProtection="1">
      <alignment horizontal="center" vertical="center" wrapText="1"/>
      <protection locked="0"/>
    </xf>
    <xf numFmtId="0" fontId="5" fillId="13" borderId="0" xfId="0" applyFont="1" applyFill="1" applyAlignment="1" applyProtection="1">
      <alignment vertical="center"/>
      <protection locked="0"/>
    </xf>
    <xf numFmtId="0" fontId="5" fillId="0" borderId="0" xfId="0" applyFont="1" applyProtection="1">
      <protection locked="0"/>
    </xf>
    <xf numFmtId="0" fontId="5" fillId="13" borderId="0" xfId="0" applyFont="1" applyFill="1" applyProtection="1">
      <protection locked="0"/>
    </xf>
    <xf numFmtId="0" fontId="15" fillId="9" borderId="4" xfId="0" applyFont="1" applyFill="1" applyBorder="1"/>
    <xf numFmtId="0" fontId="15" fillId="9" borderId="4" xfId="0" applyFont="1" applyFill="1" applyBorder="1" applyAlignment="1">
      <alignment horizontal="center" vertical="center"/>
    </xf>
    <xf numFmtId="0" fontId="0" fillId="0" borderId="4" xfId="0" applyBorder="1"/>
    <xf numFmtId="0" fontId="15" fillId="9" borderId="7" xfId="0" applyFont="1" applyFill="1" applyBorder="1" applyAlignment="1">
      <alignment horizontal="center"/>
    </xf>
    <xf numFmtId="0" fontId="15" fillId="9" borderId="7" xfId="0" applyFont="1" applyFill="1" applyBorder="1" applyAlignment="1">
      <alignment horizontal="center" vertical="center"/>
    </xf>
    <xf numFmtId="0" fontId="16" fillId="0" borderId="4" xfId="0" applyFont="1" applyBorder="1" applyAlignment="1">
      <alignment horizontal="justify" vertical="center" wrapText="1" readingOrder="1"/>
    </xf>
    <xf numFmtId="0" fontId="17" fillId="0" borderId="4" xfId="0" applyFont="1" applyBorder="1" applyAlignment="1">
      <alignment horizontal="justify" vertical="center" wrapText="1" readingOrder="1"/>
    </xf>
    <xf numFmtId="0" fontId="15" fillId="9" borderId="4" xfId="0" applyFont="1" applyFill="1" applyBorder="1" applyAlignment="1">
      <alignment horizontal="center"/>
    </xf>
    <xf numFmtId="43" fontId="15" fillId="0" borderId="0" xfId="1" applyFont="1"/>
    <xf numFmtId="165" fontId="15" fillId="0" borderId="0" xfId="1" applyNumberFormat="1" applyFont="1"/>
    <xf numFmtId="9" fontId="18" fillId="0" borderId="0" xfId="2" applyFont="1"/>
    <xf numFmtId="0" fontId="5" fillId="14" borderId="0" xfId="0" applyFont="1" applyFill="1" applyProtection="1">
      <protection locked="0"/>
    </xf>
    <xf numFmtId="9" fontId="5" fillId="0" borderId="4" xfId="0" applyNumberFormat="1" applyFont="1" applyBorder="1" applyAlignment="1" applyProtection="1">
      <alignment vertical="center"/>
      <protection locked="0"/>
    </xf>
    <xf numFmtId="0" fontId="5" fillId="0" borderId="4" xfId="0" applyFont="1" applyBorder="1" applyAlignment="1" applyProtection="1">
      <alignment vertical="center"/>
      <protection locked="0"/>
    </xf>
    <xf numFmtId="9" fontId="5" fillId="0" borderId="4" xfId="2" applyFont="1" applyFill="1" applyBorder="1" applyAlignment="1" applyProtection="1">
      <alignment vertical="center"/>
      <protection locked="0"/>
    </xf>
    <xf numFmtId="9" fontId="5" fillId="0" borderId="4" xfId="0" applyNumberFormat="1"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4" xfId="0" applyFont="1" applyBorder="1" applyAlignment="1" applyProtection="1">
      <alignment vertical="top" wrapText="1"/>
      <protection locked="0"/>
    </xf>
    <xf numFmtId="0" fontId="5" fillId="0" borderId="4"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0" xfId="0" applyFont="1" applyAlignment="1">
      <alignment horizontal="center" vertical="center"/>
    </xf>
    <xf numFmtId="9" fontId="5" fillId="0" borderId="4" xfId="2" applyFont="1" applyFill="1" applyBorder="1" applyAlignment="1" applyProtection="1">
      <alignment horizontal="center" vertical="center"/>
      <protection locked="0"/>
    </xf>
    <xf numFmtId="0" fontId="5" fillId="0" borderId="4" xfId="0" applyFont="1" applyBorder="1" applyAlignment="1" applyProtection="1">
      <alignment horizontal="left" vertical="center" wrapText="1"/>
      <protection locked="0"/>
    </xf>
    <xf numFmtId="9" fontId="5" fillId="0" borderId="4" xfId="0" applyNumberFormat="1" applyFont="1" applyBorder="1" applyAlignment="1" applyProtection="1">
      <alignment horizontal="center" vertical="center"/>
      <protection locked="0"/>
    </xf>
    <xf numFmtId="9" fontId="5" fillId="0" borderId="0" xfId="2" applyFont="1" applyFill="1" applyAlignment="1" applyProtection="1">
      <alignment horizontal="center" vertical="center"/>
      <protection locked="0"/>
    </xf>
    <xf numFmtId="0" fontId="5" fillId="0" borderId="4" xfId="0" applyFont="1" applyBorder="1" applyAlignment="1" applyProtection="1">
      <alignment horizontal="center" vertical="top" wrapText="1"/>
      <protection locked="0"/>
    </xf>
    <xf numFmtId="0" fontId="9" fillId="0" borderId="4" xfId="0" applyFont="1" applyBorder="1" applyAlignment="1" applyProtection="1">
      <alignment horizontal="justify" vertical="center" wrapText="1"/>
      <protection locked="0"/>
    </xf>
    <xf numFmtId="0" fontId="8" fillId="0" borderId="0" xfId="0" applyFont="1" applyProtection="1">
      <protection locked="0"/>
    </xf>
    <xf numFmtId="0" fontId="8" fillId="0" borderId="0" xfId="0" applyFont="1" applyAlignment="1" applyProtection="1">
      <alignment wrapText="1"/>
      <protection locked="0"/>
    </xf>
    <xf numFmtId="0" fontId="5" fillId="0" borderId="4" xfId="0" applyFont="1" applyBorder="1" applyAlignment="1" applyProtection="1">
      <alignment horizontal="left" vertical="center"/>
      <protection locked="0"/>
    </xf>
    <xf numFmtId="0" fontId="5" fillId="0" borderId="4" xfId="0" applyFont="1" applyBorder="1" applyProtection="1">
      <protection locked="0"/>
    </xf>
    <xf numFmtId="0" fontId="5" fillId="0" borderId="4" xfId="0" applyFont="1" applyBorder="1" applyAlignment="1" applyProtection="1">
      <alignment horizontal="left" indent="1"/>
      <protection locked="0"/>
    </xf>
    <xf numFmtId="0" fontId="5" fillId="0" borderId="4" xfId="0" applyFont="1" applyBorder="1" applyAlignment="1" applyProtection="1">
      <alignment horizontal="left" indent="2"/>
      <protection locked="0"/>
    </xf>
    <xf numFmtId="9" fontId="5" fillId="0" borderId="4" xfId="2" applyFont="1" applyFill="1" applyBorder="1" applyProtection="1">
      <protection locked="0"/>
    </xf>
    <xf numFmtId="0" fontId="5" fillId="0" borderId="4" xfId="0" applyFont="1" applyBorder="1" applyAlignment="1" applyProtection="1">
      <alignment wrapText="1"/>
      <protection locked="0"/>
    </xf>
    <xf numFmtId="0" fontId="5" fillId="0" borderId="4" xfId="0" applyFont="1" applyBorder="1" applyAlignment="1" applyProtection="1">
      <alignment horizontal="left" wrapText="1" indent="1"/>
      <protection locked="0"/>
    </xf>
    <xf numFmtId="0" fontId="5" fillId="0" borderId="4" xfId="0" applyFont="1" applyBorder="1"/>
    <xf numFmtId="0" fontId="5" fillId="0" borderId="0" xfId="0" applyFont="1"/>
    <xf numFmtId="9" fontId="5" fillId="0" borderId="4" xfId="0" applyNumberFormat="1" applyFont="1" applyBorder="1" applyProtection="1">
      <protection locked="0"/>
    </xf>
    <xf numFmtId="9" fontId="5" fillId="0" borderId="4" xfId="0" applyNumberFormat="1" applyFont="1" applyBorder="1" applyAlignment="1" applyProtection="1">
      <alignment wrapText="1"/>
      <protection locked="0"/>
    </xf>
    <xf numFmtId="0" fontId="10"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protection locked="0"/>
    </xf>
    <xf numFmtId="9" fontId="10" fillId="0" borderId="4" xfId="0" applyNumberFormat="1" applyFont="1" applyBorder="1" applyAlignment="1" applyProtection="1">
      <alignment horizontal="left" vertical="center"/>
      <protection locked="0"/>
    </xf>
    <xf numFmtId="9" fontId="10" fillId="0" borderId="12" xfId="0" applyNumberFormat="1" applyFont="1" applyBorder="1" applyAlignment="1" applyProtection="1">
      <alignment horizontal="left" vertical="center"/>
      <protection locked="0"/>
    </xf>
    <xf numFmtId="0" fontId="10" fillId="0" borderId="13"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9" fontId="10" fillId="0" borderId="4" xfId="2" applyFont="1" applyFill="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9" fontId="10" fillId="0" borderId="11" xfId="0" applyNumberFormat="1" applyFont="1" applyBorder="1" applyAlignment="1" applyProtection="1">
      <alignment horizontal="left" vertical="center"/>
      <protection locked="0"/>
    </xf>
    <xf numFmtId="0" fontId="10"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protection locked="0"/>
    </xf>
    <xf numFmtId="9" fontId="10" fillId="0" borderId="15" xfId="0" applyNumberFormat="1" applyFont="1" applyBorder="1" applyAlignment="1" applyProtection="1">
      <alignment horizontal="left" vertical="center"/>
      <protection locked="0"/>
    </xf>
    <xf numFmtId="0" fontId="10" fillId="0" borderId="15"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protection locked="0"/>
    </xf>
    <xf numFmtId="0" fontId="8" fillId="0" borderId="4" xfId="0" applyFont="1" applyBorder="1" applyAlignment="1" applyProtection="1">
      <alignment wrapText="1"/>
      <protection locked="0"/>
    </xf>
    <xf numFmtId="9" fontId="8" fillId="0" borderId="4" xfId="0" applyNumberFormat="1" applyFont="1" applyBorder="1" applyProtection="1">
      <protection locked="0"/>
    </xf>
    <xf numFmtId="0" fontId="8" fillId="0" borderId="3" xfId="0" applyFont="1" applyBorder="1" applyAlignment="1" applyProtection="1">
      <alignment wrapText="1"/>
      <protection locked="0"/>
    </xf>
    <xf numFmtId="0" fontId="8" fillId="0" borderId="12" xfId="0" applyFont="1" applyBorder="1" applyAlignment="1" applyProtection="1">
      <alignment wrapText="1"/>
      <protection locked="0"/>
    </xf>
    <xf numFmtId="9" fontId="8" fillId="0" borderId="12" xfId="0" applyNumberFormat="1" applyFont="1" applyBorder="1" applyProtection="1">
      <protection locked="0"/>
    </xf>
    <xf numFmtId="0" fontId="8" fillId="0" borderId="13" xfId="0" applyFont="1" applyBorder="1" applyAlignment="1" applyProtection="1">
      <alignment wrapText="1"/>
      <protection locked="0"/>
    </xf>
    <xf numFmtId="0" fontId="8" fillId="0" borderId="13" xfId="0" applyFont="1" applyBorder="1" applyProtection="1">
      <protection locked="0"/>
    </xf>
    <xf numFmtId="0" fontId="8" fillId="0" borderId="12" xfId="0" applyFont="1" applyBorder="1" applyProtection="1">
      <protection locked="0"/>
    </xf>
    <xf numFmtId="0" fontId="5" fillId="0" borderId="4" xfId="0" applyFont="1" applyBorder="1" applyAlignment="1">
      <alignment wrapText="1"/>
    </xf>
    <xf numFmtId="166" fontId="5" fillId="0" borderId="4" xfId="2" applyNumberFormat="1" applyFont="1" applyFill="1" applyBorder="1" applyAlignment="1" applyProtection="1">
      <alignment horizontal="center" vertical="center"/>
      <protection locked="0"/>
    </xf>
    <xf numFmtId="9" fontId="5" fillId="0" borderId="0" xfId="0" applyNumberFormat="1" applyFont="1" applyProtection="1">
      <protection locked="0"/>
    </xf>
    <xf numFmtId="9" fontId="5" fillId="0" borderId="4" xfId="0" applyNumberFormat="1" applyFont="1" applyBorder="1" applyAlignment="1" applyProtection="1">
      <alignment horizontal="center" vertical="center" wrapText="1"/>
      <protection locked="0"/>
    </xf>
    <xf numFmtId="10" fontId="5" fillId="0" borderId="4" xfId="0" applyNumberFormat="1" applyFont="1" applyBorder="1" applyAlignment="1" applyProtection="1">
      <alignment horizontal="center" vertical="center" wrapText="1"/>
      <protection locked="0"/>
    </xf>
    <xf numFmtId="9" fontId="8" fillId="0" borderId="4" xfId="0" applyNumberFormat="1" applyFont="1" applyBorder="1" applyAlignment="1" applyProtection="1">
      <alignment horizontal="center" vertical="center"/>
      <protection locked="0"/>
    </xf>
    <xf numFmtId="0" fontId="8" fillId="0" borderId="3" xfId="0" applyFont="1" applyBorder="1" applyAlignment="1" applyProtection="1">
      <alignment horizontal="left" vertical="center" wrapText="1"/>
      <protection locked="0"/>
    </xf>
    <xf numFmtId="9" fontId="8" fillId="0" borderId="4" xfId="0" applyNumberFormat="1" applyFont="1" applyBorder="1" applyAlignment="1" applyProtection="1">
      <alignment horizontal="center" vertical="center" wrapText="1"/>
      <protection locked="0"/>
    </xf>
    <xf numFmtId="9" fontId="8" fillId="0" borderId="4" xfId="2" applyFont="1" applyFill="1" applyBorder="1" applyAlignment="1" applyProtection="1">
      <alignment horizontal="center" vertical="center"/>
      <protection locked="0"/>
    </xf>
    <xf numFmtId="9" fontId="8" fillId="0" borderId="12" xfId="2" applyFont="1" applyFill="1" applyBorder="1" applyAlignment="1" applyProtection="1">
      <alignment horizontal="center" vertical="center"/>
      <protection locked="0"/>
    </xf>
    <xf numFmtId="0" fontId="8" fillId="0" borderId="13" xfId="0" applyFont="1" applyBorder="1" applyAlignment="1" applyProtection="1">
      <alignment horizontal="left" vertical="center" wrapText="1"/>
      <protection locked="0"/>
    </xf>
    <xf numFmtId="9" fontId="8" fillId="0" borderId="12" xfId="0" applyNumberFormat="1" applyFont="1" applyBorder="1" applyAlignment="1" applyProtection="1">
      <alignment horizontal="center" vertical="center"/>
      <protection locked="0"/>
    </xf>
    <xf numFmtId="0" fontId="5" fillId="0" borderId="0" xfId="0" applyFont="1" applyAlignment="1" applyProtection="1">
      <alignment wrapText="1"/>
      <protection locked="0"/>
    </xf>
    <xf numFmtId="9" fontId="5" fillId="0" borderId="0" xfId="2" applyFont="1" applyFill="1" applyProtection="1">
      <protection locked="0"/>
    </xf>
    <xf numFmtId="0" fontId="13" fillId="0" borderId="0" xfId="0" applyFont="1" applyAlignment="1" applyProtection="1">
      <alignment vertical="top" wrapText="1"/>
      <protection locked="0"/>
    </xf>
    <xf numFmtId="0" fontId="14" fillId="0" borderId="16" xfId="0" applyFont="1" applyBorder="1" applyAlignment="1" applyProtection="1">
      <alignment wrapText="1"/>
      <protection locked="0"/>
    </xf>
    <xf numFmtId="0" fontId="5" fillId="0" borderId="12" xfId="0" applyFont="1" applyBorder="1" applyAlignment="1" applyProtection="1">
      <alignment vertical="top" wrapText="1"/>
      <protection locked="0"/>
    </xf>
    <xf numFmtId="0" fontId="3" fillId="0" borderId="1" xfId="3" applyFont="1" applyBorder="1" applyAlignment="1">
      <alignment horizontal="center" vertical="center" wrapText="1"/>
    </xf>
    <xf numFmtId="0" fontId="15" fillId="0" borderId="25" xfId="0" applyFont="1" applyBorder="1" applyAlignment="1">
      <alignment horizontal="center"/>
    </xf>
    <xf numFmtId="0" fontId="15" fillId="0" borderId="26" xfId="0" applyFont="1" applyBorder="1" applyAlignment="1">
      <alignment horizontal="center"/>
    </xf>
    <xf numFmtId="0" fontId="15" fillId="0" borderId="26" xfId="0" applyFont="1" applyBorder="1" applyAlignment="1">
      <alignment horizontal="center" wrapText="1"/>
    </xf>
    <xf numFmtId="0" fontId="15" fillId="0" borderId="27" xfId="0" applyFont="1" applyBorder="1" applyAlignment="1">
      <alignment horizontal="center"/>
    </xf>
    <xf numFmtId="0" fontId="15" fillId="0" borderId="28" xfId="0" applyFont="1" applyBorder="1" applyAlignment="1">
      <alignment horizontal="center" vertical="center" wrapText="1"/>
    </xf>
    <xf numFmtId="0" fontId="21" fillId="0" borderId="29" xfId="0" applyFont="1" applyBorder="1" applyAlignment="1">
      <alignment vertical="center" wrapText="1"/>
    </xf>
    <xf numFmtId="0" fontId="21" fillId="0" borderId="32" xfId="0" applyFont="1" applyBorder="1" applyAlignment="1">
      <alignment vertical="center" wrapText="1"/>
    </xf>
    <xf numFmtId="0" fontId="23" fillId="0" borderId="32" xfId="0" applyFont="1" applyBorder="1" applyAlignment="1">
      <alignment horizontal="justify" vertical="center"/>
    </xf>
    <xf numFmtId="0" fontId="0" fillId="0" borderId="0" xfId="0" applyAlignment="1">
      <alignment vertical="center" wrapText="1"/>
    </xf>
    <xf numFmtId="0" fontId="21" fillId="0" borderId="34" xfId="0" applyFont="1" applyBorder="1" applyAlignment="1">
      <alignment vertical="center" wrapText="1"/>
    </xf>
    <xf numFmtId="0" fontId="21" fillId="12" borderId="34" xfId="0" applyFont="1" applyFill="1" applyBorder="1" applyAlignment="1">
      <alignment vertical="center" wrapText="1"/>
    </xf>
    <xf numFmtId="0" fontId="21" fillId="12" borderId="32" xfId="0" applyFont="1" applyFill="1" applyBorder="1" applyAlignment="1">
      <alignment vertical="center" wrapText="1"/>
    </xf>
    <xf numFmtId="0" fontId="21" fillId="12" borderId="36" xfId="0" applyFont="1" applyFill="1" applyBorder="1" applyAlignment="1">
      <alignment vertical="center" wrapText="1"/>
    </xf>
    <xf numFmtId="0" fontId="21" fillId="12" borderId="39" xfId="0" applyFont="1" applyFill="1" applyBorder="1" applyAlignment="1">
      <alignment vertical="center" wrapText="1"/>
    </xf>
    <xf numFmtId="0" fontId="0" fillId="0" borderId="37" xfId="0" applyBorder="1" applyAlignment="1">
      <alignment vertical="center" wrapText="1"/>
    </xf>
    <xf numFmtId="0" fontId="0" fillId="0" borderId="24" xfId="0" applyBorder="1" applyAlignment="1">
      <alignment vertical="center" wrapText="1"/>
    </xf>
    <xf numFmtId="0" fontId="0" fillId="0" borderId="40" xfId="0" applyBorder="1" applyAlignment="1">
      <alignment vertical="center" wrapText="1"/>
    </xf>
    <xf numFmtId="0" fontId="21" fillId="0" borderId="25" xfId="0" applyFont="1" applyBorder="1" applyAlignment="1">
      <alignment vertical="center" wrapText="1"/>
    </xf>
    <xf numFmtId="0" fontId="0" fillId="0" borderId="26" xfId="0" applyBorder="1" applyAlignment="1">
      <alignment vertical="center" wrapText="1"/>
    </xf>
    <xf numFmtId="0" fontId="21" fillId="12" borderId="25" xfId="0" applyFont="1" applyFill="1" applyBorder="1" applyAlignment="1">
      <alignment vertical="center" wrapText="1"/>
    </xf>
    <xf numFmtId="0" fontId="0" fillId="0" borderId="26" xfId="0" applyBorder="1" applyAlignment="1">
      <alignment vertical="center"/>
    </xf>
    <xf numFmtId="0" fontId="21" fillId="0" borderId="0" xfId="0" applyFont="1" applyAlignment="1">
      <alignment vertical="center"/>
    </xf>
    <xf numFmtId="0" fontId="0" fillId="0" borderId="0" xfId="0" applyAlignment="1">
      <alignment wrapText="1"/>
    </xf>
    <xf numFmtId="0" fontId="21" fillId="0" borderId="0" xfId="0" applyFont="1" applyAlignment="1">
      <alignment vertical="center" wrapText="1"/>
    </xf>
    <xf numFmtId="0" fontId="0" fillId="15" borderId="33" xfId="0" applyFill="1" applyBorder="1" applyAlignment="1">
      <alignment vertical="center"/>
    </xf>
    <xf numFmtId="0" fontId="0" fillId="15" borderId="37" xfId="0" applyFill="1" applyBorder="1" applyAlignment="1">
      <alignment horizontal="center" vertical="center"/>
    </xf>
    <xf numFmtId="0" fontId="0" fillId="15" borderId="26" xfId="0" applyFill="1" applyBorder="1" applyAlignment="1">
      <alignment wrapText="1"/>
    </xf>
    <xf numFmtId="0" fontId="0" fillId="15" borderId="26" xfId="0" applyFill="1" applyBorder="1" applyAlignment="1">
      <alignment vertical="center" wrapText="1"/>
    </xf>
    <xf numFmtId="0" fontId="5" fillId="2" borderId="1" xfId="0" applyFont="1" applyFill="1" applyBorder="1" applyAlignment="1" applyProtection="1">
      <alignment horizontal="center" vertical="center" wrapText="1"/>
      <protection locked="0"/>
    </xf>
    <xf numFmtId="0" fontId="24" fillId="4" borderId="4" xfId="3" applyFont="1" applyFill="1" applyBorder="1" applyAlignment="1">
      <alignment horizontal="center" vertical="center" wrapText="1"/>
    </xf>
    <xf numFmtId="0" fontId="25" fillId="17" borderId="1" xfId="0" applyFont="1" applyFill="1" applyBorder="1" applyAlignment="1">
      <alignment horizontal="center" vertical="center" wrapText="1"/>
    </xf>
    <xf numFmtId="0" fontId="26" fillId="19" borderId="44" xfId="0" applyFont="1" applyFill="1" applyBorder="1" applyAlignment="1">
      <alignment horizontal="left" vertical="center" wrapText="1"/>
    </xf>
    <xf numFmtId="0" fontId="26" fillId="20" borderId="44" xfId="0" applyFont="1" applyFill="1" applyBorder="1" applyAlignment="1">
      <alignment horizontal="center" vertical="center"/>
    </xf>
    <xf numFmtId="0" fontId="26" fillId="0" borderId="44" xfId="0" applyFont="1" applyBorder="1" applyAlignment="1">
      <alignment horizontal="center" vertical="center"/>
    </xf>
    <xf numFmtId="0" fontId="26" fillId="21" borderId="15" xfId="0" applyFont="1" applyFill="1" applyBorder="1" applyAlignment="1">
      <alignment horizontal="left" vertical="center" wrapText="1"/>
    </xf>
    <xf numFmtId="0" fontId="26" fillId="0" borderId="15" xfId="0" applyFont="1" applyBorder="1" applyAlignment="1">
      <alignment horizontal="center" vertical="center"/>
    </xf>
    <xf numFmtId="0" fontId="26" fillId="0" borderId="15" xfId="0" applyFont="1" applyBorder="1"/>
    <xf numFmtId="0" fontId="26" fillId="19" borderId="15" xfId="0" applyFont="1" applyFill="1" applyBorder="1" applyAlignment="1">
      <alignment horizontal="left" vertical="center" wrapText="1"/>
    </xf>
    <xf numFmtId="0" fontId="26" fillId="20" borderId="15" xfId="0" applyFont="1" applyFill="1" applyBorder="1" applyAlignment="1">
      <alignment horizontal="center" vertical="center"/>
    </xf>
    <xf numFmtId="0" fontId="26" fillId="22" borderId="15" xfId="0" applyFont="1" applyFill="1" applyBorder="1" applyAlignment="1">
      <alignment horizontal="center" vertical="center"/>
    </xf>
    <xf numFmtId="0" fontId="26" fillId="22" borderId="15" xfId="0" applyFont="1" applyFill="1" applyBorder="1" applyAlignment="1">
      <alignment horizontal="center" vertical="center" wrapText="1"/>
    </xf>
    <xf numFmtId="0" fontId="26" fillId="23" borderId="15" xfId="0" applyFont="1" applyFill="1" applyBorder="1" applyAlignment="1">
      <alignment horizontal="center" vertical="center" wrapText="1"/>
    </xf>
    <xf numFmtId="9" fontId="27" fillId="24" borderId="15" xfId="0" applyNumberFormat="1" applyFont="1" applyFill="1" applyBorder="1" applyAlignment="1">
      <alignment horizontal="center" vertical="center" wrapText="1"/>
    </xf>
    <xf numFmtId="9" fontId="25" fillId="25" borderId="15" xfId="0" applyNumberFormat="1" applyFont="1" applyFill="1" applyBorder="1" applyAlignment="1">
      <alignment horizontal="center" vertical="center" wrapText="1"/>
    </xf>
    <xf numFmtId="0" fontId="28" fillId="0" borderId="4" xfId="0" applyFont="1" applyBorder="1" applyAlignment="1">
      <alignment horizontal="center" vertical="center" wrapText="1"/>
    </xf>
    <xf numFmtId="0" fontId="28" fillId="0" borderId="4" xfId="0" applyFont="1" applyBorder="1" applyAlignment="1">
      <alignment vertical="center"/>
    </xf>
    <xf numFmtId="0" fontId="25" fillId="25" borderId="0" xfId="0" applyFont="1" applyFill="1" applyAlignment="1">
      <alignment horizontal="center" vertical="center" wrapText="1"/>
    </xf>
    <xf numFmtId="0" fontId="28" fillId="0" borderId="4" xfId="0" applyFont="1" applyBorder="1" applyAlignment="1">
      <alignment vertical="center" wrapText="1"/>
    </xf>
    <xf numFmtId="0" fontId="26" fillId="0" borderId="0" xfId="0" applyFont="1"/>
    <xf numFmtId="0" fontId="26" fillId="0" borderId="0" xfId="0" applyFont="1" applyAlignment="1">
      <alignment vertical="center"/>
    </xf>
    <xf numFmtId="0" fontId="29" fillId="0" borderId="0" xfId="0" applyFont="1"/>
    <xf numFmtId="0" fontId="27" fillId="0" borderId="0" xfId="0" applyFont="1" applyAlignment="1">
      <alignment horizontal="center" vertical="center"/>
    </xf>
    <xf numFmtId="0" fontId="26" fillId="26" borderId="15" xfId="0" applyFont="1" applyFill="1" applyBorder="1" applyAlignment="1">
      <alignment horizontal="center"/>
    </xf>
    <xf numFmtId="0" fontId="26" fillId="27" borderId="15" xfId="0" applyFont="1" applyFill="1" applyBorder="1" applyAlignment="1">
      <alignment horizontal="center"/>
    </xf>
    <xf numFmtId="0" fontId="26" fillId="0" borderId="15" xfId="0" applyFont="1" applyBorder="1" applyAlignment="1">
      <alignment horizontal="center"/>
    </xf>
    <xf numFmtId="0" fontId="26" fillId="0" borderId="0" xfId="0" applyFont="1" applyAlignment="1">
      <alignment horizontal="center"/>
    </xf>
    <xf numFmtId="0" fontId="26" fillId="0" borderId="59" xfId="0" applyFont="1" applyBorder="1"/>
    <xf numFmtId="0" fontId="26" fillId="0" borderId="0" xfId="0" applyFont="1" applyAlignment="1">
      <alignment vertical="center" wrapText="1"/>
    </xf>
    <xf numFmtId="0" fontId="26" fillId="29" borderId="0" xfId="0" applyFont="1" applyFill="1" applyAlignment="1">
      <alignment vertical="top" wrapText="1"/>
    </xf>
    <xf numFmtId="0" fontId="26" fillId="29" borderId="0" xfId="0" applyFont="1" applyFill="1"/>
    <xf numFmtId="0" fontId="25" fillId="17" borderId="1" xfId="0" applyFont="1" applyFill="1" applyBorder="1" applyAlignment="1">
      <alignment vertical="center" wrapText="1"/>
    </xf>
    <xf numFmtId="0" fontId="31" fillId="4" borderId="2" xfId="0" applyFont="1" applyFill="1" applyBorder="1"/>
    <xf numFmtId="0" fontId="31" fillId="4" borderId="3" xfId="0" applyFont="1" applyFill="1" applyBorder="1"/>
    <xf numFmtId="0" fontId="32" fillId="17" borderId="1" xfId="0" applyFont="1" applyFill="1" applyBorder="1" applyAlignment="1">
      <alignment horizontal="center" vertical="center" wrapText="1"/>
    </xf>
    <xf numFmtId="0" fontId="33" fillId="0" borderId="0" xfId="0" applyFont="1"/>
    <xf numFmtId="0" fontId="28" fillId="19" borderId="44" xfId="0" applyFont="1" applyFill="1" applyBorder="1" applyAlignment="1">
      <alignment horizontal="left" vertical="center" wrapText="1"/>
    </xf>
    <xf numFmtId="0" fontId="28" fillId="20" borderId="44" xfId="0" applyFont="1" applyFill="1" applyBorder="1" applyAlignment="1">
      <alignment horizontal="center" vertical="center"/>
    </xf>
    <xf numFmtId="0" fontId="28" fillId="0" borderId="44" xfId="0" applyFont="1" applyBorder="1" applyAlignment="1">
      <alignment horizontal="center" vertical="center"/>
    </xf>
    <xf numFmtId="0" fontId="28" fillId="0" borderId="0" xfId="0" applyFont="1"/>
    <xf numFmtId="0" fontId="28" fillId="21" borderId="15" xfId="0" applyFont="1" applyFill="1" applyBorder="1" applyAlignment="1">
      <alignment horizontal="left" vertical="center" wrapText="1"/>
    </xf>
    <xf numFmtId="0" fontId="28" fillId="0" borderId="15" xfId="0" applyFont="1" applyBorder="1" applyAlignment="1">
      <alignment horizontal="center" vertical="center"/>
    </xf>
    <xf numFmtId="0" fontId="28" fillId="0" borderId="15" xfId="0" applyFont="1" applyBorder="1"/>
    <xf numFmtId="0" fontId="28" fillId="19" borderId="54" xfId="0" applyFont="1" applyFill="1" applyBorder="1" applyAlignment="1">
      <alignment horizontal="left" vertical="center" wrapText="1"/>
    </xf>
    <xf numFmtId="0" fontId="28" fillId="20" borderId="15" xfId="0" applyFont="1" applyFill="1" applyBorder="1" applyAlignment="1">
      <alignment horizontal="center" vertical="center"/>
    </xf>
    <xf numFmtId="0" fontId="28" fillId="21" borderId="54" xfId="0" applyFont="1" applyFill="1" applyBorder="1" applyAlignment="1">
      <alignment horizontal="left" vertical="center" wrapText="1"/>
    </xf>
    <xf numFmtId="0" fontId="28" fillId="0" borderId="15" xfId="0" applyFont="1" applyBorder="1" applyAlignment="1">
      <alignment horizontal="center" vertical="center" wrapText="1"/>
    </xf>
    <xf numFmtId="0" fontId="28" fillId="23" borderId="15" xfId="0" applyFont="1" applyFill="1" applyBorder="1" applyAlignment="1">
      <alignment horizontal="center" vertical="center" wrapText="1"/>
    </xf>
    <xf numFmtId="9" fontId="34" fillId="24" borderId="15" xfId="0" applyNumberFormat="1" applyFont="1" applyFill="1" applyBorder="1" applyAlignment="1">
      <alignment horizontal="center" vertical="center" wrapText="1"/>
    </xf>
    <xf numFmtId="9" fontId="32" fillId="25" borderId="48" xfId="0" applyNumberFormat="1" applyFont="1" applyFill="1" applyBorder="1" applyAlignment="1">
      <alignment horizontal="center" vertical="center" wrapText="1"/>
    </xf>
    <xf numFmtId="9" fontId="32" fillId="25" borderId="15" xfId="0" applyNumberFormat="1" applyFont="1" applyFill="1" applyBorder="1" applyAlignment="1">
      <alignment horizontal="center" vertical="center" wrapText="1"/>
    </xf>
    <xf numFmtId="0" fontId="32" fillId="17" borderId="0" xfId="0" applyFont="1" applyFill="1" applyAlignment="1">
      <alignment horizontal="center" vertical="center" wrapText="1"/>
    </xf>
    <xf numFmtId="0" fontId="36" fillId="0" borderId="0" xfId="0" applyFont="1" applyAlignment="1">
      <alignment horizontal="center" vertical="center"/>
    </xf>
    <xf numFmtId="0" fontId="36" fillId="0" borderId="0" xfId="0" applyFont="1"/>
    <xf numFmtId="0" fontId="32" fillId="17" borderId="75" xfId="0" applyFont="1" applyFill="1" applyBorder="1" applyAlignment="1">
      <alignment horizontal="center" vertical="center"/>
    </xf>
    <xf numFmtId="0" fontId="32" fillId="17" borderId="76" xfId="0" applyFont="1" applyFill="1" applyBorder="1" applyAlignment="1">
      <alignment horizontal="center" vertical="center" wrapText="1"/>
    </xf>
    <xf numFmtId="0" fontId="32" fillId="17" borderId="73" xfId="0" applyFont="1" applyFill="1" applyBorder="1" applyAlignment="1">
      <alignment horizontal="center" vertical="center" wrapText="1"/>
    </xf>
    <xf numFmtId="0" fontId="32" fillId="17" borderId="74" xfId="0" applyFont="1" applyFill="1" applyBorder="1" applyAlignment="1">
      <alignment horizontal="center" vertical="center" wrapText="1"/>
    </xf>
    <xf numFmtId="0" fontId="35" fillId="30" borderId="46" xfId="0" applyFont="1" applyFill="1" applyBorder="1" applyAlignment="1">
      <alignment horizontal="center" vertical="center" wrapText="1"/>
    </xf>
    <xf numFmtId="0" fontId="36" fillId="0" borderId="44" xfId="0" applyFont="1" applyBorder="1" applyAlignment="1">
      <alignment horizontal="center" vertical="center"/>
    </xf>
    <xf numFmtId="0" fontId="38" fillId="33" borderId="46" xfId="0" applyFont="1" applyFill="1" applyBorder="1" applyAlignment="1">
      <alignment horizontal="center" vertical="center" wrapText="1"/>
    </xf>
    <xf numFmtId="0" fontId="38" fillId="33" borderId="59" xfId="0" applyFont="1" applyFill="1" applyBorder="1" applyAlignment="1">
      <alignment horizontal="center" vertical="center" wrapText="1"/>
    </xf>
    <xf numFmtId="0" fontId="38" fillId="33" borderId="0" xfId="0" applyFont="1" applyFill="1" applyAlignment="1">
      <alignment horizontal="center" vertical="center" wrapText="1"/>
    </xf>
    <xf numFmtId="0" fontId="35" fillId="0" borderId="80" xfId="0" applyFont="1" applyBorder="1"/>
    <xf numFmtId="0" fontId="35" fillId="0" borderId="59" xfId="0" applyFont="1" applyBorder="1"/>
    <xf numFmtId="0" fontId="38" fillId="30" borderId="46" xfId="0" applyFont="1" applyFill="1" applyBorder="1" applyAlignment="1">
      <alignment horizontal="center" vertical="center" wrapText="1"/>
    </xf>
    <xf numFmtId="0" fontId="28" fillId="32" borderId="15" xfId="0" applyFont="1" applyFill="1" applyBorder="1" applyAlignment="1">
      <alignment horizontal="left" vertical="center" wrapText="1"/>
    </xf>
    <xf numFmtId="0" fontId="36" fillId="0" borderId="50" xfId="0" applyFont="1" applyBorder="1" applyAlignment="1">
      <alignment horizontal="center" vertical="center"/>
    </xf>
    <xf numFmtId="0" fontId="36" fillId="0" borderId="4" xfId="0" applyFont="1" applyBorder="1" applyAlignment="1">
      <alignment horizontal="center" vertical="center"/>
    </xf>
    <xf numFmtId="0" fontId="33" fillId="34" borderId="3" xfId="0" applyFont="1" applyFill="1" applyBorder="1"/>
    <xf numFmtId="0" fontId="33" fillId="34" borderId="4" xfId="0" applyFont="1" applyFill="1" applyBorder="1"/>
    <xf numFmtId="0" fontId="33" fillId="35" borderId="80" xfId="0" applyFont="1" applyFill="1" applyBorder="1"/>
    <xf numFmtId="0" fontId="33" fillId="35" borderId="59" xfId="0" applyFont="1" applyFill="1" applyBorder="1"/>
    <xf numFmtId="0" fontId="28" fillId="32" borderId="51" xfId="0" applyFont="1" applyFill="1" applyBorder="1" applyAlignment="1">
      <alignment horizontal="left" vertical="center" wrapText="1"/>
    </xf>
    <xf numFmtId="0" fontId="28" fillId="0" borderId="52" xfId="0" applyFont="1" applyBorder="1" applyAlignment="1">
      <alignment horizontal="center" vertical="center" wrapText="1"/>
    </xf>
    <xf numFmtId="0" fontId="28" fillId="31" borderId="44" xfId="0" applyFont="1" applyFill="1" applyBorder="1" applyAlignment="1">
      <alignment horizontal="left" vertical="center" wrapText="1"/>
    </xf>
    <xf numFmtId="0" fontId="36" fillId="13" borderId="44" xfId="0" applyFont="1" applyFill="1" applyBorder="1" applyAlignment="1">
      <alignment horizontal="center" vertical="center"/>
    </xf>
    <xf numFmtId="0" fontId="36" fillId="36" borderId="4" xfId="0" applyFont="1" applyFill="1" applyBorder="1" applyAlignment="1">
      <alignment horizontal="center" vertical="center"/>
    </xf>
    <xf numFmtId="9" fontId="36" fillId="37" borderId="80" xfId="0" applyNumberFormat="1" applyFont="1" applyFill="1" applyBorder="1" applyAlignment="1">
      <alignment horizontal="center" vertical="center"/>
    </xf>
    <xf numFmtId="9" fontId="36" fillId="37" borderId="46" xfId="0" applyNumberFormat="1" applyFont="1" applyFill="1" applyBorder="1" applyAlignment="1">
      <alignment horizontal="center" vertical="center"/>
    </xf>
    <xf numFmtId="0" fontId="28" fillId="31" borderId="15" xfId="0" applyFont="1" applyFill="1" applyBorder="1" applyAlignment="1">
      <alignment horizontal="left" vertical="center" wrapText="1"/>
    </xf>
    <xf numFmtId="0" fontId="36" fillId="0" borderId="15" xfId="0" applyFont="1" applyBorder="1" applyAlignment="1">
      <alignment horizontal="center" vertical="center"/>
    </xf>
    <xf numFmtId="0" fontId="36" fillId="0" borderId="52" xfId="0" applyFont="1" applyBorder="1" applyAlignment="1">
      <alignment horizontal="center" vertical="center"/>
    </xf>
    <xf numFmtId="0" fontId="35" fillId="34" borderId="3" xfId="0" applyFont="1" applyFill="1" applyBorder="1"/>
    <xf numFmtId="0" fontId="35" fillId="34" borderId="4" xfId="0" applyFont="1" applyFill="1" applyBorder="1"/>
    <xf numFmtId="0" fontId="36" fillId="13" borderId="15" xfId="0" applyFont="1" applyFill="1" applyBorder="1" applyAlignment="1">
      <alignment horizontal="center" vertical="center"/>
    </xf>
    <xf numFmtId="0" fontId="35" fillId="35" borderId="80" xfId="0" applyFont="1" applyFill="1" applyBorder="1"/>
    <xf numFmtId="0" fontId="35" fillId="35" borderId="46" xfId="0" applyFont="1" applyFill="1" applyBorder="1"/>
    <xf numFmtId="0" fontId="36" fillId="38" borderId="15" xfId="0" applyFont="1" applyFill="1" applyBorder="1" applyAlignment="1">
      <alignment horizontal="center" vertical="center"/>
    </xf>
    <xf numFmtId="0" fontId="36" fillId="23" borderId="15" xfId="0" applyFont="1" applyFill="1" applyBorder="1" applyAlignment="1">
      <alignment horizontal="center" vertical="center" wrapText="1"/>
    </xf>
    <xf numFmtId="0" fontId="36" fillId="23" borderId="52" xfId="0" applyFont="1" applyFill="1" applyBorder="1" applyAlignment="1">
      <alignment horizontal="center" vertical="center" wrapText="1"/>
    </xf>
    <xf numFmtId="0" fontId="36" fillId="23" borderId="4" xfId="0" applyFont="1" applyFill="1" applyBorder="1" applyAlignment="1">
      <alignment horizontal="center" vertical="center" wrapText="1"/>
    </xf>
    <xf numFmtId="0" fontId="36" fillId="23" borderId="48" xfId="0" applyFont="1" applyFill="1" applyBorder="1" applyAlignment="1">
      <alignment horizontal="center" vertical="center" wrapText="1"/>
    </xf>
    <xf numFmtId="0" fontId="36" fillId="23" borderId="55" xfId="0" applyFont="1" applyFill="1" applyBorder="1" applyAlignment="1">
      <alignment horizontal="center" vertical="center" wrapText="1"/>
    </xf>
    <xf numFmtId="0" fontId="36" fillId="23" borderId="7" xfId="0" applyFont="1" applyFill="1" applyBorder="1" applyAlignment="1">
      <alignment horizontal="center" vertical="center" wrapText="1"/>
    </xf>
    <xf numFmtId="0" fontId="35" fillId="0" borderId="0" xfId="0" applyFont="1"/>
    <xf numFmtId="0" fontId="36" fillId="20" borderId="44" xfId="0" applyFont="1" applyFill="1" applyBorder="1" applyAlignment="1">
      <alignment horizontal="center" vertical="center"/>
    </xf>
    <xf numFmtId="0" fontId="36" fillId="0" borderId="0" xfId="0" applyFont="1" applyAlignment="1">
      <alignment vertical="center"/>
    </xf>
    <xf numFmtId="0" fontId="37" fillId="0" borderId="0" xfId="0" applyFont="1" applyAlignment="1">
      <alignment horizontal="center" vertical="center"/>
    </xf>
    <xf numFmtId="0" fontId="36" fillId="26" borderId="15" xfId="0" applyFont="1" applyFill="1" applyBorder="1" applyAlignment="1">
      <alignment horizontal="center"/>
    </xf>
    <xf numFmtId="0" fontId="36" fillId="27" borderId="15" xfId="0" applyFont="1" applyFill="1" applyBorder="1" applyAlignment="1">
      <alignment horizontal="center"/>
    </xf>
    <xf numFmtId="9" fontId="36" fillId="0" borderId="0" xfId="0" applyNumberFormat="1" applyFont="1"/>
    <xf numFmtId="16" fontId="36" fillId="0" borderId="15" xfId="0" applyNumberFormat="1" applyFont="1" applyBorder="1" applyAlignment="1">
      <alignment horizontal="center"/>
    </xf>
    <xf numFmtId="0" fontId="36" fillId="0" borderId="59" xfId="0" applyFont="1" applyBorder="1"/>
    <xf numFmtId="0" fontId="28" fillId="0" borderId="0" xfId="0" applyFont="1" applyAlignment="1">
      <alignment vertical="center" wrapText="1"/>
    </xf>
    <xf numFmtId="0" fontId="36" fillId="39" borderId="0" xfId="0" applyFont="1" applyFill="1" applyAlignment="1">
      <alignment vertical="top" wrapText="1"/>
    </xf>
    <xf numFmtId="0" fontId="36" fillId="38" borderId="0" xfId="0" applyFont="1" applyFill="1" applyAlignment="1">
      <alignment vertical="top" wrapText="1"/>
    </xf>
    <xf numFmtId="0" fontId="36" fillId="39" borderId="0" xfId="0" applyFont="1" applyFill="1"/>
    <xf numFmtId="0" fontId="36" fillId="39" borderId="0" xfId="0" applyFont="1" applyFill="1" applyAlignment="1">
      <alignment horizontal="center" vertical="center"/>
    </xf>
    <xf numFmtId="9" fontId="36" fillId="39" borderId="0" xfId="0" applyNumberFormat="1" applyFont="1" applyFill="1"/>
    <xf numFmtId="0" fontId="36" fillId="38" borderId="0" xfId="0" applyFont="1" applyFill="1"/>
    <xf numFmtId="0" fontId="29" fillId="0" borderId="82" xfId="3" applyFont="1" applyBorder="1" applyAlignment="1">
      <alignment vertical="center" wrapText="1"/>
    </xf>
    <xf numFmtId="0" fontId="43" fillId="0" borderId="0" xfId="3" applyFont="1"/>
    <xf numFmtId="0" fontId="29" fillId="0" borderId="69" xfId="3" applyFont="1" applyBorder="1" applyAlignment="1">
      <alignment vertical="center" wrapText="1"/>
    </xf>
    <xf numFmtId="0" fontId="40" fillId="17" borderId="90" xfId="3" applyFont="1" applyFill="1" applyBorder="1" applyAlignment="1">
      <alignment horizontal="center" vertical="center"/>
    </xf>
    <xf numFmtId="0" fontId="45" fillId="17" borderId="15" xfId="3" applyFont="1" applyFill="1" applyBorder="1" applyAlignment="1">
      <alignment horizontal="center" vertical="center" wrapText="1"/>
    </xf>
    <xf numFmtId="0" fontId="40" fillId="17" borderId="91" xfId="3" applyFont="1" applyFill="1" applyBorder="1" applyAlignment="1">
      <alignment horizontal="center" vertical="center" wrapText="1"/>
    </xf>
    <xf numFmtId="0" fontId="40" fillId="17" borderId="46" xfId="3" applyFont="1" applyFill="1" applyBorder="1" applyAlignment="1">
      <alignment horizontal="center" vertical="center" wrapText="1"/>
    </xf>
    <xf numFmtId="0" fontId="40" fillId="17" borderId="92" xfId="3" applyFont="1" applyFill="1" applyBorder="1" applyAlignment="1">
      <alignment horizontal="center" vertical="center" wrapText="1"/>
    </xf>
    <xf numFmtId="0" fontId="40" fillId="17" borderId="73" xfId="3" applyFont="1" applyFill="1" applyBorder="1" applyAlignment="1">
      <alignment horizontal="center" vertical="center" wrapText="1"/>
    </xf>
    <xf numFmtId="0" fontId="29" fillId="41" borderId="15" xfId="3" applyFont="1" applyFill="1" applyBorder="1" applyAlignment="1">
      <alignment horizontal="left" vertical="center" wrapText="1"/>
    </xf>
    <xf numFmtId="0" fontId="43" fillId="29" borderId="44" xfId="3" applyFont="1" applyFill="1" applyBorder="1" applyAlignment="1">
      <alignment horizontal="center" vertical="center"/>
    </xf>
    <xf numFmtId="0" fontId="43" fillId="29" borderId="0" xfId="3" applyFont="1" applyFill="1"/>
    <xf numFmtId="0" fontId="49" fillId="29" borderId="44" xfId="3" applyFont="1" applyFill="1" applyBorder="1" applyAlignment="1">
      <alignment horizontal="center" vertical="center"/>
    </xf>
    <xf numFmtId="0" fontId="43" fillId="42" borderId="15" xfId="3" applyFont="1" applyFill="1" applyBorder="1" applyAlignment="1">
      <alignment horizontal="center" vertical="center"/>
    </xf>
    <xf numFmtId="0" fontId="29" fillId="29" borderId="15" xfId="3" applyFont="1" applyFill="1" applyBorder="1" applyAlignment="1">
      <alignment horizontal="center" vertical="center" wrapText="1"/>
    </xf>
    <xf numFmtId="0" fontId="29" fillId="29" borderId="93" xfId="3" applyFont="1" applyFill="1" applyBorder="1" applyAlignment="1">
      <alignment horizontal="center" vertical="center" wrapText="1"/>
    </xf>
    <xf numFmtId="0" fontId="43" fillId="42" borderId="15" xfId="3" applyFont="1" applyFill="1" applyBorder="1" applyAlignment="1">
      <alignment horizontal="left" vertical="center" wrapText="1"/>
    </xf>
    <xf numFmtId="0" fontId="43" fillId="42" borderId="44" xfId="3" applyFont="1" applyFill="1" applyBorder="1" applyAlignment="1">
      <alignment horizontal="center" vertical="center"/>
    </xf>
    <xf numFmtId="0" fontId="43" fillId="29" borderId="15" xfId="3" applyFont="1" applyFill="1" applyBorder="1" applyAlignment="1">
      <alignment horizontal="center" vertical="center"/>
    </xf>
    <xf numFmtId="0" fontId="41" fillId="42" borderId="15" xfId="3" applyFont="1" applyFill="1" applyBorder="1" applyAlignment="1">
      <alignment horizontal="left" vertical="center" wrapText="1"/>
    </xf>
    <xf numFmtId="9" fontId="43" fillId="29" borderId="15" xfId="3" applyNumberFormat="1" applyFont="1" applyFill="1" applyBorder="1" applyAlignment="1">
      <alignment horizontal="center" vertical="center"/>
    </xf>
    <xf numFmtId="9" fontId="43" fillId="29" borderId="93" xfId="3" applyNumberFormat="1" applyFont="1" applyFill="1" applyBorder="1" applyAlignment="1">
      <alignment horizontal="center" vertical="center"/>
    </xf>
    <xf numFmtId="0" fontId="49" fillId="42" borderId="44" xfId="3" applyFont="1" applyFill="1" applyBorder="1" applyAlignment="1">
      <alignment horizontal="center" vertical="center"/>
    </xf>
    <xf numFmtId="0" fontId="29" fillId="29" borderId="44" xfId="3" applyFont="1" applyFill="1" applyBorder="1" applyAlignment="1">
      <alignment horizontal="center" vertical="center"/>
    </xf>
    <xf numFmtId="0" fontId="43" fillId="29" borderId="46" xfId="3" applyFont="1" applyFill="1" applyBorder="1" applyAlignment="1">
      <alignment horizontal="center" vertical="center"/>
    </xf>
    <xf numFmtId="0" fontId="43" fillId="29" borderId="50" xfId="3" applyFont="1" applyFill="1" applyBorder="1" applyAlignment="1">
      <alignment horizontal="center" vertical="center"/>
    </xf>
    <xf numFmtId="0" fontId="43" fillId="0" borderId="4" xfId="3" applyFont="1" applyBorder="1"/>
    <xf numFmtId="0" fontId="43" fillId="29" borderId="51" xfId="3" applyFont="1" applyFill="1" applyBorder="1" applyAlignment="1">
      <alignment horizontal="center" vertical="center"/>
    </xf>
    <xf numFmtId="0" fontId="43" fillId="29" borderId="4" xfId="3" applyFont="1" applyFill="1" applyBorder="1" applyAlignment="1">
      <alignment horizontal="center" vertical="center"/>
    </xf>
    <xf numFmtId="0" fontId="43" fillId="29" borderId="15" xfId="3" applyFont="1" applyFill="1" applyBorder="1"/>
    <xf numFmtId="0" fontId="43" fillId="29" borderId="93" xfId="3" applyFont="1" applyFill="1" applyBorder="1"/>
    <xf numFmtId="0" fontId="29" fillId="41" borderId="54" xfId="3" applyFont="1" applyFill="1" applyBorder="1" applyAlignment="1">
      <alignment horizontal="left" vertical="center" wrapText="1"/>
    </xf>
    <xf numFmtId="0" fontId="41" fillId="42" borderId="54" xfId="3" applyFont="1" applyFill="1" applyBorder="1" applyAlignment="1">
      <alignment horizontal="left" vertical="center" wrapText="1"/>
    </xf>
    <xf numFmtId="0" fontId="49" fillId="29" borderId="46" xfId="3" applyFont="1" applyFill="1" applyBorder="1" applyAlignment="1">
      <alignment horizontal="center" vertical="center"/>
    </xf>
    <xf numFmtId="0" fontId="43" fillId="29" borderId="48" xfId="3" applyFont="1" applyFill="1" applyBorder="1"/>
    <xf numFmtId="0" fontId="43" fillId="29" borderId="89" xfId="3" applyFont="1" applyFill="1" applyBorder="1"/>
    <xf numFmtId="0" fontId="41" fillId="42" borderId="53" xfId="3" applyFont="1" applyFill="1" applyBorder="1" applyAlignment="1">
      <alignment horizontal="left" vertical="center" wrapText="1"/>
    </xf>
    <xf numFmtId="0" fontId="49" fillId="29" borderId="4" xfId="3" applyFont="1" applyFill="1" applyBorder="1" applyAlignment="1">
      <alignment horizontal="center" vertical="center"/>
    </xf>
    <xf numFmtId="0" fontId="43" fillId="29" borderId="4" xfId="3" applyFont="1" applyFill="1" applyBorder="1"/>
    <xf numFmtId="0" fontId="29" fillId="41" borderId="53" xfId="3" applyFont="1" applyFill="1" applyBorder="1" applyAlignment="1">
      <alignment horizontal="left" vertical="center" wrapText="1"/>
    </xf>
    <xf numFmtId="0" fontId="49" fillId="29" borderId="4" xfId="3" applyFont="1" applyFill="1" applyBorder="1"/>
    <xf numFmtId="0" fontId="49" fillId="29" borderId="0" xfId="3" applyFont="1" applyFill="1"/>
    <xf numFmtId="0" fontId="43" fillId="45" borderId="0" xfId="3" applyFont="1" applyFill="1"/>
    <xf numFmtId="0" fontId="45" fillId="40" borderId="59" xfId="3" applyFont="1" applyFill="1" applyBorder="1" applyAlignment="1">
      <alignment horizontal="center" vertical="center"/>
    </xf>
    <xf numFmtId="0" fontId="40" fillId="40" borderId="59" xfId="3" applyFont="1" applyFill="1" applyBorder="1" applyAlignment="1">
      <alignment horizontal="center" vertical="center"/>
    </xf>
    <xf numFmtId="0" fontId="43" fillId="39" borderId="44" xfId="3" applyFont="1" applyFill="1" applyBorder="1" applyAlignment="1">
      <alignment horizontal="center" vertical="center" wrapText="1"/>
    </xf>
    <xf numFmtId="0" fontId="43" fillId="39" borderId="50" xfId="3" applyFont="1" applyFill="1" applyBorder="1" applyAlignment="1">
      <alignment horizontal="center" vertical="center" wrapText="1"/>
    </xf>
    <xf numFmtId="0" fontId="43" fillId="39" borderId="4" xfId="3" applyFont="1" applyFill="1" applyBorder="1" applyAlignment="1">
      <alignment horizontal="center" vertical="center" wrapText="1"/>
    </xf>
    <xf numFmtId="0" fontId="43" fillId="0" borderId="51" xfId="3" applyFont="1" applyBorder="1"/>
    <xf numFmtId="0" fontId="43" fillId="0" borderId="44" xfId="3" applyFont="1" applyBorder="1"/>
    <xf numFmtId="0" fontId="43" fillId="39" borderId="15" xfId="3" applyFont="1" applyFill="1" applyBorder="1" applyAlignment="1">
      <alignment horizontal="center" vertical="center" wrapText="1"/>
    </xf>
    <xf numFmtId="0" fontId="43" fillId="39" borderId="52" xfId="3" applyFont="1" applyFill="1" applyBorder="1" applyAlignment="1">
      <alignment horizontal="center" vertical="center" wrapText="1"/>
    </xf>
    <xf numFmtId="0" fontId="43" fillId="0" borderId="54" xfId="3" applyFont="1" applyBorder="1"/>
    <xf numFmtId="0" fontId="43" fillId="0" borderId="15" xfId="3" applyFont="1" applyBorder="1" applyAlignment="1">
      <alignment horizontal="center" vertical="center"/>
    </xf>
    <xf numFmtId="0" fontId="43" fillId="0" borderId="15" xfId="3" applyFont="1" applyBorder="1"/>
    <xf numFmtId="9" fontId="43" fillId="39" borderId="15" xfId="3" applyNumberFormat="1" applyFont="1" applyFill="1" applyBorder="1" applyAlignment="1">
      <alignment horizontal="center" vertical="center" wrapText="1"/>
    </xf>
    <xf numFmtId="9" fontId="43" fillId="39" borderId="52" xfId="3" applyNumberFormat="1" applyFont="1" applyFill="1" applyBorder="1" applyAlignment="1">
      <alignment horizontal="center" vertical="center" wrapText="1"/>
    </xf>
    <xf numFmtId="9" fontId="43" fillId="39" borderId="4" xfId="3" applyNumberFormat="1" applyFont="1" applyFill="1" applyBorder="1" applyAlignment="1">
      <alignment horizontal="center" vertical="center" wrapText="1"/>
    </xf>
    <xf numFmtId="0" fontId="43" fillId="0" borderId="54" xfId="3" applyFont="1" applyBorder="1" applyAlignment="1">
      <alignment horizontal="center" vertical="center"/>
    </xf>
    <xf numFmtId="0" fontId="43" fillId="0" borderId="0" xfId="3" applyFont="1" applyAlignment="1">
      <alignment vertical="center"/>
    </xf>
    <xf numFmtId="0" fontId="51" fillId="0" borderId="0" xfId="3" applyFont="1" applyAlignment="1">
      <alignment horizontal="center" vertical="center"/>
    </xf>
    <xf numFmtId="0" fontId="43" fillId="0" borderId="0" xfId="3" applyFont="1" applyAlignment="1">
      <alignment horizontal="center" vertical="center"/>
    </xf>
    <xf numFmtId="0" fontId="31" fillId="0" borderId="88" xfId="0" applyFont="1" applyBorder="1" applyAlignment="1">
      <alignment horizontal="center" vertical="center"/>
    </xf>
    <xf numFmtId="0" fontId="48" fillId="20" borderId="91" xfId="0" applyFont="1" applyFill="1" applyBorder="1" applyAlignment="1">
      <alignment horizontal="center" vertical="center"/>
    </xf>
    <xf numFmtId="0" fontId="43" fillId="0" borderId="0" xfId="3" applyFont="1" applyAlignment="1">
      <alignment horizontal="center" vertical="center" wrapText="1"/>
    </xf>
    <xf numFmtId="0" fontId="43" fillId="0" borderId="0" xfId="3" applyFont="1" applyAlignment="1">
      <alignment vertical="top" wrapText="1"/>
    </xf>
    <xf numFmtId="0" fontId="43" fillId="0" borderId="61" xfId="3" applyFont="1" applyBorder="1" applyAlignment="1">
      <alignment vertical="top" wrapText="1"/>
    </xf>
    <xf numFmtId="0" fontId="43" fillId="0" borderId="82" xfId="3" applyFont="1" applyBorder="1" applyAlignment="1">
      <alignment vertical="top" wrapText="1"/>
    </xf>
    <xf numFmtId="0" fontId="31" fillId="0" borderId="54" xfId="0" applyFont="1" applyBorder="1" applyAlignment="1">
      <alignment horizontal="center" vertical="center"/>
    </xf>
    <xf numFmtId="0" fontId="48" fillId="26" borderId="15" xfId="0" applyFont="1" applyFill="1" applyBorder="1" applyAlignment="1">
      <alignment horizontal="center" vertical="center"/>
    </xf>
    <xf numFmtId="0" fontId="43" fillId="0" borderId="69" xfId="3" applyFont="1" applyBorder="1" applyAlignment="1">
      <alignment vertical="top" wrapText="1"/>
    </xf>
    <xf numFmtId="0" fontId="48" fillId="27" borderId="15" xfId="0" applyFont="1" applyFill="1" applyBorder="1" applyAlignment="1">
      <alignment horizontal="center" vertical="center"/>
    </xf>
    <xf numFmtId="0" fontId="43" fillId="0" borderId="62" xfId="3" applyFont="1" applyBorder="1" applyAlignment="1">
      <alignment vertical="top" wrapText="1"/>
    </xf>
    <xf numFmtId="0" fontId="51" fillId="0" borderId="0" xfId="3" applyFont="1" applyAlignment="1">
      <alignment horizontal="center" vertical="center" wrapText="1"/>
    </xf>
    <xf numFmtId="0" fontId="43" fillId="0" borderId="83" xfId="3" applyFont="1" applyBorder="1" applyAlignment="1">
      <alignment vertical="top" wrapText="1"/>
    </xf>
    <xf numFmtId="0" fontId="51" fillId="0" borderId="70" xfId="3" applyFont="1" applyBorder="1" applyAlignment="1">
      <alignment horizontal="center" vertical="center" wrapText="1"/>
    </xf>
    <xf numFmtId="0" fontId="43" fillId="0" borderId="70" xfId="3" applyFont="1" applyBorder="1" applyAlignment="1">
      <alignment horizontal="center" vertical="center" wrapText="1"/>
    </xf>
    <xf numFmtId="0" fontId="43" fillId="0" borderId="70" xfId="3" applyFont="1" applyBorder="1" applyAlignment="1">
      <alignment vertical="top" wrapText="1"/>
    </xf>
    <xf numFmtId="0" fontId="43" fillId="0" borderId="71" xfId="3" applyFont="1" applyBorder="1" applyAlignment="1">
      <alignment vertical="top" wrapText="1"/>
    </xf>
    <xf numFmtId="0" fontId="54" fillId="0" borderId="0" xfId="0" applyFont="1" applyAlignment="1">
      <alignment horizontal="center" vertical="center"/>
    </xf>
    <xf numFmtId="0" fontId="0" fillId="0" borderId="0" xfId="0" applyAlignment="1">
      <alignment horizontal="center" vertical="center"/>
    </xf>
    <xf numFmtId="0" fontId="34" fillId="0" borderId="54" xfId="0" applyFont="1" applyBorder="1" applyAlignment="1">
      <alignment horizontal="center" wrapText="1"/>
    </xf>
    <xf numFmtId="0" fontId="27" fillId="0" borderId="67" xfId="0" applyFont="1" applyBorder="1" applyAlignment="1">
      <alignment horizontal="center" wrapText="1"/>
    </xf>
    <xf numFmtId="0" fontId="27" fillId="0" borderId="0" xfId="0" applyFont="1" applyAlignment="1">
      <alignment horizontal="center"/>
    </xf>
    <xf numFmtId="0" fontId="55" fillId="0" borderId="0" xfId="0" applyFont="1" applyAlignment="1">
      <alignment horizontal="center"/>
    </xf>
    <xf numFmtId="0" fontId="0" fillId="0" borderId="0" xfId="0" applyAlignment="1">
      <alignment horizontal="center"/>
    </xf>
    <xf numFmtId="0" fontId="27" fillId="0" borderId="80" xfId="0" applyFont="1" applyBorder="1" applyAlignment="1">
      <alignment horizontal="center" wrapText="1"/>
    </xf>
    <xf numFmtId="0" fontId="32" fillId="40" borderId="15" xfId="0" applyFont="1" applyFill="1" applyBorder="1" applyAlignment="1">
      <alignment horizontal="center" vertical="center"/>
    </xf>
    <xf numFmtId="0" fontId="32" fillId="40" borderId="54" xfId="0" applyFont="1" applyFill="1" applyBorder="1" applyAlignment="1">
      <alignment horizontal="center" vertical="center" wrapText="1"/>
    </xf>
    <xf numFmtId="0" fontId="32" fillId="40" borderId="51" xfId="0" applyFont="1" applyFill="1" applyBorder="1" applyAlignment="1">
      <alignment horizontal="center" vertical="center" wrapText="1"/>
    </xf>
    <xf numFmtId="0" fontId="56" fillId="40" borderId="51" xfId="0" applyFont="1" applyFill="1" applyBorder="1" applyAlignment="1">
      <alignment horizontal="center" vertical="center" wrapText="1"/>
    </xf>
    <xf numFmtId="0" fontId="32" fillId="40" borderId="80" xfId="0" applyFont="1" applyFill="1" applyBorder="1" applyAlignment="1">
      <alignment horizontal="center" vertical="center" wrapText="1"/>
    </xf>
    <xf numFmtId="0" fontId="32" fillId="40" borderId="80" xfId="0" applyFont="1" applyFill="1" applyBorder="1" applyAlignment="1">
      <alignment horizontal="center" wrapText="1"/>
    </xf>
    <xf numFmtId="0" fontId="32" fillId="40" borderId="81" xfId="0" applyFont="1" applyFill="1" applyBorder="1" applyAlignment="1">
      <alignment horizontal="center" vertical="center" wrapText="1"/>
    </xf>
    <xf numFmtId="0" fontId="34" fillId="41" borderId="54" xfId="0" applyFont="1" applyFill="1" applyBorder="1" applyAlignment="1">
      <alignment wrapText="1"/>
    </xf>
    <xf numFmtId="0" fontId="34" fillId="41" borderId="54" xfId="0" applyFont="1" applyFill="1" applyBorder="1" applyAlignment="1">
      <alignment horizontal="center" wrapText="1"/>
    </xf>
    <xf numFmtId="0" fontId="34" fillId="29" borderId="51" xfId="0" applyFont="1" applyFill="1" applyBorder="1"/>
    <xf numFmtId="0" fontId="34" fillId="29" borderId="0" xfId="0" applyFont="1" applyFill="1"/>
    <xf numFmtId="0" fontId="34" fillId="29" borderId="44" xfId="0" applyFont="1" applyFill="1" applyBorder="1"/>
    <xf numFmtId="0" fontId="34" fillId="29" borderId="16" xfId="0" applyFont="1" applyFill="1" applyBorder="1"/>
    <xf numFmtId="0" fontId="34" fillId="29" borderId="4" xfId="0" applyFont="1" applyFill="1" applyBorder="1"/>
    <xf numFmtId="0" fontId="55" fillId="0" borderId="0" xfId="0" applyFont="1"/>
    <xf numFmtId="0" fontId="34" fillId="47" borderId="51" xfId="0" applyFont="1" applyFill="1" applyBorder="1" applyAlignment="1">
      <alignment wrapText="1"/>
    </xf>
    <xf numFmtId="0" fontId="34" fillId="29" borderId="51" xfId="0" applyFont="1" applyFill="1" applyBorder="1" applyAlignment="1">
      <alignment horizontal="center" vertical="center"/>
    </xf>
    <xf numFmtId="0" fontId="34" fillId="29" borderId="54" xfId="0" applyFont="1" applyFill="1" applyBorder="1"/>
    <xf numFmtId="0" fontId="34" fillId="41" borderId="53" xfId="0" applyFont="1" applyFill="1" applyBorder="1" applyAlignment="1">
      <alignment horizontal="center" wrapText="1"/>
    </xf>
    <xf numFmtId="0" fontId="34" fillId="41" borderId="4" xfId="0" applyFont="1" applyFill="1" applyBorder="1" applyAlignment="1">
      <alignment horizontal="center" wrapText="1"/>
    </xf>
    <xf numFmtId="0" fontId="34" fillId="13" borderId="54" xfId="0" applyFont="1" applyFill="1" applyBorder="1" applyAlignment="1">
      <alignment horizontal="center" wrapText="1"/>
    </xf>
    <xf numFmtId="0" fontId="34" fillId="29" borderId="80" xfId="0" applyFont="1" applyFill="1" applyBorder="1"/>
    <xf numFmtId="0" fontId="34" fillId="0" borderId="4" xfId="0" applyFont="1" applyBorder="1"/>
    <xf numFmtId="0" fontId="34" fillId="29" borderId="12" xfId="0" applyFont="1" applyFill="1" applyBorder="1"/>
    <xf numFmtId="0" fontId="34" fillId="49" borderId="0" xfId="0" applyFont="1" applyFill="1"/>
    <xf numFmtId="0" fontId="32" fillId="40" borderId="59" xfId="0" applyFont="1" applyFill="1" applyBorder="1" applyAlignment="1">
      <alignment horizontal="center"/>
    </xf>
    <xf numFmtId="0" fontId="32" fillId="40" borderId="59" xfId="0" applyFont="1" applyFill="1" applyBorder="1"/>
    <xf numFmtId="0" fontId="32" fillId="40" borderId="59" xfId="0" applyFont="1" applyFill="1" applyBorder="1" applyAlignment="1">
      <alignment horizontal="center" vertical="center"/>
    </xf>
    <xf numFmtId="0" fontId="56" fillId="40" borderId="59" xfId="0" applyFont="1" applyFill="1" applyBorder="1" applyAlignment="1">
      <alignment horizontal="center" vertical="center"/>
    </xf>
    <xf numFmtId="0" fontId="37" fillId="39" borderId="44" xfId="3" applyFont="1" applyFill="1" applyBorder="1" applyAlignment="1">
      <alignment horizontal="center" vertical="center" wrapText="1"/>
    </xf>
    <xf numFmtId="0" fontId="37" fillId="39" borderId="50" xfId="3" applyFont="1" applyFill="1" applyBorder="1" applyAlignment="1">
      <alignment horizontal="center" vertical="center" wrapText="1"/>
    </xf>
    <xf numFmtId="0" fontId="37" fillId="39" borderId="4" xfId="3" applyFont="1" applyFill="1" applyBorder="1" applyAlignment="1">
      <alignment horizontal="center" vertical="center" wrapText="1"/>
    </xf>
    <xf numFmtId="0" fontId="34" fillId="29" borderId="51" xfId="0" applyFont="1" applyFill="1" applyBorder="1" applyAlignment="1">
      <alignment wrapText="1"/>
    </xf>
    <xf numFmtId="0" fontId="34" fillId="29" borderId="16" xfId="0" applyFont="1" applyFill="1" applyBorder="1" applyAlignment="1">
      <alignment wrapText="1"/>
    </xf>
    <xf numFmtId="0" fontId="34" fillId="29" borderId="4" xfId="0" applyFont="1" applyFill="1" applyBorder="1" applyAlignment="1">
      <alignment wrapText="1"/>
    </xf>
    <xf numFmtId="0" fontId="34" fillId="0" borderId="0" xfId="0" applyFont="1"/>
    <xf numFmtId="0" fontId="34" fillId="0" borderId="0" xfId="0" applyFont="1" applyAlignment="1">
      <alignment horizontal="center"/>
    </xf>
    <xf numFmtId="0" fontId="34" fillId="0" borderId="0" xfId="0" applyFont="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xf>
    <xf numFmtId="0" fontId="29" fillId="0" borderId="0" xfId="0" applyFont="1" applyAlignment="1">
      <alignment horizontal="center" vertical="center"/>
    </xf>
    <xf numFmtId="0" fontId="57" fillId="0" borderId="0" xfId="0" applyFont="1" applyAlignment="1">
      <alignment horizontal="center" vertical="center"/>
    </xf>
    <xf numFmtId="0" fontId="17" fillId="0" borderId="0" xfId="0" applyFont="1"/>
    <xf numFmtId="0" fontId="31" fillId="0" borderId="16" xfId="0" applyFont="1" applyBorder="1" applyAlignment="1">
      <alignment horizontal="center" vertical="center"/>
    </xf>
    <xf numFmtId="0" fontId="48" fillId="20" borderId="4" xfId="0" applyFont="1" applyFill="1" applyBorder="1" applyAlignment="1">
      <alignment horizontal="center" vertical="center"/>
    </xf>
    <xf numFmtId="0" fontId="43" fillId="0" borderId="0" xfId="3" applyFont="1" applyAlignment="1">
      <alignment horizontal="center" wrapText="1"/>
    </xf>
    <xf numFmtId="0" fontId="29" fillId="0" borderId="0" xfId="0" applyFont="1" applyAlignment="1">
      <alignment wrapText="1"/>
    </xf>
    <xf numFmtId="0" fontId="31" fillId="0" borderId="53" xfId="0" applyFont="1" applyBorder="1" applyAlignment="1">
      <alignment horizontal="center" vertical="center"/>
    </xf>
    <xf numFmtId="0" fontId="48" fillId="26" borderId="4" xfId="0" applyFont="1" applyFill="1" applyBorder="1" applyAlignment="1">
      <alignment horizontal="center" vertical="center"/>
    </xf>
    <xf numFmtId="0" fontId="48" fillId="27" borderId="4" xfId="0" applyFont="1" applyFill="1" applyBorder="1" applyAlignment="1">
      <alignment horizontal="center" vertical="center"/>
    </xf>
    <xf numFmtId="0" fontId="29" fillId="0" borderId="0" xfId="0" applyFont="1" applyAlignment="1">
      <alignment horizontal="center" wrapText="1"/>
    </xf>
    <xf numFmtId="0" fontId="29" fillId="29" borderId="0" xfId="0" applyFont="1" applyFill="1"/>
    <xf numFmtId="0" fontId="0" fillId="0" borderId="0" xfId="0" applyAlignment="1">
      <alignment horizontal="left" vertical="center" wrapText="1"/>
    </xf>
    <xf numFmtId="0" fontId="0" fillId="0" borderId="69" xfId="0" applyBorder="1" applyAlignment="1">
      <alignment horizontal="center" vertical="center" wrapText="1"/>
    </xf>
    <xf numFmtId="0" fontId="58" fillId="0" borderId="0" xfId="0" applyFont="1" applyAlignment="1">
      <alignment horizontal="center" vertical="center" wrapText="1"/>
    </xf>
    <xf numFmtId="0" fontId="59" fillId="0" borderId="0" xfId="0" applyFont="1" applyAlignment="1">
      <alignment horizontal="left" vertical="center" wrapText="1"/>
    </xf>
    <xf numFmtId="0" fontId="59" fillId="0" borderId="0" xfId="0" applyFont="1" applyAlignment="1">
      <alignment horizontal="center" vertical="center"/>
    </xf>
    <xf numFmtId="0" fontId="0" fillId="0" borderId="0" xfId="0" applyAlignment="1">
      <alignment horizontal="center" vertical="center" wrapText="1"/>
    </xf>
    <xf numFmtId="0" fontId="61" fillId="24" borderId="111" xfId="0" applyFont="1" applyFill="1" applyBorder="1" applyAlignment="1">
      <alignment horizontal="center" vertical="center" wrapText="1"/>
    </xf>
    <xf numFmtId="0" fontId="61" fillId="52" borderId="110" xfId="0" applyFont="1" applyFill="1" applyBorder="1" applyAlignment="1">
      <alignment horizontal="center" vertical="center"/>
    </xf>
    <xf numFmtId="0" fontId="61" fillId="52" borderId="110" xfId="0" applyFont="1" applyFill="1" applyBorder="1" applyAlignment="1">
      <alignment horizontal="center" vertical="center" wrapText="1"/>
    </xf>
    <xf numFmtId="0" fontId="61" fillId="21" borderId="117" xfId="0" applyFont="1" applyFill="1" applyBorder="1" applyAlignment="1">
      <alignment horizontal="center" vertical="center"/>
    </xf>
    <xf numFmtId="0" fontId="61" fillId="0" borderId="117" xfId="0" applyFont="1" applyBorder="1" applyAlignment="1">
      <alignment horizontal="center" vertical="center"/>
    </xf>
    <xf numFmtId="0" fontId="61" fillId="0" borderId="118" xfId="0" applyFont="1" applyBorder="1" applyAlignment="1">
      <alignment horizontal="center" vertical="center"/>
    </xf>
    <xf numFmtId="0" fontId="61" fillId="55" borderId="122" xfId="0" applyFont="1" applyFill="1" applyBorder="1" applyAlignment="1">
      <alignment horizontal="center" vertical="center"/>
    </xf>
    <xf numFmtId="0" fontId="61" fillId="0" borderId="122" xfId="0" applyFont="1" applyBorder="1" applyAlignment="1">
      <alignment horizontal="center" vertical="center"/>
    </xf>
    <xf numFmtId="0" fontId="61" fillId="0" borderId="38" xfId="0" applyFont="1" applyBorder="1" applyAlignment="1">
      <alignment horizontal="center" vertical="center"/>
    </xf>
    <xf numFmtId="0" fontId="61" fillId="21" borderId="12" xfId="0" applyFont="1" applyFill="1" applyBorder="1" applyAlignment="1">
      <alignment horizontal="center" vertical="center"/>
    </xf>
    <xf numFmtId="0" fontId="61" fillId="0" borderId="12" xfId="0" applyFont="1" applyBorder="1" applyAlignment="1">
      <alignment horizontal="center" vertical="center"/>
    </xf>
    <xf numFmtId="0" fontId="61" fillId="0" borderId="126" xfId="0" applyFont="1" applyBorder="1" applyAlignment="1">
      <alignment horizontal="center" vertical="center"/>
    </xf>
    <xf numFmtId="0" fontId="61" fillId="39" borderId="117" xfId="0" applyFont="1" applyFill="1" applyBorder="1" applyAlignment="1">
      <alignment horizontal="center" vertical="center"/>
    </xf>
    <xf numFmtId="0" fontId="61" fillId="39" borderId="122" xfId="0" applyFont="1" applyFill="1" applyBorder="1" applyAlignment="1">
      <alignment horizontal="center" vertical="center"/>
    </xf>
    <xf numFmtId="0" fontId="61" fillId="39" borderId="12" xfId="0" applyFont="1" applyFill="1" applyBorder="1" applyAlignment="1">
      <alignment horizontal="center" vertical="center"/>
    </xf>
    <xf numFmtId="0" fontId="52" fillId="39" borderId="12" xfId="0" applyFont="1" applyFill="1" applyBorder="1" applyAlignment="1">
      <alignment horizontal="center" vertical="center"/>
    </xf>
    <xf numFmtId="0" fontId="62" fillId="0" borderId="12" xfId="0" applyFont="1" applyBorder="1" applyAlignment="1">
      <alignment horizontal="center" vertical="center"/>
    </xf>
    <xf numFmtId="0" fontId="61" fillId="21" borderId="40" xfId="0" applyFont="1" applyFill="1" applyBorder="1" applyAlignment="1">
      <alignment horizontal="center" vertical="center"/>
    </xf>
    <xf numFmtId="0" fontId="61" fillId="55" borderId="40" xfId="0" applyFont="1" applyFill="1" applyBorder="1" applyAlignment="1">
      <alignment horizontal="center" vertical="center"/>
    </xf>
    <xf numFmtId="0" fontId="61" fillId="39" borderId="40" xfId="0" applyFont="1" applyFill="1" applyBorder="1" applyAlignment="1">
      <alignment horizontal="center" vertical="center"/>
    </xf>
    <xf numFmtId="0" fontId="61" fillId="13" borderId="12" xfId="0" applyFont="1" applyFill="1" applyBorder="1" applyAlignment="1">
      <alignment horizontal="center" vertical="center"/>
    </xf>
    <xf numFmtId="0" fontId="61" fillId="55" borderId="7" xfId="0" applyFont="1" applyFill="1" applyBorder="1" applyAlignment="1">
      <alignment horizontal="center" vertical="center"/>
    </xf>
    <xf numFmtId="0" fontId="61" fillId="21" borderId="4" xfId="0" applyFont="1" applyFill="1" applyBorder="1" applyAlignment="1">
      <alignment horizontal="center" vertical="center"/>
    </xf>
    <xf numFmtId="0" fontId="61" fillId="55" borderId="4" xfId="0" applyFont="1" applyFill="1" applyBorder="1" applyAlignment="1">
      <alignment horizontal="center" vertical="center"/>
    </xf>
    <xf numFmtId="0" fontId="63" fillId="0" borderId="0" xfId="0" applyFont="1" applyAlignment="1">
      <alignment horizontal="center" vertical="center" textRotation="255"/>
    </xf>
    <xf numFmtId="0" fontId="64" fillId="0" borderId="0" xfId="0" applyFont="1" applyAlignment="1">
      <alignment horizontal="center" vertical="center" textRotation="90" wrapText="1"/>
    </xf>
    <xf numFmtId="0" fontId="52" fillId="0" borderId="0" xfId="0" applyFont="1" applyAlignment="1">
      <alignment horizontal="center" vertical="center" textRotation="90" wrapText="1"/>
    </xf>
    <xf numFmtId="0" fontId="52" fillId="0" borderId="0" xfId="0" applyFont="1" applyAlignment="1">
      <alignment horizontal="left" vertical="center" wrapText="1"/>
    </xf>
    <xf numFmtId="0" fontId="52" fillId="0" borderId="0" xfId="0" applyFont="1" applyAlignment="1">
      <alignment horizontal="center" vertical="center" wrapText="1"/>
    </xf>
    <xf numFmtId="0" fontId="61" fillId="0" borderId="0" xfId="0" applyFont="1" applyAlignment="1">
      <alignment horizontal="center" vertical="center"/>
    </xf>
    <xf numFmtId="9" fontId="52" fillId="0" borderId="0" xfId="0" applyNumberFormat="1" applyFont="1" applyAlignment="1">
      <alignment horizontal="center" vertical="center"/>
    </xf>
    <xf numFmtId="0" fontId="65" fillId="0" borderId="15" xfId="0" applyFont="1" applyBorder="1" applyAlignment="1">
      <alignment horizontal="center" vertical="center" wrapText="1"/>
    </xf>
    <xf numFmtId="0" fontId="66" fillId="0" borderId="54" xfId="0" applyFont="1" applyBorder="1" applyAlignment="1">
      <alignment horizontal="center" vertical="center"/>
    </xf>
    <xf numFmtId="0" fontId="31" fillId="0" borderId="0" xfId="0" applyFont="1" applyAlignment="1">
      <alignment horizontal="center" vertical="center"/>
    </xf>
    <xf numFmtId="0" fontId="64" fillId="54" borderId="55" xfId="0" applyFont="1" applyFill="1" applyBorder="1" applyAlignment="1">
      <alignment horizontal="center" vertical="center"/>
    </xf>
    <xf numFmtId="0" fontId="52" fillId="0" borderId="15" xfId="0" applyFont="1" applyBorder="1" applyAlignment="1">
      <alignment horizontal="left" vertical="center" wrapText="1"/>
    </xf>
    <xf numFmtId="0" fontId="61" fillId="0" borderId="52" xfId="0" applyFont="1" applyBorder="1" applyAlignment="1">
      <alignment horizontal="center" vertical="center" wrapText="1"/>
    </xf>
    <xf numFmtId="9" fontId="59" fillId="0" borderId="0" xfId="0" applyNumberFormat="1" applyFont="1" applyAlignment="1">
      <alignment horizontal="center" vertical="center"/>
    </xf>
    <xf numFmtId="0" fontId="59" fillId="0" borderId="16" xfId="0" applyFont="1" applyBorder="1" applyAlignment="1">
      <alignment horizontal="center" vertical="center"/>
    </xf>
    <xf numFmtId="0" fontId="59" fillId="0" borderId="16" xfId="0" applyFont="1" applyBorder="1" applyAlignment="1">
      <alignment horizontal="left" vertical="center" wrapText="1"/>
    </xf>
    <xf numFmtId="0" fontId="64" fillId="9" borderId="111" xfId="0" applyFont="1" applyFill="1" applyBorder="1" applyAlignment="1">
      <alignment horizontal="center" vertical="center"/>
    </xf>
    <xf numFmtId="0" fontId="64" fillId="54" borderId="144" xfId="0" applyFont="1" applyFill="1" applyBorder="1" applyAlignment="1">
      <alignment horizontal="center" vertical="center"/>
    </xf>
    <xf numFmtId="0" fontId="67" fillId="54" borderId="4" xfId="0" applyFont="1" applyFill="1" applyBorder="1" applyAlignment="1">
      <alignment horizontal="center" vertical="center" wrapText="1"/>
    </xf>
    <xf numFmtId="0" fontId="64" fillId="0" borderId="0" xfId="0" applyFont="1" applyAlignment="1">
      <alignment horizontal="center" vertical="center"/>
    </xf>
    <xf numFmtId="0" fontId="64" fillId="54" borderId="16" xfId="0" applyFont="1" applyFill="1" applyBorder="1" applyAlignment="1">
      <alignment horizontal="center" vertical="center"/>
    </xf>
    <xf numFmtId="0" fontId="64" fillId="0" borderId="0" xfId="0" applyFont="1" applyAlignment="1">
      <alignment horizontal="left" vertical="center" wrapText="1"/>
    </xf>
    <xf numFmtId="0" fontId="68" fillId="2" borderId="7" xfId="3" applyFont="1" applyFill="1" applyBorder="1" applyAlignment="1" applyProtection="1">
      <alignment horizontal="center" vertical="center" wrapText="1"/>
      <protection locked="0"/>
    </xf>
    <xf numFmtId="1" fontId="70" fillId="0" borderId="4" xfId="2" applyNumberFormat="1" applyFont="1" applyFill="1" applyBorder="1" applyAlignment="1" applyProtection="1">
      <alignment horizontal="center" vertical="center" wrapText="1"/>
      <protection locked="0"/>
    </xf>
    <xf numFmtId="9" fontId="73" fillId="0" borderId="4" xfId="2" applyFont="1" applyFill="1" applyBorder="1" applyAlignment="1" applyProtection="1">
      <alignment horizontal="center" vertical="center" wrapText="1"/>
      <protection locked="0"/>
    </xf>
    <xf numFmtId="9" fontId="73" fillId="0" borderId="1" xfId="2" applyFont="1" applyFill="1" applyBorder="1" applyAlignment="1" applyProtection="1">
      <alignment horizontal="center" vertical="center" wrapText="1"/>
      <protection locked="0"/>
    </xf>
    <xf numFmtId="9" fontId="70" fillId="0" borderId="4" xfId="2" applyFont="1" applyFill="1" applyBorder="1" applyAlignment="1" applyProtection="1">
      <alignment horizontal="center" vertical="center" wrapText="1"/>
      <protection locked="0"/>
    </xf>
    <xf numFmtId="0" fontId="70" fillId="0" borderId="4" xfId="2" applyNumberFormat="1" applyFont="1" applyFill="1" applyBorder="1" applyAlignment="1" applyProtection="1">
      <alignment horizontal="center" vertical="center" wrapText="1"/>
      <protection locked="0"/>
    </xf>
    <xf numFmtId="9" fontId="72" fillId="0" borderId="4" xfId="2" applyFont="1" applyFill="1" applyBorder="1" applyAlignment="1" applyProtection="1">
      <alignment horizontal="center" vertical="center" wrapText="1"/>
      <protection locked="0"/>
    </xf>
    <xf numFmtId="9" fontId="72" fillId="0" borderId="1" xfId="2" applyFont="1" applyFill="1" applyBorder="1" applyAlignment="1" applyProtection="1">
      <alignment horizontal="center" vertical="center" wrapText="1"/>
      <protection locked="0"/>
    </xf>
    <xf numFmtId="9" fontId="68" fillId="0" borderId="4" xfId="2" applyFont="1" applyFill="1" applyBorder="1" applyAlignment="1" applyProtection="1">
      <alignment horizontal="center" vertical="center" wrapText="1"/>
      <protection locked="0"/>
    </xf>
    <xf numFmtId="9" fontId="68" fillId="0" borderId="1" xfId="2" applyFont="1" applyFill="1" applyBorder="1" applyAlignment="1" applyProtection="1">
      <alignment horizontal="center" vertical="center" wrapText="1"/>
      <protection locked="0"/>
    </xf>
    <xf numFmtId="43" fontId="75" fillId="0" borderId="4" xfId="1" applyFont="1" applyFill="1" applyBorder="1" applyAlignment="1">
      <alignment horizontal="center" vertical="center" wrapText="1"/>
    </xf>
    <xf numFmtId="1" fontId="71" fillId="0" borderId="4" xfId="1" applyNumberFormat="1" applyFont="1" applyFill="1" applyBorder="1" applyAlignment="1" applyProtection="1">
      <alignment horizontal="center" vertical="center" wrapText="1"/>
      <protection locked="0"/>
    </xf>
    <xf numFmtId="0" fontId="70" fillId="0" borderId="0" xfId="0" applyFont="1"/>
    <xf numFmtId="1" fontId="70" fillId="0" borderId="15" xfId="2" applyNumberFormat="1" applyFont="1" applyFill="1" applyBorder="1" applyAlignment="1" applyProtection="1">
      <alignment horizontal="center" vertical="center" wrapText="1"/>
      <protection locked="0"/>
    </xf>
    <xf numFmtId="9" fontId="73" fillId="0" borderId="15" xfId="2" applyFont="1" applyFill="1" applyBorder="1" applyAlignment="1" applyProtection="1">
      <alignment horizontal="center" vertical="center" wrapText="1"/>
      <protection locked="0"/>
    </xf>
    <xf numFmtId="9" fontId="70" fillId="0" borderId="15" xfId="2" applyFont="1" applyFill="1" applyBorder="1" applyAlignment="1" applyProtection="1">
      <alignment horizontal="center" vertical="center" wrapText="1"/>
      <protection locked="0"/>
    </xf>
    <xf numFmtId="0" fontId="70" fillId="0" borderId="15" xfId="2" applyNumberFormat="1" applyFont="1" applyFill="1" applyBorder="1" applyAlignment="1" applyProtection="1">
      <alignment horizontal="center" vertical="center" wrapText="1"/>
      <protection locked="0"/>
    </xf>
    <xf numFmtId="9" fontId="72" fillId="0" borderId="15" xfId="2" applyFont="1" applyFill="1" applyBorder="1" applyAlignment="1" applyProtection="1">
      <alignment horizontal="center" vertical="center" wrapText="1"/>
      <protection locked="0"/>
    </xf>
    <xf numFmtId="1" fontId="69" fillId="0" borderId="15" xfId="2" applyNumberFormat="1" applyFont="1" applyFill="1" applyBorder="1" applyAlignment="1" applyProtection="1">
      <alignment horizontal="center" vertical="center" wrapText="1"/>
      <protection locked="0"/>
    </xf>
    <xf numFmtId="9" fontId="68" fillId="0" borderId="15" xfId="2" applyFont="1" applyFill="1" applyBorder="1" applyAlignment="1" applyProtection="1">
      <alignment horizontal="center" vertical="center" wrapText="1"/>
      <protection locked="0"/>
    </xf>
    <xf numFmtId="9" fontId="69" fillId="0" borderId="15" xfId="2" applyFont="1" applyFill="1" applyBorder="1" applyAlignment="1" applyProtection="1">
      <alignment horizontal="center" vertical="center" wrapText="1"/>
      <protection locked="0"/>
    </xf>
    <xf numFmtId="0" fontId="3" fillId="0" borderId="2" xfId="3" applyFont="1" applyBorder="1" applyAlignment="1">
      <alignment horizontal="center" vertical="center" wrapText="1"/>
    </xf>
    <xf numFmtId="9" fontId="73" fillId="0" borderId="12" xfId="2" applyFont="1" applyFill="1" applyBorder="1" applyAlignment="1" applyProtection="1">
      <alignment horizontal="center" vertical="center" wrapText="1"/>
      <protection locked="0"/>
    </xf>
    <xf numFmtId="9" fontId="73" fillId="0" borderId="5" xfId="2" applyFont="1" applyFill="1" applyBorder="1" applyAlignment="1" applyProtection="1">
      <alignment horizontal="center" vertical="center" wrapText="1"/>
      <protection locked="0"/>
    </xf>
    <xf numFmtId="0" fontId="68" fillId="2" borderId="4" xfId="3" applyFont="1" applyFill="1" applyBorder="1" applyAlignment="1" applyProtection="1">
      <alignment horizontal="center" vertical="center" wrapText="1"/>
      <protection locked="0"/>
    </xf>
    <xf numFmtId="0" fontId="68" fillId="2" borderId="7" xfId="3" applyFont="1" applyFill="1" applyBorder="1" applyAlignment="1" applyProtection="1">
      <alignment horizontal="center" vertical="center" wrapText="1"/>
      <protection locked="0"/>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68" fillId="2" borderId="1" xfId="3" applyFont="1" applyFill="1" applyBorder="1" applyAlignment="1" applyProtection="1">
      <alignment horizontal="center" vertical="center" wrapText="1"/>
      <protection locked="0"/>
    </xf>
    <xf numFmtId="0" fontId="68" fillId="2" borderId="10" xfId="3" applyFont="1" applyFill="1" applyBorder="1" applyAlignment="1" applyProtection="1">
      <alignment horizontal="center" vertical="center" wrapText="1"/>
      <protection locked="0"/>
    </xf>
    <xf numFmtId="0" fontId="24" fillId="4" borderId="4" xfId="3" applyFont="1" applyFill="1" applyBorder="1" applyAlignment="1">
      <alignment horizontal="center" vertical="center" wrapText="1"/>
    </xf>
    <xf numFmtId="0" fontId="68" fillId="15" borderId="4" xfId="3" applyFont="1" applyFill="1" applyBorder="1" applyAlignment="1" applyProtection="1">
      <alignment horizontal="center" vertical="center" wrapText="1"/>
      <protection locked="0"/>
    </xf>
    <xf numFmtId="0" fontId="68" fillId="15" borderId="7" xfId="3" applyFont="1" applyFill="1" applyBorder="1" applyAlignment="1" applyProtection="1">
      <alignment horizontal="center" vertical="center" wrapText="1"/>
      <protection locked="0"/>
    </xf>
    <xf numFmtId="0" fontId="68" fillId="2" borderId="2" xfId="3" applyFont="1" applyFill="1" applyBorder="1" applyAlignment="1" applyProtection="1">
      <alignment horizontal="center" vertical="center" wrapText="1"/>
      <protection locked="0"/>
    </xf>
    <xf numFmtId="0" fontId="68" fillId="2" borderId="3" xfId="3" applyFont="1" applyFill="1" applyBorder="1" applyAlignment="1" applyProtection="1">
      <alignment horizontal="center" vertical="center" wrapText="1"/>
      <protection locked="0"/>
    </xf>
    <xf numFmtId="0" fontId="12" fillId="0" borderId="0" xfId="0" applyFont="1" applyAlignment="1" applyProtection="1">
      <alignment horizontal="center"/>
      <protection locked="0"/>
    </xf>
    <xf numFmtId="0" fontId="4" fillId="5" borderId="4" xfId="3" applyFont="1" applyFill="1" applyBorder="1" applyAlignment="1" applyProtection="1">
      <alignment horizontal="center" vertical="center" wrapText="1"/>
      <protection locked="0"/>
    </xf>
    <xf numFmtId="0" fontId="4" fillId="5" borderId="1" xfId="3" applyFont="1" applyFill="1" applyBorder="1" applyAlignment="1" applyProtection="1">
      <alignment horizontal="center" vertical="center" wrapText="1"/>
      <protection locked="0"/>
    </xf>
    <xf numFmtId="0" fontId="4" fillId="5" borderId="5" xfId="3" applyFont="1" applyFill="1" applyBorder="1" applyAlignment="1" applyProtection="1">
      <alignment horizontal="center" vertical="center" wrapText="1"/>
      <protection locked="0"/>
    </xf>
    <xf numFmtId="0" fontId="4" fillId="5" borderId="6" xfId="3" applyFont="1" applyFill="1" applyBorder="1" applyAlignment="1" applyProtection="1">
      <alignment horizontal="center" vertical="center" wrapText="1"/>
      <protection locked="0"/>
    </xf>
    <xf numFmtId="0" fontId="4" fillId="5" borderId="6" xfId="3" applyFont="1" applyFill="1" applyBorder="1" applyAlignment="1" applyProtection="1">
      <alignment horizontal="left" vertical="center" wrapText="1"/>
      <protection locked="0"/>
    </xf>
    <xf numFmtId="0" fontId="4" fillId="5" borderId="5" xfId="3" applyFont="1" applyFill="1" applyBorder="1" applyAlignment="1">
      <alignment horizontal="center" vertical="center" wrapText="1"/>
    </xf>
    <xf numFmtId="0" fontId="4" fillId="5" borderId="6" xfId="3" applyFont="1" applyFill="1" applyBorder="1" applyAlignment="1">
      <alignment horizontal="center" vertical="center" wrapText="1"/>
    </xf>
    <xf numFmtId="0" fontId="4" fillId="5" borderId="6" xfId="3" applyFont="1" applyFill="1" applyBorder="1" applyAlignment="1">
      <alignment horizontal="left" vertical="center" wrapText="1"/>
    </xf>
    <xf numFmtId="0" fontId="26" fillId="18" borderId="43" xfId="0" applyFont="1" applyFill="1" applyBorder="1" applyAlignment="1">
      <alignment horizontal="center" vertical="center" wrapText="1"/>
    </xf>
    <xf numFmtId="0" fontId="26" fillId="18" borderId="44" xfId="0" applyFont="1" applyFill="1" applyBorder="1" applyAlignment="1">
      <alignment horizontal="center" vertical="center" wrapText="1"/>
    </xf>
    <xf numFmtId="0" fontId="25" fillId="17" borderId="1" xfId="0" applyFont="1" applyFill="1" applyBorder="1" applyAlignment="1">
      <alignment horizontal="center" vertical="center" wrapText="1"/>
    </xf>
    <xf numFmtId="0" fontId="25" fillId="17" borderId="2" xfId="0" applyFont="1" applyFill="1" applyBorder="1" applyAlignment="1">
      <alignment horizontal="center" vertical="center" wrapText="1"/>
    </xf>
    <xf numFmtId="0" fontId="25" fillId="17" borderId="3" xfId="0" applyFont="1" applyFill="1" applyBorder="1" applyAlignment="1">
      <alignment horizontal="center" vertical="center" wrapText="1"/>
    </xf>
    <xf numFmtId="0" fontId="25" fillId="17" borderId="1" xfId="0" applyFont="1" applyFill="1" applyBorder="1" applyAlignment="1">
      <alignment horizontal="left" vertical="center" wrapText="1"/>
    </xf>
    <xf numFmtId="0" fontId="25" fillId="17" borderId="2" xfId="0" applyFont="1" applyFill="1" applyBorder="1" applyAlignment="1">
      <alignment horizontal="left" vertical="center" wrapText="1"/>
    </xf>
    <xf numFmtId="0" fontId="25" fillId="17" borderId="3" xfId="0" applyFont="1" applyFill="1" applyBorder="1" applyAlignment="1">
      <alignment horizontal="left" vertical="center" wrapText="1"/>
    </xf>
    <xf numFmtId="0" fontId="27" fillId="24" borderId="52" xfId="0" applyFont="1" applyFill="1" applyBorder="1" applyAlignment="1">
      <alignment horizontal="center" vertical="center" wrapText="1"/>
    </xf>
    <xf numFmtId="0" fontId="27" fillId="24" borderId="53" xfId="0" applyFont="1" applyFill="1" applyBorder="1" applyAlignment="1">
      <alignment horizontal="center" vertical="center" wrapText="1"/>
    </xf>
    <xf numFmtId="0" fontId="27" fillId="24" borderId="54" xfId="0" applyFont="1" applyFill="1" applyBorder="1" applyAlignment="1">
      <alignment horizontal="center" vertical="center" wrapText="1"/>
    </xf>
    <xf numFmtId="0" fontId="25" fillId="17" borderId="7" xfId="0" applyFont="1" applyFill="1" applyBorder="1" applyAlignment="1">
      <alignment horizontal="center" vertical="center" wrapText="1"/>
    </xf>
    <xf numFmtId="0" fontId="25" fillId="17" borderId="11" xfId="0" applyFont="1" applyFill="1" applyBorder="1" applyAlignment="1">
      <alignment horizontal="center" vertical="center" wrapText="1"/>
    </xf>
    <xf numFmtId="0" fontId="26" fillId="18" borderId="47" xfId="0" applyFont="1" applyFill="1" applyBorder="1" applyAlignment="1">
      <alignment horizontal="center" vertical="center" wrapText="1"/>
    </xf>
    <xf numFmtId="0" fontId="26" fillId="18" borderId="49" xfId="0" applyFont="1" applyFill="1" applyBorder="1" applyAlignment="1">
      <alignment horizontal="center" vertical="center" wrapText="1"/>
    </xf>
    <xf numFmtId="0" fontId="26" fillId="18" borderId="48" xfId="0" applyFont="1" applyFill="1" applyBorder="1" applyAlignment="1">
      <alignment horizontal="center" vertical="center" wrapText="1"/>
    </xf>
    <xf numFmtId="0" fontId="26" fillId="18" borderId="46" xfId="0" applyFont="1" applyFill="1" applyBorder="1" applyAlignment="1">
      <alignment horizontal="center" vertical="center" wrapText="1"/>
    </xf>
    <xf numFmtId="0" fontId="25" fillId="17" borderId="12" xfId="0" applyFont="1" applyFill="1" applyBorder="1" applyAlignment="1">
      <alignment horizontal="center" vertical="center" wrapText="1"/>
    </xf>
    <xf numFmtId="0" fontId="26" fillId="18" borderId="42" xfId="0" applyFont="1" applyFill="1" applyBorder="1" applyAlignment="1">
      <alignment horizontal="center" vertical="center" wrapText="1"/>
    </xf>
    <xf numFmtId="0" fontId="26" fillId="18" borderId="45" xfId="0" applyFont="1" applyFill="1" applyBorder="1" applyAlignment="1">
      <alignment horizontal="center" vertical="center" wrapText="1"/>
    </xf>
    <xf numFmtId="0" fontId="26" fillId="23" borderId="50" xfId="0" applyFont="1" applyFill="1" applyBorder="1" applyAlignment="1">
      <alignment horizontal="center" vertical="center" wrapText="1"/>
    </xf>
    <xf numFmtId="0" fontId="26" fillId="23" borderId="16" xfId="0" applyFont="1" applyFill="1" applyBorder="1" applyAlignment="1">
      <alignment horizontal="center" vertical="center" wrapText="1"/>
    </xf>
    <xf numFmtId="0" fontId="26" fillId="23" borderId="51" xfId="0" applyFont="1" applyFill="1" applyBorder="1" applyAlignment="1">
      <alignment horizontal="center" vertical="center" wrapText="1"/>
    </xf>
    <xf numFmtId="0" fontId="26" fillId="23" borderId="52" xfId="0" applyFont="1" applyFill="1" applyBorder="1" applyAlignment="1">
      <alignment horizontal="center" vertical="center" wrapText="1"/>
    </xf>
    <xf numFmtId="0" fontId="26" fillId="23" borderId="53" xfId="0" applyFont="1" applyFill="1" applyBorder="1" applyAlignment="1">
      <alignment horizontal="center" vertical="center" wrapText="1"/>
    </xf>
    <xf numFmtId="0" fontId="26" fillId="23" borderId="54" xfId="0" applyFont="1" applyFill="1" applyBorder="1" applyAlignment="1">
      <alignment horizontal="center" vertical="center" wrapText="1"/>
    </xf>
    <xf numFmtId="0" fontId="25" fillId="25" borderId="55" xfId="0" applyFont="1" applyFill="1" applyBorder="1" applyAlignment="1">
      <alignment horizontal="center" vertical="center" wrapText="1"/>
    </xf>
    <xf numFmtId="0" fontId="25" fillId="25" borderId="56" xfId="0" applyFont="1" applyFill="1" applyBorder="1" applyAlignment="1">
      <alignment horizontal="center" vertical="center" wrapText="1"/>
    </xf>
    <xf numFmtId="0" fontId="25" fillId="25" borderId="53" xfId="0" applyFont="1" applyFill="1" applyBorder="1" applyAlignment="1">
      <alignment horizontal="center" vertical="center" wrapText="1"/>
    </xf>
    <xf numFmtId="0" fontId="25" fillId="25" borderId="54" xfId="0" applyFont="1" applyFill="1" applyBorder="1" applyAlignment="1">
      <alignment horizontal="center" vertical="center" wrapText="1"/>
    </xf>
    <xf numFmtId="0" fontId="28" fillId="0" borderId="4" xfId="0" applyFont="1" applyBorder="1" applyAlignment="1">
      <alignment horizontal="center" vertical="center" wrapText="1"/>
    </xf>
    <xf numFmtId="0" fontId="28" fillId="0" borderId="4" xfId="0" applyFont="1" applyBorder="1" applyAlignment="1">
      <alignment horizontal="center" vertical="center"/>
    </xf>
    <xf numFmtId="0" fontId="29" fillId="0" borderId="57" xfId="0" applyFont="1" applyBorder="1" applyAlignment="1">
      <alignment horizontal="center" vertical="center"/>
    </xf>
    <xf numFmtId="0" fontId="29" fillId="0" borderId="58" xfId="0" applyFont="1" applyBorder="1" applyAlignment="1">
      <alignment horizontal="center" vertical="center"/>
    </xf>
    <xf numFmtId="0" fontId="29" fillId="0" borderId="28" xfId="0" applyFont="1" applyBorder="1" applyAlignment="1">
      <alignment horizontal="center" vertical="center"/>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26" fillId="0" borderId="0" xfId="0" applyFont="1" applyAlignment="1">
      <alignment vertical="top"/>
    </xf>
    <xf numFmtId="0" fontId="26" fillId="0" borderId="0" xfId="0" applyFont="1" applyAlignment="1">
      <alignment horizontal="left" vertical="top"/>
    </xf>
    <xf numFmtId="0" fontId="30" fillId="0" borderId="0" xfId="0" applyFont="1"/>
    <xf numFmtId="0" fontId="26" fillId="0" borderId="0" xfId="0" applyFont="1" applyAlignment="1">
      <alignment horizontal="center" vertical="center"/>
    </xf>
    <xf numFmtId="0" fontId="26" fillId="0" borderId="52" xfId="0" applyFont="1" applyBorder="1" applyAlignment="1">
      <alignment horizontal="center"/>
    </xf>
    <xf numFmtId="0" fontId="26" fillId="0" borderId="54" xfId="0" applyFont="1" applyBorder="1" applyAlignment="1">
      <alignment horizontal="center"/>
    </xf>
    <xf numFmtId="0" fontId="26" fillId="29" borderId="60" xfId="0" applyFont="1" applyFill="1" applyBorder="1" applyAlignment="1">
      <alignment horizontal="center" vertical="top" wrapText="1"/>
    </xf>
    <xf numFmtId="0" fontId="26" fillId="29" borderId="61" xfId="0" applyFont="1" applyFill="1" applyBorder="1" applyAlignment="1">
      <alignment horizontal="center" vertical="top" wrapText="1"/>
    </xf>
    <xf numFmtId="0" fontId="26" fillId="29" borderId="62" xfId="0" applyFont="1" applyFill="1" applyBorder="1" applyAlignment="1">
      <alignment horizontal="center" vertical="top" wrapText="1"/>
    </xf>
    <xf numFmtId="0" fontId="26" fillId="29" borderId="0" xfId="0" applyFont="1" applyFill="1" applyAlignment="1">
      <alignment horizontal="center" vertical="top" wrapText="1"/>
    </xf>
    <xf numFmtId="0" fontId="26" fillId="29" borderId="65" xfId="0" applyFont="1" applyFill="1" applyBorder="1" applyAlignment="1">
      <alignment horizontal="center" vertical="top" wrapText="1"/>
    </xf>
    <xf numFmtId="0" fontId="26" fillId="29" borderId="16" xfId="0" applyFont="1" applyFill="1" applyBorder="1" applyAlignment="1">
      <alignment horizontal="center" vertical="top" wrapText="1"/>
    </xf>
    <xf numFmtId="0" fontId="26" fillId="29" borderId="0" xfId="0" applyFont="1" applyFill="1" applyAlignment="1">
      <alignment horizontal="right"/>
    </xf>
    <xf numFmtId="0" fontId="26" fillId="29" borderId="16" xfId="0" applyFont="1" applyFill="1" applyBorder="1" applyAlignment="1">
      <alignment horizontal="center"/>
    </xf>
    <xf numFmtId="0" fontId="26" fillId="29" borderId="66" xfId="0" applyFont="1" applyFill="1" applyBorder="1" applyAlignment="1">
      <alignment horizontal="center" vertical="center" wrapText="1"/>
    </xf>
    <xf numFmtId="0" fontId="26" fillId="29" borderId="56" xfId="0" applyFont="1" applyFill="1" applyBorder="1" applyAlignment="1">
      <alignment horizontal="center" vertical="center" wrapText="1"/>
    </xf>
    <xf numFmtId="0" fontId="26" fillId="29" borderId="62" xfId="0" applyFont="1" applyFill="1" applyBorder="1" applyAlignment="1">
      <alignment horizontal="center" vertical="center" wrapText="1"/>
    </xf>
    <xf numFmtId="0" fontId="26" fillId="29" borderId="0" xfId="0" applyFont="1" applyFill="1" applyAlignment="1">
      <alignment horizontal="center" vertical="center" wrapText="1"/>
    </xf>
    <xf numFmtId="0" fontId="26" fillId="0" borderId="0" xfId="0" applyFont="1" applyAlignment="1">
      <alignment horizontal="center"/>
    </xf>
    <xf numFmtId="0" fontId="27" fillId="24" borderId="60" xfId="0" applyFont="1" applyFill="1" applyBorder="1" applyAlignment="1">
      <alignment horizontal="center" vertical="center"/>
    </xf>
    <xf numFmtId="0" fontId="27" fillId="24" borderId="61" xfId="0" applyFont="1" applyFill="1" applyBorder="1" applyAlignment="1">
      <alignment horizontal="center" vertical="center"/>
    </xf>
    <xf numFmtId="0" fontId="27" fillId="24" borderId="62" xfId="0" applyFont="1" applyFill="1" applyBorder="1" applyAlignment="1">
      <alignment horizontal="center" vertical="center"/>
    </xf>
    <xf numFmtId="0" fontId="27" fillId="24" borderId="0" xfId="0" applyFont="1" applyFill="1" applyAlignment="1">
      <alignment horizontal="center" vertical="center"/>
    </xf>
    <xf numFmtId="0" fontId="26" fillId="0" borderId="62" xfId="0" applyFont="1" applyBorder="1" applyAlignment="1">
      <alignment horizontal="left" vertical="top" wrapText="1"/>
    </xf>
    <xf numFmtId="0" fontId="26" fillId="0" borderId="0" xfId="0" applyFont="1" applyAlignment="1">
      <alignment horizontal="left" vertical="top" wrapText="1"/>
    </xf>
    <xf numFmtId="0" fontId="26" fillId="0" borderId="0" xfId="0" applyFont="1" applyAlignment="1">
      <alignment horizontal="center" vertical="top" wrapText="1"/>
    </xf>
    <xf numFmtId="0" fontId="27" fillId="28" borderId="63" xfId="0" applyFont="1" applyFill="1" applyBorder="1" applyAlignment="1">
      <alignment horizontal="center" vertical="center"/>
    </xf>
    <xf numFmtId="0" fontId="27" fillId="28" borderId="64" xfId="0" applyFont="1" applyFill="1" applyBorder="1" applyAlignment="1">
      <alignment horizontal="center" vertical="center"/>
    </xf>
    <xf numFmtId="0" fontId="32" fillId="17" borderId="7" xfId="0" applyFont="1" applyFill="1" applyBorder="1" applyAlignment="1">
      <alignment horizontal="center" vertical="center" wrapText="1"/>
    </xf>
    <xf numFmtId="0" fontId="32" fillId="17" borderId="12" xfId="0" applyFont="1" applyFill="1" applyBorder="1" applyAlignment="1">
      <alignment horizontal="center" vertical="center" wrapText="1"/>
    </xf>
    <xf numFmtId="0" fontId="28" fillId="18" borderId="42" xfId="0" applyFont="1" applyFill="1" applyBorder="1" applyAlignment="1">
      <alignment horizontal="center" vertical="center" wrapText="1"/>
    </xf>
    <xf numFmtId="0" fontId="28" fillId="18" borderId="49" xfId="0" applyFont="1" applyFill="1" applyBorder="1" applyAlignment="1">
      <alignment horizontal="center" vertical="center" wrapText="1"/>
    </xf>
    <xf numFmtId="0" fontId="28" fillId="18" borderId="43" xfId="0" applyFont="1" applyFill="1" applyBorder="1" applyAlignment="1">
      <alignment horizontal="center" vertical="center" wrapText="1"/>
    </xf>
    <xf numFmtId="0" fontId="28" fillId="18" borderId="46" xfId="0" applyFont="1" applyFill="1" applyBorder="1" applyAlignment="1">
      <alignment horizontal="center" vertical="center" wrapText="1"/>
    </xf>
    <xf numFmtId="0" fontId="34" fillId="24" borderId="52" xfId="0" applyFont="1" applyFill="1" applyBorder="1" applyAlignment="1">
      <alignment horizontal="center" vertical="center" wrapText="1"/>
    </xf>
    <xf numFmtId="0" fontId="34" fillId="24" borderId="53" xfId="0" applyFont="1" applyFill="1" applyBorder="1" applyAlignment="1">
      <alignment horizontal="center" vertical="center" wrapText="1"/>
    </xf>
    <xf numFmtId="0" fontId="34" fillId="24" borderId="54" xfId="0" applyFont="1" applyFill="1" applyBorder="1" applyAlignment="1">
      <alignment horizontal="center" vertical="center" wrapText="1"/>
    </xf>
    <xf numFmtId="0" fontId="28" fillId="18" borderId="4" xfId="0" applyFont="1" applyFill="1" applyBorder="1" applyAlignment="1">
      <alignment horizontal="center" vertical="center" wrapText="1"/>
    </xf>
    <xf numFmtId="0" fontId="28" fillId="18" borderId="7" xfId="0" applyFont="1" applyFill="1" applyBorder="1" applyAlignment="1">
      <alignment horizontal="center" vertical="center" wrapText="1"/>
    </xf>
    <xf numFmtId="0" fontId="28" fillId="18" borderId="12" xfId="0" applyFont="1" applyFill="1" applyBorder="1" applyAlignment="1">
      <alignment horizontal="center" vertical="center" wrapText="1"/>
    </xf>
    <xf numFmtId="0" fontId="28" fillId="23" borderId="50" xfId="0" applyFont="1" applyFill="1" applyBorder="1" applyAlignment="1">
      <alignment horizontal="center" vertical="center" wrapText="1"/>
    </xf>
    <xf numFmtId="0" fontId="28" fillId="23" borderId="16" xfId="0" applyFont="1" applyFill="1" applyBorder="1" applyAlignment="1">
      <alignment horizontal="center" vertical="center" wrapText="1"/>
    </xf>
    <xf numFmtId="0" fontId="28" fillId="23" borderId="51" xfId="0" applyFont="1" applyFill="1" applyBorder="1" applyAlignment="1">
      <alignment horizontal="center" vertical="center" wrapText="1"/>
    </xf>
    <xf numFmtId="0" fontId="28" fillId="23" borderId="52" xfId="0" applyFont="1" applyFill="1" applyBorder="1" applyAlignment="1">
      <alignment horizontal="center" vertical="center" wrapText="1"/>
    </xf>
    <xf numFmtId="0" fontId="28" fillId="23" borderId="53" xfId="0" applyFont="1" applyFill="1" applyBorder="1" applyAlignment="1">
      <alignment horizontal="center" vertical="center" wrapText="1"/>
    </xf>
    <xf numFmtId="0" fontId="28" fillId="23" borderId="54" xfId="0" applyFont="1" applyFill="1" applyBorder="1" applyAlignment="1">
      <alignment horizontal="center" vertical="center" wrapText="1"/>
    </xf>
    <xf numFmtId="0" fontId="32" fillId="25" borderId="55" xfId="0" applyFont="1" applyFill="1" applyBorder="1" applyAlignment="1">
      <alignment horizontal="center" vertical="center" wrapText="1"/>
    </xf>
    <xf numFmtId="0" fontId="32" fillId="25" borderId="56" xfId="0" applyFont="1" applyFill="1" applyBorder="1" applyAlignment="1">
      <alignment horizontal="center" vertical="center" wrapText="1"/>
    </xf>
    <xf numFmtId="0" fontId="32" fillId="25" borderId="67" xfId="0" applyFont="1" applyFill="1" applyBorder="1" applyAlignment="1">
      <alignment horizontal="center" vertical="center" wrapText="1"/>
    </xf>
    <xf numFmtId="0" fontId="28" fillId="0" borderId="10" xfId="0" applyFont="1" applyBorder="1" applyAlignment="1">
      <alignment horizontal="center" vertical="center"/>
    </xf>
    <xf numFmtId="0" fontId="28" fillId="0" borderId="68" xfId="0" applyFont="1" applyBorder="1" applyAlignment="1">
      <alignment horizontal="center" vertical="center"/>
    </xf>
    <xf numFmtId="0" fontId="28" fillId="0" borderId="41"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3" xfId="0" applyFont="1" applyBorder="1" applyAlignment="1">
      <alignment horizontal="center" vertical="center"/>
    </xf>
    <xf numFmtId="0" fontId="26" fillId="0" borderId="19" xfId="0" applyFont="1" applyBorder="1" applyAlignment="1">
      <alignment horizontal="center" vertical="center"/>
    </xf>
    <xf numFmtId="0" fontId="26" fillId="0" borderId="52" xfId="0" applyFont="1" applyBorder="1" applyAlignment="1">
      <alignment horizontal="center" vertical="center"/>
    </xf>
    <xf numFmtId="0" fontId="26" fillId="0" borderId="54" xfId="0" applyFont="1" applyBorder="1" applyAlignment="1">
      <alignment horizontal="center" vertical="center"/>
    </xf>
    <xf numFmtId="0" fontId="32" fillId="17" borderId="0" xfId="0" applyFont="1" applyFill="1" applyAlignment="1">
      <alignment horizontal="center" vertical="center" wrapText="1"/>
    </xf>
    <xf numFmtId="0" fontId="35" fillId="4" borderId="0" xfId="0" applyFont="1" applyFill="1"/>
    <xf numFmtId="0" fontId="35" fillId="4" borderId="69" xfId="0" applyFont="1" applyFill="1" applyBorder="1"/>
    <xf numFmtId="0" fontId="34" fillId="0" borderId="53" xfId="0" applyFont="1" applyBorder="1" applyAlignment="1">
      <alignment horizontal="left" vertical="center" wrapText="1"/>
    </xf>
    <xf numFmtId="0" fontId="35" fillId="0" borderId="54" xfId="0" applyFont="1" applyBorder="1"/>
    <xf numFmtId="0" fontId="35" fillId="4" borderId="70" xfId="0" applyFont="1" applyFill="1" applyBorder="1"/>
    <xf numFmtId="0" fontId="35" fillId="4" borderId="71" xfId="0" applyFont="1" applyFill="1" applyBorder="1"/>
    <xf numFmtId="0" fontId="37" fillId="0" borderId="53" xfId="0" applyFont="1" applyBorder="1" applyAlignment="1">
      <alignment horizontal="left"/>
    </xf>
    <xf numFmtId="0" fontId="34" fillId="0" borderId="56" xfId="0" applyFont="1" applyBorder="1" applyAlignment="1">
      <alignment wrapText="1"/>
    </xf>
    <xf numFmtId="0" fontId="35" fillId="0" borderId="67" xfId="0" applyFont="1" applyBorder="1"/>
    <xf numFmtId="0" fontId="32" fillId="17" borderId="63" xfId="0" applyFont="1" applyFill="1" applyBorder="1" applyAlignment="1">
      <alignment horizontal="left" vertical="center" wrapText="1"/>
    </xf>
    <xf numFmtId="0" fontId="32" fillId="17" borderId="64" xfId="0" applyFont="1" applyFill="1" applyBorder="1" applyAlignment="1">
      <alignment horizontal="left" vertical="center" wrapText="1"/>
    </xf>
    <xf numFmtId="0" fontId="32" fillId="17" borderId="64" xfId="0" applyFont="1" applyFill="1" applyBorder="1" applyAlignment="1">
      <alignment horizontal="center" vertical="center" wrapText="1"/>
    </xf>
    <xf numFmtId="0" fontId="32" fillId="17" borderId="72" xfId="0" applyFont="1" applyFill="1" applyBorder="1" applyAlignment="1">
      <alignment horizontal="center" vertical="center" wrapText="1"/>
    </xf>
    <xf numFmtId="0" fontId="34" fillId="23" borderId="73" xfId="0" applyFont="1" applyFill="1" applyBorder="1" applyAlignment="1">
      <alignment horizontal="center" vertical="center" wrapText="1"/>
    </xf>
    <xf numFmtId="0" fontId="35" fillId="0" borderId="46" xfId="0" applyFont="1" applyBorder="1"/>
    <xf numFmtId="0" fontId="34" fillId="23" borderId="74" xfId="0" applyFont="1" applyFill="1" applyBorder="1" applyAlignment="1">
      <alignment horizontal="center" vertical="center" wrapText="1"/>
    </xf>
    <xf numFmtId="0" fontId="35" fillId="0" borderId="77" xfId="0" applyFont="1" applyBorder="1"/>
    <xf numFmtId="0" fontId="32" fillId="17" borderId="78" xfId="0" applyFont="1" applyFill="1" applyBorder="1" applyAlignment="1">
      <alignment horizontal="center" vertical="center"/>
    </xf>
    <xf numFmtId="0" fontId="32" fillId="17" borderId="81" xfId="0" applyFont="1" applyFill="1" applyBorder="1" applyAlignment="1">
      <alignment horizontal="center" vertical="center"/>
    </xf>
    <xf numFmtId="0" fontId="28" fillId="32" borderId="55" xfId="0" applyFont="1" applyFill="1" applyBorder="1" applyAlignment="1">
      <alignment horizontal="center" vertical="center" wrapText="1"/>
    </xf>
    <xf numFmtId="0" fontId="35" fillId="31" borderId="50" xfId="0" applyFont="1" applyFill="1" applyBorder="1"/>
    <xf numFmtId="0" fontId="28" fillId="32" borderId="4" xfId="0" applyFont="1" applyFill="1" applyBorder="1" applyAlignment="1">
      <alignment horizontal="center" vertical="center" wrapText="1"/>
    </xf>
    <xf numFmtId="0" fontId="35" fillId="31" borderId="4" xfId="0" applyFont="1" applyFill="1" applyBorder="1"/>
    <xf numFmtId="0" fontId="28" fillId="31" borderId="4" xfId="0" applyFont="1" applyFill="1" applyBorder="1" applyAlignment="1">
      <alignment horizontal="center" vertical="center" wrapText="1"/>
    </xf>
    <xf numFmtId="0" fontId="28" fillId="32" borderId="47" xfId="0" applyFont="1" applyFill="1" applyBorder="1" applyAlignment="1">
      <alignment horizontal="center" vertical="center" wrapText="1"/>
    </xf>
    <xf numFmtId="0" fontId="28" fillId="32" borderId="45" xfId="0" applyFont="1" applyFill="1" applyBorder="1" applyAlignment="1">
      <alignment horizontal="center" vertical="center" wrapText="1"/>
    </xf>
    <xf numFmtId="0" fontId="35" fillId="30" borderId="79" xfId="0" applyFont="1" applyFill="1" applyBorder="1" applyAlignment="1">
      <alignment horizontal="center" vertical="center" wrapText="1"/>
    </xf>
    <xf numFmtId="0" fontId="35" fillId="30" borderId="50" xfId="0" applyFont="1" applyFill="1" applyBorder="1" applyAlignment="1">
      <alignment horizontal="center" vertical="center" wrapText="1"/>
    </xf>
    <xf numFmtId="0" fontId="35" fillId="30" borderId="4" xfId="0" applyFont="1" applyFill="1" applyBorder="1" applyAlignment="1">
      <alignment horizontal="center" vertical="center" wrapText="1"/>
    </xf>
    <xf numFmtId="0" fontId="36" fillId="36" borderId="4" xfId="0" applyFont="1" applyFill="1" applyBorder="1" applyAlignment="1">
      <alignment horizontal="center" vertical="center"/>
    </xf>
    <xf numFmtId="0" fontId="35" fillId="34" borderId="4" xfId="0" applyFont="1" applyFill="1" applyBorder="1"/>
    <xf numFmtId="9" fontId="36" fillId="37" borderId="67" xfId="0" applyNumberFormat="1" applyFont="1" applyFill="1" applyBorder="1" applyAlignment="1">
      <alignment horizontal="center" vertical="center"/>
    </xf>
    <xf numFmtId="0" fontId="35" fillId="35" borderId="51" xfId="0" applyFont="1" applyFill="1" applyBorder="1"/>
    <xf numFmtId="9" fontId="36" fillId="37" borderId="48" xfId="0" applyNumberFormat="1" applyFont="1" applyFill="1" applyBorder="1" applyAlignment="1">
      <alignment horizontal="center" vertical="center"/>
    </xf>
    <xf numFmtId="0" fontId="35" fillId="35" borderId="44" xfId="0" applyFont="1" applyFill="1" applyBorder="1"/>
    <xf numFmtId="0" fontId="36" fillId="36" borderId="3" xfId="0" applyFont="1" applyFill="1" applyBorder="1" applyAlignment="1">
      <alignment horizontal="center" vertical="center"/>
    </xf>
    <xf numFmtId="0" fontId="35" fillId="34" borderId="3" xfId="0" applyFont="1" applyFill="1" applyBorder="1"/>
    <xf numFmtId="9" fontId="36" fillId="37" borderId="80" xfId="0" applyNumberFormat="1" applyFont="1" applyFill="1" applyBorder="1" applyAlignment="1">
      <alignment horizontal="center" vertical="center"/>
    </xf>
    <xf numFmtId="9" fontId="36" fillId="37" borderId="46" xfId="0" applyNumberFormat="1" applyFont="1" applyFill="1" applyBorder="1" applyAlignment="1">
      <alignment horizontal="center" vertical="center"/>
    </xf>
    <xf numFmtId="0" fontId="28" fillId="32" borderId="67" xfId="0" applyFont="1" applyFill="1" applyBorder="1" applyAlignment="1">
      <alignment horizontal="center" vertical="center" wrapText="1"/>
    </xf>
    <xf numFmtId="0" fontId="35" fillId="31" borderId="51" xfId="0" applyFont="1" applyFill="1" applyBorder="1"/>
    <xf numFmtId="0" fontId="28" fillId="32" borderId="80" xfId="0" applyFont="1" applyFill="1" applyBorder="1" applyAlignment="1">
      <alignment horizontal="center" vertical="center" wrapText="1"/>
    </xf>
    <xf numFmtId="0" fontId="28" fillId="32" borderId="59" xfId="0" applyFont="1" applyFill="1" applyBorder="1" applyAlignment="1">
      <alignment horizontal="center" vertical="center" wrapText="1"/>
    </xf>
    <xf numFmtId="0" fontId="28" fillId="32" borderId="48" xfId="0" applyFont="1" applyFill="1" applyBorder="1" applyAlignment="1">
      <alignment horizontal="center" vertical="center" wrapText="1"/>
    </xf>
    <xf numFmtId="0" fontId="28" fillId="32" borderId="44" xfId="0" applyFont="1" applyFill="1" applyBorder="1" applyAlignment="1">
      <alignment horizontal="center" vertical="center" wrapText="1"/>
    </xf>
    <xf numFmtId="0" fontId="35" fillId="31" borderId="48" xfId="0" applyFont="1" applyFill="1" applyBorder="1" applyAlignment="1">
      <alignment horizontal="center" vertical="center"/>
    </xf>
    <xf numFmtId="0" fontId="35" fillId="31" borderId="44" xfId="0" applyFont="1" applyFill="1" applyBorder="1" applyAlignment="1">
      <alignment horizontal="center" vertical="center"/>
    </xf>
    <xf numFmtId="0" fontId="35" fillId="31" borderId="55" xfId="0" applyFont="1" applyFill="1" applyBorder="1" applyAlignment="1">
      <alignment horizontal="center" vertical="center" wrapText="1"/>
    </xf>
    <xf numFmtId="0" fontId="35" fillId="31" borderId="50" xfId="0" applyFont="1" applyFill="1" applyBorder="1" applyAlignment="1">
      <alignment horizontal="center" vertical="center" wrapText="1"/>
    </xf>
    <xf numFmtId="0" fontId="35" fillId="31" borderId="48" xfId="0" applyFont="1" applyFill="1" applyBorder="1" applyAlignment="1">
      <alignment horizontal="center" vertical="center" wrapText="1"/>
    </xf>
    <xf numFmtId="0" fontId="35" fillId="31" borderId="44" xfId="0" applyFont="1" applyFill="1" applyBorder="1" applyAlignment="1">
      <alignment horizontal="center" vertical="center" wrapText="1"/>
    </xf>
    <xf numFmtId="0" fontId="35" fillId="31" borderId="55" xfId="0" applyFont="1" applyFill="1" applyBorder="1" applyAlignment="1">
      <alignment horizontal="center" wrapText="1"/>
    </xf>
    <xf numFmtId="0" fontId="35" fillId="31" borderId="50" xfId="0" applyFont="1" applyFill="1" applyBorder="1" applyAlignment="1">
      <alignment horizontal="center" wrapText="1"/>
    </xf>
    <xf numFmtId="0" fontId="28" fillId="31" borderId="55" xfId="0" applyFont="1" applyFill="1" applyBorder="1" applyAlignment="1">
      <alignment horizontal="center" vertical="center" wrapText="1"/>
    </xf>
    <xf numFmtId="0" fontId="28" fillId="31" borderId="67" xfId="0" applyFont="1" applyFill="1" applyBorder="1" applyAlignment="1">
      <alignment horizontal="center" vertical="center" wrapText="1"/>
    </xf>
    <xf numFmtId="0" fontId="36" fillId="31" borderId="67" xfId="0" applyFont="1" applyFill="1" applyBorder="1" applyAlignment="1">
      <alignment horizontal="center" vertical="center" wrapText="1"/>
    </xf>
    <xf numFmtId="0" fontId="35" fillId="31" borderId="50" xfId="0" applyFont="1" applyFill="1" applyBorder="1" applyAlignment="1">
      <alignment horizontal="center"/>
    </xf>
    <xf numFmtId="0" fontId="36" fillId="23" borderId="50" xfId="0" applyFont="1" applyFill="1" applyBorder="1" applyAlignment="1">
      <alignment horizontal="center" vertical="center" wrapText="1"/>
    </xf>
    <xf numFmtId="0" fontId="35" fillId="0" borderId="16" xfId="0" applyFont="1" applyBorder="1"/>
    <xf numFmtId="0" fontId="35" fillId="0" borderId="51" xfId="0" applyFont="1" applyBorder="1"/>
    <xf numFmtId="0" fontId="36" fillId="23" borderId="52" xfId="0" applyFont="1" applyFill="1" applyBorder="1" applyAlignment="1">
      <alignment horizontal="center" vertical="center" wrapText="1"/>
    </xf>
    <xf numFmtId="0" fontId="35" fillId="0" borderId="53" xfId="0" applyFont="1" applyBorder="1"/>
    <xf numFmtId="0" fontId="39" fillId="0" borderId="57" xfId="3" applyFont="1" applyBorder="1" applyAlignment="1">
      <alignment horizontal="center" vertical="center"/>
    </xf>
    <xf numFmtId="0" fontId="39" fillId="0" borderId="58" xfId="3" applyFont="1" applyBorder="1" applyAlignment="1">
      <alignment horizontal="center" vertical="center"/>
    </xf>
    <xf numFmtId="0" fontId="39" fillId="0" borderId="28" xfId="3" applyFont="1" applyBorder="1" applyAlignment="1">
      <alignment horizontal="center" vertical="center"/>
    </xf>
    <xf numFmtId="0" fontId="28" fillId="0" borderId="10" xfId="0" applyFont="1" applyBorder="1" applyAlignment="1">
      <alignment horizontal="center" vertical="center" wrapText="1"/>
    </xf>
    <xf numFmtId="0" fontId="28" fillId="0" borderId="68"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36" fillId="0" borderId="50" xfId="0" applyFont="1" applyBorder="1" applyAlignment="1">
      <alignment horizontal="center" vertical="center"/>
    </xf>
    <xf numFmtId="0" fontId="33" fillId="0" borderId="0" xfId="0" applyFont="1"/>
    <xf numFmtId="0" fontId="36" fillId="0" borderId="0" xfId="0" applyFont="1" applyAlignment="1">
      <alignment horizontal="center" vertical="center"/>
    </xf>
    <xf numFmtId="0" fontId="36" fillId="0" borderId="52" xfId="0" applyFont="1" applyBorder="1" applyAlignment="1">
      <alignment horizontal="center"/>
    </xf>
    <xf numFmtId="0" fontId="36" fillId="39" borderId="62" xfId="0" applyFont="1" applyFill="1" applyBorder="1" applyAlignment="1">
      <alignment horizontal="center" vertical="top" wrapText="1"/>
    </xf>
    <xf numFmtId="0" fontId="35" fillId="0" borderId="0" xfId="0" applyFont="1"/>
    <xf numFmtId="0" fontId="35" fillId="0" borderId="69" xfId="0" applyFont="1" applyBorder="1"/>
    <xf numFmtId="0" fontId="35" fillId="0" borderId="62" xfId="0" applyFont="1" applyBorder="1"/>
    <xf numFmtId="0" fontId="35" fillId="0" borderId="65" xfId="0" applyFont="1" applyBorder="1"/>
    <xf numFmtId="0" fontId="35" fillId="0" borderId="85" xfId="0" applyFont="1" applyBorder="1"/>
    <xf numFmtId="0" fontId="36" fillId="39" borderId="0" xfId="0" applyFont="1" applyFill="1" applyAlignment="1">
      <alignment horizontal="right"/>
    </xf>
    <xf numFmtId="15" fontId="36" fillId="39" borderId="16" xfId="0" applyNumberFormat="1" applyFont="1" applyFill="1" applyBorder="1" applyAlignment="1">
      <alignment horizontal="center"/>
    </xf>
    <xf numFmtId="0" fontId="36" fillId="39" borderId="66" xfId="0" applyFont="1" applyFill="1" applyBorder="1" applyAlignment="1">
      <alignment horizontal="center" vertical="center" wrapText="1"/>
    </xf>
    <xf numFmtId="0" fontId="35" fillId="0" borderId="56" xfId="0" applyFont="1" applyBorder="1"/>
    <xf numFmtId="0" fontId="35" fillId="0" borderId="86" xfId="0" applyFont="1" applyBorder="1"/>
    <xf numFmtId="0" fontId="35" fillId="0" borderId="83" xfId="0" applyFont="1" applyBorder="1"/>
    <xf numFmtId="0" fontId="35" fillId="0" borderId="70" xfId="0" applyFont="1" applyBorder="1"/>
    <xf numFmtId="0" fontId="35" fillId="0" borderId="71" xfId="0" applyFont="1" applyBorder="1"/>
    <xf numFmtId="0" fontId="36" fillId="0" borderId="0" xfId="0" applyFont="1" applyAlignment="1">
      <alignment horizontal="center"/>
    </xf>
    <xf numFmtId="0" fontId="37" fillId="24" borderId="60" xfId="0" applyFont="1" applyFill="1" applyBorder="1" applyAlignment="1">
      <alignment horizontal="center" vertical="center"/>
    </xf>
    <xf numFmtId="0" fontId="35" fillId="0" borderId="61" xfId="0" applyFont="1" applyBorder="1"/>
    <xf numFmtId="0" fontId="35" fillId="0" borderId="82" xfId="0" applyFont="1" applyBorder="1"/>
    <xf numFmtId="0" fontId="36" fillId="0" borderId="62" xfId="0" applyFont="1" applyBorder="1" applyAlignment="1">
      <alignment horizontal="left" vertical="top" wrapText="1"/>
    </xf>
    <xf numFmtId="0" fontId="36" fillId="0" borderId="0" xfId="0" applyFont="1" applyAlignment="1">
      <alignment horizontal="center" vertical="top" wrapText="1"/>
    </xf>
    <xf numFmtId="0" fontId="37" fillId="28" borderId="63" xfId="0" applyFont="1" applyFill="1" applyBorder="1" applyAlignment="1">
      <alignment horizontal="center" vertical="center"/>
    </xf>
    <xf numFmtId="0" fontId="35" fillId="0" borderId="64" xfId="0" applyFont="1" applyBorder="1"/>
    <xf numFmtId="0" fontId="35" fillId="0" borderId="84" xfId="0" applyFont="1" applyBorder="1"/>
    <xf numFmtId="0" fontId="40" fillId="17" borderId="60" xfId="3" applyFont="1" applyFill="1" applyBorder="1" applyAlignment="1">
      <alignment horizontal="center"/>
    </xf>
    <xf numFmtId="0" fontId="41" fillId="4" borderId="61" xfId="3" applyFont="1" applyFill="1" applyBorder="1"/>
    <xf numFmtId="0" fontId="41" fillId="4" borderId="82" xfId="3" applyFont="1" applyFill="1" applyBorder="1"/>
    <xf numFmtId="0" fontId="41" fillId="4" borderId="62" xfId="3" applyFont="1" applyFill="1" applyBorder="1"/>
    <xf numFmtId="0" fontId="43" fillId="4" borderId="0" xfId="3" applyFont="1" applyFill="1"/>
    <xf numFmtId="0" fontId="41" fillId="4" borderId="69" xfId="3" applyFont="1" applyFill="1" applyBorder="1"/>
    <xf numFmtId="0" fontId="41" fillId="4" borderId="83" xfId="3" applyFont="1" applyFill="1" applyBorder="1"/>
    <xf numFmtId="0" fontId="41" fillId="4" borderId="70" xfId="3" applyFont="1" applyFill="1" applyBorder="1"/>
    <xf numFmtId="0" fontId="41" fillId="4" borderId="71" xfId="3" applyFont="1" applyFill="1" applyBorder="1"/>
    <xf numFmtId="0" fontId="42" fillId="4" borderId="64" xfId="3" applyFont="1" applyFill="1" applyBorder="1" applyAlignment="1">
      <alignment horizontal="center" vertical="center"/>
    </xf>
    <xf numFmtId="0" fontId="42" fillId="4" borderId="84" xfId="3" applyFont="1" applyFill="1" applyBorder="1" applyAlignment="1">
      <alignment horizontal="center" vertical="center"/>
    </xf>
    <xf numFmtId="0" fontId="29" fillId="0" borderId="87" xfId="3" applyFont="1" applyBorder="1" applyAlignment="1">
      <alignment horizontal="left" vertical="center" wrapText="1"/>
    </xf>
    <xf numFmtId="0" fontId="41" fillId="0" borderId="88" xfId="3" applyFont="1" applyBorder="1"/>
    <xf numFmtId="0" fontId="42" fillId="4" borderId="61" xfId="3" applyFont="1" applyFill="1" applyBorder="1" applyAlignment="1">
      <alignment horizontal="center" vertical="center"/>
    </xf>
    <xf numFmtId="0" fontId="42" fillId="4" borderId="82" xfId="3" applyFont="1" applyFill="1" applyBorder="1" applyAlignment="1">
      <alignment horizontal="center" vertical="center"/>
    </xf>
    <xf numFmtId="0" fontId="42" fillId="4" borderId="70" xfId="3" applyFont="1" applyFill="1" applyBorder="1" applyAlignment="1">
      <alignment horizontal="center" vertical="center"/>
    </xf>
    <xf numFmtId="0" fontId="42" fillId="4" borderId="71" xfId="3" applyFont="1" applyFill="1" applyBorder="1" applyAlignment="1">
      <alignment horizontal="center" vertical="center"/>
    </xf>
    <xf numFmtId="0" fontId="43" fillId="0" borderId="53" xfId="3" applyFont="1" applyBorder="1" applyAlignment="1">
      <alignment horizontal="left"/>
    </xf>
    <xf numFmtId="0" fontId="41" fillId="0" borderId="54" xfId="3" applyFont="1" applyBorder="1"/>
    <xf numFmtId="0" fontId="29" fillId="0" borderId="53" xfId="3" applyFont="1" applyBorder="1" applyAlignment="1">
      <alignment horizontal="left" vertical="center" wrapText="1"/>
    </xf>
    <xf numFmtId="0" fontId="40" fillId="40" borderId="62" xfId="3" applyFont="1" applyFill="1" applyBorder="1" applyAlignment="1">
      <alignment horizontal="center" vertical="center"/>
    </xf>
    <xf numFmtId="0" fontId="41" fillId="0" borderId="65" xfId="3" applyFont="1" applyBorder="1"/>
    <xf numFmtId="0" fontId="47" fillId="43" borderId="80" xfId="0" applyFont="1" applyFill="1" applyBorder="1" applyAlignment="1">
      <alignment horizontal="center" vertical="center" wrapText="1"/>
    </xf>
    <xf numFmtId="0" fontId="48" fillId="0" borderId="12" xfId="3" applyFont="1" applyBorder="1" applyAlignment="1">
      <alignment horizontal="center" vertical="center" wrapText="1"/>
    </xf>
    <xf numFmtId="0" fontId="48" fillId="0" borderId="4" xfId="3" applyFont="1" applyBorder="1" applyAlignment="1">
      <alignment horizontal="center" vertical="center" wrapText="1"/>
    </xf>
    <xf numFmtId="0" fontId="36" fillId="0" borderId="12" xfId="3" applyFont="1" applyBorder="1" applyAlignment="1">
      <alignment horizontal="center" vertical="center" wrapText="1"/>
    </xf>
    <xf numFmtId="0" fontId="36" fillId="0" borderId="4" xfId="3" applyFont="1" applyBorder="1" applyAlignment="1">
      <alignment horizontal="center" vertical="center" wrapText="1"/>
    </xf>
    <xf numFmtId="0" fontId="44" fillId="0" borderId="89" xfId="3" applyFont="1" applyBorder="1" applyAlignment="1">
      <alignment horizontal="center" vertical="center" wrapText="1"/>
    </xf>
    <xf numFmtId="0" fontId="46" fillId="0" borderId="77" xfId="3" applyFont="1" applyBorder="1"/>
    <xf numFmtId="0" fontId="47" fillId="0" borderId="14" xfId="0" applyFont="1" applyBorder="1" applyAlignment="1">
      <alignment horizontal="center" vertical="center" wrapText="1"/>
    </xf>
    <xf numFmtId="0" fontId="47" fillId="0" borderId="13" xfId="0" applyFont="1" applyBorder="1" applyAlignment="1">
      <alignment horizontal="center" vertical="center" wrapText="1"/>
    </xf>
    <xf numFmtId="0" fontId="40" fillId="17" borderId="63" xfId="3" applyFont="1" applyFill="1" applyBorder="1" applyAlignment="1">
      <alignment horizontal="left" vertical="center" wrapText="1"/>
    </xf>
    <xf numFmtId="0" fontId="40" fillId="17" borderId="64" xfId="3" applyFont="1" applyFill="1" applyBorder="1" applyAlignment="1">
      <alignment horizontal="left" vertical="center" wrapText="1"/>
    </xf>
    <xf numFmtId="0" fontId="40" fillId="17" borderId="84" xfId="3" applyFont="1" applyFill="1" applyBorder="1" applyAlignment="1">
      <alignment horizontal="left" vertical="center" wrapText="1"/>
    </xf>
    <xf numFmtId="0" fontId="40" fillId="17" borderId="63" xfId="3" applyFont="1" applyFill="1" applyBorder="1" applyAlignment="1">
      <alignment horizontal="center" vertical="center" wrapText="1"/>
    </xf>
    <xf numFmtId="0" fontId="41" fillId="4" borderId="64" xfId="3" applyFont="1" applyFill="1" applyBorder="1"/>
    <xf numFmtId="0" fontId="41" fillId="4" borderId="72" xfId="3" applyFont="1" applyFill="1" applyBorder="1"/>
    <xf numFmtId="0" fontId="44" fillId="4" borderId="73" xfId="3" applyFont="1" applyFill="1" applyBorder="1" applyAlignment="1">
      <alignment horizontal="center" vertical="center" wrapText="1"/>
    </xf>
    <xf numFmtId="0" fontId="46" fillId="4" borderId="46" xfId="3" applyFont="1" applyFill="1" applyBorder="1"/>
    <xf numFmtId="0" fontId="44" fillId="4" borderId="74" xfId="3" applyFont="1" applyFill="1" applyBorder="1" applyAlignment="1">
      <alignment horizontal="center" vertical="center" wrapText="1"/>
    </xf>
    <xf numFmtId="0" fontId="46" fillId="4" borderId="77" xfId="3" applyFont="1" applyFill="1" applyBorder="1"/>
    <xf numFmtId="0" fontId="44" fillId="0" borderId="67" xfId="3" applyFont="1" applyBorder="1" applyAlignment="1">
      <alignment horizontal="center" vertical="center" wrapText="1"/>
    </xf>
    <xf numFmtId="0" fontId="46" fillId="0" borderId="80" xfId="3" applyFont="1" applyBorder="1"/>
    <xf numFmtId="0" fontId="44" fillId="0" borderId="48" xfId="3" applyFont="1" applyBorder="1" applyAlignment="1">
      <alignment horizontal="center" vertical="center" wrapText="1"/>
    </xf>
    <xf numFmtId="0" fontId="46" fillId="0" borderId="46" xfId="3" applyFont="1" applyBorder="1"/>
    <xf numFmtId="0" fontId="47" fillId="44" borderId="3" xfId="0" applyFont="1" applyFill="1" applyBorder="1" applyAlignment="1">
      <alignment horizontal="center" vertical="center" wrapText="1"/>
    </xf>
    <xf numFmtId="0" fontId="47" fillId="43" borderId="41" xfId="0" applyFont="1" applyFill="1" applyBorder="1" applyAlignment="1">
      <alignment horizontal="center" vertical="center" wrapText="1"/>
    </xf>
    <xf numFmtId="0" fontId="47" fillId="43" borderId="13" xfId="0" applyFont="1" applyFill="1" applyBorder="1" applyAlignment="1">
      <alignment horizontal="center" vertical="center" wrapText="1"/>
    </xf>
    <xf numFmtId="0" fontId="26" fillId="0" borderId="14" xfId="0" applyFont="1" applyBorder="1" applyAlignment="1">
      <alignment horizontal="center" vertical="center" wrapText="1"/>
    </xf>
    <xf numFmtId="0" fontId="47" fillId="0" borderId="94" xfId="0" applyFont="1" applyBorder="1" applyAlignment="1">
      <alignment horizontal="center" vertical="center" wrapText="1"/>
    </xf>
    <xf numFmtId="0" fontId="43" fillId="29" borderId="15" xfId="3" applyFont="1" applyFill="1" applyBorder="1" applyAlignment="1">
      <alignment horizontal="center" vertical="center"/>
    </xf>
    <xf numFmtId="0" fontId="41" fillId="0" borderId="15" xfId="3" applyFont="1" applyBorder="1"/>
    <xf numFmtId="9" fontId="43" fillId="29" borderId="15" xfId="3" applyNumberFormat="1" applyFont="1" applyFill="1" applyBorder="1" applyAlignment="1">
      <alignment horizontal="center" vertical="center"/>
    </xf>
    <xf numFmtId="9" fontId="43" fillId="29" borderId="93" xfId="3" applyNumberFormat="1" applyFont="1" applyFill="1" applyBorder="1" applyAlignment="1">
      <alignment horizontal="center" vertical="center"/>
    </xf>
    <xf numFmtId="0" fontId="41" fillId="0" borderId="93" xfId="3" applyFont="1" applyBorder="1"/>
    <xf numFmtId="0" fontId="47" fillId="44" borderId="80" xfId="0" applyFont="1" applyFill="1" applyBorder="1" applyAlignment="1">
      <alignment horizontal="center" vertical="center" wrapText="1"/>
    </xf>
    <xf numFmtId="0" fontId="47" fillId="44" borderId="51" xfId="0" applyFont="1" applyFill="1" applyBorder="1" applyAlignment="1">
      <alignment horizontal="center" vertical="center" wrapText="1"/>
    </xf>
    <xf numFmtId="0" fontId="26" fillId="44" borderId="80" xfId="0" applyFont="1" applyFill="1" applyBorder="1" applyAlignment="1">
      <alignment horizontal="center" vertical="center" wrapText="1"/>
    </xf>
    <xf numFmtId="0" fontId="26" fillId="44" borderId="1" xfId="0" applyFont="1" applyFill="1" applyBorder="1" applyAlignment="1">
      <alignment horizontal="center" vertical="center" wrapText="1"/>
    </xf>
    <xf numFmtId="0" fontId="47" fillId="44" borderId="1" xfId="0" applyFont="1" applyFill="1" applyBorder="1" applyAlignment="1">
      <alignment horizontal="center" vertical="center" wrapText="1"/>
    </xf>
    <xf numFmtId="0" fontId="26" fillId="44" borderId="0" xfId="0" applyFont="1" applyFill="1" applyAlignment="1">
      <alignment horizontal="center" vertical="center" wrapText="1"/>
    </xf>
    <xf numFmtId="0" fontId="47" fillId="44" borderId="0" xfId="0" applyFont="1" applyFill="1" applyAlignment="1">
      <alignment horizontal="center" vertical="center" wrapText="1"/>
    </xf>
    <xf numFmtId="0" fontId="47" fillId="0" borderId="4" xfId="0" applyFont="1" applyBorder="1" applyAlignment="1">
      <alignment horizontal="center" vertical="center" wrapText="1"/>
    </xf>
    <xf numFmtId="0" fontId="26" fillId="0" borderId="4" xfId="0" applyFont="1" applyBorder="1" applyAlignment="1">
      <alignment horizontal="center" vertical="center" wrapText="1"/>
    </xf>
    <xf numFmtId="0" fontId="26" fillId="13" borderId="4" xfId="0" applyFont="1" applyFill="1" applyBorder="1" applyAlignment="1">
      <alignment horizontal="center" vertical="center" wrapText="1"/>
    </xf>
    <xf numFmtId="0" fontId="47" fillId="13" borderId="4" xfId="0" applyFont="1" applyFill="1" applyBorder="1" applyAlignment="1">
      <alignment horizontal="center" vertical="center" wrapText="1"/>
    </xf>
    <xf numFmtId="0" fontId="26" fillId="44" borderId="7" xfId="0" applyFont="1" applyFill="1" applyBorder="1" applyAlignment="1">
      <alignment horizontal="center" vertical="center" wrapText="1"/>
    </xf>
    <xf numFmtId="0" fontId="26" fillId="44" borderId="12" xfId="0" applyFont="1" applyFill="1" applyBorder="1" applyAlignment="1">
      <alignment horizontal="center" vertical="center" wrapText="1"/>
    </xf>
    <xf numFmtId="0" fontId="26" fillId="44" borderId="4" xfId="0" applyFont="1" applyFill="1" applyBorder="1" applyAlignment="1">
      <alignment horizontal="center" vertical="center" wrapText="1"/>
    </xf>
    <xf numFmtId="0" fontId="47" fillId="44" borderId="4" xfId="0" applyFont="1" applyFill="1" applyBorder="1" applyAlignment="1">
      <alignment horizontal="center" vertical="center" wrapText="1"/>
    </xf>
    <xf numFmtId="0" fontId="50" fillId="0" borderId="4" xfId="3" applyFont="1" applyBorder="1" applyAlignment="1">
      <alignment horizontal="center" vertical="center" wrapText="1"/>
    </xf>
    <xf numFmtId="0" fontId="43" fillId="0" borderId="57" xfId="3" applyFont="1" applyBorder="1" applyAlignment="1">
      <alignment horizontal="center" vertical="center"/>
    </xf>
    <xf numFmtId="0" fontId="43" fillId="0" borderId="58" xfId="3" applyFont="1" applyBorder="1" applyAlignment="1">
      <alignment horizontal="center" vertical="center"/>
    </xf>
    <xf numFmtId="0" fontId="43" fillId="0" borderId="23" xfId="3" applyFont="1" applyBorder="1" applyAlignment="1">
      <alignment horizontal="center" vertical="center"/>
    </xf>
    <xf numFmtId="0" fontId="52" fillId="0" borderId="55" xfId="0" applyFont="1" applyBorder="1" applyAlignment="1">
      <alignment horizontal="left" vertical="center" wrapText="1"/>
    </xf>
    <xf numFmtId="0" fontId="52" fillId="0" borderId="56" xfId="0" applyFont="1" applyBorder="1" applyAlignment="1">
      <alignment horizontal="left" vertical="center"/>
    </xf>
    <xf numFmtId="0" fontId="52" fillId="0" borderId="95" xfId="0" applyFont="1" applyBorder="1" applyAlignment="1">
      <alignment horizontal="left" vertical="center"/>
    </xf>
    <xf numFmtId="0" fontId="52" fillId="0" borderId="70" xfId="0" applyFont="1" applyBorder="1" applyAlignment="1">
      <alignment horizontal="left" vertical="center"/>
    </xf>
    <xf numFmtId="0" fontId="52" fillId="0" borderId="4" xfId="0" applyFont="1" applyBorder="1" applyAlignment="1">
      <alignment horizontal="center" vertical="center" wrapText="1"/>
    </xf>
    <xf numFmtId="0" fontId="53" fillId="0" borderId="10" xfId="0" applyFont="1" applyBorder="1" applyAlignment="1">
      <alignment horizontal="left" vertical="center" wrapText="1"/>
    </xf>
    <xf numFmtId="0" fontId="53" fillId="0" borderId="68" xfId="0" applyFont="1" applyBorder="1" applyAlignment="1">
      <alignment horizontal="left" vertical="center" wrapText="1"/>
    </xf>
    <xf numFmtId="0" fontId="53" fillId="0" borderId="41" xfId="0" applyFont="1" applyBorder="1" applyAlignment="1">
      <alignment horizontal="left" vertical="center" wrapText="1"/>
    </xf>
    <xf numFmtId="0" fontId="53" fillId="0" borderId="96" xfId="0" applyFont="1" applyBorder="1" applyAlignment="1">
      <alignment horizontal="left" vertical="center" wrapText="1"/>
    </xf>
    <xf numFmtId="0" fontId="53" fillId="0" borderId="70" xfId="0" applyFont="1" applyBorder="1" applyAlignment="1">
      <alignment horizontal="left" vertical="center" wrapText="1"/>
    </xf>
    <xf numFmtId="0" fontId="53" fillId="0" borderId="97" xfId="0" applyFont="1" applyBorder="1" applyAlignment="1">
      <alignment horizontal="left" vertical="center" wrapText="1"/>
    </xf>
    <xf numFmtId="0" fontId="48" fillId="0" borderId="98" xfId="0" applyFont="1" applyBorder="1" applyAlignment="1">
      <alignment horizontal="center" vertical="center"/>
    </xf>
    <xf numFmtId="0" fontId="31" fillId="0" borderId="88" xfId="0" applyFont="1" applyBorder="1"/>
    <xf numFmtId="0" fontId="48" fillId="0" borderId="99" xfId="0" applyFont="1" applyBorder="1" applyAlignment="1">
      <alignment horizontal="center"/>
    </xf>
    <xf numFmtId="0" fontId="31" fillId="0" borderId="54" xfId="0" applyFont="1" applyBorder="1"/>
    <xf numFmtId="0" fontId="43" fillId="0" borderId="52" xfId="3" applyFont="1" applyBorder="1" applyAlignment="1">
      <alignment horizontal="center" vertical="center" wrapText="1"/>
    </xf>
    <xf numFmtId="0" fontId="43" fillId="0" borderId="53" xfId="3" applyFont="1" applyBorder="1" applyAlignment="1">
      <alignment horizontal="center" vertical="center" wrapText="1"/>
    </xf>
    <xf numFmtId="0" fontId="43" fillId="0" borderId="54" xfId="3" applyFont="1" applyBorder="1" applyAlignment="1">
      <alignment horizontal="center" vertical="center" wrapText="1"/>
    </xf>
    <xf numFmtId="0" fontId="43" fillId="13" borderId="57" xfId="3" applyFont="1" applyFill="1" applyBorder="1" applyAlignment="1">
      <alignment horizontal="center" vertical="center"/>
    </xf>
    <xf numFmtId="0" fontId="43" fillId="13" borderId="58" xfId="3" applyFont="1" applyFill="1" applyBorder="1" applyAlignment="1">
      <alignment horizontal="center" vertical="center"/>
    </xf>
    <xf numFmtId="0" fontId="43" fillId="13" borderId="28" xfId="3" applyFont="1" applyFill="1" applyBorder="1" applyAlignment="1">
      <alignment horizontal="center" vertical="center"/>
    </xf>
    <xf numFmtId="0" fontId="43" fillId="0" borderId="28" xfId="3" applyFont="1" applyBorder="1" applyAlignment="1">
      <alignment horizontal="center" vertical="center"/>
    </xf>
    <xf numFmtId="0" fontId="32" fillId="40" borderId="56" xfId="0" applyFont="1" applyFill="1" applyBorder="1"/>
    <xf numFmtId="0" fontId="32" fillId="40" borderId="86" xfId="0" applyFont="1" applyFill="1" applyBorder="1"/>
    <xf numFmtId="0" fontId="32" fillId="40" borderId="0" xfId="0" applyFont="1" applyFill="1"/>
    <xf numFmtId="0" fontId="32" fillId="40" borderId="69" xfId="0" applyFont="1" applyFill="1" applyBorder="1"/>
    <xf numFmtId="0" fontId="32" fillId="40" borderId="70" xfId="0" applyFont="1" applyFill="1" applyBorder="1"/>
    <xf numFmtId="0" fontId="32" fillId="40" borderId="71" xfId="0" applyFont="1" applyFill="1" applyBorder="1"/>
    <xf numFmtId="0" fontId="32" fillId="40" borderId="64" xfId="0" applyFont="1" applyFill="1" applyBorder="1" applyAlignment="1">
      <alignment horizontal="center" wrapText="1"/>
    </xf>
    <xf numFmtId="0" fontId="34" fillId="0" borderId="53" xfId="0" applyFont="1" applyBorder="1" applyAlignment="1">
      <alignment horizontal="center" wrapText="1"/>
    </xf>
    <xf numFmtId="0" fontId="34" fillId="0" borderId="54" xfId="0" applyFont="1" applyBorder="1" applyAlignment="1">
      <alignment horizontal="center" wrapText="1"/>
    </xf>
    <xf numFmtId="0" fontId="32" fillId="40" borderId="60" xfId="0" applyFont="1" applyFill="1" applyBorder="1" applyAlignment="1">
      <alignment horizontal="center" wrapText="1"/>
    </xf>
    <xf numFmtId="0" fontId="32" fillId="40" borderId="61" xfId="0" applyFont="1" applyFill="1" applyBorder="1" applyAlignment="1">
      <alignment horizontal="center" wrapText="1"/>
    </xf>
    <xf numFmtId="0" fontId="32" fillId="40" borderId="83" xfId="0" applyFont="1" applyFill="1" applyBorder="1" applyAlignment="1">
      <alignment horizontal="center" wrapText="1"/>
    </xf>
    <xf numFmtId="0" fontId="32" fillId="40" borderId="70" xfId="0" applyFont="1" applyFill="1" applyBorder="1" applyAlignment="1">
      <alignment horizontal="center" wrapText="1"/>
    </xf>
    <xf numFmtId="0" fontId="34" fillId="0" borderId="53" xfId="0" applyFont="1" applyBorder="1" applyAlignment="1">
      <alignment horizontal="center"/>
    </xf>
    <xf numFmtId="0" fontId="34" fillId="0" borderId="54" xfId="0" applyFont="1" applyBorder="1" applyAlignment="1">
      <alignment horizontal="center"/>
    </xf>
    <xf numFmtId="0" fontId="34" fillId="0" borderId="48" xfId="0" applyFont="1" applyBorder="1" applyAlignment="1">
      <alignment wrapText="1"/>
    </xf>
    <xf numFmtId="0" fontId="34" fillId="0" borderId="46" xfId="0" applyFont="1" applyBorder="1" applyAlignment="1">
      <alignment wrapText="1"/>
    </xf>
    <xf numFmtId="0" fontId="32" fillId="40" borderId="46" xfId="0" applyFont="1" applyFill="1" applyBorder="1"/>
    <xf numFmtId="0" fontId="32" fillId="40" borderId="44" xfId="0" applyFont="1" applyFill="1" applyBorder="1"/>
    <xf numFmtId="0" fontId="34" fillId="0" borderId="102" xfId="0" applyFont="1" applyBorder="1" applyAlignment="1">
      <alignment horizontal="center" vertical="center" wrapText="1"/>
    </xf>
    <xf numFmtId="0" fontId="34" fillId="0" borderId="104" xfId="0" applyFont="1" applyBorder="1" applyAlignment="1">
      <alignment horizontal="center" vertical="center" wrapText="1"/>
    </xf>
    <xf numFmtId="0" fontId="28" fillId="0" borderId="103"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1" xfId="0" applyFont="1" applyBorder="1" applyAlignment="1">
      <alignment horizontal="center" vertical="center" wrapText="1"/>
    </xf>
    <xf numFmtId="0" fontId="28" fillId="46" borderId="102" xfId="3" applyFont="1" applyFill="1" applyBorder="1" applyAlignment="1">
      <alignment horizontal="center" vertical="center" wrapText="1"/>
    </xf>
    <xf numFmtId="0" fontId="36" fillId="46" borderId="105" xfId="3" applyFont="1" applyFill="1" applyBorder="1" applyAlignment="1">
      <alignment horizontal="center" vertical="center" wrapText="1"/>
    </xf>
    <xf numFmtId="0" fontId="28" fillId="0" borderId="11" xfId="0" applyFont="1" applyBorder="1" applyAlignment="1">
      <alignment wrapText="1"/>
    </xf>
    <xf numFmtId="0" fontId="28" fillId="0" borderId="12" xfId="0" applyFont="1" applyBorder="1" applyAlignment="1">
      <alignment wrapText="1"/>
    </xf>
    <xf numFmtId="0" fontId="28" fillId="0" borderId="11" xfId="0" applyFont="1" applyBorder="1" applyAlignment="1">
      <alignment horizontal="center" wrapText="1"/>
    </xf>
    <xf numFmtId="0" fontId="28" fillId="0" borderId="12" xfId="0" applyFont="1" applyBorder="1" applyAlignment="1">
      <alignment horizontal="center" wrapText="1"/>
    </xf>
    <xf numFmtId="0" fontId="32" fillId="40" borderId="63" xfId="0" applyFont="1" applyFill="1" applyBorder="1" applyAlignment="1">
      <alignment wrapText="1"/>
    </xf>
    <xf numFmtId="0" fontId="32" fillId="40" borderId="64" xfId="0" applyFont="1" applyFill="1" applyBorder="1" applyAlignment="1">
      <alignment wrapText="1"/>
    </xf>
    <xf numFmtId="0" fontId="32" fillId="40" borderId="84" xfId="0" applyFont="1" applyFill="1" applyBorder="1" applyAlignment="1">
      <alignment wrapText="1"/>
    </xf>
    <xf numFmtId="0" fontId="32" fillId="40" borderId="72" xfId="0" applyFont="1" applyFill="1" applyBorder="1" applyAlignment="1">
      <alignment wrapText="1"/>
    </xf>
    <xf numFmtId="0" fontId="34" fillId="0" borderId="73" xfId="0" applyFont="1" applyBorder="1" applyAlignment="1">
      <alignment wrapText="1"/>
    </xf>
    <xf numFmtId="0" fontId="34" fillId="0" borderId="74" xfId="0" applyFont="1" applyBorder="1" applyAlignment="1">
      <alignment wrapText="1"/>
    </xf>
    <xf numFmtId="0" fontId="34" fillId="0" borderId="77" xfId="0" applyFont="1" applyBorder="1" applyAlignment="1">
      <alignment wrapText="1"/>
    </xf>
    <xf numFmtId="0" fontId="34" fillId="0" borderId="100" xfId="0" applyFont="1" applyBorder="1" applyAlignment="1">
      <alignment wrapText="1"/>
    </xf>
    <xf numFmtId="0" fontId="34" fillId="0" borderId="101" xfId="0" applyFont="1" applyBorder="1" applyAlignment="1">
      <alignment wrapText="1"/>
    </xf>
    <xf numFmtId="0" fontId="28" fillId="0" borderId="7" xfId="0" applyFont="1" applyBorder="1" applyAlignment="1">
      <alignment wrapText="1"/>
    </xf>
    <xf numFmtId="0" fontId="28" fillId="0" borderId="7" xfId="0" applyFont="1" applyBorder="1" applyAlignment="1">
      <alignment horizontal="center" wrapText="1"/>
    </xf>
    <xf numFmtId="0" fontId="34" fillId="0" borderId="106" xfId="0" applyFont="1" applyBorder="1" applyAlignment="1">
      <alignment horizontal="center" vertical="center" wrapText="1"/>
    </xf>
    <xf numFmtId="0" fontId="28" fillId="0" borderId="7" xfId="0" applyFont="1" applyBorder="1" applyAlignment="1">
      <alignment horizontal="center" vertical="center" wrapText="1"/>
    </xf>
    <xf numFmtId="0" fontId="36" fillId="46" borderId="42" xfId="3" applyFont="1" applyFill="1" applyBorder="1" applyAlignment="1">
      <alignment horizontal="center" vertical="center" wrapText="1"/>
    </xf>
    <xf numFmtId="0" fontId="36" fillId="46" borderId="45" xfId="3" applyFont="1" applyFill="1" applyBorder="1" applyAlignment="1">
      <alignment horizontal="center" vertical="center" wrapText="1"/>
    </xf>
    <xf numFmtId="0" fontId="36" fillId="46" borderId="48" xfId="3" applyFont="1" applyFill="1" applyBorder="1" applyAlignment="1">
      <alignment horizontal="center" vertical="center" wrapText="1"/>
    </xf>
    <xf numFmtId="0" fontId="36" fillId="46" borderId="44" xfId="3" applyFont="1" applyFill="1" applyBorder="1" applyAlignment="1">
      <alignment horizontal="center" vertical="center" wrapText="1"/>
    </xf>
    <xf numFmtId="0" fontId="32" fillId="40" borderId="48" xfId="0" applyFont="1" applyFill="1" applyBorder="1"/>
    <xf numFmtId="0" fontId="28" fillId="0" borderId="107" xfId="0" applyFont="1" applyBorder="1" applyAlignment="1">
      <alignment horizontal="center" vertical="center" wrapText="1"/>
    </xf>
    <xf numFmtId="0" fontId="34" fillId="13" borderId="106" xfId="0" applyFont="1" applyFill="1" applyBorder="1" applyAlignment="1">
      <alignment horizontal="center" vertical="center" wrapText="1"/>
    </xf>
    <xf numFmtId="0" fontId="34" fillId="13" borderId="104" xfId="0" applyFont="1" applyFill="1" applyBorder="1" applyAlignment="1">
      <alignment horizontal="center" vertical="center" wrapText="1"/>
    </xf>
    <xf numFmtId="0" fontId="34" fillId="44" borderId="48" xfId="0" applyFont="1" applyFill="1" applyBorder="1" applyAlignment="1">
      <alignment horizontal="center" vertical="center" wrapText="1"/>
    </xf>
    <xf numFmtId="0" fontId="34" fillId="44" borderId="44" xfId="0" applyFont="1" applyFill="1" applyBorder="1" applyAlignment="1">
      <alignment horizontal="center" vertical="center" wrapText="1"/>
    </xf>
    <xf numFmtId="0" fontId="28" fillId="0" borderId="106" xfId="0" applyFont="1" applyBorder="1" applyAlignment="1">
      <alignment horizontal="center" wrapText="1"/>
    </xf>
    <xf numFmtId="0" fontId="28" fillId="0" borderId="104" xfId="0" applyFont="1" applyBorder="1" applyAlignment="1">
      <alignment horizontal="center" wrapText="1"/>
    </xf>
    <xf numFmtId="0" fontId="28" fillId="43" borderId="43" xfId="0" applyFont="1" applyFill="1" applyBorder="1" applyAlignment="1">
      <alignment horizontal="center" vertical="center" wrapText="1"/>
    </xf>
    <xf numFmtId="0" fontId="28" fillId="43" borderId="44" xfId="0" applyFont="1" applyFill="1" applyBorder="1" applyAlignment="1">
      <alignment horizontal="center" vertical="center" wrapText="1"/>
    </xf>
    <xf numFmtId="0" fontId="34" fillId="48" borderId="48" xfId="0" applyFont="1" applyFill="1" applyBorder="1" applyAlignment="1">
      <alignment horizontal="center" vertical="center" wrapText="1"/>
    </xf>
    <xf numFmtId="0" fontId="34" fillId="48" borderId="44" xfId="0" applyFont="1" applyFill="1" applyBorder="1" applyAlignment="1">
      <alignment horizontal="center" vertical="center" wrapText="1"/>
    </xf>
    <xf numFmtId="0" fontId="34" fillId="50" borderId="57" xfId="0" applyFont="1" applyFill="1" applyBorder="1"/>
    <xf numFmtId="0" fontId="34" fillId="50" borderId="58" xfId="0" applyFont="1" applyFill="1" applyBorder="1"/>
    <xf numFmtId="0" fontId="34" fillId="50" borderId="108" xfId="0" applyFont="1" applyFill="1" applyBorder="1"/>
    <xf numFmtId="0" fontId="34" fillId="50" borderId="109" xfId="0" applyFont="1" applyFill="1" applyBorder="1"/>
    <xf numFmtId="0" fontId="52" fillId="0" borderId="4" xfId="0" applyFont="1" applyBorder="1" applyAlignment="1">
      <alignment horizontal="left" vertical="center" wrapText="1"/>
    </xf>
    <xf numFmtId="0" fontId="52" fillId="0" borderId="4" xfId="0" applyFont="1" applyBorder="1" applyAlignment="1">
      <alignment horizontal="left" vertical="center"/>
    </xf>
    <xf numFmtId="0" fontId="53" fillId="0" borderId="4" xfId="0" applyFont="1" applyBorder="1" applyAlignment="1">
      <alignment horizontal="left" vertical="center" wrapText="1"/>
    </xf>
    <xf numFmtId="0" fontId="34" fillId="0" borderId="52" xfId="0" applyFont="1" applyBorder="1" applyAlignment="1">
      <alignment wrapText="1"/>
    </xf>
    <xf numFmtId="0" fontId="34" fillId="0" borderId="53" xfId="0" applyFont="1" applyBorder="1" applyAlignment="1">
      <alignment wrapText="1"/>
    </xf>
    <xf numFmtId="0" fontId="34" fillId="0" borderId="54" xfId="0" applyFont="1" applyBorder="1" applyAlignment="1">
      <alignment wrapText="1"/>
    </xf>
    <xf numFmtId="0" fontId="48" fillId="0" borderId="65" xfId="0" applyFont="1" applyBorder="1" applyAlignment="1">
      <alignment horizontal="center" vertical="center"/>
    </xf>
    <xf numFmtId="0" fontId="31" fillId="0" borderId="51" xfId="0" applyFont="1" applyBorder="1"/>
    <xf numFmtId="0" fontId="60" fillId="51" borderId="57" xfId="0" applyFont="1" applyFill="1" applyBorder="1" applyAlignment="1">
      <alignment horizontal="center" vertical="center" wrapText="1"/>
    </xf>
    <xf numFmtId="0" fontId="60" fillId="51" borderId="58" xfId="0" applyFont="1" applyFill="1" applyBorder="1" applyAlignment="1">
      <alignment horizontal="center" vertical="center" wrapText="1"/>
    </xf>
    <xf numFmtId="0" fontId="60" fillId="51" borderId="28" xfId="0" applyFont="1" applyFill="1" applyBorder="1" applyAlignment="1">
      <alignment horizontal="center" vertical="center" wrapText="1"/>
    </xf>
    <xf numFmtId="0" fontId="61" fillId="24" borderId="110" xfId="0" applyFont="1" applyFill="1" applyBorder="1" applyAlignment="1">
      <alignment horizontal="center" vertical="center" textRotation="90"/>
    </xf>
    <xf numFmtId="0" fontId="2" fillId="0" borderId="112" xfId="0" applyFont="1" applyBorder="1" applyAlignment="1">
      <alignment horizontal="center" vertical="center"/>
    </xf>
    <xf numFmtId="0" fontId="61" fillId="24" borderId="110" xfId="0" applyFont="1" applyFill="1" applyBorder="1" applyAlignment="1">
      <alignment horizontal="center" vertical="center" textRotation="90" wrapText="1"/>
    </xf>
    <xf numFmtId="0" fontId="61" fillId="24" borderId="60" xfId="0" applyFont="1" applyFill="1" applyBorder="1" applyAlignment="1">
      <alignment horizontal="center" vertical="center" wrapText="1"/>
    </xf>
    <xf numFmtId="0" fontId="61" fillId="24" borderId="61" xfId="0" applyFont="1" applyFill="1" applyBorder="1" applyAlignment="1">
      <alignment horizontal="center" vertical="center" wrapText="1"/>
    </xf>
    <xf numFmtId="0" fontId="61" fillId="24" borderId="62" xfId="0" applyFont="1" applyFill="1" applyBorder="1" applyAlignment="1">
      <alignment horizontal="center" vertical="center" wrapText="1"/>
    </xf>
    <xf numFmtId="0" fontId="61" fillId="24" borderId="0" xfId="0" applyFont="1" applyFill="1" applyAlignment="1">
      <alignment horizontal="center" vertical="center" wrapText="1"/>
    </xf>
    <xf numFmtId="0" fontId="61" fillId="24" borderId="110" xfId="0" applyFont="1" applyFill="1" applyBorder="1" applyAlignment="1">
      <alignment horizontal="center" vertical="center" wrapText="1"/>
    </xf>
    <xf numFmtId="0" fontId="2" fillId="0" borderId="113" xfId="0" applyFont="1" applyBorder="1" applyAlignment="1">
      <alignment horizontal="center" vertical="center"/>
    </xf>
    <xf numFmtId="0" fontId="61" fillId="24" borderId="113" xfId="0" applyFont="1" applyFill="1" applyBorder="1" applyAlignment="1">
      <alignment horizontal="center" vertical="center" wrapText="1"/>
    </xf>
    <xf numFmtId="0" fontId="61" fillId="24" borderId="110" xfId="0" applyFont="1" applyFill="1" applyBorder="1" applyAlignment="1">
      <alignment horizontal="center" vertical="center"/>
    </xf>
    <xf numFmtId="0" fontId="61" fillId="24" borderId="114" xfId="0" applyFont="1" applyFill="1" applyBorder="1" applyAlignment="1">
      <alignment horizontal="center" vertical="center"/>
    </xf>
    <xf numFmtId="0" fontId="61" fillId="24" borderId="63" xfId="0" applyFont="1" applyFill="1" applyBorder="1" applyAlignment="1">
      <alignment horizontal="center" vertical="center"/>
    </xf>
    <xf numFmtId="0" fontId="2" fillId="0" borderId="64" xfId="0" applyFont="1" applyBorder="1" applyAlignment="1">
      <alignment horizontal="center" vertical="center"/>
    </xf>
    <xf numFmtId="0" fontId="2" fillId="0" borderId="84" xfId="0" applyFont="1" applyBorder="1" applyAlignment="1">
      <alignment horizontal="center" vertical="center"/>
    </xf>
    <xf numFmtId="0" fontId="37" fillId="51" borderId="111" xfId="0" applyFont="1" applyFill="1" applyBorder="1" applyAlignment="1">
      <alignment horizontal="center" vertical="center" textRotation="255"/>
    </xf>
    <xf numFmtId="0" fontId="37" fillId="53" borderId="111" xfId="0" applyFont="1" applyFill="1" applyBorder="1" applyAlignment="1">
      <alignment horizontal="center" vertical="center" textRotation="90" wrapText="1"/>
    </xf>
    <xf numFmtId="0" fontId="36" fillId="54" borderId="60" xfId="0" applyFont="1" applyFill="1" applyBorder="1" applyAlignment="1">
      <alignment horizontal="center" vertical="center" textRotation="90" wrapText="1"/>
    </xf>
    <xf numFmtId="0" fontId="36" fillId="54" borderId="62" xfId="0" applyFont="1" applyFill="1" applyBorder="1" applyAlignment="1">
      <alignment horizontal="center" vertical="center" textRotation="90" wrapText="1"/>
    </xf>
    <xf numFmtId="0" fontId="35" fillId="0" borderId="18" xfId="0" applyFont="1" applyBorder="1" applyAlignment="1">
      <alignment horizontal="left" vertical="center" wrapText="1"/>
    </xf>
    <xf numFmtId="0" fontId="35" fillId="0" borderId="19" xfId="0" applyFont="1" applyBorder="1" applyAlignment="1">
      <alignment horizontal="left" vertical="center" wrapText="1"/>
    </xf>
    <xf numFmtId="0" fontId="35" fillId="0" borderId="20" xfId="0" applyFont="1" applyBorder="1" applyAlignment="1">
      <alignment horizontal="left" vertical="center" wrapText="1"/>
    </xf>
    <xf numFmtId="0" fontId="35" fillId="0" borderId="22" xfId="0" applyFont="1" applyBorder="1" applyAlignment="1">
      <alignment horizontal="left" vertical="center" wrapText="1"/>
    </xf>
    <xf numFmtId="0" fontId="35" fillId="0" borderId="23" xfId="0" applyFont="1" applyBorder="1" applyAlignment="1">
      <alignment horizontal="left" vertical="center" wrapText="1"/>
    </xf>
    <xf numFmtId="0" fontId="35" fillId="0" borderId="24" xfId="0" applyFont="1" applyBorder="1" applyAlignment="1">
      <alignment horizontal="left" vertical="center" wrapText="1"/>
    </xf>
    <xf numFmtId="0" fontId="35" fillId="0" borderId="115" xfId="0" applyFont="1" applyBorder="1" applyAlignment="1">
      <alignment horizontal="center" vertical="center" wrapText="1"/>
    </xf>
    <xf numFmtId="0" fontId="35" fillId="0" borderId="120" xfId="0" applyFont="1" applyBorder="1" applyAlignment="1">
      <alignment horizontal="center" vertical="center" wrapText="1"/>
    </xf>
    <xf numFmtId="0" fontId="36" fillId="16" borderId="116" xfId="0" applyFont="1" applyFill="1" applyBorder="1" applyAlignment="1">
      <alignment horizontal="center" vertical="center" wrapText="1"/>
    </xf>
    <xf numFmtId="0" fontId="36" fillId="16" borderId="121" xfId="0" applyFont="1" applyFill="1" applyBorder="1" applyAlignment="1">
      <alignment horizontal="center" vertical="center" wrapText="1"/>
    </xf>
    <xf numFmtId="0" fontId="33" fillId="0" borderId="18" xfId="0" applyFont="1" applyBorder="1" applyAlignment="1">
      <alignment horizontal="left" vertical="center" wrapText="1"/>
    </xf>
    <xf numFmtId="0" fontId="33" fillId="0" borderId="19" xfId="0" applyFont="1" applyBorder="1" applyAlignment="1">
      <alignment horizontal="left" vertical="center" wrapText="1"/>
    </xf>
    <xf numFmtId="0" fontId="33" fillId="0" borderId="115" xfId="0" applyFont="1" applyBorder="1" applyAlignment="1">
      <alignment horizontal="left" vertical="center" wrapText="1"/>
    </xf>
    <xf numFmtId="0" fontId="33" fillId="0" borderId="22" xfId="0" applyFont="1" applyBorder="1" applyAlignment="1">
      <alignment horizontal="left" vertical="center" wrapText="1"/>
    </xf>
    <xf numFmtId="0" fontId="33" fillId="0" borderId="23" xfId="0" applyFont="1" applyBorder="1" applyAlignment="1">
      <alignment horizontal="left" vertical="center" wrapText="1"/>
    </xf>
    <xf numFmtId="0" fontId="33" fillId="0" borderId="120" xfId="0" applyFont="1" applyBorder="1" applyAlignment="1">
      <alignment horizontal="left" vertical="center" wrapText="1"/>
    </xf>
    <xf numFmtId="0" fontId="33" fillId="39" borderId="127" xfId="0" applyFont="1" applyFill="1" applyBorder="1" applyAlignment="1">
      <alignment horizontal="center" vertical="center" wrapText="1"/>
    </xf>
    <xf numFmtId="0" fontId="35" fillId="0" borderId="129" xfId="0" applyFont="1" applyBorder="1" applyAlignment="1">
      <alignment horizontal="center" vertical="center"/>
    </xf>
    <xf numFmtId="0" fontId="36" fillId="16" borderId="128" xfId="0" applyFont="1" applyFill="1" applyBorder="1" applyAlignment="1">
      <alignment horizontal="center" vertical="center" wrapText="1"/>
    </xf>
    <xf numFmtId="0" fontId="36" fillId="16" borderId="130" xfId="0" applyFont="1" applyFill="1" applyBorder="1" applyAlignment="1">
      <alignment horizontal="center" vertical="center" wrapText="1"/>
    </xf>
    <xf numFmtId="0" fontId="36" fillId="13" borderId="125" xfId="0" applyFont="1" applyFill="1" applyBorder="1" applyAlignment="1">
      <alignment horizontal="left" vertical="center" wrapText="1"/>
    </xf>
    <xf numFmtId="0" fontId="35" fillId="13" borderId="0" xfId="0" applyFont="1" applyFill="1" applyAlignment="1">
      <alignment horizontal="left" vertical="center" wrapText="1"/>
    </xf>
    <xf numFmtId="0" fontId="35" fillId="13" borderId="80" xfId="0" applyFont="1" applyFill="1" applyBorder="1" applyAlignment="1">
      <alignment horizontal="left" vertical="center" wrapText="1"/>
    </xf>
    <xf numFmtId="0" fontId="35" fillId="13" borderId="22" xfId="0" applyFont="1" applyFill="1" applyBorder="1" applyAlignment="1">
      <alignment horizontal="left" vertical="center" wrapText="1"/>
    </xf>
    <xf numFmtId="0" fontId="35" fillId="13" borderId="23" xfId="0" applyFont="1" applyFill="1" applyBorder="1" applyAlignment="1">
      <alignment horizontal="left" vertical="center" wrapText="1"/>
    </xf>
    <xf numFmtId="0" fontId="35" fillId="13" borderId="120" xfId="0" applyFont="1" applyFill="1" applyBorder="1" applyAlignment="1">
      <alignment horizontal="left" vertical="center" wrapText="1"/>
    </xf>
    <xf numFmtId="9" fontId="52" fillId="39" borderId="119" xfId="0" applyNumberFormat="1" applyFont="1" applyFill="1" applyBorder="1" applyAlignment="1">
      <alignment horizontal="center" vertical="center"/>
    </xf>
    <xf numFmtId="0" fontId="2" fillId="0" borderId="123" xfId="0" applyFont="1" applyBorder="1" applyAlignment="1">
      <alignment horizontal="center" vertical="center"/>
    </xf>
    <xf numFmtId="9" fontId="2" fillId="0" borderId="20" xfId="0" applyNumberFormat="1" applyFont="1" applyBorder="1" applyAlignment="1">
      <alignment horizontal="center" vertical="center"/>
    </xf>
    <xf numFmtId="9" fontId="2" fillId="0" borderId="124" xfId="0" applyNumberFormat="1" applyFont="1" applyBorder="1" applyAlignment="1">
      <alignment horizontal="center" vertical="center"/>
    </xf>
    <xf numFmtId="9" fontId="2" fillId="0" borderId="24" xfId="0" applyNumberFormat="1" applyFont="1" applyBorder="1" applyAlignment="1">
      <alignment horizontal="center" vertical="center"/>
    </xf>
    <xf numFmtId="0" fontId="35" fillId="0" borderId="125" xfId="0" applyFont="1" applyBorder="1" applyAlignment="1">
      <alignment horizontal="left" vertical="center" wrapText="1"/>
    </xf>
    <xf numFmtId="0" fontId="35" fillId="0" borderId="0" xfId="0" applyFont="1" applyAlignment="1">
      <alignment horizontal="left" vertical="center" wrapText="1"/>
    </xf>
    <xf numFmtId="0" fontId="35" fillId="0" borderId="80" xfId="0" applyFont="1" applyBorder="1" applyAlignment="1">
      <alignment horizontal="left" vertical="center" wrapText="1"/>
    </xf>
    <xf numFmtId="0" fontId="35" fillId="0" borderId="120" xfId="0" applyFont="1" applyBorder="1" applyAlignment="1">
      <alignment horizontal="left" vertical="center" wrapText="1"/>
    </xf>
    <xf numFmtId="0" fontId="35" fillId="0" borderId="80" xfId="0" applyFont="1" applyBorder="1" applyAlignment="1">
      <alignment horizontal="center" vertical="center" wrapText="1"/>
    </xf>
    <xf numFmtId="0" fontId="36" fillId="16" borderId="59" xfId="0" applyFont="1" applyFill="1" applyBorder="1" applyAlignment="1">
      <alignment horizontal="center" vertical="center" wrapText="1"/>
    </xf>
    <xf numFmtId="9" fontId="52" fillId="39" borderId="118" xfId="0" applyNumberFormat="1" applyFont="1" applyFill="1" applyBorder="1" applyAlignment="1">
      <alignment horizontal="center" vertical="center"/>
    </xf>
    <xf numFmtId="0" fontId="2" fillId="0" borderId="38" xfId="0" applyFont="1" applyBorder="1" applyAlignment="1">
      <alignment horizontal="center" vertical="center"/>
    </xf>
    <xf numFmtId="0" fontId="35" fillId="0" borderId="115" xfId="0" applyFont="1" applyBorder="1" applyAlignment="1">
      <alignment horizontal="left" vertical="center" wrapText="1"/>
    </xf>
    <xf numFmtId="0" fontId="36" fillId="54" borderId="83" xfId="0" applyFont="1" applyFill="1" applyBorder="1" applyAlignment="1">
      <alignment horizontal="center" vertical="center" textRotation="90" wrapText="1"/>
    </xf>
    <xf numFmtId="0" fontId="36" fillId="39" borderId="46" xfId="0" applyFont="1" applyFill="1" applyBorder="1" applyAlignment="1">
      <alignment horizontal="center" vertical="center" wrapText="1"/>
    </xf>
    <xf numFmtId="0" fontId="36" fillId="56" borderId="131" xfId="0" applyFont="1" applyFill="1" applyBorder="1" applyAlignment="1">
      <alignment horizontal="center" vertical="center" wrapText="1"/>
    </xf>
    <xf numFmtId="0" fontId="36" fillId="56" borderId="130" xfId="0" applyFont="1" applyFill="1" applyBorder="1" applyAlignment="1">
      <alignment horizontal="center" vertical="center" wrapText="1"/>
    </xf>
    <xf numFmtId="0" fontId="36" fillId="56" borderId="50" xfId="0" applyFont="1" applyFill="1" applyBorder="1" applyAlignment="1">
      <alignment horizontal="center" vertical="center" wrapText="1"/>
    </xf>
    <xf numFmtId="0" fontId="36" fillId="56" borderId="132" xfId="0" applyFont="1" applyFill="1" applyBorder="1" applyAlignment="1">
      <alignment horizontal="center" vertical="center" wrapText="1"/>
    </xf>
    <xf numFmtId="9" fontId="52" fillId="39" borderId="126" xfId="0" applyNumberFormat="1" applyFont="1" applyFill="1" applyBorder="1" applyAlignment="1">
      <alignment horizontal="center" vertical="center"/>
    </xf>
    <xf numFmtId="0" fontId="36" fillId="54" borderId="63" xfId="0" applyFont="1" applyFill="1" applyBorder="1" applyAlignment="1">
      <alignment horizontal="center" vertical="center" textRotation="90" wrapText="1"/>
    </xf>
    <xf numFmtId="0" fontId="35" fillId="0" borderId="63" xfId="0" applyFont="1" applyBorder="1" applyAlignment="1">
      <alignment horizontal="center" vertical="center"/>
    </xf>
    <xf numFmtId="0" fontId="36" fillId="16" borderId="50" xfId="0" applyFont="1" applyFill="1" applyBorder="1" applyAlignment="1">
      <alignment horizontal="center" vertical="center" wrapText="1"/>
    </xf>
    <xf numFmtId="0" fontId="36" fillId="16" borderId="132" xfId="0" applyFont="1" applyFill="1" applyBorder="1" applyAlignment="1">
      <alignment horizontal="center" vertical="center" wrapText="1"/>
    </xf>
    <xf numFmtId="0" fontId="36" fillId="13" borderId="0" xfId="0" applyFont="1" applyFill="1" applyAlignment="1">
      <alignment horizontal="left" vertical="center" wrapText="1"/>
    </xf>
    <xf numFmtId="0" fontId="36" fillId="13" borderId="22" xfId="0" applyFont="1" applyFill="1" applyBorder="1" applyAlignment="1">
      <alignment horizontal="left" vertical="center" wrapText="1"/>
    </xf>
    <xf numFmtId="0" fontId="36" fillId="13" borderId="23" xfId="0" applyFont="1" applyFill="1" applyBorder="1" applyAlignment="1">
      <alignment horizontal="left" vertical="center" wrapText="1"/>
    </xf>
    <xf numFmtId="0" fontId="36" fillId="0" borderId="125" xfId="0" applyFont="1" applyBorder="1" applyAlignment="1">
      <alignment horizontal="left" vertical="center" wrapText="1"/>
    </xf>
    <xf numFmtId="0" fontId="36" fillId="0" borderId="0" xfId="0" applyFont="1" applyAlignment="1">
      <alignment horizontal="left" vertical="center" wrapText="1"/>
    </xf>
    <xf numFmtId="0" fontId="36" fillId="0" borderId="22" xfId="0" applyFont="1" applyBorder="1" applyAlignment="1">
      <alignment horizontal="left" vertical="center" wrapText="1"/>
    </xf>
    <xf numFmtId="0" fontId="36" fillId="0" borderId="23" xfId="0" applyFont="1" applyBorder="1" applyAlignment="1">
      <alignment horizontal="left" vertical="center" wrapText="1"/>
    </xf>
    <xf numFmtId="0" fontId="36" fillId="39" borderId="129" xfId="0" applyFont="1" applyFill="1" applyBorder="1" applyAlignment="1">
      <alignment horizontal="center" vertical="center" wrapText="1"/>
    </xf>
    <xf numFmtId="0" fontId="36" fillId="56" borderId="59" xfId="0" applyFont="1" applyFill="1" applyBorder="1" applyAlignment="1">
      <alignment horizontal="center" vertical="center" wrapText="1"/>
    </xf>
    <xf numFmtId="0" fontId="36" fillId="56" borderId="121" xfId="0" applyFont="1" applyFill="1" applyBorder="1" applyAlignment="1">
      <alignment horizontal="center" vertical="center" wrapText="1"/>
    </xf>
    <xf numFmtId="9" fontId="52" fillId="39" borderId="38" xfId="0" applyNumberFormat="1" applyFont="1" applyFill="1" applyBorder="1" applyAlignment="1">
      <alignment horizontal="center" vertical="center"/>
    </xf>
    <xf numFmtId="9" fontId="52" fillId="39" borderId="133" xfId="0" applyNumberFormat="1" applyFont="1" applyFill="1" applyBorder="1" applyAlignment="1">
      <alignment horizontal="center" vertical="center"/>
    </xf>
    <xf numFmtId="0" fontId="2" fillId="0" borderId="134" xfId="0" applyFont="1" applyBorder="1" applyAlignment="1">
      <alignment horizontal="center" vertical="center"/>
    </xf>
    <xf numFmtId="0" fontId="2" fillId="0" borderId="139" xfId="0" applyFont="1" applyBorder="1" applyAlignment="1">
      <alignment horizontal="center" vertical="center"/>
    </xf>
    <xf numFmtId="0" fontId="36" fillId="13" borderId="40" xfId="0" applyFont="1" applyFill="1" applyBorder="1" applyAlignment="1">
      <alignment horizontal="left" vertical="center" wrapText="1"/>
    </xf>
    <xf numFmtId="0" fontId="36" fillId="39" borderId="40" xfId="0" applyFont="1" applyFill="1" applyBorder="1" applyAlignment="1">
      <alignment horizontal="center" vertical="center" wrapText="1"/>
    </xf>
    <xf numFmtId="0" fontId="35" fillId="0" borderId="40" xfId="0" applyFont="1" applyBorder="1" applyAlignment="1">
      <alignment horizontal="center" vertical="center"/>
    </xf>
    <xf numFmtId="0" fontId="36" fillId="56" borderId="3" xfId="0" applyFont="1" applyFill="1" applyBorder="1" applyAlignment="1">
      <alignment horizontal="center" vertical="center" wrapText="1"/>
    </xf>
    <xf numFmtId="0" fontId="35" fillId="0" borderId="40" xfId="0" applyFont="1" applyBorder="1" applyAlignment="1">
      <alignment horizontal="center" vertical="top" wrapText="1"/>
    </xf>
    <xf numFmtId="0" fontId="35" fillId="0" borderId="40" xfId="0" applyFont="1" applyBorder="1" applyAlignment="1">
      <alignment horizontal="center" vertical="top"/>
    </xf>
    <xf numFmtId="0" fontId="36" fillId="56" borderId="2" xfId="0" applyFont="1" applyFill="1" applyBorder="1" applyAlignment="1">
      <alignment horizontal="center" vertical="center" wrapText="1"/>
    </xf>
    <xf numFmtId="0" fontId="35" fillId="0" borderId="40" xfId="0" applyFont="1" applyBorder="1" applyAlignment="1">
      <alignment horizontal="center" vertical="center" wrapText="1"/>
    </xf>
    <xf numFmtId="0" fontId="36" fillId="13" borderId="12" xfId="0" applyFont="1" applyFill="1" applyBorder="1" applyAlignment="1">
      <alignment horizontal="left" vertical="center" wrapText="1"/>
    </xf>
    <xf numFmtId="0" fontId="36" fillId="13" borderId="4" xfId="0" applyFont="1" applyFill="1" applyBorder="1" applyAlignment="1">
      <alignment horizontal="left" vertical="center" wrapText="1"/>
    </xf>
    <xf numFmtId="0" fontId="35" fillId="0" borderId="12" xfId="0" applyFont="1" applyBorder="1" applyAlignment="1">
      <alignment horizontal="center" vertical="center" wrapText="1"/>
    </xf>
    <xf numFmtId="0" fontId="35" fillId="0" borderId="4" xfId="0" applyFont="1" applyBorder="1" applyAlignment="1">
      <alignment horizontal="center" vertical="center" wrapText="1"/>
    </xf>
    <xf numFmtId="0" fontId="36" fillId="56" borderId="7" xfId="0" applyFont="1" applyFill="1" applyBorder="1" applyAlignment="1">
      <alignment horizontal="center" vertical="center" wrapText="1"/>
    </xf>
    <xf numFmtId="0" fontId="36" fillId="56" borderId="12" xfId="0" applyFont="1" applyFill="1" applyBorder="1" applyAlignment="1">
      <alignment horizontal="center" vertical="center" wrapText="1"/>
    </xf>
    <xf numFmtId="0" fontId="36" fillId="56" borderId="4" xfId="0" applyFont="1" applyFill="1" applyBorder="1" applyAlignment="1">
      <alignment horizontal="center" vertical="center" wrapText="1"/>
    </xf>
    <xf numFmtId="0" fontId="35" fillId="13" borderId="29" xfId="0" applyFont="1" applyFill="1" applyBorder="1" applyAlignment="1">
      <alignment horizontal="left" vertical="center" wrapText="1"/>
    </xf>
    <xf numFmtId="0" fontId="35" fillId="13" borderId="12" xfId="0" applyFont="1" applyFill="1" applyBorder="1" applyAlignment="1">
      <alignment horizontal="left" vertical="center" wrapText="1"/>
    </xf>
    <xf numFmtId="0" fontId="35" fillId="13" borderId="138" xfId="0" applyFont="1" applyFill="1" applyBorder="1" applyAlignment="1">
      <alignment horizontal="left" vertical="center" wrapText="1"/>
    </xf>
    <xf numFmtId="0" fontId="35" fillId="13" borderId="7" xfId="0" applyFont="1" applyFill="1" applyBorder="1" applyAlignment="1">
      <alignment horizontal="left" vertical="center" wrapText="1"/>
    </xf>
    <xf numFmtId="0" fontId="35" fillId="0" borderId="46" xfId="0" applyFont="1" applyBorder="1" applyAlignment="1">
      <alignment horizontal="center" vertical="center"/>
    </xf>
    <xf numFmtId="0" fontId="36" fillId="56" borderId="55" xfId="0" applyFont="1" applyFill="1" applyBorder="1" applyAlignment="1">
      <alignment horizontal="center" vertical="center" wrapText="1"/>
    </xf>
    <xf numFmtId="0" fontId="36" fillId="59" borderId="63" xfId="0" applyFont="1" applyFill="1" applyBorder="1" applyAlignment="1">
      <alignment horizontal="center" vertical="center" textRotation="90" wrapText="1"/>
    </xf>
    <xf numFmtId="0" fontId="35" fillId="60" borderId="60" xfId="0" applyFont="1" applyFill="1" applyBorder="1" applyAlignment="1">
      <alignment horizontal="center" vertical="center" textRotation="90" wrapText="1"/>
    </xf>
    <xf numFmtId="0" fontId="35" fillId="60" borderId="62" xfId="0" applyFont="1" applyFill="1" applyBorder="1" applyAlignment="1">
      <alignment horizontal="center" vertical="center" textRotation="90" wrapText="1"/>
    </xf>
    <xf numFmtId="0" fontId="35" fillId="60" borderId="83" xfId="0" applyFont="1" applyFill="1" applyBorder="1" applyAlignment="1">
      <alignment horizontal="center" vertical="center" textRotation="90" wrapText="1"/>
    </xf>
    <xf numFmtId="0" fontId="35" fillId="0" borderId="46" xfId="0" applyFont="1" applyBorder="1" applyAlignment="1">
      <alignment horizontal="center" vertical="center" wrapText="1"/>
    </xf>
    <xf numFmtId="0" fontId="35" fillId="0" borderId="129" xfId="0" applyFont="1" applyBorder="1" applyAlignment="1">
      <alignment horizontal="center" vertical="center" wrapText="1"/>
    </xf>
    <xf numFmtId="0" fontId="36" fillId="39" borderId="16" xfId="0" applyFont="1" applyFill="1" applyBorder="1" applyAlignment="1">
      <alignment horizontal="center" vertical="center" wrapText="1"/>
    </xf>
    <xf numFmtId="0" fontId="35" fillId="0" borderId="53" xfId="0" applyFont="1" applyBorder="1" applyAlignment="1">
      <alignment horizontal="center" vertical="center"/>
    </xf>
    <xf numFmtId="0" fontId="35" fillId="13" borderId="4" xfId="0" applyFont="1" applyFill="1" applyBorder="1" applyAlignment="1">
      <alignment horizontal="left" vertical="center" wrapText="1"/>
    </xf>
    <xf numFmtId="0" fontId="35" fillId="0" borderId="1" xfId="0" applyFont="1" applyBorder="1" applyAlignment="1">
      <alignment horizontal="center" vertical="center" wrapText="1"/>
    </xf>
    <xf numFmtId="0" fontId="35" fillId="0" borderId="10" xfId="0" applyFont="1" applyBorder="1" applyAlignment="1">
      <alignment horizontal="center" vertical="center" wrapText="1"/>
    </xf>
    <xf numFmtId="0" fontId="35" fillId="13" borderId="10" xfId="0" applyFont="1" applyFill="1" applyBorder="1" applyAlignment="1">
      <alignment horizontal="left" vertical="center" wrapText="1"/>
    </xf>
    <xf numFmtId="0" fontId="35" fillId="13" borderId="68" xfId="0" applyFont="1" applyFill="1" applyBorder="1" applyAlignment="1">
      <alignment horizontal="left" vertical="center" wrapText="1"/>
    </xf>
    <xf numFmtId="0" fontId="35" fillId="13" borderId="41" xfId="0" applyFont="1" applyFill="1" applyBorder="1" applyAlignment="1">
      <alignment horizontal="left" vertical="center" wrapText="1"/>
    </xf>
    <xf numFmtId="0" fontId="35" fillId="13" borderId="5" xfId="0" applyFont="1" applyFill="1" applyBorder="1" applyAlignment="1">
      <alignment horizontal="left" vertical="center" wrapText="1"/>
    </xf>
    <xf numFmtId="0" fontId="35" fillId="13" borderId="6" xfId="0" applyFont="1" applyFill="1" applyBorder="1" applyAlignment="1">
      <alignment horizontal="left" vertical="center" wrapText="1"/>
    </xf>
    <xf numFmtId="0" fontId="35" fillId="13" borderId="13" xfId="0" applyFont="1" applyFill="1" applyBorder="1" applyAlignment="1">
      <alignment horizontal="left" vertical="center" wrapText="1"/>
    </xf>
    <xf numFmtId="0" fontId="35" fillId="0" borderId="5" xfId="0" applyFont="1" applyBorder="1" applyAlignment="1">
      <alignment horizontal="center" vertical="center" wrapText="1"/>
    </xf>
    <xf numFmtId="0" fontId="37" fillId="61" borderId="111" xfId="0" applyFont="1" applyFill="1" applyBorder="1" applyAlignment="1">
      <alignment horizontal="center" vertical="center" textRotation="255"/>
    </xf>
    <xf numFmtId="0" fontId="35" fillId="0" borderId="111" xfId="0" applyFont="1" applyBorder="1" applyAlignment="1">
      <alignment horizontal="center" vertical="center"/>
    </xf>
    <xf numFmtId="0" fontId="37" fillId="62" borderId="111" xfId="0" applyFont="1" applyFill="1" applyBorder="1" applyAlignment="1">
      <alignment horizontal="center" vertical="center" textRotation="90" wrapText="1"/>
    </xf>
    <xf numFmtId="0" fontId="36" fillId="63" borderId="63" xfId="0" applyFont="1" applyFill="1" applyBorder="1" applyAlignment="1">
      <alignment horizontal="center" vertical="center" textRotation="90" wrapText="1"/>
    </xf>
    <xf numFmtId="0" fontId="37" fillId="57" borderId="111" xfId="0" applyFont="1" applyFill="1" applyBorder="1" applyAlignment="1">
      <alignment horizontal="center" vertical="center" textRotation="255"/>
    </xf>
    <xf numFmtId="0" fontId="37" fillId="58" borderId="111" xfId="0" applyFont="1" applyFill="1" applyBorder="1" applyAlignment="1">
      <alignment horizontal="center" vertical="center" textRotation="90" wrapText="1"/>
    </xf>
    <xf numFmtId="0" fontId="36" fillId="59" borderId="135" xfId="0" applyFont="1" applyFill="1" applyBorder="1" applyAlignment="1">
      <alignment horizontal="center" vertical="center" textRotation="90" wrapText="1"/>
    </xf>
    <xf numFmtId="0" fontId="36" fillId="59" borderId="136" xfId="0" applyFont="1" applyFill="1" applyBorder="1" applyAlignment="1">
      <alignment horizontal="center" vertical="center" textRotation="90" wrapText="1"/>
    </xf>
    <xf numFmtId="0" fontId="36" fillId="59" borderId="137" xfId="0" applyFont="1" applyFill="1" applyBorder="1" applyAlignment="1">
      <alignment horizontal="center" vertical="center" textRotation="90" wrapText="1"/>
    </xf>
    <xf numFmtId="9" fontId="52" fillId="39" borderId="13" xfId="0" applyNumberFormat="1" applyFont="1" applyFill="1" applyBorder="1" applyAlignment="1">
      <alignment horizontal="center" vertical="center"/>
    </xf>
    <xf numFmtId="0" fontId="2" fillId="0" borderId="3" xfId="0" applyFont="1" applyBorder="1" applyAlignment="1">
      <alignment horizontal="center" vertical="center"/>
    </xf>
    <xf numFmtId="9" fontId="52" fillId="39" borderId="3" xfId="0" applyNumberFormat="1" applyFont="1" applyFill="1" applyBorder="1" applyAlignment="1">
      <alignment horizontal="center" vertical="center"/>
    </xf>
    <xf numFmtId="0" fontId="64" fillId="54" borderId="140" xfId="0" applyFont="1" applyFill="1" applyBorder="1" applyAlignment="1">
      <alignment horizontal="center" vertical="center"/>
    </xf>
    <xf numFmtId="0" fontId="31" fillId="0" borderId="141" xfId="0" applyFont="1" applyBorder="1" applyAlignment="1">
      <alignment horizontal="center" vertical="center"/>
    </xf>
    <xf numFmtId="0" fontId="31" fillId="0" borderId="142" xfId="0" applyFont="1" applyBorder="1" applyAlignment="1">
      <alignment horizontal="center" vertical="center"/>
    </xf>
    <xf numFmtId="0" fontId="31" fillId="0" borderId="143" xfId="0" applyFont="1" applyBorder="1" applyAlignment="1">
      <alignment horizontal="center" vertical="center"/>
    </xf>
    <xf numFmtId="0" fontId="37" fillId="64" borderId="111" xfId="0" applyFont="1" applyFill="1" applyBorder="1" applyAlignment="1">
      <alignment horizontal="center" vertical="center" textRotation="255"/>
    </xf>
    <xf numFmtId="0" fontId="37" fillId="38" borderId="111" xfId="0" applyFont="1" applyFill="1" applyBorder="1" applyAlignment="1">
      <alignment horizontal="center" vertical="center" textRotation="90" wrapText="1"/>
    </xf>
    <xf numFmtId="0" fontId="36" fillId="65" borderId="63" xfId="0" applyFont="1" applyFill="1" applyBorder="1" applyAlignment="1">
      <alignment horizontal="center" vertical="center" textRotation="90" wrapText="1"/>
    </xf>
    <xf numFmtId="0" fontId="67" fillId="0" borderId="52" xfId="0" applyFont="1" applyBorder="1" applyAlignment="1">
      <alignment horizontal="center" vertical="center" wrapText="1"/>
    </xf>
    <xf numFmtId="0" fontId="67" fillId="0" borderId="53" xfId="0" applyFont="1" applyBorder="1" applyAlignment="1">
      <alignment horizontal="center" vertical="center" wrapText="1"/>
    </xf>
    <xf numFmtId="0" fontId="67" fillId="0" borderId="54" xfId="0" applyFont="1" applyBorder="1" applyAlignment="1">
      <alignment horizontal="center" vertical="center" wrapText="1"/>
    </xf>
    <xf numFmtId="0" fontId="59" fillId="0" borderId="52" xfId="0" applyFont="1" applyBorder="1" applyAlignment="1">
      <alignment horizontal="center" vertical="center"/>
    </xf>
    <xf numFmtId="0" fontId="31" fillId="0" borderId="53" xfId="0" applyFont="1" applyBorder="1" applyAlignment="1">
      <alignment horizontal="center" vertical="center"/>
    </xf>
    <xf numFmtId="0" fontId="31" fillId="0" borderId="54" xfId="0" applyFont="1" applyBorder="1" applyAlignment="1">
      <alignment horizontal="center" vertical="center"/>
    </xf>
    <xf numFmtId="0" fontId="59" fillId="0" borderId="53" xfId="0" applyFont="1" applyBorder="1" applyAlignment="1">
      <alignment horizontal="center" vertical="center"/>
    </xf>
    <xf numFmtId="0" fontId="59" fillId="0" borderId="54" xfId="0" applyFont="1" applyBorder="1" applyAlignment="1">
      <alignment horizontal="center" vertical="center"/>
    </xf>
    <xf numFmtId="9" fontId="59" fillId="0" borderId="52" xfId="0" applyNumberFormat="1" applyFont="1" applyBorder="1" applyAlignment="1">
      <alignment horizontal="center" vertical="center"/>
    </xf>
    <xf numFmtId="9" fontId="59" fillId="0" borderId="53" xfId="0" applyNumberFormat="1" applyFont="1" applyBorder="1" applyAlignment="1">
      <alignment horizontal="center" vertical="center"/>
    </xf>
    <xf numFmtId="9" fontId="59" fillId="0" borderId="54" xfId="0" applyNumberFormat="1" applyFont="1" applyBorder="1" applyAlignment="1">
      <alignment horizontal="center" vertical="center"/>
    </xf>
    <xf numFmtId="0" fontId="64" fillId="66" borderId="52" xfId="0" applyFont="1" applyFill="1" applyBorder="1" applyAlignment="1">
      <alignment horizontal="center" vertical="center"/>
    </xf>
    <xf numFmtId="0" fontId="64" fillId="66" borderId="53" xfId="0" applyFont="1" applyFill="1" applyBorder="1" applyAlignment="1">
      <alignment horizontal="center" vertical="center"/>
    </xf>
    <xf numFmtId="0" fontId="59" fillId="0" borderId="147" xfId="0" applyFont="1" applyBorder="1" applyAlignment="1">
      <alignment horizontal="center" vertical="center"/>
    </xf>
    <xf numFmtId="0" fontId="31" fillId="0" borderId="145" xfId="0" applyFont="1" applyBorder="1" applyAlignment="1">
      <alignment horizontal="center" vertical="center"/>
    </xf>
    <xf numFmtId="0" fontId="31" fillId="0" borderId="148" xfId="0" applyFont="1" applyBorder="1" applyAlignment="1">
      <alignment horizontal="center" vertical="center"/>
    </xf>
    <xf numFmtId="0" fontId="64" fillId="0" borderId="55" xfId="0" applyFont="1" applyBorder="1" applyAlignment="1">
      <alignment horizontal="center" vertical="center"/>
    </xf>
    <xf numFmtId="0" fontId="64" fillId="0" borderId="56" xfId="0" applyFont="1" applyBorder="1" applyAlignment="1">
      <alignment horizontal="center" vertical="center"/>
    </xf>
    <xf numFmtId="0" fontId="64" fillId="0" borderId="59" xfId="0" applyFont="1" applyBorder="1" applyAlignment="1">
      <alignment horizontal="center" vertical="center"/>
    </xf>
    <xf numFmtId="0" fontId="64" fillId="0" borderId="0" xfId="0" applyFont="1" applyAlignment="1">
      <alignment horizontal="center" vertical="center"/>
    </xf>
    <xf numFmtId="0" fontId="59" fillId="0" borderId="56" xfId="0" applyFont="1" applyBorder="1" applyAlignment="1">
      <alignment horizontal="center" vertical="center" wrapText="1"/>
    </xf>
    <xf numFmtId="0" fontId="31" fillId="0" borderId="56" xfId="0" applyFont="1" applyBorder="1" applyAlignment="1">
      <alignment horizontal="center" vertical="center" wrapText="1"/>
    </xf>
    <xf numFmtId="0" fontId="31" fillId="0" borderId="67" xfId="0" applyFont="1" applyBorder="1" applyAlignment="1">
      <alignment horizontal="center" vertical="center" wrapText="1"/>
    </xf>
    <xf numFmtId="0" fontId="31" fillId="0" borderId="0" xfId="0" applyFont="1" applyAlignment="1">
      <alignment horizontal="center" vertical="center" wrapText="1"/>
    </xf>
    <xf numFmtId="0" fontId="31" fillId="0" borderId="80" xfId="0" applyFont="1" applyBorder="1" applyAlignment="1">
      <alignment horizontal="center" vertical="center" wrapText="1"/>
    </xf>
    <xf numFmtId="0" fontId="59" fillId="0" borderId="145" xfId="0" applyFont="1" applyBorder="1" applyAlignment="1">
      <alignment horizontal="center" vertical="center"/>
    </xf>
    <xf numFmtId="0" fontId="31" fillId="0" borderId="146" xfId="0" applyFont="1" applyBorder="1" applyAlignment="1">
      <alignment horizontal="center" vertical="center"/>
    </xf>
    <xf numFmtId="9" fontId="59" fillId="0" borderId="145" xfId="0" applyNumberFormat="1" applyFont="1" applyBorder="1" applyAlignment="1">
      <alignment horizontal="center" vertical="center"/>
    </xf>
    <xf numFmtId="9" fontId="59" fillId="0" borderId="147" xfId="0" applyNumberFormat="1" applyFont="1" applyBorder="1" applyAlignment="1">
      <alignment horizontal="center" vertical="center"/>
    </xf>
    <xf numFmtId="0" fontId="64" fillId="0" borderId="52" xfId="0" applyFont="1" applyBorder="1" applyAlignment="1">
      <alignment horizontal="center" vertical="center" wrapText="1"/>
    </xf>
    <xf numFmtId="0" fontId="64" fillId="0" borderId="53" xfId="0" applyFont="1" applyBorder="1" applyAlignment="1">
      <alignment horizontal="center" vertical="center" wrapText="1"/>
    </xf>
    <xf numFmtId="9" fontId="59" fillId="0" borderId="125" xfId="0" applyNumberFormat="1" applyFont="1" applyBorder="1" applyAlignment="1">
      <alignment horizontal="center" vertical="center"/>
    </xf>
    <xf numFmtId="9" fontId="59" fillId="0" borderId="0" xfId="0" applyNumberFormat="1" applyFont="1" applyAlignment="1">
      <alignment horizontal="center" vertical="center"/>
    </xf>
    <xf numFmtId="0" fontId="64" fillId="0" borderId="18" xfId="0" applyFont="1" applyBorder="1" applyAlignment="1">
      <alignment horizontal="center" vertical="center"/>
    </xf>
    <xf numFmtId="0" fontId="64" fillId="0" borderId="19" xfId="0" applyFont="1" applyBorder="1" applyAlignment="1">
      <alignment horizontal="center" vertical="center"/>
    </xf>
    <xf numFmtId="0" fontId="64" fillId="0" borderId="22" xfId="0" applyFont="1" applyBorder="1" applyAlignment="1">
      <alignment horizontal="center" vertical="center"/>
    </xf>
    <xf numFmtId="0" fontId="64" fillId="0" borderId="23" xfId="0" applyFont="1" applyBorder="1" applyAlignment="1">
      <alignment horizontal="center" vertical="center"/>
    </xf>
    <xf numFmtId="0" fontId="64" fillId="0" borderId="24" xfId="0" applyFont="1" applyBorder="1" applyAlignment="1">
      <alignment horizontal="center" vertical="center"/>
    </xf>
    <xf numFmtId="9" fontId="59" fillId="0" borderId="149" xfId="0" applyNumberFormat="1" applyFont="1" applyBorder="1" applyAlignment="1">
      <alignment horizontal="center" vertical="center"/>
    </xf>
    <xf numFmtId="0" fontId="31" fillId="0" borderId="149" xfId="0" applyFont="1" applyBorder="1" applyAlignment="1">
      <alignment horizontal="center" vertical="center"/>
    </xf>
    <xf numFmtId="0" fontId="31" fillId="0" borderId="150" xfId="0" applyFont="1" applyBorder="1" applyAlignment="1">
      <alignment horizontal="center" vertical="center"/>
    </xf>
    <xf numFmtId="9" fontId="59" fillId="0" borderId="151" xfId="0" applyNumberFormat="1" applyFont="1" applyBorder="1" applyAlignment="1">
      <alignment horizontal="center" vertical="center"/>
    </xf>
    <xf numFmtId="0" fontId="31" fillId="0" borderId="152" xfId="0" applyFont="1" applyBorder="1" applyAlignment="1">
      <alignment horizontal="center" vertical="center"/>
    </xf>
    <xf numFmtId="0" fontId="0" fillId="0" borderId="52" xfId="0" applyBorder="1" applyAlignment="1">
      <alignment horizontal="center" vertical="center"/>
    </xf>
    <xf numFmtId="0" fontId="21" fillId="0" borderId="33" xfId="0" applyFont="1" applyBorder="1" applyAlignment="1">
      <alignment horizontal="center" vertical="center" wrapText="1"/>
    </xf>
    <xf numFmtId="0" fontId="21" fillId="0" borderId="0" xfId="0" applyFont="1" applyAlignment="1">
      <alignment horizontal="center" vertical="center" wrapText="1"/>
    </xf>
    <xf numFmtId="0" fontId="21" fillId="0" borderId="14" xfId="0" applyFont="1" applyBorder="1" applyAlignment="1">
      <alignment horizontal="center" vertical="center" wrapText="1"/>
    </xf>
    <xf numFmtId="0" fontId="0" fillId="0" borderId="11" xfId="0" applyBorder="1" applyAlignment="1">
      <alignment horizontal="center" vertical="center"/>
    </xf>
    <xf numFmtId="0" fontId="0" fillId="0" borderId="37" xfId="0" applyBorder="1" applyAlignment="1">
      <alignment horizontal="center" vertical="center"/>
    </xf>
    <xf numFmtId="0" fontId="0" fillId="0" borderId="35" xfId="0" applyBorder="1" applyAlignment="1">
      <alignment horizontal="center" vertical="center" wrapText="1"/>
    </xf>
    <xf numFmtId="0" fontId="0" fillId="0" borderId="38" xfId="0" applyBorder="1" applyAlignment="1">
      <alignment horizontal="center" vertical="center" wrapText="1"/>
    </xf>
    <xf numFmtId="0" fontId="0" fillId="0" borderId="31" xfId="0" applyBorder="1" applyAlignment="1">
      <alignment horizontal="center" vertical="center" wrapText="1"/>
    </xf>
    <xf numFmtId="0" fontId="0" fillId="0" borderId="21" xfId="0" applyBorder="1" applyAlignment="1">
      <alignment horizontal="center" vertical="center" wrapText="1"/>
    </xf>
    <xf numFmtId="0" fontId="0" fillId="15" borderId="11" xfId="0" applyFill="1" applyBorder="1" applyAlignment="1">
      <alignment horizontal="center" vertical="center"/>
    </xf>
    <xf numFmtId="0" fontId="0" fillId="15" borderId="37" xfId="0" applyFill="1" applyBorder="1" applyAlignment="1">
      <alignment horizontal="center" vertical="center"/>
    </xf>
    <xf numFmtId="0" fontId="0" fillId="0" borderId="17" xfId="0" applyBorder="1" applyAlignment="1">
      <alignment horizontal="center"/>
    </xf>
    <xf numFmtId="0" fontId="0" fillId="0" borderId="21" xfId="0" applyBorder="1" applyAlignment="1">
      <alignment horizont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15" borderId="30" xfId="0" applyFill="1" applyBorder="1" applyAlignment="1">
      <alignment horizontal="center" vertical="center" wrapText="1"/>
    </xf>
    <xf numFmtId="0" fontId="0" fillId="0" borderId="17" xfId="0" applyBorder="1" applyAlignment="1">
      <alignment horizontal="center" vertical="center" wrapText="1"/>
    </xf>
    <xf numFmtId="0" fontId="15" fillId="9" borderId="1" xfId="0" applyFont="1" applyFill="1" applyBorder="1" applyAlignment="1">
      <alignment horizontal="center"/>
    </xf>
    <xf numFmtId="0" fontId="15" fillId="9" borderId="3" xfId="0" applyFont="1" applyFill="1" applyBorder="1" applyAlignment="1">
      <alignment horizontal="center"/>
    </xf>
    <xf numFmtId="0" fontId="69" fillId="0" borderId="15" xfId="0" applyFont="1" applyFill="1" applyBorder="1" applyAlignment="1" applyProtection="1">
      <alignment vertical="center" wrapText="1"/>
      <protection locked="0"/>
    </xf>
    <xf numFmtId="0" fontId="70" fillId="0" borderId="15" xfId="0" applyFont="1" applyFill="1" applyBorder="1" applyAlignment="1" applyProtection="1">
      <alignment vertical="center" wrapText="1"/>
      <protection locked="0"/>
    </xf>
    <xf numFmtId="0" fontId="71" fillId="0" borderId="15" xfId="0" applyFont="1" applyFill="1" applyBorder="1" applyAlignment="1" applyProtection="1">
      <alignment vertical="center" wrapText="1"/>
      <protection locked="0"/>
    </xf>
    <xf numFmtId="0" fontId="70" fillId="0" borderId="15" xfId="0" applyFont="1" applyFill="1" applyBorder="1" applyAlignment="1" applyProtection="1">
      <alignment horizontal="center" vertical="center" wrapText="1"/>
      <protection locked="0"/>
    </xf>
    <xf numFmtId="0" fontId="72" fillId="0" borderId="15" xfId="0" applyFont="1" applyFill="1" applyBorder="1" applyAlignment="1" applyProtection="1">
      <alignment horizontal="center" vertical="center" wrapText="1"/>
      <protection locked="0"/>
    </xf>
    <xf numFmtId="164" fontId="72" fillId="0" borderId="15" xfId="0" applyNumberFormat="1" applyFont="1" applyFill="1" applyBorder="1" applyAlignment="1" applyProtection="1">
      <alignment horizontal="center" vertical="center" wrapText="1"/>
      <protection locked="0"/>
    </xf>
    <xf numFmtId="0" fontId="70" fillId="0" borderId="15" xfId="0" applyFont="1" applyFill="1" applyBorder="1" applyAlignment="1" applyProtection="1">
      <alignment horizontal="left" vertical="center" wrapText="1"/>
      <protection locked="0"/>
    </xf>
    <xf numFmtId="0" fontId="72" fillId="0" borderId="15" xfId="0" applyFont="1" applyFill="1" applyBorder="1" applyAlignment="1" applyProtection="1">
      <alignment horizontal="left" vertical="center" wrapText="1"/>
      <protection locked="0"/>
    </xf>
    <xf numFmtId="0" fontId="70" fillId="0" borderId="15" xfId="0" applyFont="1" applyFill="1" applyBorder="1" applyAlignment="1" applyProtection="1">
      <alignment horizontal="center" vertical="center"/>
      <protection locked="0"/>
    </xf>
    <xf numFmtId="1" fontId="70" fillId="0" borderId="15" xfId="0" applyNumberFormat="1" applyFont="1" applyFill="1" applyBorder="1" applyAlignment="1" applyProtection="1">
      <alignment horizontal="center" vertical="center" wrapText="1"/>
      <protection locked="0"/>
    </xf>
    <xf numFmtId="9" fontId="70" fillId="0" borderId="15" xfId="0" applyNumberFormat="1" applyFont="1" applyFill="1" applyBorder="1" applyAlignment="1" applyProtection="1">
      <alignment horizontal="center" vertical="center" wrapText="1"/>
      <protection locked="0"/>
    </xf>
    <xf numFmtId="0" fontId="72" fillId="0" borderId="15" xfId="0" applyFont="1" applyFill="1" applyBorder="1" applyAlignment="1" applyProtection="1">
      <alignment horizontal="justify" vertical="center" wrapText="1"/>
      <protection locked="0"/>
    </xf>
    <xf numFmtId="0" fontId="71" fillId="0" borderId="15" xfId="0" applyFont="1" applyFill="1" applyBorder="1" applyAlignment="1" applyProtection="1">
      <alignment horizontal="justify" vertical="center" readingOrder="1"/>
      <protection locked="0"/>
    </xf>
    <xf numFmtId="0" fontId="70" fillId="0" borderId="15" xfId="0" applyFont="1" applyFill="1" applyBorder="1" applyAlignment="1" applyProtection="1">
      <alignment vertical="center"/>
      <protection locked="0"/>
    </xf>
    <xf numFmtId="0" fontId="72" fillId="0" borderId="15" xfId="0" applyFont="1" applyFill="1" applyBorder="1" applyAlignment="1" applyProtection="1">
      <alignment vertical="center" wrapText="1"/>
      <protection locked="0"/>
    </xf>
    <xf numFmtId="0" fontId="71" fillId="0" borderId="15" xfId="0" applyFont="1" applyFill="1" applyBorder="1" applyAlignment="1" applyProtection="1">
      <alignment horizontal="center" vertical="center" readingOrder="1"/>
      <protection locked="0"/>
    </xf>
    <xf numFmtId="9" fontId="70" fillId="0" borderId="15" xfId="0" applyNumberFormat="1" applyFont="1" applyFill="1" applyBorder="1" applyAlignment="1" applyProtection="1">
      <alignment horizontal="center" vertical="center"/>
      <protection locked="0"/>
    </xf>
    <xf numFmtId="0" fontId="70" fillId="0" borderId="15" xfId="0" applyFont="1" applyFill="1" applyBorder="1" applyAlignment="1" applyProtection="1">
      <alignment vertical="top" wrapText="1"/>
      <protection locked="0"/>
    </xf>
    <xf numFmtId="0" fontId="69" fillId="0" borderId="15" xfId="0" applyFont="1" applyFill="1" applyBorder="1" applyAlignment="1" applyProtection="1">
      <alignment horizontal="center" vertical="center" wrapText="1"/>
      <protection locked="0"/>
    </xf>
    <xf numFmtId="0" fontId="75" fillId="0" borderId="15" xfId="0" applyFont="1" applyFill="1" applyBorder="1" applyAlignment="1" applyProtection="1">
      <alignment horizontal="center" vertical="center" wrapText="1"/>
      <protection locked="0"/>
    </xf>
    <xf numFmtId="164" fontId="75" fillId="0" borderId="15" xfId="0" applyNumberFormat="1" applyFont="1" applyFill="1" applyBorder="1" applyAlignment="1" applyProtection="1">
      <alignment horizontal="center" vertical="center" wrapText="1"/>
      <protection locked="0"/>
    </xf>
    <xf numFmtId="0" fontId="69" fillId="0" borderId="15" xfId="0" applyFont="1" applyFill="1" applyBorder="1" applyAlignment="1" applyProtection="1">
      <alignment horizontal="left" vertical="center" wrapText="1"/>
      <protection locked="0"/>
    </xf>
    <xf numFmtId="0" fontId="69" fillId="0" borderId="15" xfId="0" applyFont="1" applyFill="1" applyBorder="1" applyAlignment="1" applyProtection="1">
      <alignment vertical="center"/>
      <protection locked="0"/>
    </xf>
    <xf numFmtId="0" fontId="70" fillId="0" borderId="15" xfId="0" applyFont="1" applyFill="1" applyBorder="1" applyAlignment="1">
      <alignment horizontal="center" vertical="center" wrapText="1"/>
    </xf>
    <xf numFmtId="0" fontId="70" fillId="0" borderId="15" xfId="0" applyFont="1" applyFill="1" applyBorder="1" applyAlignment="1" applyProtection="1">
      <alignment horizontal="center" wrapText="1"/>
      <protection locked="0"/>
    </xf>
    <xf numFmtId="0" fontId="69" fillId="0" borderId="12" xfId="0" applyFont="1" applyFill="1" applyBorder="1" applyAlignment="1" applyProtection="1">
      <alignment vertical="center" wrapText="1"/>
      <protection locked="0"/>
    </xf>
    <xf numFmtId="0" fontId="70" fillId="0" borderId="12" xfId="0" applyFont="1" applyFill="1" applyBorder="1" applyAlignment="1" applyProtection="1">
      <alignment vertical="center" wrapText="1"/>
      <protection locked="0"/>
    </xf>
    <xf numFmtId="0" fontId="71" fillId="0" borderId="12" xfId="0" applyFont="1" applyFill="1" applyBorder="1" applyAlignment="1" applyProtection="1">
      <alignment vertical="center" wrapText="1"/>
      <protection locked="0"/>
    </xf>
    <xf numFmtId="0" fontId="70" fillId="0" borderId="12" xfId="0" applyFont="1" applyFill="1" applyBorder="1" applyAlignment="1" applyProtection="1">
      <alignment horizontal="center" vertical="center" wrapText="1"/>
      <protection locked="0"/>
    </xf>
    <xf numFmtId="0" fontId="72" fillId="0" borderId="12" xfId="0" applyFont="1" applyFill="1" applyBorder="1" applyAlignment="1" applyProtection="1">
      <alignment horizontal="center" vertical="center" wrapText="1"/>
      <protection locked="0"/>
    </xf>
    <xf numFmtId="164" fontId="72" fillId="0" borderId="12" xfId="0" applyNumberFormat="1" applyFont="1" applyFill="1" applyBorder="1" applyAlignment="1" applyProtection="1">
      <alignment horizontal="center" vertical="center" wrapText="1"/>
      <protection locked="0"/>
    </xf>
    <xf numFmtId="0" fontId="71" fillId="0" borderId="12" xfId="0" applyFont="1" applyFill="1" applyBorder="1" applyAlignment="1" applyProtection="1">
      <alignment horizontal="center" vertical="center" wrapText="1"/>
      <protection locked="0"/>
    </xf>
    <xf numFmtId="9" fontId="72" fillId="0" borderId="12" xfId="0" applyNumberFormat="1" applyFont="1" applyFill="1" applyBorder="1" applyAlignment="1" applyProtection="1">
      <alignment horizontal="center" vertical="center" wrapText="1"/>
      <protection locked="0"/>
    </xf>
    <xf numFmtId="0" fontId="72" fillId="0" borderId="12" xfId="0" applyFont="1" applyFill="1" applyBorder="1" applyAlignment="1" applyProtection="1">
      <alignment vertical="center" wrapText="1"/>
      <protection locked="0"/>
    </xf>
    <xf numFmtId="0" fontId="70" fillId="0" borderId="0" xfId="0" applyFont="1" applyFill="1" applyAlignment="1" applyProtection="1">
      <alignment vertical="center"/>
      <protection locked="0"/>
    </xf>
    <xf numFmtId="0" fontId="69" fillId="0" borderId="4" xfId="0" applyFont="1" applyFill="1" applyBorder="1" applyAlignment="1" applyProtection="1">
      <alignment vertical="center" wrapText="1"/>
      <protection locked="0"/>
    </xf>
    <xf numFmtId="0" fontId="70" fillId="0" borderId="4" xfId="0" applyFont="1" applyFill="1" applyBorder="1" applyAlignment="1" applyProtection="1">
      <alignment vertical="center" wrapText="1"/>
      <protection locked="0"/>
    </xf>
    <xf numFmtId="0" fontId="71" fillId="0" borderId="4" xfId="0" applyFont="1" applyFill="1" applyBorder="1" applyAlignment="1" applyProtection="1">
      <alignment vertical="center" wrapText="1"/>
      <protection locked="0"/>
    </xf>
    <xf numFmtId="0" fontId="70" fillId="0" borderId="4" xfId="0" applyFont="1" applyFill="1" applyBorder="1" applyAlignment="1" applyProtection="1">
      <alignment horizontal="center" vertical="center" wrapText="1"/>
      <protection locked="0"/>
    </xf>
    <xf numFmtId="0" fontId="72" fillId="0" borderId="4" xfId="0" applyFont="1" applyFill="1" applyBorder="1" applyAlignment="1" applyProtection="1">
      <alignment horizontal="left" vertical="center" wrapText="1"/>
      <protection locked="0"/>
    </xf>
    <xf numFmtId="0" fontId="72" fillId="0" borderId="4" xfId="0" applyFont="1" applyFill="1" applyBorder="1" applyAlignment="1" applyProtection="1">
      <alignment horizontal="center" vertical="center" wrapText="1"/>
      <protection locked="0"/>
    </xf>
    <xf numFmtId="164" fontId="72" fillId="0" borderId="4" xfId="0" applyNumberFormat="1" applyFont="1" applyFill="1" applyBorder="1" applyAlignment="1" applyProtection="1">
      <alignment horizontal="center" vertical="center" wrapText="1"/>
      <protection locked="0"/>
    </xf>
    <xf numFmtId="0" fontId="71" fillId="0" borderId="4" xfId="0" applyFont="1" applyFill="1" applyBorder="1" applyAlignment="1" applyProtection="1">
      <alignment horizontal="center" vertical="center" wrapText="1"/>
      <protection locked="0"/>
    </xf>
    <xf numFmtId="9" fontId="72" fillId="0" borderId="4" xfId="0" applyNumberFormat="1" applyFont="1" applyFill="1" applyBorder="1" applyAlignment="1" applyProtection="1">
      <alignment horizontal="center" vertical="center" wrapText="1"/>
      <protection locked="0"/>
    </xf>
    <xf numFmtId="0" fontId="71" fillId="0" borderId="4" xfId="0" applyFont="1" applyFill="1" applyBorder="1" applyAlignment="1" applyProtection="1">
      <alignment horizontal="left" vertical="center" wrapText="1"/>
      <protection locked="0"/>
    </xf>
    <xf numFmtId="9" fontId="71" fillId="0" borderId="4" xfId="0" applyNumberFormat="1" applyFont="1" applyFill="1" applyBorder="1" applyAlignment="1" applyProtection="1">
      <alignment horizontal="center" vertical="center" wrapText="1"/>
      <protection locked="0"/>
    </xf>
    <xf numFmtId="0" fontId="70" fillId="0" borderId="4" xfId="0" applyFont="1" applyFill="1" applyBorder="1" applyAlignment="1">
      <alignment horizontal="center" vertical="center" wrapText="1"/>
    </xf>
    <xf numFmtId="0" fontId="70" fillId="0" borderId="4" xfId="0" applyFont="1" applyFill="1" applyBorder="1" applyAlignment="1" applyProtection="1">
      <alignment horizontal="center" vertical="center"/>
      <protection locked="0"/>
    </xf>
    <xf numFmtId="1" fontId="70" fillId="0" borderId="4" xfId="0" applyNumberFormat="1" applyFont="1" applyFill="1" applyBorder="1" applyAlignment="1" applyProtection="1">
      <alignment horizontal="center" vertical="center" wrapText="1"/>
      <protection locked="0"/>
    </xf>
    <xf numFmtId="9" fontId="70" fillId="0" borderId="4" xfId="0" applyNumberFormat="1" applyFont="1" applyFill="1" applyBorder="1" applyAlignment="1" applyProtection="1">
      <alignment horizontal="center" vertical="center" wrapText="1"/>
      <protection locked="0"/>
    </xf>
    <xf numFmtId="0" fontId="70" fillId="0" borderId="4" xfId="0" applyFont="1" applyFill="1" applyBorder="1" applyAlignment="1" applyProtection="1">
      <alignment horizontal="left" vertical="center" wrapText="1"/>
      <protection locked="0"/>
    </xf>
    <xf numFmtId="9" fontId="70" fillId="0" borderId="4" xfId="2" applyFont="1" applyFill="1" applyBorder="1" applyAlignment="1" applyProtection="1">
      <alignment horizontal="center" vertical="center"/>
      <protection locked="0"/>
    </xf>
    <xf numFmtId="0" fontId="69" fillId="0" borderId="4" xfId="0" applyFont="1" applyFill="1" applyBorder="1" applyAlignment="1">
      <alignment horizontal="center" vertical="center" wrapText="1"/>
    </xf>
    <xf numFmtId="0" fontId="75" fillId="0" borderId="4" xfId="0" applyFont="1" applyFill="1" applyBorder="1" applyAlignment="1">
      <alignment horizontal="center" vertical="center" wrapText="1"/>
    </xf>
    <xf numFmtId="9" fontId="75" fillId="0" borderId="4" xfId="0" applyNumberFormat="1" applyFont="1" applyFill="1" applyBorder="1" applyAlignment="1">
      <alignment horizontal="center" vertical="center" wrapText="1"/>
    </xf>
    <xf numFmtId="0" fontId="69" fillId="0" borderId="4" xfId="0" applyFont="1" applyFill="1" applyBorder="1" applyAlignment="1">
      <alignment horizontal="left" vertical="center" wrapText="1"/>
    </xf>
    <xf numFmtId="1" fontId="75" fillId="0" borderId="4" xfId="0" applyNumberFormat="1" applyFont="1" applyFill="1" applyBorder="1" applyAlignment="1">
      <alignment horizontal="center" vertical="center" wrapText="1"/>
    </xf>
    <xf numFmtId="0" fontId="70" fillId="0" borderId="0" xfId="0" applyFont="1" applyFill="1" applyAlignment="1" applyProtection="1">
      <alignment horizontal="center" vertical="center"/>
      <protection locked="0"/>
    </xf>
    <xf numFmtId="0" fontId="70" fillId="0" borderId="0" xfId="0" applyFont="1" applyFill="1" applyProtection="1">
      <protection locked="0"/>
    </xf>
    <xf numFmtId="9" fontId="69" fillId="0" borderId="4" xfId="0" applyNumberFormat="1" applyFont="1" applyFill="1" applyBorder="1" applyAlignment="1">
      <alignment horizontal="left" vertical="center" wrapText="1"/>
    </xf>
    <xf numFmtId="0" fontId="69" fillId="0" borderId="4" xfId="0" applyFont="1" applyFill="1" applyBorder="1" applyAlignment="1" applyProtection="1">
      <alignment horizontal="center" vertical="center" wrapText="1"/>
      <protection locked="0"/>
    </xf>
    <xf numFmtId="0" fontId="77" fillId="0" borderId="4" xfId="0" applyFont="1" applyFill="1" applyBorder="1" applyAlignment="1" applyProtection="1">
      <alignment horizontal="center" vertical="center" wrapText="1"/>
      <protection locked="0"/>
    </xf>
    <xf numFmtId="0" fontId="75" fillId="0" borderId="4" xfId="0" applyFont="1" applyFill="1" applyBorder="1" applyAlignment="1" applyProtection="1">
      <alignment horizontal="center" vertical="center" wrapText="1"/>
      <protection locked="0"/>
    </xf>
    <xf numFmtId="1" fontId="69" fillId="0" borderId="4" xfId="2" applyNumberFormat="1" applyFont="1" applyFill="1" applyBorder="1" applyAlignment="1" applyProtection="1">
      <alignment horizontal="center" vertical="center" wrapText="1"/>
      <protection locked="0"/>
    </xf>
    <xf numFmtId="0" fontId="77" fillId="0" borderId="0" xfId="0" applyFont="1" applyFill="1" applyAlignment="1">
      <alignment horizontal="center" vertical="center" wrapText="1"/>
    </xf>
    <xf numFmtId="0" fontId="77" fillId="0" borderId="41" xfId="0" applyFont="1" applyFill="1" applyBorder="1" applyAlignment="1">
      <alignment horizontal="center" vertical="top" wrapText="1"/>
    </xf>
    <xf numFmtId="0" fontId="77" fillId="0" borderId="14" xfId="0" applyFont="1" applyFill="1" applyBorder="1" applyAlignment="1">
      <alignment horizontal="center" vertical="top" wrapText="1"/>
    </xf>
    <xf numFmtId="0" fontId="77" fillId="0" borderId="13" xfId="0" applyFont="1" applyFill="1" applyBorder="1" applyAlignment="1">
      <alignment horizontal="center" vertical="top" wrapText="1"/>
    </xf>
    <xf numFmtId="1" fontId="69" fillId="0" borderId="4" xfId="0" applyNumberFormat="1" applyFont="1" applyFill="1" applyBorder="1" applyAlignment="1" applyProtection="1">
      <alignment horizontal="center" vertical="center" wrapText="1"/>
      <protection locked="0"/>
    </xf>
    <xf numFmtId="9" fontId="70" fillId="0" borderId="4" xfId="0" applyNumberFormat="1" applyFont="1" applyFill="1" applyBorder="1" applyAlignment="1" applyProtection="1">
      <alignment vertical="center"/>
      <protection locked="0"/>
    </xf>
    <xf numFmtId="1" fontId="71" fillId="0" borderId="4" xfId="0" applyNumberFormat="1" applyFont="1" applyFill="1" applyBorder="1" applyAlignment="1" applyProtection="1">
      <alignment horizontal="center" vertical="center" wrapText="1"/>
      <protection locked="0"/>
    </xf>
    <xf numFmtId="0" fontId="72" fillId="0" borderId="4" xfId="3" applyFont="1" applyFill="1" applyBorder="1" applyAlignment="1" applyProtection="1">
      <alignment horizontal="center" vertical="center" wrapText="1"/>
      <protection locked="0"/>
    </xf>
    <xf numFmtId="0" fontId="72" fillId="0" borderId="1" xfId="3" applyFont="1" applyFill="1" applyBorder="1" applyAlignment="1" applyProtection="1">
      <alignment horizontal="center" vertical="center" wrapText="1"/>
      <protection locked="0"/>
    </xf>
    <xf numFmtId="0" fontId="72" fillId="0" borderId="4" xfId="0" applyFont="1" applyFill="1" applyBorder="1" applyAlignment="1" applyProtection="1">
      <alignment horizontal="justify" vertical="center" wrapText="1"/>
      <protection locked="0"/>
    </xf>
    <xf numFmtId="0" fontId="70" fillId="0" borderId="4" xfId="0" applyFont="1" applyFill="1" applyBorder="1" applyAlignment="1" applyProtection="1">
      <alignment horizontal="left" vertical="top" wrapText="1"/>
      <protection locked="0"/>
    </xf>
  </cellXfs>
  <cellStyles count="9">
    <cellStyle name="Millares" xfId="1" builtinId="3"/>
    <cellStyle name="Millares 2" xfId="6" xr:uid="{CEE3D36D-98AC-4D51-BC36-9FEEFB0CA94C}"/>
    <cellStyle name="Moneda [0] 2" xfId="5" xr:uid="{00000000-0005-0000-0000-000002000000}"/>
    <cellStyle name="Moneda [0] 2 2" xfId="8" xr:uid="{4D38A96C-9580-4A3F-80CD-E0D54AF2F899}"/>
    <cellStyle name="Moneda 2" xfId="7" xr:uid="{77E7CD4C-5F4B-40DA-AFDB-8055A7E785B0}"/>
    <cellStyle name="Normal" xfId="0" builtinId="0"/>
    <cellStyle name="Normal 2" xfId="4" xr:uid="{00000000-0005-0000-0000-000004000000}"/>
    <cellStyle name="Normal 3" xfId="3" xr:uid="{00000000-0005-0000-0000-000005000000}"/>
    <cellStyle name="Porcentaje" xfId="2" builtinId="5"/>
  </cellStyles>
  <dxfs count="22">
    <dxf>
      <fill>
        <patternFill>
          <bgColor rgb="FF0070C0"/>
        </patternFill>
      </fill>
    </dxf>
    <dxf>
      <fill>
        <patternFill>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ont>
        <color rgb="FF9C5700"/>
      </font>
      <fill>
        <patternFill>
          <bgColor rgb="FFFFEB9C"/>
        </patternFill>
      </fill>
    </dxf>
    <dxf>
      <font>
        <color rgb="FF9C5700"/>
      </font>
      <fill>
        <patternFill>
          <bgColor rgb="FFFFEB9C"/>
        </patternFill>
      </fill>
    </dxf>
    <dxf>
      <fill>
        <patternFill patternType="solid">
          <fgColor rgb="FFFF9900"/>
          <bgColor rgb="FFFF9900"/>
        </patternFill>
      </fill>
    </dxf>
    <dxf>
      <fill>
        <patternFill patternType="solid">
          <fgColor rgb="FFFFFF00"/>
          <bgColor rgb="FFFFFF00"/>
        </patternFill>
      </fill>
    </dxf>
    <dxf>
      <fill>
        <patternFill patternType="solid">
          <fgColor rgb="FF00B050"/>
          <bgColor rgb="FF00B050"/>
        </patternFill>
      </fill>
    </dxf>
    <dxf>
      <fill>
        <patternFill patternType="solid">
          <fgColor rgb="FFFF9900"/>
          <bgColor rgb="FFFF99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Cumplimiento de Actividades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xMode val="edge"/>
          <c:yMode val="edge"/>
          <c:x val="7.0876636352265349E-2"/>
          <c:y val="0.15326988093085442"/>
          <c:w val="0.91444749181633189"/>
          <c:h val="0.68179617422561223"/>
        </c:manualLayout>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EB99-4F3D-8FB7-0EC0CC99FE08}"/>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EB99-4F3D-8FB7-0EC0CC99FE08}"/>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EB99-4F3D-8FB7-0EC0CC99FE08}"/>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EB99-4F3D-8FB7-0EC0CC99FE08}"/>
              </c:ext>
            </c:extLst>
          </c:dPt>
          <c:dPt>
            <c:idx val="4"/>
            <c:invertIfNegative val="0"/>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EB99-4F3D-8FB7-0EC0CC99FE08}"/>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EB99-4F3D-8FB7-0EC0CC99FE08}"/>
              </c:ext>
            </c:extLst>
          </c:dPt>
          <c:dPt>
            <c:idx val="6"/>
            <c:invertIfNegative val="0"/>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D-EB99-4F3D-8FB7-0EC0CC99FE08}"/>
              </c:ext>
            </c:extLst>
          </c:dPt>
          <c:dPt>
            <c:idx val="7"/>
            <c:invertIfNegative val="0"/>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F-EB99-4F3D-8FB7-0EC0CC99FE08}"/>
              </c:ext>
            </c:extLst>
          </c:dPt>
          <c:dPt>
            <c:idx val="8"/>
            <c:invertIfNegative val="0"/>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1-EB99-4F3D-8FB7-0EC0CC99FE08}"/>
              </c:ext>
            </c:extLst>
          </c:dPt>
          <c:dPt>
            <c:idx val="9"/>
            <c:invertIfNegative val="0"/>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3-EB99-4F3D-8FB7-0EC0CC99FE08}"/>
              </c:ext>
            </c:extLst>
          </c:dPt>
          <c:dPt>
            <c:idx val="10"/>
            <c:invertIfNegative val="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5-EB99-4F3D-8FB7-0EC0CC99FE08}"/>
              </c:ext>
            </c:extLst>
          </c:dPt>
          <c:dPt>
            <c:idx val="11"/>
            <c:invertIfNegative val="0"/>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7-EB99-4F3D-8FB7-0EC0CC99FE08}"/>
              </c:ext>
            </c:extLst>
          </c:dPt>
          <c:dPt>
            <c:idx val="12"/>
            <c:invertIfNegative val="0"/>
            <c:bubble3D val="0"/>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9-EB99-4F3D-8FB7-0EC0CC99FE08}"/>
              </c:ext>
            </c:extLst>
          </c:dPt>
          <c:dPt>
            <c:idx val="13"/>
            <c:invertIfNegative val="0"/>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B-EB99-4F3D-8FB7-0EC0CC99FE08}"/>
              </c:ext>
            </c:extLst>
          </c:dPt>
          <c:dPt>
            <c:idx val="14"/>
            <c:invertIfNegative val="0"/>
            <c:bubble3D val="0"/>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D-EB99-4F3D-8FB7-0EC0CC99FE08}"/>
              </c:ext>
            </c:extLst>
          </c:dPt>
          <c:dPt>
            <c:idx val="15"/>
            <c:invertIfNegative val="0"/>
            <c:bubble3D val="0"/>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F-EB99-4F3D-8FB7-0EC0CC99FE08}"/>
              </c:ext>
            </c:extLst>
          </c:dPt>
          <c:dPt>
            <c:idx val="16"/>
            <c:invertIfNegative val="0"/>
            <c:bubble3D val="0"/>
            <c:spPr>
              <a:gradFill rotWithShape="1">
                <a:gsLst>
                  <a:gs pos="0">
                    <a:schemeClr val="accent5">
                      <a:lumMod val="80000"/>
                      <a:lumOff val="20000"/>
                      <a:satMod val="103000"/>
                      <a:lumMod val="102000"/>
                      <a:tint val="94000"/>
                    </a:schemeClr>
                  </a:gs>
                  <a:gs pos="50000">
                    <a:schemeClr val="accent5">
                      <a:lumMod val="80000"/>
                      <a:lumOff val="20000"/>
                      <a:satMod val="110000"/>
                      <a:lumMod val="100000"/>
                      <a:shade val="100000"/>
                    </a:schemeClr>
                  </a:gs>
                  <a:gs pos="100000">
                    <a:schemeClr val="accent5">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21-EB99-4F3D-8FB7-0EC0CC99FE08}"/>
              </c:ext>
            </c:extLst>
          </c:dPt>
          <c:dPt>
            <c:idx val="17"/>
            <c:invertIfNegative val="0"/>
            <c:bubble3D val="0"/>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23-EB99-4F3D-8FB7-0EC0CC99FE08}"/>
              </c:ext>
            </c:extLst>
          </c:dPt>
          <c:cat>
            <c:strRef>
              <c:f>'[2]PTA SST 2023'!$N$81:$Y$81</c:f>
              <c:strCache>
                <c:ptCount val="12"/>
                <c:pt idx="0">
                  <c:v>I TRIMESTRE</c:v>
                </c:pt>
                <c:pt idx="3">
                  <c:v>II TRIMESTRE</c:v>
                </c:pt>
                <c:pt idx="6">
                  <c:v>III TRIMESTRE</c:v>
                </c:pt>
                <c:pt idx="9">
                  <c:v>IV TRIMESTRE</c:v>
                </c:pt>
              </c:strCache>
            </c:strRef>
          </c:cat>
          <c:val>
            <c:numRef>
              <c:f>'[2]PTA SST 2023'!$N$84:$Y$84</c:f>
              <c:numCache>
                <c:formatCode>General</c:formatCode>
                <c:ptCount val="12"/>
                <c:pt idx="0">
                  <c:v>0</c:v>
                </c:pt>
                <c:pt idx="3">
                  <c:v>0</c:v>
                </c:pt>
                <c:pt idx="6">
                  <c:v>0</c:v>
                </c:pt>
                <c:pt idx="9">
                  <c:v>0</c:v>
                </c:pt>
              </c:numCache>
            </c:numRef>
          </c:val>
          <c:extLst>
            <c:ext xmlns:c16="http://schemas.microsoft.com/office/drawing/2014/chart" uri="{C3380CC4-5D6E-409C-BE32-E72D297353CC}">
              <c16:uniqueId val="{00000024-EB99-4F3D-8FB7-0EC0CC99FE08}"/>
            </c:ext>
          </c:extLst>
        </c:ser>
        <c:dLbls>
          <c:showLegendKey val="0"/>
          <c:showVal val="0"/>
          <c:showCatName val="0"/>
          <c:showSerName val="0"/>
          <c:showPercent val="0"/>
          <c:showBubbleSize val="0"/>
        </c:dLbls>
        <c:gapWidth val="150"/>
        <c:shape val="box"/>
        <c:axId val="381654168"/>
        <c:axId val="381657304"/>
        <c:axId val="0"/>
      </c:bar3DChart>
      <c:catAx>
        <c:axId val="38165416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1657304"/>
        <c:crosses val="autoZero"/>
        <c:auto val="1"/>
        <c:lblAlgn val="ctr"/>
        <c:lblOffset val="100"/>
        <c:noMultiLvlLbl val="1"/>
      </c:catAx>
      <c:valAx>
        <c:axId val="3816573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title>
        <c:numFmt formatCode="#,##0.00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1654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9</xdr:col>
      <xdr:colOff>6081</xdr:colOff>
      <xdr:row>4</xdr:row>
      <xdr:rowOff>116670</xdr:rowOff>
    </xdr:to>
    <xdr:pic>
      <xdr:nvPicPr>
        <xdr:cNvPr id="2" name="Imagen 1">
          <a:extLst>
            <a:ext uri="{FF2B5EF4-FFF2-40B4-BE49-F238E27FC236}">
              <a16:creationId xmlns:a16="http://schemas.microsoft.com/office/drawing/2014/main" id="{346F1007-EC62-437D-B292-6B042FA3E8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0" y="898071"/>
          <a:ext cx="2106529" cy="9825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238125</xdr:colOff>
      <xdr:row>84</xdr:row>
      <xdr:rowOff>438150</xdr:rowOff>
    </xdr:from>
    <xdr:ext cx="7648575" cy="3571875"/>
    <xdr:graphicFrame macro="">
      <xdr:nvGraphicFramePr>
        <xdr:cNvPr id="2" name="Chart 1">
          <a:extLst>
            <a:ext uri="{FF2B5EF4-FFF2-40B4-BE49-F238E27FC236}">
              <a16:creationId xmlns:a16="http://schemas.microsoft.com/office/drawing/2014/main" id="{19FDCA3A-B868-4106-BC27-2082B410A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457199</xdr:colOff>
      <xdr:row>0</xdr:row>
      <xdr:rowOff>161925</xdr:rowOff>
    </xdr:from>
    <xdr:to>
      <xdr:col>0</xdr:col>
      <xdr:colOff>3252550</xdr:colOff>
      <xdr:row>1</xdr:row>
      <xdr:rowOff>381000</xdr:rowOff>
    </xdr:to>
    <xdr:pic>
      <xdr:nvPicPr>
        <xdr:cNvPr id="2" name="Imagen 1">
          <a:extLst>
            <a:ext uri="{FF2B5EF4-FFF2-40B4-BE49-F238E27FC236}">
              <a16:creationId xmlns:a16="http://schemas.microsoft.com/office/drawing/2014/main" id="{59A2DC29-DCAE-4636-B401-8896602B25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199" y="161925"/>
          <a:ext cx="2795351" cy="4019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BKUP%2012%20JULIO\Documentos\DNBC\2023\PLANES%20Y%20PROGRAMAS\PLAN%20DE%20ACCI&#211;N\TRIMESTRE%20I%20y%20II\PLAN%20DE%20ACCION%20DNBC%202023%20A%20EVALUAR.xlsx" TargetMode="External"/><Relationship Id="rId1" Type="http://schemas.openxmlformats.org/officeDocument/2006/relationships/externalLinkPath" Target="file:///E:\BKUP%2012%20JULIO\Documentos\DNBC\2023\PLANES%20Y%20PROGRAMAS\PLAN%20DE%20ACCI&#211;N\TRIMESTRE%20I%20y%20II\PLAN%20DE%20ACCION%20DNBC%202023%20A%20EVALUA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nbcgovco-my.sharepoint.com/Users/Vicky/Desktop/CRONOGRAMA%20PTA%20SG-SST%20DNBC%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s"/>
      <sheetName val="PTA SST 2023"/>
      <sheetName val="Hoja1"/>
      <sheetName val="PLAN DE ACCION INST."/>
      <sheetName val="CRONOGRAMA CAPACITACIÓN 2023"/>
      <sheetName val="PLAN DE BIENESTAR"/>
      <sheetName val="PLAN ESTRATÉGICO"/>
      <sheetName val="NOMINA"/>
      <sheetName val="PLAN ANUAL DE VACANTES"/>
      <sheetName val="PLAN DE PREVISIÓN TH"/>
      <sheetName val="PLAN CAPACITACIÓN"/>
      <sheetName val="PLAN BIENESTAR"/>
      <sheetName val="PLAN ESTRATEGICO TH"/>
      <sheetName val="PLAN ANUAL VACANTES"/>
      <sheetName val="PLAN DE PREVISIÓN DEL TH"/>
      <sheetName val="PLAN DE SST"/>
      <sheetName val="Hoja2"/>
      <sheetName val="RESUMEN"/>
    </sheetNames>
    <sheetDataSet>
      <sheetData sheetId="0"/>
      <sheetData sheetId="1">
        <row r="73">
          <cell r="Z73" t="str">
            <v>I TRIMESTRE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A SST 2023"/>
    </sheetNames>
    <sheetDataSet>
      <sheetData sheetId="0">
        <row r="81">
          <cell r="N81" t="str">
            <v>I TRIMESTRE</v>
          </cell>
          <cell r="Q81" t="str">
            <v>II TRIMESTRE</v>
          </cell>
          <cell r="T81" t="str">
            <v>III TRIMESTRE</v>
          </cell>
          <cell r="W81" t="str">
            <v>IV TRIMESTRE</v>
          </cell>
        </row>
        <row r="84">
          <cell r="N84">
            <v>0</v>
          </cell>
          <cell r="Q84">
            <v>0</v>
          </cell>
          <cell r="T84">
            <v>0</v>
          </cell>
          <cell r="W84">
            <v>0</v>
          </cell>
        </row>
      </sheetData>
    </sheetDataSet>
  </externalBook>
</externalLink>
</file>

<file path=xl/persons/person.xml><?xml version="1.0" encoding="utf-8"?>
<personList xmlns="http://schemas.microsoft.com/office/spreadsheetml/2018/threadedcomments" xmlns:x="http://schemas.openxmlformats.org/spreadsheetml/2006/main">
  <person displayName="Recurso.Humano" id="{92BDC362-DB2F-4278-8ADF-A3D4D888EABB}" userId="S::recurso.humano@dnbc.gov.co::6ac22eb5-1192-488d-af98-f4db28aaa0d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5" dT="2023-11-26T17:01:42.19" personId="{92BDC362-DB2F-4278-8ADF-A3D4D888EABB}" id="{E2039B8B-D488-459F-9039-1DBB33D3432D}">
    <text xml:space="preserve">A quien va dirigido </text>
  </threadedComment>
  <threadedComment ref="E5" dT="2023-11-26T17:02:35.73" personId="{92BDC362-DB2F-4278-8ADF-A3D4D888EABB}" id="{6C663D4D-C791-41B2-8D2B-4605370ED3F6}">
    <text xml:space="preserve">Evaluar
No evaluar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U280"/>
  <sheetViews>
    <sheetView showGridLines="0" tabSelected="1" topLeftCell="C1" zoomScale="110" zoomScaleNormal="110" workbookViewId="0">
      <selection activeCell="G11" sqref="G11"/>
    </sheetView>
  </sheetViews>
  <sheetFormatPr baseColWidth="10" defaultColWidth="15.7109375" defaultRowHeight="15" x14ac:dyDescent="0.25"/>
  <cols>
    <col min="6" max="6" width="13.85546875" customWidth="1"/>
    <col min="15" max="18" width="0" hidden="1" customWidth="1"/>
    <col min="26" max="26" width="0" hidden="1" customWidth="1"/>
    <col min="31" max="93" width="0" hidden="1" customWidth="1"/>
  </cols>
  <sheetData>
    <row r="1" spans="2:304" ht="36" customHeight="1" x14ac:dyDescent="0.25"/>
    <row r="2" spans="2:304" ht="38.25" customHeight="1" x14ac:dyDescent="0.25">
      <c r="M2" s="479" t="s">
        <v>0</v>
      </c>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479"/>
      <c r="AR2" s="479"/>
      <c r="AS2" s="479"/>
      <c r="AT2" s="479"/>
      <c r="AU2" s="479"/>
      <c r="AV2" s="479"/>
      <c r="AW2" s="479"/>
      <c r="AX2" s="479"/>
      <c r="AY2" s="479"/>
      <c r="AZ2" s="479"/>
      <c r="BA2" s="479"/>
      <c r="BB2" s="479"/>
      <c r="BC2" s="479"/>
      <c r="BD2" s="479"/>
      <c r="BE2" s="479"/>
      <c r="BF2" s="479"/>
      <c r="BG2" s="479"/>
      <c r="BH2" s="479"/>
    </row>
    <row r="6" spans="2:304" ht="16.5" customHeight="1" x14ac:dyDescent="0.25"/>
    <row r="7" spans="2:304" ht="20.25" customHeight="1" x14ac:dyDescent="0.25">
      <c r="AO7" s="38" t="e">
        <f>AO8/AI8</f>
        <v>#DIV/0!</v>
      </c>
      <c r="BA7" s="38" t="e">
        <f>BA8/AU8</f>
        <v>#DIV/0!</v>
      </c>
      <c r="BG7" s="38" t="e">
        <f>BH8/BG8</f>
        <v>#DIV/0!</v>
      </c>
    </row>
    <row r="8" spans="2:304" ht="13.5" hidden="1" customHeight="1" x14ac:dyDescent="0.25">
      <c r="R8" s="37"/>
      <c r="S8" s="37"/>
      <c r="T8" s="37"/>
      <c r="U8" s="37"/>
      <c r="V8" s="37"/>
      <c r="W8" s="37"/>
      <c r="X8" s="37"/>
      <c r="Y8" s="37"/>
      <c r="Z8" s="37"/>
      <c r="AA8" s="37">
        <f t="shared" ref="AA8:AI8" si="0">SUBTOTAL(9,AA11:AA276)</f>
        <v>3.33</v>
      </c>
      <c r="AB8" s="37">
        <f t="shared" si="0"/>
        <v>3.66</v>
      </c>
      <c r="AC8" s="37">
        <f t="shared" si="0"/>
        <v>3.67</v>
      </c>
      <c r="AD8" s="37">
        <f t="shared" si="0"/>
        <v>4.34</v>
      </c>
      <c r="AE8" s="37">
        <f t="shared" si="0"/>
        <v>0</v>
      </c>
      <c r="AF8" s="36">
        <f t="shared" si="0"/>
        <v>0</v>
      </c>
      <c r="AG8" s="37">
        <f t="shared" si="0"/>
        <v>0</v>
      </c>
      <c r="AH8" s="36">
        <f t="shared" si="0"/>
        <v>0</v>
      </c>
      <c r="AI8" s="36">
        <f t="shared" si="0"/>
        <v>0</v>
      </c>
      <c r="AO8">
        <f>SUBTOTAL(9,AO11:AO276)</f>
        <v>0</v>
      </c>
      <c r="AU8">
        <f t="shared" ref="AU8:BA8" si="1">SUBTOTAL(9,AU11:AU276)</f>
        <v>0</v>
      </c>
      <c r="AV8">
        <f t="shared" si="1"/>
        <v>0</v>
      </c>
      <c r="AW8">
        <f t="shared" si="1"/>
        <v>0</v>
      </c>
      <c r="AX8">
        <f t="shared" si="1"/>
        <v>0</v>
      </c>
      <c r="AY8">
        <f t="shared" si="1"/>
        <v>0</v>
      </c>
      <c r="AZ8">
        <f t="shared" si="1"/>
        <v>0</v>
      </c>
      <c r="BA8">
        <f t="shared" si="1"/>
        <v>0</v>
      </c>
      <c r="BG8">
        <f>SUBTOTAL(9,BG11:BG276)</f>
        <v>0</v>
      </c>
      <c r="BH8">
        <f>SUBTOTAL(9,BH11:BH276)</f>
        <v>0</v>
      </c>
    </row>
    <row r="9" spans="2:304" s="2" customFormat="1" ht="21.75" customHeight="1" x14ac:dyDescent="0.25">
      <c r="B9" s="472" t="s">
        <v>1</v>
      </c>
      <c r="C9" s="477"/>
      <c r="D9" s="477"/>
      <c r="E9" s="477"/>
      <c r="F9" s="477"/>
      <c r="G9" s="477"/>
      <c r="H9" s="477"/>
      <c r="I9" s="477"/>
      <c r="J9" s="477"/>
      <c r="K9" s="478"/>
      <c r="L9" s="467" t="s">
        <v>2</v>
      </c>
      <c r="M9" s="467" t="s">
        <v>3</v>
      </c>
      <c r="N9" s="467" t="s">
        <v>4</v>
      </c>
      <c r="O9" s="467" t="s">
        <v>5</v>
      </c>
      <c r="P9" s="467" t="s">
        <v>6</v>
      </c>
      <c r="Q9" s="467" t="s">
        <v>7</v>
      </c>
      <c r="R9" s="467" t="s">
        <v>8</v>
      </c>
      <c r="S9" s="467" t="s">
        <v>9</v>
      </c>
      <c r="T9" s="467" t="s">
        <v>10</v>
      </c>
      <c r="U9" s="467" t="s">
        <v>11</v>
      </c>
      <c r="V9" s="467" t="s">
        <v>12</v>
      </c>
      <c r="W9" s="467" t="s">
        <v>13</v>
      </c>
      <c r="X9" s="472" t="s">
        <v>14</v>
      </c>
      <c r="Y9" s="467" t="s">
        <v>15</v>
      </c>
      <c r="Z9" s="475" t="s">
        <v>16</v>
      </c>
      <c r="AA9" s="467" t="s">
        <v>17</v>
      </c>
      <c r="AB9" s="467"/>
      <c r="AC9" s="467"/>
      <c r="AD9" s="467"/>
      <c r="AE9" s="474" t="s">
        <v>18</v>
      </c>
      <c r="AF9" s="474"/>
      <c r="AG9" s="474"/>
      <c r="AH9" s="474"/>
      <c r="AI9" s="480" t="s">
        <v>19</v>
      </c>
      <c r="AJ9" s="480"/>
      <c r="AK9" s="480"/>
      <c r="AL9" s="480"/>
      <c r="AM9" s="480"/>
      <c r="AN9" s="480"/>
      <c r="AO9" s="480"/>
      <c r="AP9" s="480"/>
      <c r="AQ9" s="480"/>
      <c r="AR9" s="480"/>
      <c r="AS9" s="480"/>
      <c r="AT9" s="481"/>
      <c r="AU9" s="482" t="s">
        <v>20</v>
      </c>
      <c r="AV9" s="483"/>
      <c r="AW9" s="483"/>
      <c r="AX9" s="484"/>
      <c r="AY9" s="483"/>
      <c r="AZ9" s="483"/>
      <c r="BA9" s="483"/>
      <c r="BB9" s="483"/>
      <c r="BC9" s="483"/>
      <c r="BD9" s="483"/>
      <c r="BE9" s="483"/>
      <c r="BF9" s="483"/>
      <c r="BG9" s="483"/>
      <c r="BH9" s="483"/>
      <c r="BI9" s="485" t="s">
        <v>21</v>
      </c>
      <c r="BJ9" s="486"/>
      <c r="BK9" s="486"/>
      <c r="BL9" s="487"/>
      <c r="BM9" s="486"/>
      <c r="BN9" s="486"/>
      <c r="BO9" s="486"/>
      <c r="BP9" s="486"/>
      <c r="BQ9" s="486"/>
      <c r="BR9" s="486"/>
      <c r="BS9" s="486"/>
      <c r="BT9" s="486"/>
      <c r="BU9" s="486"/>
      <c r="BV9" s="486"/>
      <c r="BW9" s="469" t="s">
        <v>22</v>
      </c>
      <c r="BX9" s="470"/>
      <c r="BY9" s="470"/>
      <c r="BZ9" s="470"/>
      <c r="CA9" s="470"/>
      <c r="CB9" s="470"/>
      <c r="CC9" s="470"/>
      <c r="CD9" s="470"/>
      <c r="CE9" s="470"/>
      <c r="CF9" s="470"/>
      <c r="CG9" s="470"/>
      <c r="CH9" s="470"/>
      <c r="CI9" s="470"/>
      <c r="CJ9" s="47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row>
    <row r="10" spans="2:304" s="2" customFormat="1" ht="109.5" customHeight="1" x14ac:dyDescent="0.25">
      <c r="B10" s="443" t="s">
        <v>23</v>
      </c>
      <c r="C10" s="443" t="s">
        <v>24</v>
      </c>
      <c r="D10" s="443" t="s">
        <v>25</v>
      </c>
      <c r="E10" s="443" t="s">
        <v>26</v>
      </c>
      <c r="F10" s="443" t="s">
        <v>27</v>
      </c>
      <c r="G10" s="443" t="s">
        <v>28</v>
      </c>
      <c r="H10" s="443" t="s">
        <v>29</v>
      </c>
      <c r="I10" s="443" t="s">
        <v>30</v>
      </c>
      <c r="J10" s="443" t="s">
        <v>31</v>
      </c>
      <c r="K10" s="443" t="s">
        <v>32</v>
      </c>
      <c r="L10" s="468"/>
      <c r="M10" s="468"/>
      <c r="N10" s="468"/>
      <c r="O10" s="468"/>
      <c r="P10" s="468"/>
      <c r="Q10" s="468"/>
      <c r="R10" s="468"/>
      <c r="S10" s="468"/>
      <c r="T10" s="468"/>
      <c r="U10" s="468"/>
      <c r="V10" s="468"/>
      <c r="W10" s="468"/>
      <c r="X10" s="473"/>
      <c r="Y10" s="468"/>
      <c r="Z10" s="476"/>
      <c r="AA10" s="443" t="s">
        <v>33</v>
      </c>
      <c r="AB10" s="443" t="s">
        <v>34</v>
      </c>
      <c r="AC10" s="443" t="s">
        <v>35</v>
      </c>
      <c r="AD10" s="443" t="s">
        <v>36</v>
      </c>
      <c r="AE10" s="141" t="s">
        <v>37</v>
      </c>
      <c r="AF10" s="141" t="s">
        <v>38</v>
      </c>
      <c r="AG10" s="141" t="s">
        <v>39</v>
      </c>
      <c r="AH10" s="141" t="s">
        <v>40</v>
      </c>
      <c r="AI10" s="3" t="s">
        <v>41</v>
      </c>
      <c r="AJ10" s="4" t="s">
        <v>42</v>
      </c>
      <c r="AK10" s="4" t="s">
        <v>43</v>
      </c>
      <c r="AL10" s="4" t="s">
        <v>44</v>
      </c>
      <c r="AM10" s="4" t="s">
        <v>45</v>
      </c>
      <c r="AN10" s="3" t="s">
        <v>46</v>
      </c>
      <c r="AO10" s="3" t="s">
        <v>47</v>
      </c>
      <c r="AP10" s="3" t="s">
        <v>48</v>
      </c>
      <c r="AQ10" s="3" t="s">
        <v>49</v>
      </c>
      <c r="AR10" s="3" t="s">
        <v>50</v>
      </c>
      <c r="AS10" s="3" t="s">
        <v>51</v>
      </c>
      <c r="AT10" s="5" t="s">
        <v>52</v>
      </c>
      <c r="AU10" s="6" t="s">
        <v>53</v>
      </c>
      <c r="AV10" s="6" t="s">
        <v>42</v>
      </c>
      <c r="AW10" s="7" t="s">
        <v>43</v>
      </c>
      <c r="AX10" s="8" t="s">
        <v>44</v>
      </c>
      <c r="AY10" s="7" t="s">
        <v>45</v>
      </c>
      <c r="AZ10" s="3" t="s">
        <v>46</v>
      </c>
      <c r="BA10" s="3" t="s">
        <v>47</v>
      </c>
      <c r="BB10" s="3" t="s">
        <v>48</v>
      </c>
      <c r="BC10" s="3" t="s">
        <v>49</v>
      </c>
      <c r="BD10" s="3" t="s">
        <v>50</v>
      </c>
      <c r="BE10" s="3" t="s">
        <v>51</v>
      </c>
      <c r="BF10" s="5" t="s">
        <v>52</v>
      </c>
      <c r="BG10" s="9" t="s">
        <v>54</v>
      </c>
      <c r="BH10" s="10" t="s">
        <v>55</v>
      </c>
      <c r="BI10" s="11" t="s">
        <v>56</v>
      </c>
      <c r="BJ10" s="11" t="s">
        <v>42</v>
      </c>
      <c r="BK10" s="12" t="s">
        <v>43</v>
      </c>
      <c r="BL10" s="13" t="s">
        <v>44</v>
      </c>
      <c r="BM10" s="12" t="s">
        <v>45</v>
      </c>
      <c r="BN10" s="14" t="s">
        <v>46</v>
      </c>
      <c r="BO10" s="14" t="s">
        <v>47</v>
      </c>
      <c r="BP10" s="14" t="s">
        <v>48</v>
      </c>
      <c r="BQ10" s="14" t="s">
        <v>49</v>
      </c>
      <c r="BR10" s="14" t="s">
        <v>50</v>
      </c>
      <c r="BS10" s="14" t="s">
        <v>51</v>
      </c>
      <c r="BT10" s="14" t="s">
        <v>52</v>
      </c>
      <c r="BU10" s="15" t="s">
        <v>54</v>
      </c>
      <c r="BV10" s="16" t="s">
        <v>55</v>
      </c>
      <c r="BW10" s="17" t="s">
        <v>57</v>
      </c>
      <c r="BX10" s="17" t="s">
        <v>42</v>
      </c>
      <c r="BY10" s="17" t="s">
        <v>43</v>
      </c>
      <c r="BZ10" s="17" t="s">
        <v>44</v>
      </c>
      <c r="CA10" s="17" t="s">
        <v>45</v>
      </c>
      <c r="CB10" s="18" t="s">
        <v>46</v>
      </c>
      <c r="CC10" s="19" t="s">
        <v>47</v>
      </c>
      <c r="CD10" s="19" t="s">
        <v>48</v>
      </c>
      <c r="CE10" s="19" t="s">
        <v>49</v>
      </c>
      <c r="CF10" s="19" t="s">
        <v>50</v>
      </c>
      <c r="CG10" s="19" t="s">
        <v>51</v>
      </c>
      <c r="CH10" s="19" t="s">
        <v>52</v>
      </c>
      <c r="CI10" s="18" t="s">
        <v>54</v>
      </c>
      <c r="CJ10" s="20" t="s">
        <v>55</v>
      </c>
      <c r="CK10" s="3" t="s">
        <v>58</v>
      </c>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row>
    <row r="11" spans="2:304" s="2" customFormat="1" ht="93.75" customHeight="1" x14ac:dyDescent="0.25">
      <c r="B11" s="1061" t="s">
        <v>59</v>
      </c>
      <c r="C11" s="1061" t="s">
        <v>60</v>
      </c>
      <c r="D11" s="1061" t="s">
        <v>61</v>
      </c>
      <c r="E11" s="1061" t="s">
        <v>62</v>
      </c>
      <c r="F11" s="1061" t="s">
        <v>63</v>
      </c>
      <c r="G11" s="1061" t="s">
        <v>64</v>
      </c>
      <c r="H11" s="1062" t="s">
        <v>65</v>
      </c>
      <c r="I11" s="1062" t="s">
        <v>66</v>
      </c>
      <c r="J11" s="1062" t="s">
        <v>67</v>
      </c>
      <c r="K11" s="1063" t="s">
        <v>68</v>
      </c>
      <c r="L11" s="1064" t="s">
        <v>69</v>
      </c>
      <c r="M11" s="1064" t="s">
        <v>70</v>
      </c>
      <c r="N11" s="1065" t="s">
        <v>71</v>
      </c>
      <c r="O11" s="1065"/>
      <c r="P11" s="1065"/>
      <c r="Q11" s="1065"/>
      <c r="R11" s="1066"/>
      <c r="S11" s="1064" t="s">
        <v>72</v>
      </c>
      <c r="T11" s="1065" t="s">
        <v>73</v>
      </c>
      <c r="U11" s="456">
        <v>18</v>
      </c>
      <c r="V11" s="1067" t="s">
        <v>74</v>
      </c>
      <c r="W11" s="1067" t="s">
        <v>75</v>
      </c>
      <c r="X11" s="1064" t="s">
        <v>76</v>
      </c>
      <c r="Y11" s="1062" t="s">
        <v>77</v>
      </c>
      <c r="Z11" s="1068" t="s">
        <v>78</v>
      </c>
      <c r="AA11" s="457">
        <v>0.25</v>
      </c>
      <c r="AB11" s="457">
        <v>0.25</v>
      </c>
      <c r="AC11" s="457">
        <v>0.25</v>
      </c>
      <c r="AD11" s="457">
        <v>0.25</v>
      </c>
      <c r="AE11" s="464"/>
      <c r="AF11" s="111"/>
      <c r="AG11" s="111"/>
      <c r="AH11" s="111"/>
      <c r="AI11" s="40"/>
      <c r="AJ11" s="41"/>
      <c r="AK11" s="42"/>
      <c r="AL11" s="21"/>
      <c r="AM11" s="41"/>
      <c r="AN11" s="41"/>
      <c r="AO11" s="40"/>
      <c r="AP11" s="21"/>
      <c r="AQ11" s="41"/>
      <c r="AR11" s="41"/>
      <c r="AS11" s="41"/>
      <c r="AT11" s="41"/>
      <c r="AU11" s="40"/>
      <c r="AV11" s="41"/>
      <c r="AW11" s="42"/>
      <c r="AX11" s="21"/>
      <c r="AY11" s="41"/>
      <c r="AZ11" s="40"/>
      <c r="BA11" s="40"/>
      <c r="BB11" s="21"/>
      <c r="BC11" s="41"/>
      <c r="BD11" s="41"/>
      <c r="BE11" s="41"/>
      <c r="BF11" s="41"/>
      <c r="BG11" s="40"/>
      <c r="BH11" s="40"/>
      <c r="BI11" s="43"/>
      <c r="BJ11" s="44"/>
      <c r="BK11" s="44"/>
      <c r="BL11" s="44"/>
      <c r="BM11" s="44"/>
      <c r="BN11" s="44"/>
      <c r="BO11" s="44"/>
      <c r="BP11" s="44"/>
      <c r="BQ11" s="44"/>
      <c r="BR11" s="44"/>
      <c r="BS11" s="44"/>
      <c r="BT11" s="44"/>
      <c r="BU11" s="44"/>
      <c r="BV11" s="44"/>
      <c r="BW11" s="43"/>
      <c r="BX11" s="44"/>
      <c r="BY11" s="44"/>
      <c r="BZ11" s="44"/>
      <c r="CA11" s="44"/>
      <c r="CB11" s="44"/>
      <c r="CC11" s="44"/>
      <c r="CD11" s="44"/>
      <c r="CE11" s="44"/>
      <c r="CF11" s="44"/>
      <c r="CG11" s="44"/>
      <c r="CH11" s="44"/>
      <c r="CI11" s="44"/>
      <c r="CJ11" s="45"/>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row>
    <row r="12" spans="2:304" s="2" customFormat="1" ht="65.099999999999994" customHeight="1" x14ac:dyDescent="0.25">
      <c r="B12" s="1061" t="s">
        <v>59</v>
      </c>
      <c r="C12" s="1061" t="s">
        <v>60</v>
      </c>
      <c r="D12" s="1061" t="s">
        <v>61</v>
      </c>
      <c r="E12" s="1061" t="s">
        <v>62</v>
      </c>
      <c r="F12" s="1061" t="s">
        <v>63</v>
      </c>
      <c r="G12" s="1061" t="s">
        <v>64</v>
      </c>
      <c r="H12" s="1062" t="s">
        <v>65</v>
      </c>
      <c r="I12" s="1062" t="s">
        <v>66</v>
      </c>
      <c r="J12" s="1062" t="s">
        <v>67</v>
      </c>
      <c r="K12" s="1063" t="s">
        <v>68</v>
      </c>
      <c r="L12" s="1064" t="s">
        <v>69</v>
      </c>
      <c r="M12" s="1064" t="s">
        <v>70</v>
      </c>
      <c r="N12" s="1065" t="s">
        <v>79</v>
      </c>
      <c r="O12" s="1065"/>
      <c r="P12" s="1065"/>
      <c r="Q12" s="1065"/>
      <c r="R12" s="1066"/>
      <c r="S12" s="1064" t="s">
        <v>72</v>
      </c>
      <c r="T12" s="1065" t="s">
        <v>73</v>
      </c>
      <c r="U12" s="456">
        <v>12</v>
      </c>
      <c r="V12" s="1067" t="s">
        <v>80</v>
      </c>
      <c r="W12" s="1067" t="s">
        <v>81</v>
      </c>
      <c r="X12" s="1064" t="s">
        <v>76</v>
      </c>
      <c r="Y12" s="1067" t="s">
        <v>82</v>
      </c>
      <c r="Z12" s="1068" t="s">
        <v>78</v>
      </c>
      <c r="AA12" s="457">
        <v>0.25</v>
      </c>
      <c r="AB12" s="457">
        <v>0.25</v>
      </c>
      <c r="AC12" s="457">
        <v>0.25</v>
      </c>
      <c r="AD12" s="457">
        <v>0.25</v>
      </c>
      <c r="AE12" s="464"/>
      <c r="AF12" s="111"/>
      <c r="AG12" s="111"/>
      <c r="AH12" s="111"/>
      <c r="AI12" s="40"/>
      <c r="AJ12" s="41"/>
      <c r="AK12" s="42"/>
      <c r="AL12" s="21"/>
      <c r="AM12" s="21"/>
      <c r="AN12" s="41"/>
      <c r="AO12" s="40"/>
      <c r="AP12" s="21"/>
      <c r="AQ12" s="41"/>
      <c r="AR12" s="41"/>
      <c r="AS12" s="41"/>
      <c r="AT12" s="41"/>
      <c r="AU12" s="40"/>
      <c r="AV12" s="41"/>
      <c r="AW12" s="42"/>
      <c r="AX12" s="21"/>
      <c r="AY12" s="41"/>
      <c r="AZ12" s="40"/>
      <c r="BA12" s="40"/>
      <c r="BB12" s="21"/>
      <c r="BC12" s="41"/>
      <c r="BD12" s="41"/>
      <c r="BE12" s="41"/>
      <c r="BF12" s="41"/>
      <c r="BG12" s="40"/>
      <c r="BH12" s="40"/>
      <c r="BI12" s="43"/>
      <c r="BJ12" s="44"/>
      <c r="BK12" s="44"/>
      <c r="BL12" s="44"/>
      <c r="BM12" s="44"/>
      <c r="BN12" s="44"/>
      <c r="BO12" s="44"/>
      <c r="BP12" s="44"/>
      <c r="BQ12" s="44"/>
      <c r="BR12" s="44"/>
      <c r="BS12" s="44"/>
      <c r="BT12" s="44"/>
      <c r="BU12" s="44"/>
      <c r="BV12" s="44"/>
      <c r="BW12" s="43"/>
      <c r="BX12" s="44"/>
      <c r="BY12" s="44"/>
      <c r="BZ12" s="44"/>
      <c r="CA12" s="44"/>
      <c r="CB12" s="44"/>
      <c r="CC12" s="44"/>
      <c r="CD12" s="44"/>
      <c r="CE12" s="44"/>
      <c r="CF12" s="44"/>
      <c r="CG12" s="44"/>
      <c r="CH12" s="44"/>
      <c r="CI12" s="44"/>
      <c r="CJ12" s="45"/>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row>
    <row r="13" spans="2:304" s="2" customFormat="1" ht="65.099999999999994" customHeight="1" x14ac:dyDescent="0.25">
      <c r="B13" s="1061" t="s">
        <v>59</v>
      </c>
      <c r="C13" s="1061" t="s">
        <v>60</v>
      </c>
      <c r="D13" s="1061" t="s">
        <v>61</v>
      </c>
      <c r="E13" s="1061" t="s">
        <v>62</v>
      </c>
      <c r="F13" s="1061" t="s">
        <v>63</v>
      </c>
      <c r="G13" s="1061" t="s">
        <v>64</v>
      </c>
      <c r="H13" s="1062" t="s">
        <v>65</v>
      </c>
      <c r="I13" s="1062" t="s">
        <v>66</v>
      </c>
      <c r="J13" s="1062" t="s">
        <v>67</v>
      </c>
      <c r="K13" s="1063" t="s">
        <v>68</v>
      </c>
      <c r="L13" s="1064" t="s">
        <v>69</v>
      </c>
      <c r="M13" s="1064" t="s">
        <v>70</v>
      </c>
      <c r="N13" s="1065" t="s">
        <v>83</v>
      </c>
      <c r="O13" s="1065"/>
      <c r="P13" s="1065"/>
      <c r="Q13" s="1065"/>
      <c r="R13" s="1066"/>
      <c r="S13" s="1064" t="s">
        <v>72</v>
      </c>
      <c r="T13" s="1065" t="s">
        <v>73</v>
      </c>
      <c r="U13" s="456">
        <v>3</v>
      </c>
      <c r="V13" s="1067" t="s">
        <v>84</v>
      </c>
      <c r="W13" s="1067" t="s">
        <v>85</v>
      </c>
      <c r="X13" s="1064" t="s">
        <v>86</v>
      </c>
      <c r="Y13" s="1067" t="s">
        <v>87</v>
      </c>
      <c r="Z13" s="1068" t="s">
        <v>78</v>
      </c>
      <c r="AA13" s="457">
        <v>0.25</v>
      </c>
      <c r="AB13" s="457">
        <v>0.25</v>
      </c>
      <c r="AC13" s="457">
        <v>0.25</v>
      </c>
      <c r="AD13" s="457">
        <v>0.25</v>
      </c>
      <c r="AE13" s="464"/>
      <c r="AF13" s="111"/>
      <c r="AG13" s="111"/>
      <c r="AH13" s="111"/>
      <c r="AI13" s="40"/>
      <c r="AJ13" s="41"/>
      <c r="AK13" s="42"/>
      <c r="AL13" s="21"/>
      <c r="AM13" s="21"/>
      <c r="AN13" s="41"/>
      <c r="AO13" s="40"/>
      <c r="AP13" s="41"/>
      <c r="AQ13" s="41"/>
      <c r="AR13" s="41"/>
      <c r="AS13" s="41"/>
      <c r="AT13" s="41"/>
      <c r="AU13" s="40"/>
      <c r="AV13" s="41"/>
      <c r="AW13" s="41"/>
      <c r="AX13" s="46"/>
      <c r="AY13" s="41"/>
      <c r="AZ13" s="40"/>
      <c r="BA13" s="40"/>
      <c r="BB13" s="41"/>
      <c r="BC13" s="41"/>
      <c r="BD13" s="41"/>
      <c r="BE13" s="41"/>
      <c r="BF13" s="41"/>
      <c r="BG13" s="40"/>
      <c r="BH13" s="40"/>
      <c r="BI13" s="43"/>
      <c r="BJ13" s="44"/>
      <c r="BK13" s="44"/>
      <c r="BL13" s="44"/>
      <c r="BM13" s="44"/>
      <c r="BN13" s="44"/>
      <c r="BO13" s="44"/>
      <c r="BP13" s="44"/>
      <c r="BQ13" s="44"/>
      <c r="BR13" s="44"/>
      <c r="BS13" s="44"/>
      <c r="BT13" s="44"/>
      <c r="BU13" s="44"/>
      <c r="BV13" s="44"/>
      <c r="BW13" s="43"/>
      <c r="BX13" s="44"/>
      <c r="BY13" s="44"/>
      <c r="BZ13" s="44"/>
      <c r="CA13" s="44"/>
      <c r="CB13" s="44"/>
      <c r="CC13" s="44"/>
      <c r="CD13" s="44"/>
      <c r="CE13" s="44"/>
      <c r="CF13" s="44"/>
      <c r="CG13" s="44"/>
      <c r="CH13" s="44"/>
      <c r="CI13" s="44"/>
      <c r="CJ13" s="45"/>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row>
    <row r="14" spans="2:304" s="2" customFormat="1" ht="65.099999999999994" customHeight="1" x14ac:dyDescent="0.25">
      <c r="B14" s="1061" t="s">
        <v>59</v>
      </c>
      <c r="C14" s="1061" t="s">
        <v>60</v>
      </c>
      <c r="D14" s="1061" t="s">
        <v>61</v>
      </c>
      <c r="E14" s="1061" t="s">
        <v>62</v>
      </c>
      <c r="F14" s="1061" t="s">
        <v>63</v>
      </c>
      <c r="G14" s="1061" t="s">
        <v>64</v>
      </c>
      <c r="H14" s="1062" t="s">
        <v>65</v>
      </c>
      <c r="I14" s="1062" t="s">
        <v>66</v>
      </c>
      <c r="J14" s="1062" t="s">
        <v>67</v>
      </c>
      <c r="K14" s="1063" t="s">
        <v>68</v>
      </c>
      <c r="L14" s="1064" t="s">
        <v>69</v>
      </c>
      <c r="M14" s="1064" t="s">
        <v>70</v>
      </c>
      <c r="N14" s="1065" t="s">
        <v>88</v>
      </c>
      <c r="O14" s="1065"/>
      <c r="P14" s="1065"/>
      <c r="Q14" s="1065"/>
      <c r="R14" s="1066"/>
      <c r="S14" s="1064" t="s">
        <v>72</v>
      </c>
      <c r="T14" s="1065" t="s">
        <v>73</v>
      </c>
      <c r="U14" s="458">
        <v>1</v>
      </c>
      <c r="V14" s="1067" t="s">
        <v>89</v>
      </c>
      <c r="W14" s="1067" t="s">
        <v>90</v>
      </c>
      <c r="X14" s="1064" t="s">
        <v>76</v>
      </c>
      <c r="Y14" s="1067" t="s">
        <v>91</v>
      </c>
      <c r="Z14" s="1068" t="s">
        <v>78</v>
      </c>
      <c r="AA14" s="457">
        <v>0.25</v>
      </c>
      <c r="AB14" s="457">
        <v>0.25</v>
      </c>
      <c r="AC14" s="457">
        <v>0.25</v>
      </c>
      <c r="AD14" s="457">
        <v>0.25</v>
      </c>
      <c r="AE14" s="464"/>
      <c r="AF14" s="111"/>
      <c r="AG14" s="111"/>
      <c r="AH14" s="111"/>
      <c r="AI14" s="40"/>
      <c r="AJ14" s="41"/>
      <c r="AK14" s="42"/>
      <c r="AL14" s="21"/>
      <c r="AM14" s="41"/>
      <c r="AN14" s="41"/>
      <c r="AO14" s="40"/>
      <c r="AP14" s="21"/>
      <c r="AQ14" s="41"/>
      <c r="AR14" s="41"/>
      <c r="AS14" s="41"/>
      <c r="AT14" s="41"/>
      <c r="AU14" s="40"/>
      <c r="AV14" s="41"/>
      <c r="AW14" s="42"/>
      <c r="AX14" s="21"/>
      <c r="AY14" s="41"/>
      <c r="AZ14" s="40"/>
      <c r="BA14" s="40"/>
      <c r="BB14" s="21"/>
      <c r="BC14" s="41"/>
      <c r="BD14" s="41"/>
      <c r="BE14" s="41"/>
      <c r="BF14" s="41"/>
      <c r="BG14" s="40"/>
      <c r="BH14" s="40"/>
      <c r="BI14" s="43"/>
      <c r="BJ14" s="44"/>
      <c r="BK14" s="44"/>
      <c r="BL14" s="44"/>
      <c r="BM14" s="44"/>
      <c r="BN14" s="44"/>
      <c r="BO14" s="44"/>
      <c r="BP14" s="44"/>
      <c r="BQ14" s="44"/>
      <c r="BR14" s="44"/>
      <c r="BS14" s="44"/>
      <c r="BT14" s="44"/>
      <c r="BU14" s="44"/>
      <c r="BV14" s="44"/>
      <c r="BW14" s="43"/>
      <c r="BX14" s="44"/>
      <c r="BY14" s="44"/>
      <c r="BZ14" s="44"/>
      <c r="CA14" s="44"/>
      <c r="CB14" s="44"/>
      <c r="CC14" s="44"/>
      <c r="CD14" s="44"/>
      <c r="CE14" s="44"/>
      <c r="CF14" s="44"/>
      <c r="CG14" s="44"/>
      <c r="CH14" s="44"/>
      <c r="CI14" s="44"/>
      <c r="CJ14" s="45"/>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row>
    <row r="15" spans="2:304" s="2" customFormat="1" ht="65.099999999999994" customHeight="1" x14ac:dyDescent="0.25">
      <c r="B15" s="1061" t="s">
        <v>59</v>
      </c>
      <c r="C15" s="1061" t="s">
        <v>60</v>
      </c>
      <c r="D15" s="1061" t="s">
        <v>61</v>
      </c>
      <c r="E15" s="1061" t="s">
        <v>62</v>
      </c>
      <c r="F15" s="1061" t="s">
        <v>63</v>
      </c>
      <c r="G15" s="1061" t="s">
        <v>64</v>
      </c>
      <c r="H15" s="1062" t="s">
        <v>65</v>
      </c>
      <c r="I15" s="1062" t="s">
        <v>66</v>
      </c>
      <c r="J15" s="1062" t="s">
        <v>67</v>
      </c>
      <c r="K15" s="1063" t="s">
        <v>68</v>
      </c>
      <c r="L15" s="1064" t="s">
        <v>69</v>
      </c>
      <c r="M15" s="1064" t="s">
        <v>70</v>
      </c>
      <c r="N15" s="1065" t="s">
        <v>92</v>
      </c>
      <c r="O15" s="1065"/>
      <c r="P15" s="1065"/>
      <c r="Q15" s="1065"/>
      <c r="R15" s="1066"/>
      <c r="S15" s="1064" t="s">
        <v>72</v>
      </c>
      <c r="T15" s="1065" t="s">
        <v>73</v>
      </c>
      <c r="U15" s="458">
        <v>1</v>
      </c>
      <c r="V15" s="1067" t="s">
        <v>93</v>
      </c>
      <c r="W15" s="1067" t="s">
        <v>94</v>
      </c>
      <c r="X15" s="1064" t="s">
        <v>76</v>
      </c>
      <c r="Y15" s="1067" t="s">
        <v>95</v>
      </c>
      <c r="Z15" s="1068" t="s">
        <v>78</v>
      </c>
      <c r="AA15" s="457">
        <v>0.25</v>
      </c>
      <c r="AB15" s="457">
        <v>0.25</v>
      </c>
      <c r="AC15" s="457">
        <v>0.25</v>
      </c>
      <c r="AD15" s="457">
        <v>0.25</v>
      </c>
      <c r="AE15" s="464"/>
      <c r="AF15" s="111"/>
      <c r="AG15" s="111"/>
      <c r="AH15" s="111"/>
      <c r="AI15" s="40"/>
      <c r="AJ15" s="41"/>
      <c r="AK15" s="42"/>
      <c r="AL15" s="21"/>
      <c r="AM15" s="41"/>
      <c r="AN15" s="41"/>
      <c r="AO15" s="40"/>
      <c r="AP15" s="21"/>
      <c r="AQ15" s="41"/>
      <c r="AR15" s="41"/>
      <c r="AS15" s="41"/>
      <c r="AT15" s="41"/>
      <c r="AU15" s="40"/>
      <c r="AV15" s="41"/>
      <c r="AW15" s="41"/>
      <c r="AX15" s="21"/>
      <c r="AY15" s="41"/>
      <c r="AZ15" s="40"/>
      <c r="BA15" s="40"/>
      <c r="BB15" s="21"/>
      <c r="BC15" s="41"/>
      <c r="BD15" s="41"/>
      <c r="BE15" s="41"/>
      <c r="BF15" s="41"/>
      <c r="BG15" s="40"/>
      <c r="BH15" s="40"/>
      <c r="BI15" s="43"/>
      <c r="BJ15" s="44"/>
      <c r="BK15" s="44"/>
      <c r="BL15" s="44"/>
      <c r="BM15" s="44"/>
      <c r="BN15" s="44"/>
      <c r="BO15" s="44"/>
      <c r="BP15" s="44"/>
      <c r="BQ15" s="44"/>
      <c r="BR15" s="44"/>
      <c r="BS15" s="44"/>
      <c r="BT15" s="44"/>
      <c r="BU15" s="44"/>
      <c r="BV15" s="44"/>
      <c r="BW15" s="43"/>
      <c r="BX15" s="44"/>
      <c r="BY15" s="44"/>
      <c r="BZ15" s="44"/>
      <c r="CA15" s="44"/>
      <c r="CB15" s="44"/>
      <c r="CC15" s="44"/>
      <c r="CD15" s="44"/>
      <c r="CE15" s="44"/>
      <c r="CF15" s="44"/>
      <c r="CG15" s="44"/>
      <c r="CH15" s="44"/>
      <c r="CI15" s="44"/>
      <c r="CJ15" s="45"/>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row>
    <row r="16" spans="2:304" s="2" customFormat="1" ht="65.099999999999994" customHeight="1" x14ac:dyDescent="0.25">
      <c r="B16" s="1061" t="s">
        <v>59</v>
      </c>
      <c r="C16" s="1061" t="s">
        <v>60</v>
      </c>
      <c r="D16" s="1061" t="s">
        <v>61</v>
      </c>
      <c r="E16" s="1061" t="s">
        <v>62</v>
      </c>
      <c r="F16" s="1061" t="s">
        <v>63</v>
      </c>
      <c r="G16" s="1061" t="s">
        <v>64</v>
      </c>
      <c r="H16" s="1062" t="s">
        <v>65</v>
      </c>
      <c r="I16" s="1062" t="s">
        <v>66</v>
      </c>
      <c r="J16" s="1062" t="s">
        <v>67</v>
      </c>
      <c r="K16" s="1063" t="s">
        <v>68</v>
      </c>
      <c r="L16" s="1064" t="s">
        <v>69</v>
      </c>
      <c r="M16" s="1064" t="s">
        <v>70</v>
      </c>
      <c r="N16" s="1065" t="s">
        <v>96</v>
      </c>
      <c r="O16" s="1065"/>
      <c r="P16" s="1065"/>
      <c r="Q16" s="1065"/>
      <c r="R16" s="1066"/>
      <c r="S16" s="1064" t="s">
        <v>72</v>
      </c>
      <c r="T16" s="1065" t="s">
        <v>73</v>
      </c>
      <c r="U16" s="456">
        <v>1</v>
      </c>
      <c r="V16" s="1065" t="s">
        <v>97</v>
      </c>
      <c r="W16" s="1065" t="s">
        <v>98</v>
      </c>
      <c r="X16" s="1064" t="s">
        <v>86</v>
      </c>
      <c r="Y16" s="1067" t="s">
        <v>99</v>
      </c>
      <c r="Z16" s="1068" t="s">
        <v>78</v>
      </c>
      <c r="AA16" s="457"/>
      <c r="AB16" s="457">
        <v>0.5</v>
      </c>
      <c r="AC16" s="457"/>
      <c r="AD16" s="457">
        <v>0.5</v>
      </c>
      <c r="AE16" s="464"/>
      <c r="AF16" s="111"/>
      <c r="AG16" s="111"/>
      <c r="AH16" s="111"/>
      <c r="AI16" s="40"/>
      <c r="AJ16" s="41"/>
      <c r="AK16" s="42"/>
      <c r="AL16" s="21"/>
      <c r="AM16" s="41"/>
      <c r="AN16" s="41"/>
      <c r="AO16" s="40"/>
      <c r="AP16" s="21"/>
      <c r="AQ16" s="41"/>
      <c r="AR16" s="41"/>
      <c r="AS16" s="41"/>
      <c r="AT16" s="41"/>
      <c r="AU16" s="40"/>
      <c r="AV16" s="41"/>
      <c r="AW16" s="41"/>
      <c r="AX16" s="21"/>
      <c r="AY16" s="41"/>
      <c r="AZ16" s="40"/>
      <c r="BA16" s="40"/>
      <c r="BB16" s="21"/>
      <c r="BC16" s="41"/>
      <c r="BD16" s="41"/>
      <c r="BE16" s="41"/>
      <c r="BF16" s="41"/>
      <c r="BG16" s="40"/>
      <c r="BH16" s="40"/>
      <c r="BI16" s="43"/>
      <c r="BJ16" s="44"/>
      <c r="BK16" s="44"/>
      <c r="BL16" s="44"/>
      <c r="BM16" s="44"/>
      <c r="BN16" s="44"/>
      <c r="BO16" s="44"/>
      <c r="BP16" s="44"/>
      <c r="BQ16" s="44"/>
      <c r="BR16" s="44"/>
      <c r="BS16" s="44"/>
      <c r="BT16" s="44"/>
      <c r="BU16" s="44"/>
      <c r="BV16" s="44"/>
      <c r="BW16" s="43"/>
      <c r="BX16" s="44"/>
      <c r="BY16" s="44"/>
      <c r="BZ16" s="44"/>
      <c r="CA16" s="44"/>
      <c r="CB16" s="44"/>
      <c r="CC16" s="44"/>
      <c r="CD16" s="44"/>
      <c r="CE16" s="44"/>
      <c r="CF16" s="44"/>
      <c r="CG16" s="44"/>
      <c r="CH16" s="44"/>
      <c r="CI16" s="44"/>
      <c r="CJ16" s="45"/>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row>
    <row r="17" spans="2:90" s="23" customFormat="1" ht="65.099999999999994" customHeight="1" x14ac:dyDescent="0.25">
      <c r="B17" s="1061" t="s">
        <v>59</v>
      </c>
      <c r="C17" s="1061" t="s">
        <v>60</v>
      </c>
      <c r="D17" s="1061" t="s">
        <v>61</v>
      </c>
      <c r="E17" s="1061" t="s">
        <v>62</v>
      </c>
      <c r="F17" s="1061" t="s">
        <v>63</v>
      </c>
      <c r="G17" s="1061" t="s">
        <v>64</v>
      </c>
      <c r="H17" s="1062" t="s">
        <v>65</v>
      </c>
      <c r="I17" s="1062" t="s">
        <v>66</v>
      </c>
      <c r="J17" s="1062" t="s">
        <v>67</v>
      </c>
      <c r="K17" s="1063" t="s">
        <v>68</v>
      </c>
      <c r="L17" s="1064" t="s">
        <v>69</v>
      </c>
      <c r="M17" s="1064" t="s">
        <v>70</v>
      </c>
      <c r="N17" s="1065" t="s">
        <v>100</v>
      </c>
      <c r="O17" s="1065"/>
      <c r="P17" s="1065"/>
      <c r="Q17" s="1065"/>
      <c r="R17" s="1066"/>
      <c r="S17" s="1064" t="s">
        <v>72</v>
      </c>
      <c r="T17" s="1065" t="s">
        <v>73</v>
      </c>
      <c r="U17" s="456">
        <v>1</v>
      </c>
      <c r="V17" s="1067" t="s">
        <v>101</v>
      </c>
      <c r="W17" s="1067" t="s">
        <v>102</v>
      </c>
      <c r="X17" s="1064" t="s">
        <v>86</v>
      </c>
      <c r="Y17" s="1067" t="s">
        <v>103</v>
      </c>
      <c r="Z17" s="1068" t="s">
        <v>78</v>
      </c>
      <c r="AA17" s="457"/>
      <c r="AB17" s="457"/>
      <c r="AC17" s="457"/>
      <c r="AD17" s="457">
        <v>1</v>
      </c>
      <c r="AE17" s="464"/>
      <c r="AF17" s="111"/>
      <c r="AG17" s="111"/>
      <c r="AH17" s="111"/>
      <c r="AI17" s="40"/>
      <c r="AJ17" s="41"/>
      <c r="AK17" s="47"/>
      <c r="AL17" s="47"/>
      <c r="AM17" s="47"/>
      <c r="AN17" s="41"/>
      <c r="AO17" s="40"/>
      <c r="AP17" s="47"/>
      <c r="AQ17" s="41"/>
      <c r="AR17" s="41"/>
      <c r="AS17" s="41"/>
      <c r="AT17" s="47"/>
      <c r="AU17" s="40"/>
      <c r="AV17" s="41"/>
      <c r="AW17" s="47"/>
      <c r="AX17" s="47"/>
      <c r="AY17" s="47"/>
      <c r="AZ17" s="40"/>
      <c r="BA17" s="40"/>
      <c r="BB17" s="47"/>
      <c r="BC17" s="41"/>
      <c r="BD17" s="41"/>
      <c r="BE17" s="41"/>
      <c r="BF17" s="47"/>
      <c r="BG17" s="40"/>
      <c r="BH17" s="40"/>
      <c r="BI17" s="43"/>
      <c r="BJ17" s="48"/>
      <c r="BK17" s="48"/>
      <c r="BL17" s="48"/>
      <c r="BM17" s="48"/>
      <c r="BN17" s="48"/>
      <c r="BO17" s="48"/>
      <c r="BP17" s="48"/>
      <c r="BQ17" s="48"/>
      <c r="BR17" s="48"/>
      <c r="BS17" s="48"/>
      <c r="BT17" s="48"/>
      <c r="BU17" s="48"/>
      <c r="BV17" s="48"/>
      <c r="BW17" s="43"/>
      <c r="BX17" s="48"/>
      <c r="BY17" s="48"/>
      <c r="BZ17" s="48"/>
      <c r="CA17" s="48"/>
      <c r="CB17" s="48"/>
      <c r="CC17" s="48"/>
      <c r="CD17" s="48"/>
      <c r="CE17" s="48"/>
      <c r="CF17" s="48"/>
      <c r="CG17" s="48"/>
      <c r="CH17" s="48"/>
      <c r="CI17" s="48"/>
      <c r="CJ17" s="49"/>
    </row>
    <row r="18" spans="2:90" s="23" customFormat="1" ht="65.099999999999994" customHeight="1" x14ac:dyDescent="0.25">
      <c r="B18" s="1061" t="s">
        <v>59</v>
      </c>
      <c r="C18" s="1061" t="s">
        <v>60</v>
      </c>
      <c r="D18" s="1061" t="s">
        <v>61</v>
      </c>
      <c r="E18" s="1061" t="s">
        <v>62</v>
      </c>
      <c r="F18" s="1061" t="s">
        <v>63</v>
      </c>
      <c r="G18" s="1061" t="s">
        <v>64</v>
      </c>
      <c r="H18" s="1062" t="s">
        <v>65</v>
      </c>
      <c r="I18" s="1062" t="s">
        <v>66</v>
      </c>
      <c r="J18" s="1062" t="s">
        <v>67</v>
      </c>
      <c r="K18" s="1063" t="s">
        <v>104</v>
      </c>
      <c r="L18" s="1064" t="s">
        <v>69</v>
      </c>
      <c r="M18" s="1064" t="s">
        <v>70</v>
      </c>
      <c r="N18" s="1064" t="s">
        <v>105</v>
      </c>
      <c r="O18" s="1064"/>
      <c r="P18" s="1064"/>
      <c r="Q18" s="1064"/>
      <c r="R18" s="1064"/>
      <c r="S18" s="1064" t="s">
        <v>106</v>
      </c>
      <c r="T18" s="1064" t="s">
        <v>107</v>
      </c>
      <c r="U18" s="1064">
        <v>9</v>
      </c>
      <c r="V18" s="456" t="s">
        <v>108</v>
      </c>
      <c r="W18" s="1064" t="s">
        <v>109</v>
      </c>
      <c r="X18" s="1069" t="s">
        <v>76</v>
      </c>
      <c r="Y18" s="1065" t="s">
        <v>110</v>
      </c>
      <c r="Z18" s="1064" t="s">
        <v>78</v>
      </c>
      <c r="AA18" s="460">
        <v>0</v>
      </c>
      <c r="AB18" s="460">
        <v>0.34</v>
      </c>
      <c r="AC18" s="460">
        <v>0.33</v>
      </c>
      <c r="AD18" s="460">
        <v>0.33</v>
      </c>
      <c r="AE18" s="464"/>
      <c r="AF18" s="111"/>
      <c r="AG18" s="111"/>
      <c r="AH18" s="111"/>
      <c r="AI18" s="40"/>
      <c r="AJ18" s="41"/>
      <c r="AK18" s="47"/>
      <c r="AL18" s="47"/>
      <c r="AM18" s="47"/>
      <c r="AN18" s="41"/>
      <c r="AO18" s="40"/>
      <c r="AP18" s="47"/>
      <c r="AQ18" s="41"/>
      <c r="AR18" s="41"/>
      <c r="AS18" s="41"/>
      <c r="AT18" s="47"/>
      <c r="AU18" s="40"/>
      <c r="AV18" s="41"/>
      <c r="AW18" s="50"/>
      <c r="AX18" s="22"/>
      <c r="AY18" s="47"/>
      <c r="AZ18" s="40"/>
      <c r="BA18" s="40"/>
      <c r="BB18" s="22"/>
      <c r="BC18" s="41"/>
      <c r="BD18" s="41"/>
      <c r="BE18" s="41"/>
      <c r="BF18" s="47"/>
      <c r="BG18" s="40"/>
      <c r="BH18" s="40"/>
      <c r="BI18" s="43"/>
      <c r="BJ18" s="48"/>
      <c r="BK18" s="48"/>
      <c r="BL18" s="48"/>
      <c r="BM18" s="48"/>
      <c r="BN18" s="48"/>
      <c r="BO18" s="48"/>
      <c r="BP18" s="48"/>
      <c r="BQ18" s="48"/>
      <c r="BR18" s="48"/>
      <c r="BS18" s="48"/>
      <c r="BT18" s="48"/>
      <c r="BU18" s="48"/>
      <c r="BV18" s="48"/>
      <c r="BW18" s="43"/>
      <c r="BX18" s="48"/>
      <c r="BY18" s="48"/>
      <c r="BZ18" s="48"/>
      <c r="CA18" s="48"/>
      <c r="CB18" s="48"/>
      <c r="CC18" s="48"/>
      <c r="CD18" s="48"/>
      <c r="CE18" s="48"/>
      <c r="CF18" s="48"/>
      <c r="CG18" s="48"/>
      <c r="CH18" s="48"/>
      <c r="CI18" s="48"/>
      <c r="CJ18" s="49"/>
      <c r="CL18" s="23" t="s">
        <v>111</v>
      </c>
    </row>
    <row r="19" spans="2:90" s="23" customFormat="1" ht="65.099999999999994" customHeight="1" x14ac:dyDescent="0.25">
      <c r="B19" s="1061" t="s">
        <v>59</v>
      </c>
      <c r="C19" s="1061" t="s">
        <v>60</v>
      </c>
      <c r="D19" s="1061" t="s">
        <v>61</v>
      </c>
      <c r="E19" s="1061" t="s">
        <v>62</v>
      </c>
      <c r="F19" s="1061" t="s">
        <v>63</v>
      </c>
      <c r="G19" s="1061" t="s">
        <v>64</v>
      </c>
      <c r="H19" s="1062" t="s">
        <v>65</v>
      </c>
      <c r="I19" s="1062" t="s">
        <v>66</v>
      </c>
      <c r="J19" s="1062" t="s">
        <v>67</v>
      </c>
      <c r="K19" s="1063" t="s">
        <v>104</v>
      </c>
      <c r="L19" s="1064" t="s">
        <v>69</v>
      </c>
      <c r="M19" s="1064" t="s">
        <v>70</v>
      </c>
      <c r="N19" s="1064" t="s">
        <v>112</v>
      </c>
      <c r="O19" s="1064"/>
      <c r="P19" s="1064"/>
      <c r="Q19" s="1064"/>
      <c r="R19" s="1064"/>
      <c r="S19" s="1064" t="s">
        <v>106</v>
      </c>
      <c r="T19" s="1064" t="s">
        <v>107</v>
      </c>
      <c r="U19" s="1065">
        <v>3</v>
      </c>
      <c r="V19" s="1070" t="s">
        <v>113</v>
      </c>
      <c r="W19" s="1065" t="s">
        <v>114</v>
      </c>
      <c r="X19" s="1064" t="s">
        <v>76</v>
      </c>
      <c r="Y19" s="1064" t="s">
        <v>115</v>
      </c>
      <c r="Z19" s="1064" t="s">
        <v>78</v>
      </c>
      <c r="AA19" s="460">
        <v>0</v>
      </c>
      <c r="AB19" s="460">
        <v>0.33</v>
      </c>
      <c r="AC19" s="460">
        <v>0.33</v>
      </c>
      <c r="AD19" s="460">
        <v>0.33</v>
      </c>
      <c r="AE19" s="464"/>
      <c r="AF19" s="111"/>
      <c r="AG19" s="111"/>
      <c r="AH19" s="111"/>
      <c r="AI19" s="40"/>
      <c r="AJ19" s="41"/>
      <c r="AK19" s="47"/>
      <c r="AL19" s="47"/>
      <c r="AM19" s="47"/>
      <c r="AN19" s="41"/>
      <c r="AO19" s="40"/>
      <c r="AP19" s="47"/>
      <c r="AQ19" s="41"/>
      <c r="AR19" s="41"/>
      <c r="AS19" s="41"/>
      <c r="AT19" s="47"/>
      <c r="AU19" s="40"/>
      <c r="AV19" s="41"/>
      <c r="AW19" s="50"/>
      <c r="AX19" s="51"/>
      <c r="AY19" s="47"/>
      <c r="AZ19" s="40"/>
      <c r="BA19" s="40"/>
      <c r="BB19" s="22"/>
      <c r="BC19" s="41"/>
      <c r="BD19" s="41"/>
      <c r="BE19" s="41"/>
      <c r="BF19" s="47"/>
      <c r="BG19" s="40"/>
      <c r="BH19" s="40"/>
      <c r="BI19" s="43"/>
      <c r="BJ19" s="48"/>
      <c r="BK19" s="48"/>
      <c r="BL19" s="48"/>
      <c r="BM19" s="48"/>
      <c r="BN19" s="48"/>
      <c r="BO19" s="48"/>
      <c r="BP19" s="48"/>
      <c r="BQ19" s="48"/>
      <c r="BR19" s="48"/>
      <c r="BS19" s="48"/>
      <c r="BT19" s="48"/>
      <c r="BU19" s="48"/>
      <c r="BV19" s="48"/>
      <c r="BW19" s="43"/>
      <c r="BX19" s="48"/>
      <c r="BY19" s="48"/>
      <c r="BZ19" s="48"/>
      <c r="CA19" s="48"/>
      <c r="CB19" s="48"/>
      <c r="CC19" s="48"/>
      <c r="CD19" s="48"/>
      <c r="CE19" s="48"/>
      <c r="CF19" s="48"/>
      <c r="CG19" s="48"/>
      <c r="CH19" s="48"/>
      <c r="CI19" s="48"/>
      <c r="CJ19" s="49"/>
      <c r="CL19" s="23" t="s">
        <v>111</v>
      </c>
    </row>
    <row r="20" spans="2:90" s="23" customFormat="1" ht="65.099999999999994" customHeight="1" x14ac:dyDescent="0.25">
      <c r="B20" s="1061" t="s">
        <v>59</v>
      </c>
      <c r="C20" s="1061" t="s">
        <v>60</v>
      </c>
      <c r="D20" s="1061" t="s">
        <v>61</v>
      </c>
      <c r="E20" s="1061" t="s">
        <v>62</v>
      </c>
      <c r="F20" s="1061" t="s">
        <v>63</v>
      </c>
      <c r="G20" s="1061" t="s">
        <v>64</v>
      </c>
      <c r="H20" s="1062" t="s">
        <v>65</v>
      </c>
      <c r="I20" s="1062" t="s">
        <v>66</v>
      </c>
      <c r="J20" s="1062" t="s">
        <v>67</v>
      </c>
      <c r="K20" s="1063" t="s">
        <v>104</v>
      </c>
      <c r="L20" s="1064" t="s">
        <v>69</v>
      </c>
      <c r="M20" s="1064" t="s">
        <v>70</v>
      </c>
      <c r="N20" s="1064" t="s">
        <v>116</v>
      </c>
      <c r="O20" s="1064"/>
      <c r="P20" s="1064"/>
      <c r="Q20" s="1064"/>
      <c r="R20" s="1064"/>
      <c r="S20" s="1064" t="s">
        <v>106</v>
      </c>
      <c r="T20" s="1064" t="s">
        <v>107</v>
      </c>
      <c r="U20" s="1064">
        <v>3</v>
      </c>
      <c r="V20" s="458" t="s">
        <v>117</v>
      </c>
      <c r="W20" s="1064" t="s">
        <v>118</v>
      </c>
      <c r="X20" s="1064" t="s">
        <v>76</v>
      </c>
      <c r="Y20" s="1064" t="s">
        <v>119</v>
      </c>
      <c r="Z20" s="1064" t="s">
        <v>78</v>
      </c>
      <c r="AA20" s="460"/>
      <c r="AB20" s="460">
        <v>0.33</v>
      </c>
      <c r="AC20" s="460">
        <v>0.33</v>
      </c>
      <c r="AD20" s="460">
        <v>0.34</v>
      </c>
      <c r="AE20" s="464"/>
      <c r="AF20" s="111"/>
      <c r="AG20" s="111"/>
      <c r="AH20" s="111"/>
      <c r="AI20" s="40"/>
      <c r="AJ20" s="41"/>
      <c r="AK20" s="47"/>
      <c r="AL20" s="47"/>
      <c r="AM20" s="47"/>
      <c r="AN20" s="41"/>
      <c r="AO20" s="40"/>
      <c r="AP20" s="47"/>
      <c r="AQ20" s="41"/>
      <c r="AR20" s="41"/>
      <c r="AS20" s="41"/>
      <c r="AT20" s="47"/>
      <c r="AU20" s="40"/>
      <c r="AV20" s="41"/>
      <c r="AW20" s="50"/>
      <c r="AX20" s="22"/>
      <c r="AY20" s="47"/>
      <c r="AZ20" s="40"/>
      <c r="BA20" s="40"/>
      <c r="BB20" s="22"/>
      <c r="BC20" s="41"/>
      <c r="BD20" s="41"/>
      <c r="BE20" s="41"/>
      <c r="BF20" s="47"/>
      <c r="BG20" s="40"/>
      <c r="BH20" s="40"/>
      <c r="BI20" s="43"/>
      <c r="BJ20" s="48"/>
      <c r="BK20" s="48"/>
      <c r="BL20" s="48"/>
      <c r="BM20" s="48"/>
      <c r="BN20" s="48"/>
      <c r="BO20" s="48"/>
      <c r="BP20" s="48"/>
      <c r="BQ20" s="48"/>
      <c r="BR20" s="48"/>
      <c r="BS20" s="48"/>
      <c r="BT20" s="48"/>
      <c r="BU20" s="48"/>
      <c r="BV20" s="48"/>
      <c r="BW20" s="43"/>
      <c r="BX20" s="48"/>
      <c r="BY20" s="48"/>
      <c r="BZ20" s="48"/>
      <c r="CA20" s="48"/>
      <c r="CB20" s="48"/>
      <c r="CC20" s="48"/>
      <c r="CD20" s="48"/>
      <c r="CE20" s="48"/>
      <c r="CF20" s="48"/>
      <c r="CG20" s="48"/>
      <c r="CH20" s="48"/>
      <c r="CI20" s="48"/>
      <c r="CJ20" s="49"/>
      <c r="CL20" s="23" t="s">
        <v>111</v>
      </c>
    </row>
    <row r="21" spans="2:90" s="23" customFormat="1" ht="65.099999999999994" customHeight="1" x14ac:dyDescent="0.25">
      <c r="B21" s="1061" t="s">
        <v>59</v>
      </c>
      <c r="C21" s="1061" t="s">
        <v>60</v>
      </c>
      <c r="D21" s="1061" t="s">
        <v>61</v>
      </c>
      <c r="E21" s="1061" t="s">
        <v>62</v>
      </c>
      <c r="F21" s="1061" t="s">
        <v>63</v>
      </c>
      <c r="G21" s="1061" t="s">
        <v>64</v>
      </c>
      <c r="H21" s="1062" t="s">
        <v>65</v>
      </c>
      <c r="I21" s="1062" t="s">
        <v>66</v>
      </c>
      <c r="J21" s="1062" t="s">
        <v>67</v>
      </c>
      <c r="K21" s="1063" t="s">
        <v>104</v>
      </c>
      <c r="L21" s="1064" t="s">
        <v>69</v>
      </c>
      <c r="M21" s="1064" t="s">
        <v>70</v>
      </c>
      <c r="N21" s="1064" t="s">
        <v>120</v>
      </c>
      <c r="O21" s="1064"/>
      <c r="P21" s="1064"/>
      <c r="Q21" s="1064"/>
      <c r="R21" s="1064"/>
      <c r="S21" s="1064" t="s">
        <v>106</v>
      </c>
      <c r="T21" s="1064" t="s">
        <v>107</v>
      </c>
      <c r="U21" s="1071">
        <v>1</v>
      </c>
      <c r="V21" s="456" t="s">
        <v>121</v>
      </c>
      <c r="W21" s="1064" t="s">
        <v>122</v>
      </c>
      <c r="X21" s="1064" t="s">
        <v>76</v>
      </c>
      <c r="Y21" s="1064" t="s">
        <v>123</v>
      </c>
      <c r="Z21" s="1064" t="s">
        <v>78</v>
      </c>
      <c r="AA21" s="460"/>
      <c r="AB21" s="460">
        <v>0.5</v>
      </c>
      <c r="AC21" s="460"/>
      <c r="AD21" s="460">
        <v>0.5</v>
      </c>
      <c r="AE21" s="464"/>
      <c r="AF21" s="111"/>
      <c r="AG21" s="111"/>
      <c r="AH21" s="111"/>
      <c r="AI21" s="40"/>
      <c r="AJ21" s="41"/>
      <c r="AK21" s="47"/>
      <c r="AL21" s="47"/>
      <c r="AM21" s="47"/>
      <c r="AN21" s="41"/>
      <c r="AO21" s="40"/>
      <c r="AP21" s="47"/>
      <c r="AQ21" s="41"/>
      <c r="AR21" s="41"/>
      <c r="AS21" s="41"/>
      <c r="AT21" s="47"/>
      <c r="AU21" s="40"/>
      <c r="AV21" s="41"/>
      <c r="AW21" s="47"/>
      <c r="AX21" s="47"/>
      <c r="AY21" s="47"/>
      <c r="AZ21" s="40"/>
      <c r="BA21" s="40"/>
      <c r="BB21" s="47"/>
      <c r="BC21" s="41"/>
      <c r="BD21" s="41"/>
      <c r="BE21" s="41"/>
      <c r="BF21" s="47"/>
      <c r="BG21" s="40"/>
      <c r="BH21" s="40"/>
      <c r="BI21" s="43"/>
      <c r="BJ21" s="48"/>
      <c r="BK21" s="48"/>
      <c r="BL21" s="48"/>
      <c r="BM21" s="48"/>
      <c r="BN21" s="48"/>
      <c r="BO21" s="48"/>
      <c r="BP21" s="48"/>
      <c r="BQ21" s="48"/>
      <c r="BR21" s="48"/>
      <c r="BS21" s="48"/>
      <c r="BT21" s="48"/>
      <c r="BU21" s="48"/>
      <c r="BV21" s="48"/>
      <c r="BW21" s="43"/>
      <c r="BX21" s="48"/>
      <c r="BY21" s="48"/>
      <c r="BZ21" s="48"/>
      <c r="CA21" s="48"/>
      <c r="CB21" s="48"/>
      <c r="CC21" s="48"/>
      <c r="CD21" s="48"/>
      <c r="CE21" s="48"/>
      <c r="CF21" s="48"/>
      <c r="CG21" s="48"/>
      <c r="CH21" s="48"/>
      <c r="CI21" s="48"/>
      <c r="CJ21" s="49"/>
      <c r="CL21" s="23" t="s">
        <v>111</v>
      </c>
    </row>
    <row r="22" spans="2:90" s="23" customFormat="1" ht="65.099999999999994" customHeight="1" x14ac:dyDescent="0.25">
      <c r="B22" s="1061" t="s">
        <v>59</v>
      </c>
      <c r="C22" s="1061" t="s">
        <v>60</v>
      </c>
      <c r="D22" s="1061" t="s">
        <v>61</v>
      </c>
      <c r="E22" s="1061" t="s">
        <v>62</v>
      </c>
      <c r="F22" s="1061" t="s">
        <v>63</v>
      </c>
      <c r="G22" s="1061" t="s">
        <v>64</v>
      </c>
      <c r="H22" s="1062" t="s">
        <v>65</v>
      </c>
      <c r="I22" s="1062" t="s">
        <v>66</v>
      </c>
      <c r="J22" s="1062" t="s">
        <v>67</v>
      </c>
      <c r="K22" s="1063" t="s">
        <v>104</v>
      </c>
      <c r="L22" s="1064" t="s">
        <v>69</v>
      </c>
      <c r="M22" s="1064" t="s">
        <v>70</v>
      </c>
      <c r="N22" s="1064" t="s">
        <v>124</v>
      </c>
      <c r="O22" s="1064"/>
      <c r="P22" s="1064"/>
      <c r="Q22" s="1064"/>
      <c r="R22" s="1064"/>
      <c r="S22" s="1064" t="s">
        <v>106</v>
      </c>
      <c r="T22" s="1064" t="s">
        <v>107</v>
      </c>
      <c r="U22" s="1064">
        <v>9</v>
      </c>
      <c r="V22" s="456" t="s">
        <v>125</v>
      </c>
      <c r="W22" s="1064" t="s">
        <v>109</v>
      </c>
      <c r="X22" s="1064" t="s">
        <v>76</v>
      </c>
      <c r="Y22" s="1065" t="s">
        <v>126</v>
      </c>
      <c r="Z22" s="1064" t="s">
        <v>78</v>
      </c>
      <c r="AA22" s="460"/>
      <c r="AB22" s="460">
        <v>0.33</v>
      </c>
      <c r="AC22" s="460">
        <v>0.33</v>
      </c>
      <c r="AD22" s="460">
        <v>0.33</v>
      </c>
      <c r="AE22" s="464"/>
      <c r="AF22" s="111"/>
      <c r="AG22" s="111"/>
      <c r="AH22" s="111"/>
      <c r="AI22" s="40"/>
      <c r="AJ22" s="41"/>
      <c r="AK22" s="47"/>
      <c r="AL22" s="47"/>
      <c r="AM22" s="47"/>
      <c r="AN22" s="41"/>
      <c r="AO22" s="40"/>
      <c r="AP22" s="47"/>
      <c r="AQ22" s="41"/>
      <c r="AR22" s="41"/>
      <c r="AS22" s="41"/>
      <c r="AT22" s="47"/>
      <c r="AU22" s="40"/>
      <c r="AV22" s="41"/>
      <c r="AW22" s="50"/>
      <c r="AX22" s="22"/>
      <c r="AY22" s="47"/>
      <c r="AZ22" s="40"/>
      <c r="BA22" s="40"/>
      <c r="BB22" s="22"/>
      <c r="BC22" s="41"/>
      <c r="BD22" s="41"/>
      <c r="BE22" s="41"/>
      <c r="BF22" s="47"/>
      <c r="BG22" s="40"/>
      <c r="BH22" s="40"/>
      <c r="BI22" s="43"/>
      <c r="BJ22" s="48"/>
      <c r="BK22" s="48"/>
      <c r="BL22" s="48"/>
      <c r="BM22" s="48"/>
      <c r="BN22" s="48"/>
      <c r="BO22" s="48"/>
      <c r="BP22" s="48"/>
      <c r="BQ22" s="48"/>
      <c r="BR22" s="48"/>
      <c r="BS22" s="48"/>
      <c r="BT22" s="48"/>
      <c r="BU22" s="48"/>
      <c r="BV22" s="48"/>
      <c r="BW22" s="43"/>
      <c r="BX22" s="48"/>
      <c r="BY22" s="48"/>
      <c r="BZ22" s="48"/>
      <c r="CA22" s="48"/>
      <c r="CB22" s="48"/>
      <c r="CC22" s="48"/>
      <c r="CD22" s="48"/>
      <c r="CE22" s="48"/>
      <c r="CF22" s="48"/>
      <c r="CG22" s="48"/>
      <c r="CH22" s="48"/>
      <c r="CI22" s="48"/>
      <c r="CJ22" s="49"/>
      <c r="CL22" s="23" t="s">
        <v>111</v>
      </c>
    </row>
    <row r="23" spans="2:90" s="23" customFormat="1" ht="65.099999999999994" customHeight="1" x14ac:dyDescent="0.25">
      <c r="B23" s="1061" t="s">
        <v>59</v>
      </c>
      <c r="C23" s="1061" t="s">
        <v>60</v>
      </c>
      <c r="D23" s="1061" t="s">
        <v>61</v>
      </c>
      <c r="E23" s="1061" t="s">
        <v>62</v>
      </c>
      <c r="F23" s="1061" t="s">
        <v>63</v>
      </c>
      <c r="G23" s="1061" t="s">
        <v>64</v>
      </c>
      <c r="H23" s="1062" t="s">
        <v>65</v>
      </c>
      <c r="I23" s="1062" t="s">
        <v>66</v>
      </c>
      <c r="J23" s="1062" t="s">
        <v>67</v>
      </c>
      <c r="K23" s="1063" t="s">
        <v>104</v>
      </c>
      <c r="L23" s="1064" t="s">
        <v>69</v>
      </c>
      <c r="M23" s="1064" t="s">
        <v>70</v>
      </c>
      <c r="N23" s="1064" t="s">
        <v>127</v>
      </c>
      <c r="O23" s="1064"/>
      <c r="P23" s="1064"/>
      <c r="Q23" s="1064"/>
      <c r="R23" s="1064"/>
      <c r="S23" s="1064" t="s">
        <v>106</v>
      </c>
      <c r="T23" s="1064" t="s">
        <v>107</v>
      </c>
      <c r="U23" s="1064">
        <v>9</v>
      </c>
      <c r="V23" s="456" t="s">
        <v>128</v>
      </c>
      <c r="W23" s="1064" t="s">
        <v>109</v>
      </c>
      <c r="X23" s="1069" t="s">
        <v>76</v>
      </c>
      <c r="Y23" s="1065" t="s">
        <v>129</v>
      </c>
      <c r="Z23" s="1064" t="s">
        <v>78</v>
      </c>
      <c r="AA23" s="460"/>
      <c r="AB23" s="460">
        <v>0.33</v>
      </c>
      <c r="AC23" s="460">
        <v>0.33</v>
      </c>
      <c r="AD23" s="460">
        <v>0.34</v>
      </c>
      <c r="AE23" s="464"/>
      <c r="AF23" s="111"/>
      <c r="AG23" s="111"/>
      <c r="AH23" s="111"/>
      <c r="AI23" s="40"/>
      <c r="AJ23" s="41"/>
      <c r="AK23" s="47"/>
      <c r="AL23" s="47"/>
      <c r="AM23" s="47"/>
      <c r="AN23" s="41"/>
      <c r="AO23" s="40"/>
      <c r="AP23" s="47"/>
      <c r="AQ23" s="41"/>
      <c r="AR23" s="41"/>
      <c r="AS23" s="41"/>
      <c r="AT23" s="47"/>
      <c r="AU23" s="40"/>
      <c r="AV23" s="41"/>
      <c r="AW23" s="50"/>
      <c r="AX23" s="22"/>
      <c r="AY23" s="47"/>
      <c r="AZ23" s="40"/>
      <c r="BA23" s="40"/>
      <c r="BB23" s="22"/>
      <c r="BC23" s="41"/>
      <c r="BD23" s="41"/>
      <c r="BE23" s="41"/>
      <c r="BF23" s="47"/>
      <c r="BG23" s="40"/>
      <c r="BH23" s="40"/>
      <c r="BI23" s="43"/>
      <c r="BJ23" s="48"/>
      <c r="BK23" s="48"/>
      <c r="BL23" s="48"/>
      <c r="BM23" s="48"/>
      <c r="BN23" s="48"/>
      <c r="BO23" s="48"/>
      <c r="BP23" s="48"/>
      <c r="BQ23" s="48"/>
      <c r="BR23" s="48"/>
      <c r="BS23" s="48"/>
      <c r="BT23" s="48"/>
      <c r="BU23" s="48"/>
      <c r="BV23" s="48"/>
      <c r="BW23" s="43"/>
      <c r="BX23" s="48"/>
      <c r="BY23" s="48"/>
      <c r="BZ23" s="48"/>
      <c r="CA23" s="48"/>
      <c r="CB23" s="48"/>
      <c r="CC23" s="48"/>
      <c r="CD23" s="48"/>
      <c r="CE23" s="48"/>
      <c r="CF23" s="48"/>
      <c r="CG23" s="48"/>
      <c r="CH23" s="48"/>
      <c r="CI23" s="48"/>
      <c r="CJ23" s="49"/>
      <c r="CL23" s="23" t="s">
        <v>111</v>
      </c>
    </row>
    <row r="24" spans="2:90" s="23" customFormat="1" ht="65.099999999999994" customHeight="1" x14ac:dyDescent="0.25">
      <c r="B24" s="1061" t="s">
        <v>59</v>
      </c>
      <c r="C24" s="1061" t="s">
        <v>60</v>
      </c>
      <c r="D24" s="1061" t="s">
        <v>61</v>
      </c>
      <c r="E24" s="1061" t="s">
        <v>62</v>
      </c>
      <c r="F24" s="1061" t="s">
        <v>63</v>
      </c>
      <c r="G24" s="1061" t="s">
        <v>64</v>
      </c>
      <c r="H24" s="1062" t="s">
        <v>65</v>
      </c>
      <c r="I24" s="1062" t="s">
        <v>66</v>
      </c>
      <c r="J24" s="1062" t="s">
        <v>67</v>
      </c>
      <c r="K24" s="1063" t="s">
        <v>104</v>
      </c>
      <c r="L24" s="1064" t="s">
        <v>69</v>
      </c>
      <c r="M24" s="1064" t="s">
        <v>70</v>
      </c>
      <c r="N24" s="1064" t="s">
        <v>130</v>
      </c>
      <c r="O24" s="1064"/>
      <c r="P24" s="1064"/>
      <c r="Q24" s="1064"/>
      <c r="R24" s="1064"/>
      <c r="S24" s="1064" t="s">
        <v>106</v>
      </c>
      <c r="T24" s="1064" t="s">
        <v>107</v>
      </c>
      <c r="U24" s="1071">
        <v>1</v>
      </c>
      <c r="V24" s="456" t="s">
        <v>130</v>
      </c>
      <c r="W24" s="1064" t="s">
        <v>131</v>
      </c>
      <c r="X24" s="1064" t="s">
        <v>76</v>
      </c>
      <c r="Y24" s="1064" t="s">
        <v>132</v>
      </c>
      <c r="Z24" s="1064" t="s">
        <v>78</v>
      </c>
      <c r="AA24" s="460"/>
      <c r="AB24" s="460"/>
      <c r="AC24" s="460"/>
      <c r="AD24" s="460">
        <v>1</v>
      </c>
      <c r="AE24" s="464"/>
      <c r="AF24" s="111"/>
      <c r="AG24" s="111"/>
      <c r="AH24" s="111"/>
      <c r="AI24" s="40"/>
      <c r="AJ24" s="41"/>
      <c r="AK24" s="47"/>
      <c r="AL24" s="47"/>
      <c r="AM24" s="47"/>
      <c r="AN24" s="41"/>
      <c r="AO24" s="40"/>
      <c r="AP24" s="47"/>
      <c r="AQ24" s="41"/>
      <c r="AR24" s="41"/>
      <c r="AS24" s="41"/>
      <c r="AT24" s="47"/>
      <c r="AU24" s="40"/>
      <c r="AV24" s="41"/>
      <c r="AW24" s="47"/>
      <c r="AX24" s="47"/>
      <c r="AY24" s="47"/>
      <c r="AZ24" s="40"/>
      <c r="BA24" s="40"/>
      <c r="BB24" s="47"/>
      <c r="BC24" s="41"/>
      <c r="BD24" s="41"/>
      <c r="BE24" s="41"/>
      <c r="BF24" s="47"/>
      <c r="BG24" s="40"/>
      <c r="BH24" s="40"/>
      <c r="BI24" s="43"/>
      <c r="BJ24" s="48"/>
      <c r="BK24" s="48"/>
      <c r="BL24" s="48"/>
      <c r="BM24" s="48"/>
      <c r="BN24" s="48"/>
      <c r="BO24" s="48"/>
      <c r="BP24" s="48"/>
      <c r="BQ24" s="48"/>
      <c r="BR24" s="48"/>
      <c r="BS24" s="48"/>
      <c r="BT24" s="48"/>
      <c r="BU24" s="48"/>
      <c r="BV24" s="48"/>
      <c r="BW24" s="43"/>
      <c r="BX24" s="48"/>
      <c r="BY24" s="48"/>
      <c r="BZ24" s="48"/>
      <c r="CA24" s="48"/>
      <c r="CB24" s="48"/>
      <c r="CC24" s="48"/>
      <c r="CD24" s="48"/>
      <c r="CE24" s="48"/>
      <c r="CF24" s="48"/>
      <c r="CG24" s="48"/>
      <c r="CH24" s="48"/>
      <c r="CI24" s="48"/>
      <c r="CJ24" s="49"/>
      <c r="CL24" s="23" t="s">
        <v>111</v>
      </c>
    </row>
    <row r="25" spans="2:90" s="23" customFormat="1" ht="65.099999999999994" customHeight="1" x14ac:dyDescent="0.25">
      <c r="B25" s="1061" t="s">
        <v>59</v>
      </c>
      <c r="C25" s="1061" t="s">
        <v>60</v>
      </c>
      <c r="D25" s="1061" t="s">
        <v>61</v>
      </c>
      <c r="E25" s="1061" t="s">
        <v>62</v>
      </c>
      <c r="F25" s="1061" t="s">
        <v>63</v>
      </c>
      <c r="G25" s="1061" t="s">
        <v>64</v>
      </c>
      <c r="H25" s="1062" t="s">
        <v>65</v>
      </c>
      <c r="I25" s="1062" t="s">
        <v>66</v>
      </c>
      <c r="J25" s="1062" t="s">
        <v>67</v>
      </c>
      <c r="K25" s="1063" t="s">
        <v>68</v>
      </c>
      <c r="L25" s="1064" t="s">
        <v>133</v>
      </c>
      <c r="M25" s="1064" t="s">
        <v>70</v>
      </c>
      <c r="N25" s="1065" t="s">
        <v>134</v>
      </c>
      <c r="O25" s="1065"/>
      <c r="P25" s="1065"/>
      <c r="Q25" s="1065"/>
      <c r="R25" s="1066"/>
      <c r="S25" s="1064" t="s">
        <v>72</v>
      </c>
      <c r="T25" s="1065" t="s">
        <v>135</v>
      </c>
      <c r="U25" s="458">
        <v>1</v>
      </c>
      <c r="V25" s="1067" t="s">
        <v>136</v>
      </c>
      <c r="W25" s="1067" t="s">
        <v>137</v>
      </c>
      <c r="X25" s="1064" t="s">
        <v>76</v>
      </c>
      <c r="Y25" s="1068" t="s">
        <v>138</v>
      </c>
      <c r="Z25" s="1067" t="s">
        <v>78</v>
      </c>
      <c r="AA25" s="457"/>
      <c r="AB25" s="457">
        <v>0.4</v>
      </c>
      <c r="AC25" s="457">
        <v>0.3</v>
      </c>
      <c r="AD25" s="457">
        <v>0.3</v>
      </c>
      <c r="AE25" s="464"/>
      <c r="AF25" s="111"/>
      <c r="AG25" s="111"/>
      <c r="AH25" s="111"/>
      <c r="AI25" s="40"/>
      <c r="AJ25" s="47"/>
      <c r="AK25" s="52"/>
      <c r="AL25" s="22"/>
      <c r="AM25" s="47"/>
      <c r="AN25" s="41"/>
      <c r="AO25" s="40"/>
      <c r="AP25" s="22"/>
      <c r="AQ25" s="41"/>
      <c r="AR25" s="41"/>
      <c r="AS25" s="41"/>
      <c r="AT25" s="47"/>
      <c r="AU25" s="40"/>
      <c r="AV25" s="47"/>
      <c r="AW25" s="52"/>
      <c r="AX25" s="22"/>
      <c r="AY25" s="47"/>
      <c r="AZ25" s="40"/>
      <c r="BA25" s="40"/>
      <c r="BB25" s="22"/>
      <c r="BC25" s="41"/>
      <c r="BD25" s="41"/>
      <c r="BE25" s="41"/>
      <c r="BF25" s="47"/>
      <c r="BG25" s="40"/>
      <c r="BH25" s="40"/>
      <c r="BI25" s="43"/>
      <c r="BJ25" s="48"/>
      <c r="BK25" s="48"/>
      <c r="BL25" s="48"/>
      <c r="BM25" s="48"/>
      <c r="BN25" s="48"/>
      <c r="BO25" s="48"/>
      <c r="BP25" s="48"/>
      <c r="BQ25" s="48"/>
      <c r="BR25" s="48"/>
      <c r="BS25" s="48"/>
      <c r="BT25" s="48"/>
      <c r="BU25" s="48"/>
      <c r="BV25" s="48"/>
      <c r="BW25" s="43"/>
      <c r="BX25" s="48"/>
      <c r="BY25" s="48"/>
      <c r="BZ25" s="48"/>
      <c r="CA25" s="48"/>
      <c r="CB25" s="48"/>
      <c r="CC25" s="48"/>
      <c r="CD25" s="48"/>
      <c r="CE25" s="48"/>
      <c r="CF25" s="48"/>
      <c r="CG25" s="48"/>
      <c r="CH25" s="48"/>
      <c r="CI25" s="48"/>
      <c r="CJ25" s="49"/>
    </row>
    <row r="26" spans="2:90" s="23" customFormat="1" ht="65.099999999999994" customHeight="1" x14ac:dyDescent="0.25">
      <c r="B26" s="1061" t="s">
        <v>59</v>
      </c>
      <c r="C26" s="1061" t="s">
        <v>60</v>
      </c>
      <c r="D26" s="1061" t="s">
        <v>61</v>
      </c>
      <c r="E26" s="1061" t="s">
        <v>62</v>
      </c>
      <c r="F26" s="1061" t="s">
        <v>63</v>
      </c>
      <c r="G26" s="1061" t="s">
        <v>64</v>
      </c>
      <c r="H26" s="1062" t="s">
        <v>65</v>
      </c>
      <c r="I26" s="1062" t="s">
        <v>66</v>
      </c>
      <c r="J26" s="1062" t="s">
        <v>67</v>
      </c>
      <c r="K26" s="1063" t="s">
        <v>68</v>
      </c>
      <c r="L26" s="1064" t="s">
        <v>133</v>
      </c>
      <c r="M26" s="1064" t="s">
        <v>70</v>
      </c>
      <c r="N26" s="1065" t="s">
        <v>139</v>
      </c>
      <c r="O26" s="1065"/>
      <c r="P26" s="1065"/>
      <c r="Q26" s="1065"/>
      <c r="R26" s="1066"/>
      <c r="S26" s="1064" t="s">
        <v>72</v>
      </c>
      <c r="T26" s="1065" t="s">
        <v>135</v>
      </c>
      <c r="U26" s="458">
        <v>1</v>
      </c>
      <c r="V26" s="1067" t="s">
        <v>140</v>
      </c>
      <c r="W26" s="1067" t="s">
        <v>137</v>
      </c>
      <c r="X26" s="1064" t="s">
        <v>76</v>
      </c>
      <c r="Y26" s="1068" t="s">
        <v>141</v>
      </c>
      <c r="Z26" s="1067" t="s">
        <v>78</v>
      </c>
      <c r="AA26" s="457"/>
      <c r="AB26" s="457">
        <v>0.4</v>
      </c>
      <c r="AC26" s="457">
        <v>0.3</v>
      </c>
      <c r="AD26" s="457">
        <v>0.3</v>
      </c>
      <c r="AE26" s="464"/>
      <c r="AF26" s="111"/>
      <c r="AG26" s="111"/>
      <c r="AH26" s="111"/>
      <c r="AI26" s="40"/>
      <c r="AJ26" s="47"/>
      <c r="AK26" s="52"/>
      <c r="AL26" s="22"/>
      <c r="AM26" s="47"/>
      <c r="AN26" s="41"/>
      <c r="AO26" s="40"/>
      <c r="AP26" s="47"/>
      <c r="AQ26" s="41"/>
      <c r="AR26" s="41"/>
      <c r="AS26" s="41"/>
      <c r="AT26" s="47"/>
      <c r="AU26" s="40"/>
      <c r="AV26" s="47"/>
      <c r="AW26" s="52"/>
      <c r="AX26" s="22"/>
      <c r="AY26" s="47"/>
      <c r="AZ26" s="40"/>
      <c r="BA26" s="40"/>
      <c r="BB26" s="22"/>
      <c r="BC26" s="41"/>
      <c r="BD26" s="41"/>
      <c r="BE26" s="41"/>
      <c r="BF26" s="47"/>
      <c r="BG26" s="40"/>
      <c r="BH26" s="40"/>
      <c r="BI26" s="43"/>
      <c r="BJ26" s="48"/>
      <c r="BK26" s="48"/>
      <c r="BL26" s="48"/>
      <c r="BM26" s="48"/>
      <c r="BN26" s="48"/>
      <c r="BO26" s="48"/>
      <c r="BP26" s="48"/>
      <c r="BQ26" s="48"/>
      <c r="BR26" s="48"/>
      <c r="BS26" s="48"/>
      <c r="BT26" s="48"/>
      <c r="BU26" s="48"/>
      <c r="BV26" s="48"/>
      <c r="BW26" s="43"/>
      <c r="BX26" s="48"/>
      <c r="BY26" s="48"/>
      <c r="BZ26" s="48"/>
      <c r="CA26" s="48"/>
      <c r="CB26" s="48"/>
      <c r="CC26" s="48"/>
      <c r="CD26" s="48"/>
      <c r="CE26" s="48"/>
      <c r="CF26" s="48"/>
      <c r="CG26" s="48"/>
      <c r="CH26" s="48"/>
      <c r="CI26" s="48"/>
      <c r="CJ26" s="49"/>
    </row>
    <row r="27" spans="2:90" s="23" customFormat="1" ht="65.099999999999994" customHeight="1" x14ac:dyDescent="0.25">
      <c r="B27" s="1061" t="s">
        <v>59</v>
      </c>
      <c r="C27" s="1061" t="s">
        <v>60</v>
      </c>
      <c r="D27" s="1061" t="s">
        <v>61</v>
      </c>
      <c r="E27" s="1061" t="s">
        <v>62</v>
      </c>
      <c r="F27" s="1061" t="s">
        <v>63</v>
      </c>
      <c r="G27" s="1061" t="s">
        <v>64</v>
      </c>
      <c r="H27" s="1062" t="s">
        <v>65</v>
      </c>
      <c r="I27" s="1062" t="s">
        <v>66</v>
      </c>
      <c r="J27" s="1062" t="s">
        <v>67</v>
      </c>
      <c r="K27" s="1063" t="s">
        <v>68</v>
      </c>
      <c r="L27" s="1064" t="s">
        <v>133</v>
      </c>
      <c r="M27" s="1064" t="s">
        <v>70</v>
      </c>
      <c r="N27" s="1065" t="s">
        <v>142</v>
      </c>
      <c r="O27" s="1065"/>
      <c r="P27" s="1065"/>
      <c r="Q27" s="1065"/>
      <c r="R27" s="1066"/>
      <c r="S27" s="1064" t="s">
        <v>72</v>
      </c>
      <c r="T27" s="1065" t="s">
        <v>135</v>
      </c>
      <c r="U27" s="458">
        <v>1</v>
      </c>
      <c r="V27" s="1067" t="s">
        <v>143</v>
      </c>
      <c r="W27" s="1067" t="s">
        <v>137</v>
      </c>
      <c r="X27" s="1064" t="s">
        <v>76</v>
      </c>
      <c r="Y27" s="1068" t="s">
        <v>144</v>
      </c>
      <c r="Z27" s="1067" t="s">
        <v>78</v>
      </c>
      <c r="AA27" s="457"/>
      <c r="AB27" s="457">
        <v>0.4</v>
      </c>
      <c r="AC27" s="457">
        <v>0.3</v>
      </c>
      <c r="AD27" s="457">
        <v>0.3</v>
      </c>
      <c r="AE27" s="464"/>
      <c r="AF27" s="111"/>
      <c r="AG27" s="111"/>
      <c r="AH27" s="111"/>
      <c r="AI27" s="40"/>
      <c r="AJ27" s="47"/>
      <c r="AK27" s="52"/>
      <c r="AL27" s="22"/>
      <c r="AM27" s="47"/>
      <c r="AN27" s="41"/>
      <c r="AO27" s="40"/>
      <c r="AP27" s="47"/>
      <c r="AQ27" s="41"/>
      <c r="AR27" s="41"/>
      <c r="AS27" s="41"/>
      <c r="AT27" s="47"/>
      <c r="AU27" s="40"/>
      <c r="AV27" s="47"/>
      <c r="AW27" s="52"/>
      <c r="AX27" s="22"/>
      <c r="AY27" s="47"/>
      <c r="AZ27" s="40"/>
      <c r="BA27" s="40"/>
      <c r="BB27" s="22"/>
      <c r="BC27" s="41"/>
      <c r="BD27" s="41"/>
      <c r="BE27" s="41"/>
      <c r="BF27" s="47"/>
      <c r="BG27" s="40"/>
      <c r="BH27" s="40"/>
      <c r="BI27" s="43"/>
      <c r="BJ27" s="48"/>
      <c r="BK27" s="48"/>
      <c r="BL27" s="48"/>
      <c r="BM27" s="48"/>
      <c r="BN27" s="48"/>
      <c r="BO27" s="48"/>
      <c r="BP27" s="48"/>
      <c r="BQ27" s="48"/>
      <c r="BR27" s="48"/>
      <c r="BS27" s="48"/>
      <c r="BT27" s="48"/>
      <c r="BU27" s="48"/>
      <c r="BV27" s="48"/>
      <c r="BW27" s="43"/>
      <c r="BX27" s="48"/>
      <c r="BY27" s="48"/>
      <c r="BZ27" s="48"/>
      <c r="CA27" s="48"/>
      <c r="CB27" s="48"/>
      <c r="CC27" s="48"/>
      <c r="CD27" s="48"/>
      <c r="CE27" s="48"/>
      <c r="CF27" s="48"/>
      <c r="CG27" s="48"/>
      <c r="CH27" s="48"/>
      <c r="CI27" s="48"/>
      <c r="CJ27" s="49"/>
    </row>
    <row r="28" spans="2:90" s="23" customFormat="1" ht="65.099999999999994" customHeight="1" x14ac:dyDescent="0.25">
      <c r="B28" s="1061" t="s">
        <v>59</v>
      </c>
      <c r="C28" s="1061" t="s">
        <v>60</v>
      </c>
      <c r="D28" s="1061" t="s">
        <v>61</v>
      </c>
      <c r="E28" s="1061" t="s">
        <v>62</v>
      </c>
      <c r="F28" s="1061" t="s">
        <v>63</v>
      </c>
      <c r="G28" s="1061" t="s">
        <v>64</v>
      </c>
      <c r="H28" s="1062" t="s">
        <v>65</v>
      </c>
      <c r="I28" s="1062" t="s">
        <v>66</v>
      </c>
      <c r="J28" s="1062" t="s">
        <v>67</v>
      </c>
      <c r="K28" s="1063" t="s">
        <v>68</v>
      </c>
      <c r="L28" s="1064" t="s">
        <v>133</v>
      </c>
      <c r="M28" s="1064" t="s">
        <v>70</v>
      </c>
      <c r="N28" s="1065" t="s">
        <v>145</v>
      </c>
      <c r="O28" s="1065"/>
      <c r="P28" s="1065"/>
      <c r="Q28" s="1065"/>
      <c r="R28" s="1066"/>
      <c r="S28" s="1064" t="s">
        <v>72</v>
      </c>
      <c r="T28" s="1065" t="s">
        <v>135</v>
      </c>
      <c r="U28" s="456">
        <v>18</v>
      </c>
      <c r="V28" s="1067" t="s">
        <v>146</v>
      </c>
      <c r="W28" s="1067" t="s">
        <v>147</v>
      </c>
      <c r="X28" s="1064" t="s">
        <v>76</v>
      </c>
      <c r="Y28" s="1067" t="s">
        <v>148</v>
      </c>
      <c r="Z28" s="1067" t="s">
        <v>78</v>
      </c>
      <c r="AA28" s="457"/>
      <c r="AB28" s="457">
        <v>0.3</v>
      </c>
      <c r="AC28" s="457">
        <v>0.3</v>
      </c>
      <c r="AD28" s="457">
        <v>0.4</v>
      </c>
      <c r="AE28" s="464"/>
      <c r="AF28" s="111"/>
      <c r="AG28" s="111"/>
      <c r="AH28" s="111"/>
      <c r="AI28" s="40"/>
      <c r="AJ28" s="47"/>
      <c r="AK28" s="52"/>
      <c r="AL28" s="22"/>
      <c r="AM28" s="47"/>
      <c r="AN28" s="41"/>
      <c r="AO28" s="40"/>
      <c r="AP28" s="22"/>
      <c r="AQ28" s="41"/>
      <c r="AR28" s="41"/>
      <c r="AS28" s="41"/>
      <c r="AT28" s="47"/>
      <c r="AU28" s="40"/>
      <c r="AV28" s="47"/>
      <c r="AW28" s="52"/>
      <c r="AX28" s="22"/>
      <c r="AY28" s="47"/>
      <c r="AZ28" s="40"/>
      <c r="BA28" s="40"/>
      <c r="BB28" s="22"/>
      <c r="BC28" s="41"/>
      <c r="BD28" s="41"/>
      <c r="BE28" s="41"/>
      <c r="BF28" s="47"/>
      <c r="BG28" s="40"/>
      <c r="BH28" s="40"/>
      <c r="BI28" s="43"/>
      <c r="BJ28" s="48"/>
      <c r="BK28" s="48"/>
      <c r="BL28" s="48"/>
      <c r="BM28" s="48"/>
      <c r="BN28" s="48"/>
      <c r="BO28" s="48"/>
      <c r="BP28" s="48"/>
      <c r="BQ28" s="48"/>
      <c r="BR28" s="48"/>
      <c r="BS28" s="48"/>
      <c r="BT28" s="48"/>
      <c r="BU28" s="48"/>
      <c r="BV28" s="48"/>
      <c r="BW28" s="43"/>
      <c r="BX28" s="48"/>
      <c r="BY28" s="48"/>
      <c r="BZ28" s="48"/>
      <c r="CA28" s="48"/>
      <c r="CB28" s="48"/>
      <c r="CC28" s="48"/>
      <c r="CD28" s="48"/>
      <c r="CE28" s="48"/>
      <c r="CF28" s="48"/>
      <c r="CG28" s="48"/>
      <c r="CH28" s="48"/>
      <c r="CI28" s="48"/>
      <c r="CJ28" s="49"/>
    </row>
    <row r="29" spans="2:90" s="23" customFormat="1" ht="65.099999999999994" customHeight="1" x14ac:dyDescent="0.25">
      <c r="B29" s="1061" t="s">
        <v>59</v>
      </c>
      <c r="C29" s="1061" t="s">
        <v>60</v>
      </c>
      <c r="D29" s="1061" t="s">
        <v>61</v>
      </c>
      <c r="E29" s="1061" t="s">
        <v>62</v>
      </c>
      <c r="F29" s="1061" t="s">
        <v>63</v>
      </c>
      <c r="G29" s="1061" t="s">
        <v>64</v>
      </c>
      <c r="H29" s="1062" t="s">
        <v>65</v>
      </c>
      <c r="I29" s="1062" t="s">
        <v>66</v>
      </c>
      <c r="J29" s="1062" t="s">
        <v>67</v>
      </c>
      <c r="K29" s="1063" t="s">
        <v>68</v>
      </c>
      <c r="L29" s="1064" t="s">
        <v>133</v>
      </c>
      <c r="M29" s="1064" t="s">
        <v>70</v>
      </c>
      <c r="N29" s="1065" t="s">
        <v>149</v>
      </c>
      <c r="O29" s="1065"/>
      <c r="P29" s="1065"/>
      <c r="Q29" s="1065"/>
      <c r="R29" s="1066"/>
      <c r="S29" s="1064" t="s">
        <v>72</v>
      </c>
      <c r="T29" s="1065" t="s">
        <v>135</v>
      </c>
      <c r="U29" s="456">
        <v>1</v>
      </c>
      <c r="V29" s="1067" t="s">
        <v>150</v>
      </c>
      <c r="W29" s="1067" t="s">
        <v>151</v>
      </c>
      <c r="X29" s="1064" t="s">
        <v>152</v>
      </c>
      <c r="Y29" s="1067" t="s">
        <v>153</v>
      </c>
      <c r="Z29" s="1067" t="s">
        <v>78</v>
      </c>
      <c r="AA29" s="457"/>
      <c r="AB29" s="457">
        <v>0.3</v>
      </c>
      <c r="AC29" s="457">
        <v>0.3</v>
      </c>
      <c r="AD29" s="457">
        <v>0.4</v>
      </c>
      <c r="AE29" s="464"/>
      <c r="AF29" s="111"/>
      <c r="AG29" s="111"/>
      <c r="AH29" s="111"/>
      <c r="AI29" s="40"/>
      <c r="AJ29" s="47"/>
      <c r="AK29" s="52"/>
      <c r="AL29" s="22"/>
      <c r="AM29" s="47"/>
      <c r="AN29" s="41"/>
      <c r="AO29" s="40"/>
      <c r="AP29" s="47"/>
      <c r="AQ29" s="41"/>
      <c r="AR29" s="41"/>
      <c r="AS29" s="41"/>
      <c r="AT29" s="47"/>
      <c r="AU29" s="40"/>
      <c r="AV29" s="47"/>
      <c r="AW29" s="52"/>
      <c r="AX29" s="22"/>
      <c r="AY29" s="47"/>
      <c r="AZ29" s="40"/>
      <c r="BA29" s="40"/>
      <c r="BB29" s="22"/>
      <c r="BC29" s="41"/>
      <c r="BD29" s="41"/>
      <c r="BE29" s="41"/>
      <c r="BF29" s="47"/>
      <c r="BG29" s="40"/>
      <c r="BH29" s="40"/>
      <c r="BI29" s="43"/>
      <c r="BJ29" s="48"/>
      <c r="BK29" s="48"/>
      <c r="BL29" s="48"/>
      <c r="BM29" s="48"/>
      <c r="BN29" s="48"/>
      <c r="BO29" s="48"/>
      <c r="BP29" s="48"/>
      <c r="BQ29" s="48"/>
      <c r="BR29" s="48"/>
      <c r="BS29" s="48"/>
      <c r="BT29" s="48"/>
      <c r="BU29" s="48"/>
      <c r="BV29" s="48"/>
      <c r="BW29" s="43"/>
      <c r="BX29" s="48"/>
      <c r="BY29" s="48"/>
      <c r="BZ29" s="48"/>
      <c r="CA29" s="48"/>
      <c r="CB29" s="48"/>
      <c r="CC29" s="48"/>
      <c r="CD29" s="48"/>
      <c r="CE29" s="48"/>
      <c r="CF29" s="48"/>
      <c r="CG29" s="48"/>
      <c r="CH29" s="48"/>
      <c r="CI29" s="48"/>
      <c r="CJ29" s="49"/>
    </row>
    <row r="30" spans="2:90" s="23" customFormat="1" ht="65.099999999999994" customHeight="1" x14ac:dyDescent="0.25">
      <c r="B30" s="1061" t="s">
        <v>59</v>
      </c>
      <c r="C30" s="1061" t="s">
        <v>60</v>
      </c>
      <c r="D30" s="1061" t="s">
        <v>61</v>
      </c>
      <c r="E30" s="1061" t="s">
        <v>62</v>
      </c>
      <c r="F30" s="1061" t="s">
        <v>63</v>
      </c>
      <c r="G30" s="1061" t="s">
        <v>64</v>
      </c>
      <c r="H30" s="1062" t="s">
        <v>65</v>
      </c>
      <c r="I30" s="1062" t="s">
        <v>66</v>
      </c>
      <c r="J30" s="1062" t="s">
        <v>67</v>
      </c>
      <c r="K30" s="1063" t="s">
        <v>68</v>
      </c>
      <c r="L30" s="1064" t="s">
        <v>133</v>
      </c>
      <c r="M30" s="1064" t="s">
        <v>70</v>
      </c>
      <c r="N30" s="1065" t="s">
        <v>154</v>
      </c>
      <c r="O30" s="1065"/>
      <c r="P30" s="1065"/>
      <c r="Q30" s="1065"/>
      <c r="R30" s="1066"/>
      <c r="S30" s="1064" t="s">
        <v>72</v>
      </c>
      <c r="T30" s="1065" t="s">
        <v>135</v>
      </c>
      <c r="U30" s="459">
        <v>9</v>
      </c>
      <c r="V30" s="1067" t="s">
        <v>155</v>
      </c>
      <c r="W30" s="1067" t="s">
        <v>156</v>
      </c>
      <c r="X30" s="1064" t="s">
        <v>152</v>
      </c>
      <c r="Y30" s="1068" t="s">
        <v>157</v>
      </c>
      <c r="Z30" s="1067" t="s">
        <v>78</v>
      </c>
      <c r="AA30" s="457"/>
      <c r="AB30" s="457">
        <v>0.3</v>
      </c>
      <c r="AC30" s="457">
        <v>0.3</v>
      </c>
      <c r="AD30" s="457">
        <v>0.4</v>
      </c>
      <c r="AE30" s="464"/>
      <c r="AF30" s="111"/>
      <c r="AG30" s="111"/>
      <c r="AH30" s="111"/>
      <c r="AI30" s="40"/>
      <c r="AJ30" s="22"/>
      <c r="AK30" s="52"/>
      <c r="AL30" s="22"/>
      <c r="AM30" s="47"/>
      <c r="AN30" s="41"/>
      <c r="AO30" s="40"/>
      <c r="AP30" s="22"/>
      <c r="AQ30" s="41"/>
      <c r="AR30" s="41"/>
      <c r="AS30" s="41"/>
      <c r="AT30" s="47"/>
      <c r="AU30" s="40"/>
      <c r="AV30" s="47"/>
      <c r="AW30" s="52"/>
      <c r="AX30" s="22"/>
      <c r="AY30" s="47"/>
      <c r="AZ30" s="40"/>
      <c r="BA30" s="40"/>
      <c r="BB30" s="22"/>
      <c r="BC30" s="41"/>
      <c r="BD30" s="41"/>
      <c r="BE30" s="41"/>
      <c r="BF30" s="47"/>
      <c r="BG30" s="40"/>
      <c r="BH30" s="40"/>
      <c r="BI30" s="43"/>
      <c r="BJ30" s="48"/>
      <c r="BK30" s="48"/>
      <c r="BL30" s="48"/>
      <c r="BM30" s="48"/>
      <c r="BN30" s="48"/>
      <c r="BO30" s="48"/>
      <c r="BP30" s="48"/>
      <c r="BQ30" s="48"/>
      <c r="BR30" s="48"/>
      <c r="BS30" s="48"/>
      <c r="BT30" s="48"/>
      <c r="BU30" s="48"/>
      <c r="BV30" s="48"/>
      <c r="BW30" s="43"/>
      <c r="BX30" s="48"/>
      <c r="BY30" s="48"/>
      <c r="BZ30" s="48"/>
      <c r="CA30" s="48"/>
      <c r="CB30" s="48"/>
      <c r="CC30" s="48"/>
      <c r="CD30" s="48"/>
      <c r="CE30" s="48"/>
      <c r="CF30" s="48"/>
      <c r="CG30" s="48"/>
      <c r="CH30" s="48"/>
      <c r="CI30" s="48"/>
      <c r="CJ30" s="49"/>
    </row>
    <row r="31" spans="2:90" s="23" customFormat="1" ht="65.099999999999994" customHeight="1" x14ac:dyDescent="0.25">
      <c r="B31" s="1061" t="s">
        <v>59</v>
      </c>
      <c r="C31" s="1061" t="s">
        <v>60</v>
      </c>
      <c r="D31" s="1061" t="s">
        <v>61</v>
      </c>
      <c r="E31" s="1061" t="s">
        <v>62</v>
      </c>
      <c r="F31" s="1061" t="s">
        <v>63</v>
      </c>
      <c r="G31" s="1061" t="s">
        <v>64</v>
      </c>
      <c r="H31" s="1062" t="s">
        <v>65</v>
      </c>
      <c r="I31" s="1062" t="s">
        <v>66</v>
      </c>
      <c r="J31" s="1062" t="s">
        <v>67</v>
      </c>
      <c r="K31" s="1063" t="s">
        <v>68</v>
      </c>
      <c r="L31" s="1064" t="s">
        <v>133</v>
      </c>
      <c r="M31" s="1064" t="s">
        <v>70</v>
      </c>
      <c r="N31" s="1065" t="s">
        <v>158</v>
      </c>
      <c r="O31" s="1065"/>
      <c r="P31" s="1065"/>
      <c r="Q31" s="1065"/>
      <c r="R31" s="1066"/>
      <c r="S31" s="1064" t="s">
        <v>72</v>
      </c>
      <c r="T31" s="1065" t="s">
        <v>135</v>
      </c>
      <c r="U31" s="456">
        <v>9</v>
      </c>
      <c r="V31" s="1062" t="s">
        <v>159</v>
      </c>
      <c r="W31" s="1062" t="s">
        <v>160</v>
      </c>
      <c r="X31" s="1064" t="s">
        <v>152</v>
      </c>
      <c r="Y31" s="1064" t="s">
        <v>161</v>
      </c>
      <c r="Z31" s="1067" t="s">
        <v>78</v>
      </c>
      <c r="AA31" s="457"/>
      <c r="AB31" s="457">
        <v>0.3</v>
      </c>
      <c r="AC31" s="457">
        <v>0.3</v>
      </c>
      <c r="AD31" s="457">
        <v>0.4</v>
      </c>
      <c r="AE31" s="464"/>
      <c r="AF31" s="111"/>
      <c r="AG31" s="111"/>
      <c r="AH31" s="111"/>
      <c r="AI31" s="40"/>
      <c r="AJ31" s="47"/>
      <c r="AK31" s="52"/>
      <c r="AL31" s="22"/>
      <c r="AM31" s="47"/>
      <c r="AN31" s="41"/>
      <c r="AO31" s="40"/>
      <c r="AP31" s="47"/>
      <c r="AQ31" s="41"/>
      <c r="AR31" s="41"/>
      <c r="AS31" s="41"/>
      <c r="AT31" s="47"/>
      <c r="AU31" s="40"/>
      <c r="AV31" s="47"/>
      <c r="AW31" s="52"/>
      <c r="AX31" s="22"/>
      <c r="AY31" s="47"/>
      <c r="AZ31" s="40"/>
      <c r="BA31" s="40"/>
      <c r="BB31" s="22"/>
      <c r="BC31" s="41"/>
      <c r="BD31" s="41"/>
      <c r="BE31" s="41"/>
      <c r="BF31" s="47"/>
      <c r="BG31" s="40"/>
      <c r="BH31" s="40"/>
      <c r="BI31" s="43"/>
      <c r="BJ31" s="48"/>
      <c r="BK31" s="48"/>
      <c r="BL31" s="48"/>
      <c r="BM31" s="48"/>
      <c r="BN31" s="48"/>
      <c r="BO31" s="48"/>
      <c r="BP31" s="48"/>
      <c r="BQ31" s="48"/>
      <c r="BR31" s="48"/>
      <c r="BS31" s="48"/>
      <c r="BT31" s="48"/>
      <c r="BU31" s="48"/>
      <c r="BV31" s="48"/>
      <c r="BW31" s="43"/>
      <c r="BX31" s="48"/>
      <c r="BY31" s="48"/>
      <c r="BZ31" s="48"/>
      <c r="CA31" s="48"/>
      <c r="CB31" s="48"/>
      <c r="CC31" s="48"/>
      <c r="CD31" s="48"/>
      <c r="CE31" s="48"/>
      <c r="CF31" s="48"/>
      <c r="CG31" s="48"/>
      <c r="CH31" s="48"/>
      <c r="CI31" s="48"/>
      <c r="CJ31" s="49"/>
    </row>
    <row r="32" spans="2:90" s="23" customFormat="1" ht="65.099999999999994" customHeight="1" x14ac:dyDescent="0.25">
      <c r="B32" s="1061" t="s">
        <v>59</v>
      </c>
      <c r="C32" s="1061" t="s">
        <v>60</v>
      </c>
      <c r="D32" s="1061" t="s">
        <v>61</v>
      </c>
      <c r="E32" s="1061" t="s">
        <v>62</v>
      </c>
      <c r="F32" s="1061" t="s">
        <v>63</v>
      </c>
      <c r="G32" s="1061" t="s">
        <v>64</v>
      </c>
      <c r="H32" s="1062" t="s">
        <v>65</v>
      </c>
      <c r="I32" s="1062" t="s">
        <v>66</v>
      </c>
      <c r="J32" s="1062" t="s">
        <v>67</v>
      </c>
      <c r="K32" s="1063" t="s">
        <v>68</v>
      </c>
      <c r="L32" s="1064" t="s">
        <v>133</v>
      </c>
      <c r="M32" s="1064" t="s">
        <v>70</v>
      </c>
      <c r="N32" s="1065" t="s">
        <v>162</v>
      </c>
      <c r="O32" s="1065"/>
      <c r="P32" s="1065"/>
      <c r="Q32" s="1065"/>
      <c r="R32" s="1066"/>
      <c r="S32" s="1064" t="s">
        <v>72</v>
      </c>
      <c r="T32" s="1065" t="s">
        <v>135</v>
      </c>
      <c r="U32" s="456">
        <v>2</v>
      </c>
      <c r="V32" s="1067" t="s">
        <v>163</v>
      </c>
      <c r="W32" s="1067" t="s">
        <v>164</v>
      </c>
      <c r="X32" s="1067" t="s">
        <v>86</v>
      </c>
      <c r="Y32" s="1072" t="s">
        <v>165</v>
      </c>
      <c r="Z32" s="1067" t="s">
        <v>78</v>
      </c>
      <c r="AA32" s="457"/>
      <c r="AB32" s="457">
        <v>0.5</v>
      </c>
      <c r="AC32" s="457"/>
      <c r="AD32" s="457">
        <v>0.5</v>
      </c>
      <c r="AE32" s="464"/>
      <c r="AF32" s="111"/>
      <c r="AG32" s="111"/>
      <c r="AH32" s="111"/>
      <c r="AI32" s="40"/>
      <c r="AJ32" s="47"/>
      <c r="AK32" s="52"/>
      <c r="AL32" s="22"/>
      <c r="AM32" s="47"/>
      <c r="AN32" s="41"/>
      <c r="AO32" s="40"/>
      <c r="AP32" s="47"/>
      <c r="AQ32" s="41"/>
      <c r="AR32" s="41"/>
      <c r="AS32" s="41"/>
      <c r="AT32" s="47"/>
      <c r="AU32" s="40"/>
      <c r="AV32" s="47"/>
      <c r="AW32" s="52"/>
      <c r="AX32" s="22"/>
      <c r="AY32" s="47"/>
      <c r="AZ32" s="40"/>
      <c r="BA32" s="40"/>
      <c r="BB32" s="22"/>
      <c r="BC32" s="41"/>
      <c r="BD32" s="41"/>
      <c r="BE32" s="41"/>
      <c r="BF32" s="47"/>
      <c r="BG32" s="40"/>
      <c r="BH32" s="40"/>
      <c r="BI32" s="43"/>
      <c r="BJ32" s="48"/>
      <c r="BK32" s="48"/>
      <c r="BL32" s="48"/>
      <c r="BM32" s="48"/>
      <c r="BN32" s="48"/>
      <c r="BO32" s="48"/>
      <c r="BP32" s="48"/>
      <c r="BQ32" s="48"/>
      <c r="BR32" s="48"/>
      <c r="BS32" s="48"/>
      <c r="BT32" s="48"/>
      <c r="BU32" s="48"/>
      <c r="BV32" s="48"/>
      <c r="BW32" s="43"/>
      <c r="BX32" s="48"/>
      <c r="BY32" s="48"/>
      <c r="BZ32" s="48"/>
      <c r="CA32" s="48"/>
      <c r="CB32" s="48"/>
      <c r="CC32" s="48"/>
      <c r="CD32" s="48"/>
      <c r="CE32" s="48"/>
      <c r="CF32" s="48"/>
      <c r="CG32" s="48"/>
      <c r="CH32" s="48"/>
      <c r="CI32" s="48"/>
      <c r="CJ32" s="49"/>
    </row>
    <row r="33" spans="2:90" s="23" customFormat="1" ht="65.099999999999994" customHeight="1" x14ac:dyDescent="0.25">
      <c r="B33" s="1061" t="s">
        <v>59</v>
      </c>
      <c r="C33" s="1061" t="s">
        <v>60</v>
      </c>
      <c r="D33" s="1061" t="s">
        <v>61</v>
      </c>
      <c r="E33" s="1061" t="s">
        <v>62</v>
      </c>
      <c r="F33" s="1061" t="s">
        <v>63</v>
      </c>
      <c r="G33" s="1061" t="s">
        <v>64</v>
      </c>
      <c r="H33" s="1062" t="s">
        <v>65</v>
      </c>
      <c r="I33" s="1062" t="s">
        <v>66</v>
      </c>
      <c r="J33" s="1062" t="s">
        <v>67</v>
      </c>
      <c r="K33" s="1063" t="s">
        <v>68</v>
      </c>
      <c r="L33" s="1064" t="s">
        <v>133</v>
      </c>
      <c r="M33" s="1064" t="s">
        <v>70</v>
      </c>
      <c r="N33" s="1065" t="s">
        <v>166</v>
      </c>
      <c r="O33" s="1065"/>
      <c r="P33" s="1065"/>
      <c r="Q33" s="1065"/>
      <c r="R33" s="1066"/>
      <c r="S33" s="1064" t="s">
        <v>72</v>
      </c>
      <c r="T33" s="1065" t="s">
        <v>135</v>
      </c>
      <c r="U33" s="456">
        <v>4</v>
      </c>
      <c r="V33" s="1067" t="s">
        <v>167</v>
      </c>
      <c r="W33" s="1067" t="s">
        <v>168</v>
      </c>
      <c r="X33" s="1067" t="s">
        <v>86</v>
      </c>
      <c r="Y33" s="1072" t="s">
        <v>169</v>
      </c>
      <c r="Z33" s="1067" t="s">
        <v>78</v>
      </c>
      <c r="AA33" s="457">
        <v>0.25</v>
      </c>
      <c r="AB33" s="457">
        <v>0.25</v>
      </c>
      <c r="AC33" s="457">
        <v>0.25</v>
      </c>
      <c r="AD33" s="457">
        <v>0.25</v>
      </c>
      <c r="AE33" s="464"/>
      <c r="AF33" s="111"/>
      <c r="AG33" s="111"/>
      <c r="AH33" s="111"/>
      <c r="AI33" s="40"/>
      <c r="AJ33" s="47"/>
      <c r="AK33" s="52"/>
      <c r="AL33" s="22"/>
      <c r="AM33" s="47"/>
      <c r="AN33" s="41"/>
      <c r="AO33" s="40"/>
      <c r="AP33" s="47"/>
      <c r="AQ33" s="41"/>
      <c r="AR33" s="41"/>
      <c r="AS33" s="41"/>
      <c r="AT33" s="47"/>
      <c r="AU33" s="40"/>
      <c r="AV33" s="47"/>
      <c r="AW33" s="52"/>
      <c r="AX33" s="22"/>
      <c r="AY33" s="47"/>
      <c r="AZ33" s="40"/>
      <c r="BA33" s="40"/>
      <c r="BB33" s="47"/>
      <c r="BC33" s="41"/>
      <c r="BD33" s="41"/>
      <c r="BE33" s="41"/>
      <c r="BF33" s="47"/>
      <c r="BG33" s="40"/>
      <c r="BH33" s="40"/>
      <c r="BI33" s="43"/>
      <c r="BJ33" s="48"/>
      <c r="BK33" s="48"/>
      <c r="BL33" s="48"/>
      <c r="BM33" s="48"/>
      <c r="BN33" s="48"/>
      <c r="BO33" s="48"/>
      <c r="BP33" s="48"/>
      <c r="BQ33" s="48"/>
      <c r="BR33" s="48"/>
      <c r="BS33" s="48"/>
      <c r="BT33" s="48"/>
      <c r="BU33" s="48"/>
      <c r="BV33" s="48"/>
      <c r="BW33" s="43"/>
      <c r="BX33" s="48"/>
      <c r="BY33" s="48"/>
      <c r="BZ33" s="48"/>
      <c r="CA33" s="48"/>
      <c r="CB33" s="48"/>
      <c r="CC33" s="48"/>
      <c r="CD33" s="48"/>
      <c r="CE33" s="48"/>
      <c r="CF33" s="48"/>
      <c r="CG33" s="48"/>
      <c r="CH33" s="48"/>
      <c r="CI33" s="48"/>
      <c r="CJ33" s="49"/>
    </row>
    <row r="34" spans="2:90" s="23" customFormat="1" ht="65.099999999999994" customHeight="1" x14ac:dyDescent="0.25">
      <c r="B34" s="1061" t="s">
        <v>59</v>
      </c>
      <c r="C34" s="1061" t="s">
        <v>60</v>
      </c>
      <c r="D34" s="1061" t="s">
        <v>61</v>
      </c>
      <c r="E34" s="1061" t="s">
        <v>62</v>
      </c>
      <c r="F34" s="1061" t="s">
        <v>63</v>
      </c>
      <c r="G34" s="1061" t="s">
        <v>64</v>
      </c>
      <c r="H34" s="1062" t="s">
        <v>65</v>
      </c>
      <c r="I34" s="1062" t="s">
        <v>66</v>
      </c>
      <c r="J34" s="1062" t="s">
        <v>67</v>
      </c>
      <c r="K34" s="1063" t="s">
        <v>68</v>
      </c>
      <c r="L34" s="1064" t="s">
        <v>133</v>
      </c>
      <c r="M34" s="1064" t="s">
        <v>70</v>
      </c>
      <c r="N34" s="1065" t="s">
        <v>170</v>
      </c>
      <c r="O34" s="1065"/>
      <c r="P34" s="1065"/>
      <c r="Q34" s="1065"/>
      <c r="R34" s="1066"/>
      <c r="S34" s="1064" t="s">
        <v>72</v>
      </c>
      <c r="T34" s="1065" t="s">
        <v>135</v>
      </c>
      <c r="U34" s="456">
        <v>8</v>
      </c>
      <c r="V34" s="1067" t="s">
        <v>171</v>
      </c>
      <c r="W34" s="1062" t="s">
        <v>172</v>
      </c>
      <c r="X34" s="1067" t="s">
        <v>86</v>
      </c>
      <c r="Y34" s="1072" t="s">
        <v>173</v>
      </c>
      <c r="Z34" s="1067" t="s">
        <v>78</v>
      </c>
      <c r="AA34" s="457"/>
      <c r="AB34" s="457">
        <v>0.3</v>
      </c>
      <c r="AC34" s="457">
        <v>0.3</v>
      </c>
      <c r="AD34" s="457">
        <v>0.4</v>
      </c>
      <c r="AE34" s="464"/>
      <c r="AF34" s="111"/>
      <c r="AG34" s="111"/>
      <c r="AH34" s="111"/>
      <c r="AI34" s="40"/>
      <c r="AJ34" s="47"/>
      <c r="AK34" s="52"/>
      <c r="AL34" s="22"/>
      <c r="AM34" s="47"/>
      <c r="AN34" s="41"/>
      <c r="AO34" s="40"/>
      <c r="AP34" s="47"/>
      <c r="AQ34" s="41"/>
      <c r="AR34" s="41"/>
      <c r="AS34" s="41"/>
      <c r="AT34" s="47"/>
      <c r="AU34" s="40"/>
      <c r="AV34" s="47"/>
      <c r="AW34" s="52"/>
      <c r="AX34" s="22"/>
      <c r="AY34" s="47"/>
      <c r="AZ34" s="40"/>
      <c r="BA34" s="40"/>
      <c r="BB34" s="47"/>
      <c r="BC34" s="41"/>
      <c r="BD34" s="41"/>
      <c r="BE34" s="41"/>
      <c r="BF34" s="47"/>
      <c r="BG34" s="40"/>
      <c r="BH34" s="40"/>
      <c r="BI34" s="43"/>
      <c r="BJ34" s="48"/>
      <c r="BK34" s="48"/>
      <c r="BL34" s="48"/>
      <c r="BM34" s="48"/>
      <c r="BN34" s="48"/>
      <c r="BO34" s="48"/>
      <c r="BP34" s="48"/>
      <c r="BQ34" s="48"/>
      <c r="BR34" s="48"/>
      <c r="BS34" s="48"/>
      <c r="BT34" s="48"/>
      <c r="BU34" s="48"/>
      <c r="BV34" s="48"/>
      <c r="BW34" s="43"/>
      <c r="BX34" s="48"/>
      <c r="BY34" s="48"/>
      <c r="BZ34" s="48"/>
      <c r="CA34" s="48"/>
      <c r="CB34" s="48"/>
      <c r="CC34" s="48"/>
      <c r="CD34" s="48"/>
      <c r="CE34" s="48"/>
      <c r="CF34" s="48"/>
      <c r="CG34" s="48"/>
      <c r="CH34" s="48"/>
      <c r="CI34" s="48"/>
      <c r="CJ34" s="49"/>
    </row>
    <row r="35" spans="2:90" s="23" customFormat="1" ht="65.099999999999994" customHeight="1" x14ac:dyDescent="0.25">
      <c r="B35" s="1061" t="s">
        <v>59</v>
      </c>
      <c r="C35" s="1061" t="s">
        <v>60</v>
      </c>
      <c r="D35" s="1061" t="s">
        <v>61</v>
      </c>
      <c r="E35" s="1061" t="s">
        <v>62</v>
      </c>
      <c r="F35" s="1061" t="s">
        <v>63</v>
      </c>
      <c r="G35" s="1061" t="s">
        <v>64</v>
      </c>
      <c r="H35" s="1062" t="s">
        <v>65</v>
      </c>
      <c r="I35" s="1062" t="s">
        <v>66</v>
      </c>
      <c r="J35" s="1062" t="s">
        <v>67</v>
      </c>
      <c r="K35" s="1063" t="s">
        <v>104</v>
      </c>
      <c r="L35" s="1064" t="s">
        <v>133</v>
      </c>
      <c r="M35" s="1064" t="s">
        <v>70</v>
      </c>
      <c r="N35" s="1065" t="s">
        <v>174</v>
      </c>
      <c r="O35" s="1065"/>
      <c r="P35" s="1065"/>
      <c r="Q35" s="1065"/>
      <c r="R35" s="1066"/>
      <c r="S35" s="1064" t="s">
        <v>72</v>
      </c>
      <c r="T35" s="1065" t="s">
        <v>135</v>
      </c>
      <c r="U35" s="456">
        <v>1</v>
      </c>
      <c r="V35" s="1062" t="s">
        <v>175</v>
      </c>
      <c r="W35" s="1062" t="s">
        <v>176</v>
      </c>
      <c r="X35" s="1067" t="s">
        <v>86</v>
      </c>
      <c r="Y35" s="1072" t="s">
        <v>177</v>
      </c>
      <c r="Z35" s="1067" t="s">
        <v>78</v>
      </c>
      <c r="AA35" s="457"/>
      <c r="AB35" s="457"/>
      <c r="AC35" s="457">
        <v>0.5</v>
      </c>
      <c r="AD35" s="457">
        <v>0.5</v>
      </c>
      <c r="AE35" s="464"/>
      <c r="AF35" s="111"/>
      <c r="AG35" s="111"/>
      <c r="AH35" s="111"/>
      <c r="AI35" s="40"/>
      <c r="AJ35" s="47"/>
      <c r="AK35" s="52"/>
      <c r="AL35" s="22"/>
      <c r="AM35" s="47"/>
      <c r="AN35" s="41"/>
      <c r="AO35" s="40"/>
      <c r="AP35" s="47"/>
      <c r="AQ35" s="41"/>
      <c r="AR35" s="41"/>
      <c r="AS35" s="41"/>
      <c r="AT35" s="47"/>
      <c r="AU35" s="40"/>
      <c r="AV35" s="47"/>
      <c r="AW35" s="52"/>
      <c r="AX35" s="22"/>
      <c r="AY35" s="47"/>
      <c r="AZ35" s="40"/>
      <c r="BA35" s="40"/>
      <c r="BB35" s="22"/>
      <c r="BC35" s="41"/>
      <c r="BD35" s="41"/>
      <c r="BE35" s="41"/>
      <c r="BF35" s="47"/>
      <c r="BG35" s="40"/>
      <c r="BH35" s="40"/>
      <c r="BI35" s="43"/>
      <c r="BJ35" s="48"/>
      <c r="BK35" s="48"/>
      <c r="BL35" s="48"/>
      <c r="BM35" s="48"/>
      <c r="BN35" s="48"/>
      <c r="BO35" s="48"/>
      <c r="BP35" s="48"/>
      <c r="BQ35" s="48"/>
      <c r="BR35" s="48"/>
      <c r="BS35" s="48"/>
      <c r="BT35" s="48"/>
      <c r="BU35" s="48"/>
      <c r="BV35" s="48"/>
      <c r="BW35" s="43"/>
      <c r="BX35" s="48"/>
      <c r="BY35" s="48"/>
      <c r="BZ35" s="48"/>
      <c r="CA35" s="48"/>
      <c r="CB35" s="48"/>
      <c r="CC35" s="48"/>
      <c r="CD35" s="48"/>
      <c r="CE35" s="48"/>
      <c r="CF35" s="48"/>
      <c r="CG35" s="48"/>
      <c r="CH35" s="48"/>
      <c r="CI35" s="48"/>
      <c r="CJ35" s="49"/>
    </row>
    <row r="36" spans="2:90" s="23" customFormat="1" ht="65.099999999999994" customHeight="1" x14ac:dyDescent="0.25">
      <c r="B36" s="1061" t="s">
        <v>59</v>
      </c>
      <c r="C36" s="1061" t="s">
        <v>60</v>
      </c>
      <c r="D36" s="1061" t="s">
        <v>61</v>
      </c>
      <c r="E36" s="1061" t="s">
        <v>62</v>
      </c>
      <c r="F36" s="1061" t="s">
        <v>63</v>
      </c>
      <c r="G36" s="1061" t="s">
        <v>64</v>
      </c>
      <c r="H36" s="1062" t="s">
        <v>65</v>
      </c>
      <c r="I36" s="1062" t="s">
        <v>66</v>
      </c>
      <c r="J36" s="1062" t="s">
        <v>67</v>
      </c>
      <c r="K36" s="1063" t="s">
        <v>104</v>
      </c>
      <c r="L36" s="1064" t="s">
        <v>133</v>
      </c>
      <c r="M36" s="1064" t="s">
        <v>70</v>
      </c>
      <c r="N36" s="1065" t="s">
        <v>178</v>
      </c>
      <c r="O36" s="1065"/>
      <c r="P36" s="1065"/>
      <c r="Q36" s="1065"/>
      <c r="R36" s="1066"/>
      <c r="S36" s="1064" t="s">
        <v>72</v>
      </c>
      <c r="T36" s="1065" t="s">
        <v>135</v>
      </c>
      <c r="U36" s="456">
        <v>1</v>
      </c>
      <c r="V36" s="1065" t="s">
        <v>179</v>
      </c>
      <c r="W36" s="1065" t="s">
        <v>180</v>
      </c>
      <c r="X36" s="1067" t="s">
        <v>86</v>
      </c>
      <c r="Y36" s="1072" t="s">
        <v>181</v>
      </c>
      <c r="Z36" s="1067" t="s">
        <v>78</v>
      </c>
      <c r="AA36" s="457"/>
      <c r="AB36" s="457"/>
      <c r="AC36" s="457">
        <v>0.5</v>
      </c>
      <c r="AD36" s="457">
        <v>0.5</v>
      </c>
      <c r="AE36" s="464"/>
      <c r="AF36" s="111"/>
      <c r="AG36" s="111"/>
      <c r="AH36" s="111"/>
      <c r="AI36" s="40"/>
      <c r="AJ36" s="47"/>
      <c r="AK36" s="52"/>
      <c r="AL36" s="22"/>
      <c r="AM36" s="47"/>
      <c r="AN36" s="41"/>
      <c r="AO36" s="40"/>
      <c r="AP36" s="47"/>
      <c r="AQ36" s="41"/>
      <c r="AR36" s="41"/>
      <c r="AS36" s="41"/>
      <c r="AT36" s="47"/>
      <c r="AU36" s="40"/>
      <c r="AV36" s="47"/>
      <c r="AW36" s="52"/>
      <c r="AX36" s="22"/>
      <c r="AY36" s="47"/>
      <c r="AZ36" s="40"/>
      <c r="BA36" s="40"/>
      <c r="BB36" s="22"/>
      <c r="BC36" s="41"/>
      <c r="BD36" s="41"/>
      <c r="BE36" s="41"/>
      <c r="BF36" s="47"/>
      <c r="BG36" s="40"/>
      <c r="BH36" s="40"/>
      <c r="BI36" s="43"/>
      <c r="BJ36" s="48"/>
      <c r="BK36" s="48"/>
      <c r="BL36" s="48"/>
      <c r="BM36" s="48"/>
      <c r="BN36" s="48"/>
      <c r="BO36" s="48"/>
      <c r="BP36" s="48"/>
      <c r="BQ36" s="48"/>
      <c r="BR36" s="48"/>
      <c r="BS36" s="48"/>
      <c r="BT36" s="48"/>
      <c r="BU36" s="48"/>
      <c r="BV36" s="48"/>
      <c r="BW36" s="43"/>
      <c r="BX36" s="48"/>
      <c r="BY36" s="48"/>
      <c r="BZ36" s="48"/>
      <c r="CA36" s="48"/>
      <c r="CB36" s="48"/>
      <c r="CC36" s="48"/>
      <c r="CD36" s="48"/>
      <c r="CE36" s="48"/>
      <c r="CF36" s="48"/>
      <c r="CG36" s="48"/>
      <c r="CH36" s="48"/>
      <c r="CI36" s="48"/>
      <c r="CJ36" s="49"/>
    </row>
    <row r="37" spans="2:90" s="23" customFormat="1" ht="65.099999999999994" customHeight="1" x14ac:dyDescent="0.25">
      <c r="B37" s="1061" t="s">
        <v>59</v>
      </c>
      <c r="C37" s="1061" t="s">
        <v>60</v>
      </c>
      <c r="D37" s="1061" t="s">
        <v>61</v>
      </c>
      <c r="E37" s="1061" t="s">
        <v>62</v>
      </c>
      <c r="F37" s="1061" t="s">
        <v>63</v>
      </c>
      <c r="G37" s="1061" t="s">
        <v>64</v>
      </c>
      <c r="H37" s="1062" t="s">
        <v>65</v>
      </c>
      <c r="I37" s="1062" t="s">
        <v>66</v>
      </c>
      <c r="J37" s="1062" t="s">
        <v>67</v>
      </c>
      <c r="K37" s="1063" t="s">
        <v>104</v>
      </c>
      <c r="L37" s="1064" t="s">
        <v>133</v>
      </c>
      <c r="M37" s="1064" t="s">
        <v>70</v>
      </c>
      <c r="N37" s="1064" t="s">
        <v>105</v>
      </c>
      <c r="O37" s="1064"/>
      <c r="P37" s="1064"/>
      <c r="Q37" s="1064"/>
      <c r="R37" s="1064"/>
      <c r="S37" s="1064" t="s">
        <v>72</v>
      </c>
      <c r="T37" s="1064" t="s">
        <v>107</v>
      </c>
      <c r="U37" s="1064">
        <v>9</v>
      </c>
      <c r="V37" s="456" t="s">
        <v>108</v>
      </c>
      <c r="W37" s="1064" t="s">
        <v>109</v>
      </c>
      <c r="X37" s="1069" t="s">
        <v>76</v>
      </c>
      <c r="Y37" s="1065" t="s">
        <v>110</v>
      </c>
      <c r="Z37" s="1064" t="s">
        <v>78</v>
      </c>
      <c r="AA37" s="460">
        <v>0</v>
      </c>
      <c r="AB37" s="460">
        <v>0.34</v>
      </c>
      <c r="AC37" s="460">
        <v>0.33</v>
      </c>
      <c r="AD37" s="460">
        <v>0.33</v>
      </c>
      <c r="AE37" s="464"/>
      <c r="AF37" s="111"/>
      <c r="AG37" s="111"/>
      <c r="AH37" s="111"/>
      <c r="AI37" s="40"/>
      <c r="AJ37" s="47"/>
      <c r="AK37" s="52"/>
      <c r="AL37" s="22"/>
      <c r="AM37" s="47"/>
      <c r="AN37" s="41"/>
      <c r="AO37" s="40"/>
      <c r="AP37" s="47"/>
      <c r="AQ37" s="41"/>
      <c r="AR37" s="41"/>
      <c r="AS37" s="41"/>
      <c r="AT37" s="47"/>
      <c r="AU37" s="40"/>
      <c r="AV37" s="47"/>
      <c r="AW37" s="52"/>
      <c r="AX37" s="22"/>
      <c r="AY37" s="47"/>
      <c r="AZ37" s="40"/>
      <c r="BA37" s="40"/>
      <c r="BB37" s="22"/>
      <c r="BC37" s="41"/>
      <c r="BD37" s="41"/>
      <c r="BE37" s="41"/>
      <c r="BF37" s="47"/>
      <c r="BG37" s="40"/>
      <c r="BH37" s="40"/>
      <c r="BI37" s="43"/>
      <c r="BJ37" s="48"/>
      <c r="BK37" s="48"/>
      <c r="BL37" s="48"/>
      <c r="BM37" s="48"/>
      <c r="BN37" s="48"/>
      <c r="BO37" s="48"/>
      <c r="BP37" s="48"/>
      <c r="BQ37" s="48"/>
      <c r="BR37" s="48"/>
      <c r="BS37" s="48"/>
      <c r="BT37" s="48"/>
      <c r="BU37" s="48"/>
      <c r="BV37" s="48"/>
      <c r="BW37" s="43"/>
      <c r="BX37" s="48"/>
      <c r="BY37" s="48"/>
      <c r="BZ37" s="48"/>
      <c r="CA37" s="48"/>
      <c r="CB37" s="48"/>
      <c r="CC37" s="48"/>
      <c r="CD37" s="48"/>
      <c r="CE37" s="48"/>
      <c r="CF37" s="48"/>
      <c r="CG37" s="48"/>
      <c r="CH37" s="48"/>
      <c r="CI37" s="48"/>
      <c r="CJ37" s="49"/>
      <c r="CL37" s="23" t="s">
        <v>111</v>
      </c>
    </row>
    <row r="38" spans="2:90" s="23" customFormat="1" ht="65.099999999999994" customHeight="1" x14ac:dyDescent="0.25">
      <c r="B38" s="1061" t="s">
        <v>59</v>
      </c>
      <c r="C38" s="1061" t="s">
        <v>60</v>
      </c>
      <c r="D38" s="1061" t="s">
        <v>61</v>
      </c>
      <c r="E38" s="1061" t="s">
        <v>62</v>
      </c>
      <c r="F38" s="1061" t="s">
        <v>63</v>
      </c>
      <c r="G38" s="1061" t="s">
        <v>64</v>
      </c>
      <c r="H38" s="1062" t="s">
        <v>65</v>
      </c>
      <c r="I38" s="1062" t="s">
        <v>66</v>
      </c>
      <c r="J38" s="1062" t="s">
        <v>67</v>
      </c>
      <c r="K38" s="1063" t="s">
        <v>104</v>
      </c>
      <c r="L38" s="1064" t="s">
        <v>133</v>
      </c>
      <c r="M38" s="1064" t="s">
        <v>70</v>
      </c>
      <c r="N38" s="1064" t="s">
        <v>112</v>
      </c>
      <c r="O38" s="1064"/>
      <c r="P38" s="1064"/>
      <c r="Q38" s="1064"/>
      <c r="R38" s="1064"/>
      <c r="S38" s="1064" t="s">
        <v>72</v>
      </c>
      <c r="T38" s="1064" t="s">
        <v>107</v>
      </c>
      <c r="U38" s="1065">
        <v>3</v>
      </c>
      <c r="V38" s="1070" t="s">
        <v>113</v>
      </c>
      <c r="W38" s="1065" t="s">
        <v>114</v>
      </c>
      <c r="X38" s="1064" t="s">
        <v>76</v>
      </c>
      <c r="Y38" s="1064" t="s">
        <v>115</v>
      </c>
      <c r="Z38" s="1064" t="s">
        <v>78</v>
      </c>
      <c r="AA38" s="460">
        <v>0</v>
      </c>
      <c r="AB38" s="460">
        <v>0.33</v>
      </c>
      <c r="AC38" s="460">
        <v>0.33</v>
      </c>
      <c r="AD38" s="460">
        <v>0.33</v>
      </c>
      <c r="AE38" s="464"/>
      <c r="AF38" s="111"/>
      <c r="AG38" s="111"/>
      <c r="AH38" s="111"/>
      <c r="AI38" s="40"/>
      <c r="AJ38" s="47"/>
      <c r="AK38" s="52"/>
      <c r="AL38" s="22"/>
      <c r="AM38" s="47"/>
      <c r="AN38" s="41"/>
      <c r="AO38" s="40"/>
      <c r="AP38" s="47"/>
      <c r="AQ38" s="41"/>
      <c r="AR38" s="41"/>
      <c r="AS38" s="41"/>
      <c r="AT38" s="47"/>
      <c r="AU38" s="40"/>
      <c r="AV38" s="47"/>
      <c r="AW38" s="47"/>
      <c r="AX38" s="22"/>
      <c r="AY38" s="47"/>
      <c r="AZ38" s="40"/>
      <c r="BA38" s="40"/>
      <c r="BB38" s="22"/>
      <c r="BC38" s="41"/>
      <c r="BD38" s="41"/>
      <c r="BE38" s="41"/>
      <c r="BF38" s="47"/>
      <c r="BG38" s="40"/>
      <c r="BH38" s="40"/>
      <c r="BI38" s="43"/>
      <c r="BJ38" s="48"/>
      <c r="BK38" s="48"/>
      <c r="BL38" s="48"/>
      <c r="BM38" s="48"/>
      <c r="BN38" s="48"/>
      <c r="BO38" s="48"/>
      <c r="BP38" s="48"/>
      <c r="BQ38" s="48"/>
      <c r="BR38" s="48"/>
      <c r="BS38" s="48"/>
      <c r="BT38" s="48"/>
      <c r="BU38" s="48"/>
      <c r="BV38" s="48"/>
      <c r="BW38" s="43"/>
      <c r="BX38" s="48"/>
      <c r="BY38" s="48"/>
      <c r="BZ38" s="48"/>
      <c r="CA38" s="48"/>
      <c r="CB38" s="48"/>
      <c r="CC38" s="48"/>
      <c r="CD38" s="48"/>
      <c r="CE38" s="48"/>
      <c r="CF38" s="48"/>
      <c r="CG38" s="48"/>
      <c r="CH38" s="48"/>
      <c r="CI38" s="48"/>
      <c r="CJ38" s="49"/>
      <c r="CL38" s="23" t="s">
        <v>111</v>
      </c>
    </row>
    <row r="39" spans="2:90" s="23" customFormat="1" ht="65.099999999999994" customHeight="1" x14ac:dyDescent="0.25">
      <c r="B39" s="1061" t="s">
        <v>59</v>
      </c>
      <c r="C39" s="1061" t="s">
        <v>60</v>
      </c>
      <c r="D39" s="1061" t="s">
        <v>61</v>
      </c>
      <c r="E39" s="1061" t="s">
        <v>62</v>
      </c>
      <c r="F39" s="1061" t="s">
        <v>63</v>
      </c>
      <c r="G39" s="1061" t="s">
        <v>64</v>
      </c>
      <c r="H39" s="1062" t="s">
        <v>65</v>
      </c>
      <c r="I39" s="1062" t="s">
        <v>66</v>
      </c>
      <c r="J39" s="1062" t="s">
        <v>67</v>
      </c>
      <c r="K39" s="1063" t="s">
        <v>104</v>
      </c>
      <c r="L39" s="1064" t="s">
        <v>133</v>
      </c>
      <c r="M39" s="1064" t="s">
        <v>70</v>
      </c>
      <c r="N39" s="1064" t="s">
        <v>116</v>
      </c>
      <c r="O39" s="1064"/>
      <c r="P39" s="1064"/>
      <c r="Q39" s="1064"/>
      <c r="R39" s="1064"/>
      <c r="S39" s="1064" t="s">
        <v>72</v>
      </c>
      <c r="T39" s="1064" t="s">
        <v>107</v>
      </c>
      <c r="U39" s="1064">
        <v>3</v>
      </c>
      <c r="V39" s="458" t="s">
        <v>117</v>
      </c>
      <c r="W39" s="1064" t="s">
        <v>118</v>
      </c>
      <c r="X39" s="1064" t="s">
        <v>76</v>
      </c>
      <c r="Y39" s="1064" t="s">
        <v>119</v>
      </c>
      <c r="Z39" s="1064" t="s">
        <v>78</v>
      </c>
      <c r="AA39" s="460"/>
      <c r="AB39" s="460">
        <v>0.33</v>
      </c>
      <c r="AC39" s="460">
        <v>0.33</v>
      </c>
      <c r="AD39" s="460">
        <v>0.34</v>
      </c>
      <c r="AE39" s="464"/>
      <c r="AF39" s="111"/>
      <c r="AG39" s="111"/>
      <c r="AH39" s="111"/>
      <c r="AI39" s="40"/>
      <c r="AJ39" s="47"/>
      <c r="AK39" s="52"/>
      <c r="AL39" s="22"/>
      <c r="AM39" s="47"/>
      <c r="AN39" s="41"/>
      <c r="AO39" s="40"/>
      <c r="AP39" s="47"/>
      <c r="AQ39" s="41"/>
      <c r="AR39" s="41"/>
      <c r="AS39" s="41"/>
      <c r="AT39" s="47"/>
      <c r="AU39" s="40"/>
      <c r="AV39" s="47"/>
      <c r="AW39" s="52"/>
      <c r="AX39" s="22"/>
      <c r="AY39" s="47"/>
      <c r="AZ39" s="40"/>
      <c r="BA39" s="40"/>
      <c r="BB39" s="22"/>
      <c r="BC39" s="41"/>
      <c r="BD39" s="41"/>
      <c r="BE39" s="41"/>
      <c r="BF39" s="47"/>
      <c r="BG39" s="40"/>
      <c r="BH39" s="40"/>
      <c r="BI39" s="43"/>
      <c r="BJ39" s="48"/>
      <c r="BK39" s="48"/>
      <c r="BL39" s="48"/>
      <c r="BM39" s="48"/>
      <c r="BN39" s="48"/>
      <c r="BO39" s="48"/>
      <c r="BP39" s="48"/>
      <c r="BQ39" s="48"/>
      <c r="BR39" s="48"/>
      <c r="BS39" s="48"/>
      <c r="BT39" s="48"/>
      <c r="BU39" s="48"/>
      <c r="BV39" s="48"/>
      <c r="BW39" s="43"/>
      <c r="BX39" s="48"/>
      <c r="BY39" s="48"/>
      <c r="BZ39" s="48"/>
      <c r="CA39" s="48"/>
      <c r="CB39" s="48"/>
      <c r="CC39" s="48"/>
      <c r="CD39" s="48"/>
      <c r="CE39" s="48"/>
      <c r="CF39" s="48"/>
      <c r="CG39" s="48"/>
      <c r="CH39" s="48"/>
      <c r="CI39" s="48"/>
      <c r="CJ39" s="49"/>
      <c r="CL39" s="23" t="s">
        <v>111</v>
      </c>
    </row>
    <row r="40" spans="2:90" s="23" customFormat="1" ht="65.099999999999994" customHeight="1" x14ac:dyDescent="0.25">
      <c r="B40" s="1061" t="s">
        <v>59</v>
      </c>
      <c r="C40" s="1061" t="s">
        <v>60</v>
      </c>
      <c r="D40" s="1061" t="s">
        <v>61</v>
      </c>
      <c r="E40" s="1061" t="s">
        <v>62</v>
      </c>
      <c r="F40" s="1061" t="s">
        <v>63</v>
      </c>
      <c r="G40" s="1061" t="s">
        <v>64</v>
      </c>
      <c r="H40" s="1062" t="s">
        <v>65</v>
      </c>
      <c r="I40" s="1062" t="s">
        <v>66</v>
      </c>
      <c r="J40" s="1062" t="s">
        <v>67</v>
      </c>
      <c r="K40" s="1063" t="s">
        <v>104</v>
      </c>
      <c r="L40" s="1064" t="s">
        <v>133</v>
      </c>
      <c r="M40" s="1064" t="s">
        <v>182</v>
      </c>
      <c r="N40" s="1064" t="s">
        <v>120</v>
      </c>
      <c r="O40" s="1064"/>
      <c r="P40" s="1064"/>
      <c r="Q40" s="1064"/>
      <c r="R40" s="1064"/>
      <c r="S40" s="1064" t="s">
        <v>72</v>
      </c>
      <c r="T40" s="1064" t="s">
        <v>107</v>
      </c>
      <c r="U40" s="1071">
        <v>1</v>
      </c>
      <c r="V40" s="456" t="s">
        <v>183</v>
      </c>
      <c r="W40" s="1064" t="s">
        <v>184</v>
      </c>
      <c r="X40" s="1064" t="s">
        <v>76</v>
      </c>
      <c r="Y40" s="1065" t="s">
        <v>185</v>
      </c>
      <c r="Z40" s="1064" t="s">
        <v>78</v>
      </c>
      <c r="AA40" s="457"/>
      <c r="AB40" s="457">
        <v>0.5</v>
      </c>
      <c r="AC40" s="457"/>
      <c r="AD40" s="457">
        <v>0.5</v>
      </c>
      <c r="AE40" s="464"/>
      <c r="AF40" s="111"/>
      <c r="AG40" s="111"/>
      <c r="AH40" s="111"/>
      <c r="AI40" s="40"/>
      <c r="AJ40" s="47"/>
      <c r="AK40" s="52"/>
      <c r="AL40" s="22"/>
      <c r="AM40" s="47"/>
      <c r="AN40" s="41"/>
      <c r="AO40" s="40"/>
      <c r="AP40" s="47"/>
      <c r="AQ40" s="41"/>
      <c r="AR40" s="41"/>
      <c r="AS40" s="41"/>
      <c r="AT40" s="47"/>
      <c r="AU40" s="40"/>
      <c r="AV40" s="47"/>
      <c r="AW40" s="52"/>
      <c r="AX40" s="22"/>
      <c r="AY40" s="47"/>
      <c r="AZ40" s="40"/>
      <c r="BA40" s="40"/>
      <c r="BB40" s="22"/>
      <c r="BC40" s="41"/>
      <c r="BD40" s="41"/>
      <c r="BE40" s="41"/>
      <c r="BF40" s="47"/>
      <c r="BG40" s="40"/>
      <c r="BH40" s="40"/>
      <c r="BI40" s="43"/>
      <c r="BJ40" s="48"/>
      <c r="BK40" s="48"/>
      <c r="BL40" s="48"/>
      <c r="BM40" s="48"/>
      <c r="BN40" s="48"/>
      <c r="BO40" s="48"/>
      <c r="BP40" s="48"/>
      <c r="BQ40" s="48"/>
      <c r="BR40" s="48"/>
      <c r="BS40" s="48"/>
      <c r="BT40" s="48"/>
      <c r="BU40" s="48"/>
      <c r="BV40" s="48"/>
      <c r="BW40" s="43"/>
      <c r="BX40" s="48"/>
      <c r="BY40" s="48"/>
      <c r="BZ40" s="48"/>
      <c r="CA40" s="48"/>
      <c r="CB40" s="48"/>
      <c r="CC40" s="48"/>
      <c r="CD40" s="48"/>
      <c r="CE40" s="48"/>
      <c r="CF40" s="48"/>
      <c r="CG40" s="48"/>
      <c r="CH40" s="48"/>
      <c r="CI40" s="48"/>
      <c r="CJ40" s="49"/>
      <c r="CL40" s="23" t="s">
        <v>111</v>
      </c>
    </row>
    <row r="41" spans="2:90" s="23" customFormat="1" ht="65.099999999999994" customHeight="1" x14ac:dyDescent="0.25">
      <c r="B41" s="1061" t="s">
        <v>59</v>
      </c>
      <c r="C41" s="1061" t="s">
        <v>60</v>
      </c>
      <c r="D41" s="1061" t="s">
        <v>61</v>
      </c>
      <c r="E41" s="1061" t="s">
        <v>62</v>
      </c>
      <c r="F41" s="1061" t="s">
        <v>63</v>
      </c>
      <c r="G41" s="1061" t="s">
        <v>64</v>
      </c>
      <c r="H41" s="1062" t="s">
        <v>65</v>
      </c>
      <c r="I41" s="1062" t="s">
        <v>66</v>
      </c>
      <c r="J41" s="1062" t="s">
        <v>67</v>
      </c>
      <c r="K41" s="1063" t="s">
        <v>104</v>
      </c>
      <c r="L41" s="1064" t="s">
        <v>133</v>
      </c>
      <c r="M41" s="1064" t="s">
        <v>70</v>
      </c>
      <c r="N41" s="1064" t="s">
        <v>124</v>
      </c>
      <c r="O41" s="1064"/>
      <c r="P41" s="1064"/>
      <c r="Q41" s="1064"/>
      <c r="R41" s="1064"/>
      <c r="S41" s="1064" t="s">
        <v>72</v>
      </c>
      <c r="T41" s="1064" t="s">
        <v>107</v>
      </c>
      <c r="U41" s="1064">
        <v>9</v>
      </c>
      <c r="V41" s="456" t="s">
        <v>125</v>
      </c>
      <c r="W41" s="1064" t="s">
        <v>109</v>
      </c>
      <c r="X41" s="1064" t="s">
        <v>76</v>
      </c>
      <c r="Y41" s="1065" t="s">
        <v>126</v>
      </c>
      <c r="Z41" s="1064" t="s">
        <v>78</v>
      </c>
      <c r="AA41" s="460"/>
      <c r="AB41" s="460">
        <v>0.33</v>
      </c>
      <c r="AC41" s="460">
        <v>0.33</v>
      </c>
      <c r="AD41" s="460">
        <v>0.33</v>
      </c>
      <c r="AE41" s="464"/>
      <c r="AF41" s="111"/>
      <c r="AG41" s="111"/>
      <c r="AH41" s="111"/>
      <c r="AI41" s="40"/>
      <c r="AJ41" s="47"/>
      <c r="AK41" s="52"/>
      <c r="AL41" s="22"/>
      <c r="AM41" s="47"/>
      <c r="AN41" s="41"/>
      <c r="AO41" s="40"/>
      <c r="AP41" s="47"/>
      <c r="AQ41" s="41"/>
      <c r="AR41" s="41"/>
      <c r="AS41" s="41"/>
      <c r="AT41" s="47"/>
      <c r="AU41" s="40"/>
      <c r="AV41" s="47"/>
      <c r="AW41" s="52"/>
      <c r="AX41" s="22"/>
      <c r="AY41" s="47"/>
      <c r="AZ41" s="40"/>
      <c r="BA41" s="40"/>
      <c r="BB41" s="47"/>
      <c r="BC41" s="41"/>
      <c r="BD41" s="41"/>
      <c r="BE41" s="41"/>
      <c r="BF41" s="47"/>
      <c r="BG41" s="40"/>
      <c r="BH41" s="40"/>
      <c r="BI41" s="43"/>
      <c r="BJ41" s="48"/>
      <c r="BK41" s="48"/>
      <c r="BL41" s="48"/>
      <c r="BM41" s="48"/>
      <c r="BN41" s="48"/>
      <c r="BO41" s="48"/>
      <c r="BP41" s="48"/>
      <c r="BQ41" s="48"/>
      <c r="BR41" s="48"/>
      <c r="BS41" s="48"/>
      <c r="BT41" s="48"/>
      <c r="BU41" s="48"/>
      <c r="BV41" s="48"/>
      <c r="BW41" s="43"/>
      <c r="BX41" s="48"/>
      <c r="BY41" s="48"/>
      <c r="BZ41" s="48"/>
      <c r="CA41" s="48"/>
      <c r="CB41" s="48"/>
      <c r="CC41" s="48"/>
      <c r="CD41" s="48"/>
      <c r="CE41" s="48"/>
      <c r="CF41" s="48"/>
      <c r="CG41" s="48"/>
      <c r="CH41" s="48"/>
      <c r="CI41" s="48"/>
      <c r="CJ41" s="49"/>
      <c r="CL41" s="23" t="s">
        <v>111</v>
      </c>
    </row>
    <row r="42" spans="2:90" s="23" customFormat="1" ht="65.099999999999994" customHeight="1" x14ac:dyDescent="0.25">
      <c r="B42" s="1061" t="s">
        <v>59</v>
      </c>
      <c r="C42" s="1061" t="s">
        <v>60</v>
      </c>
      <c r="D42" s="1061" t="s">
        <v>61</v>
      </c>
      <c r="E42" s="1061" t="s">
        <v>62</v>
      </c>
      <c r="F42" s="1061" t="s">
        <v>63</v>
      </c>
      <c r="G42" s="1061" t="s">
        <v>64</v>
      </c>
      <c r="H42" s="1062" t="s">
        <v>65</v>
      </c>
      <c r="I42" s="1062" t="s">
        <v>66</v>
      </c>
      <c r="J42" s="1062" t="s">
        <v>67</v>
      </c>
      <c r="K42" s="1063" t="s">
        <v>68</v>
      </c>
      <c r="L42" s="1064" t="s">
        <v>133</v>
      </c>
      <c r="M42" s="1064" t="s">
        <v>70</v>
      </c>
      <c r="N42" s="1064" t="s">
        <v>127</v>
      </c>
      <c r="O42" s="1064"/>
      <c r="P42" s="1064"/>
      <c r="Q42" s="1064"/>
      <c r="R42" s="1064"/>
      <c r="S42" s="1064" t="s">
        <v>72</v>
      </c>
      <c r="T42" s="1064" t="s">
        <v>107</v>
      </c>
      <c r="U42" s="1064">
        <v>9</v>
      </c>
      <c r="V42" s="456" t="s">
        <v>128</v>
      </c>
      <c r="W42" s="1064" t="s">
        <v>109</v>
      </c>
      <c r="X42" s="1069" t="s">
        <v>76</v>
      </c>
      <c r="Y42" s="1065" t="s">
        <v>129</v>
      </c>
      <c r="Z42" s="1064" t="s">
        <v>78</v>
      </c>
      <c r="AA42" s="460"/>
      <c r="AB42" s="460">
        <v>0.33</v>
      </c>
      <c r="AC42" s="460">
        <v>0.33</v>
      </c>
      <c r="AD42" s="460">
        <v>0.34</v>
      </c>
      <c r="AE42" s="464"/>
      <c r="AF42" s="111"/>
      <c r="AG42" s="111"/>
      <c r="AH42" s="111"/>
      <c r="AI42" s="40"/>
      <c r="AJ42" s="41"/>
      <c r="AK42" s="47"/>
      <c r="AL42" s="47"/>
      <c r="AM42" s="47"/>
      <c r="AN42" s="41"/>
      <c r="AO42" s="40"/>
      <c r="AP42" s="47"/>
      <c r="AQ42" s="41"/>
      <c r="AR42" s="41"/>
      <c r="AS42" s="41"/>
      <c r="AT42" s="47"/>
      <c r="AU42" s="40"/>
      <c r="AV42" s="41"/>
      <c r="AW42" s="50"/>
      <c r="AX42" s="22"/>
      <c r="AY42" s="47"/>
      <c r="AZ42" s="40"/>
      <c r="BA42" s="40"/>
      <c r="BB42" s="22"/>
      <c r="BC42" s="41"/>
      <c r="BD42" s="41"/>
      <c r="BE42" s="41"/>
      <c r="BF42" s="47"/>
      <c r="BG42" s="40"/>
      <c r="BH42" s="40"/>
      <c r="BI42" s="43"/>
      <c r="BJ42" s="48"/>
      <c r="BK42" s="48"/>
      <c r="BL42" s="48"/>
      <c r="BM42" s="48"/>
      <c r="BN42" s="48"/>
      <c r="BO42" s="48"/>
      <c r="BP42" s="48"/>
      <c r="BQ42" s="48"/>
      <c r="BR42" s="48"/>
      <c r="BS42" s="48"/>
      <c r="BT42" s="48"/>
      <c r="BU42" s="48"/>
      <c r="BV42" s="48"/>
      <c r="BW42" s="43"/>
      <c r="BX42" s="48"/>
      <c r="BY42" s="48"/>
      <c r="BZ42" s="48"/>
      <c r="CA42" s="48"/>
      <c r="CB42" s="48"/>
      <c r="CC42" s="48"/>
      <c r="CD42" s="48"/>
      <c r="CE42" s="48"/>
      <c r="CF42" s="48"/>
      <c r="CG42" s="48"/>
      <c r="CH42" s="48"/>
      <c r="CI42" s="48"/>
      <c r="CJ42" s="49"/>
      <c r="CL42" s="23" t="s">
        <v>111</v>
      </c>
    </row>
    <row r="43" spans="2:90" s="23" customFormat="1" ht="65.099999999999994" customHeight="1" x14ac:dyDescent="0.25">
      <c r="B43" s="1061" t="s">
        <v>59</v>
      </c>
      <c r="C43" s="1061" t="s">
        <v>60</v>
      </c>
      <c r="D43" s="1061" t="s">
        <v>61</v>
      </c>
      <c r="E43" s="1061" t="s">
        <v>62</v>
      </c>
      <c r="F43" s="1061" t="s">
        <v>63</v>
      </c>
      <c r="G43" s="1061" t="s">
        <v>64</v>
      </c>
      <c r="H43" s="1062" t="s">
        <v>65</v>
      </c>
      <c r="I43" s="1062" t="s">
        <v>66</v>
      </c>
      <c r="J43" s="1062" t="s">
        <v>67</v>
      </c>
      <c r="K43" s="1063" t="s">
        <v>68</v>
      </c>
      <c r="L43" s="1064" t="s">
        <v>133</v>
      </c>
      <c r="M43" s="1064" t="s">
        <v>70</v>
      </c>
      <c r="N43" s="1064" t="s">
        <v>130</v>
      </c>
      <c r="O43" s="1064"/>
      <c r="P43" s="1064"/>
      <c r="Q43" s="1064"/>
      <c r="R43" s="1064"/>
      <c r="S43" s="1064" t="s">
        <v>72</v>
      </c>
      <c r="T43" s="1064" t="s">
        <v>107</v>
      </c>
      <c r="U43" s="1071">
        <v>1</v>
      </c>
      <c r="V43" s="456" t="s">
        <v>130</v>
      </c>
      <c r="W43" s="1064" t="s">
        <v>131</v>
      </c>
      <c r="X43" s="1064" t="s">
        <v>76</v>
      </c>
      <c r="Y43" s="1064" t="s">
        <v>132</v>
      </c>
      <c r="Z43" s="1064" t="s">
        <v>78</v>
      </c>
      <c r="AA43" s="460"/>
      <c r="AB43" s="460"/>
      <c r="AC43" s="460"/>
      <c r="AD43" s="460">
        <v>1</v>
      </c>
      <c r="AE43" s="464"/>
      <c r="AF43" s="111"/>
      <c r="AG43" s="111"/>
      <c r="AH43" s="111"/>
      <c r="AI43" s="40"/>
      <c r="AJ43" s="41"/>
      <c r="AK43" s="50"/>
      <c r="AL43" s="22"/>
      <c r="AM43" s="47"/>
      <c r="AN43" s="41"/>
      <c r="AO43" s="40"/>
      <c r="AP43" s="47"/>
      <c r="AQ43" s="41"/>
      <c r="AR43" s="41"/>
      <c r="AS43" s="41"/>
      <c r="AT43" s="47"/>
      <c r="AU43" s="40"/>
      <c r="AV43" s="41"/>
      <c r="AW43" s="50"/>
      <c r="AX43" s="22"/>
      <c r="AY43" s="22"/>
      <c r="AZ43" s="40"/>
      <c r="BA43" s="40"/>
      <c r="BB43" s="22"/>
      <c r="BC43" s="41"/>
      <c r="BD43" s="41"/>
      <c r="BE43" s="41"/>
      <c r="BF43" s="47"/>
      <c r="BG43" s="40"/>
      <c r="BH43" s="40"/>
      <c r="BI43" s="43"/>
      <c r="BJ43" s="48"/>
      <c r="BK43" s="48"/>
      <c r="BL43" s="48"/>
      <c r="BM43" s="48"/>
      <c r="BN43" s="48"/>
      <c r="BO43" s="48"/>
      <c r="BP43" s="48"/>
      <c r="BQ43" s="48"/>
      <c r="BR43" s="48"/>
      <c r="BS43" s="48"/>
      <c r="BT43" s="48"/>
      <c r="BU43" s="48"/>
      <c r="BV43" s="48"/>
      <c r="BW43" s="43"/>
      <c r="BX43" s="48"/>
      <c r="BY43" s="48"/>
      <c r="BZ43" s="48"/>
      <c r="CA43" s="48"/>
      <c r="CB43" s="48"/>
      <c r="CC43" s="48"/>
      <c r="CD43" s="48"/>
      <c r="CE43" s="48"/>
      <c r="CF43" s="48"/>
      <c r="CG43" s="48"/>
      <c r="CH43" s="48"/>
      <c r="CI43" s="48"/>
      <c r="CJ43" s="49"/>
      <c r="CL43" s="23" t="s">
        <v>111</v>
      </c>
    </row>
    <row r="44" spans="2:90" s="23" customFormat="1" ht="65.099999999999994" customHeight="1" x14ac:dyDescent="0.25">
      <c r="B44" s="1061" t="s">
        <v>59</v>
      </c>
      <c r="C44" s="1061" t="s">
        <v>60</v>
      </c>
      <c r="D44" s="1061" t="s">
        <v>61</v>
      </c>
      <c r="E44" s="1061" t="s">
        <v>62</v>
      </c>
      <c r="F44" s="1061" t="s">
        <v>63</v>
      </c>
      <c r="G44" s="1061" t="s">
        <v>64</v>
      </c>
      <c r="H44" s="1062" t="s">
        <v>65</v>
      </c>
      <c r="I44" s="1062" t="s">
        <v>66</v>
      </c>
      <c r="J44" s="1062" t="s">
        <v>67</v>
      </c>
      <c r="K44" s="1063" t="s">
        <v>68</v>
      </c>
      <c r="L44" s="1064" t="s">
        <v>186</v>
      </c>
      <c r="M44" s="1064" t="s">
        <v>70</v>
      </c>
      <c r="N44" s="1073" t="s">
        <v>187</v>
      </c>
      <c r="O44" s="1065"/>
      <c r="P44" s="1065"/>
      <c r="Q44" s="1065"/>
      <c r="R44" s="1066"/>
      <c r="S44" s="1064" t="s">
        <v>72</v>
      </c>
      <c r="T44" s="1065" t="s">
        <v>73</v>
      </c>
      <c r="U44" s="456">
        <v>3</v>
      </c>
      <c r="V44" s="1062" t="s">
        <v>188</v>
      </c>
      <c r="W44" s="1062" t="s">
        <v>189</v>
      </c>
      <c r="X44" s="1062" t="s">
        <v>76</v>
      </c>
      <c r="Y44" s="1067" t="s">
        <v>190</v>
      </c>
      <c r="Z44" s="1064" t="s">
        <v>78</v>
      </c>
      <c r="AA44" s="460"/>
      <c r="AB44" s="460">
        <v>0.33</v>
      </c>
      <c r="AC44" s="460">
        <v>0.33</v>
      </c>
      <c r="AD44" s="460">
        <v>0.34</v>
      </c>
      <c r="AE44" s="464"/>
      <c r="AF44" s="111"/>
      <c r="AG44" s="111"/>
      <c r="AH44" s="111"/>
      <c r="AI44" s="40"/>
      <c r="AJ44" s="41"/>
      <c r="AK44" s="50"/>
      <c r="AL44" s="22"/>
      <c r="AM44" s="47"/>
      <c r="AN44" s="41"/>
      <c r="AO44" s="40"/>
      <c r="AP44" s="22"/>
      <c r="AQ44" s="41"/>
      <c r="AR44" s="41"/>
      <c r="AS44" s="41"/>
      <c r="AT44" s="47"/>
      <c r="AU44" s="40"/>
      <c r="AV44" s="41"/>
      <c r="AW44" s="50"/>
      <c r="AX44" s="22"/>
      <c r="AY44" s="47"/>
      <c r="AZ44" s="40"/>
      <c r="BA44" s="40"/>
      <c r="BB44" s="22"/>
      <c r="BC44" s="41"/>
      <c r="BD44" s="41"/>
      <c r="BE44" s="41"/>
      <c r="BF44" s="47"/>
      <c r="BG44" s="40"/>
      <c r="BH44" s="40"/>
      <c r="BI44" s="43"/>
      <c r="BJ44" s="48"/>
      <c r="BK44" s="48"/>
      <c r="BL44" s="48"/>
      <c r="BM44" s="48"/>
      <c r="BN44" s="48"/>
      <c r="BO44" s="48"/>
      <c r="BP44" s="48"/>
      <c r="BQ44" s="48"/>
      <c r="BR44" s="48"/>
      <c r="BS44" s="48"/>
      <c r="BT44" s="48"/>
      <c r="BU44" s="48"/>
      <c r="BV44" s="48"/>
      <c r="BW44" s="43"/>
      <c r="BX44" s="48"/>
      <c r="BY44" s="48"/>
      <c r="BZ44" s="48"/>
      <c r="CA44" s="48"/>
      <c r="CB44" s="48"/>
      <c r="CC44" s="48"/>
      <c r="CD44" s="48"/>
      <c r="CE44" s="48"/>
      <c r="CF44" s="48"/>
      <c r="CG44" s="48"/>
      <c r="CH44" s="48"/>
      <c r="CI44" s="48"/>
      <c r="CJ44" s="49"/>
    </row>
    <row r="45" spans="2:90" s="23" customFormat="1" ht="65.099999999999994" customHeight="1" x14ac:dyDescent="0.25">
      <c r="B45" s="1061" t="s">
        <v>59</v>
      </c>
      <c r="C45" s="1061" t="s">
        <v>60</v>
      </c>
      <c r="D45" s="1061" t="s">
        <v>61</v>
      </c>
      <c r="E45" s="1061" t="s">
        <v>62</v>
      </c>
      <c r="F45" s="1061" t="s">
        <v>63</v>
      </c>
      <c r="G45" s="1061" t="s">
        <v>64</v>
      </c>
      <c r="H45" s="1062" t="s">
        <v>65</v>
      </c>
      <c r="I45" s="1062" t="s">
        <v>66</v>
      </c>
      <c r="J45" s="1062" t="s">
        <v>67</v>
      </c>
      <c r="K45" s="1063" t="s">
        <v>68</v>
      </c>
      <c r="L45" s="1064" t="s">
        <v>186</v>
      </c>
      <c r="M45" s="1064" t="s">
        <v>70</v>
      </c>
      <c r="N45" s="1073" t="s">
        <v>191</v>
      </c>
      <c r="O45" s="1065"/>
      <c r="P45" s="1065"/>
      <c r="Q45" s="1065"/>
      <c r="R45" s="1066"/>
      <c r="S45" s="1064" t="s">
        <v>72</v>
      </c>
      <c r="T45" s="1065" t="s">
        <v>73</v>
      </c>
      <c r="U45" s="456">
        <v>10</v>
      </c>
      <c r="V45" s="1062" t="s">
        <v>188</v>
      </c>
      <c r="W45" s="1062" t="s">
        <v>192</v>
      </c>
      <c r="X45" s="1062" t="s">
        <v>86</v>
      </c>
      <c r="Y45" s="1067" t="s">
        <v>193</v>
      </c>
      <c r="Z45" s="1064" t="s">
        <v>78</v>
      </c>
      <c r="AA45" s="460">
        <v>0.25</v>
      </c>
      <c r="AB45" s="460">
        <v>0.25</v>
      </c>
      <c r="AC45" s="460"/>
      <c r="AD45" s="460">
        <v>0.5</v>
      </c>
      <c r="AE45" s="464"/>
      <c r="AF45" s="111"/>
      <c r="AG45" s="111"/>
      <c r="AH45" s="111"/>
      <c r="AI45" s="40"/>
      <c r="AJ45" s="41"/>
      <c r="AK45" s="47"/>
      <c r="AL45" s="47"/>
      <c r="AM45" s="47"/>
      <c r="AN45" s="41"/>
      <c r="AO45" s="40"/>
      <c r="AP45" s="47"/>
      <c r="AQ45" s="41"/>
      <c r="AR45" s="41"/>
      <c r="AS45" s="41"/>
      <c r="AT45" s="47"/>
      <c r="AU45" s="40"/>
      <c r="AV45" s="47"/>
      <c r="AW45" s="47"/>
      <c r="AX45" s="22"/>
      <c r="AY45" s="22"/>
      <c r="AZ45" s="40"/>
      <c r="BA45" s="40"/>
      <c r="BB45" s="47"/>
      <c r="BC45" s="41"/>
      <c r="BD45" s="41"/>
      <c r="BE45" s="41"/>
      <c r="BF45" s="47"/>
      <c r="BG45" s="40"/>
      <c r="BH45" s="40"/>
      <c r="BI45" s="43"/>
      <c r="BJ45" s="48"/>
      <c r="BK45" s="48"/>
      <c r="BL45" s="48"/>
      <c r="BM45" s="48"/>
      <c r="BN45" s="48"/>
      <c r="BO45" s="48"/>
      <c r="BP45" s="48"/>
      <c r="BQ45" s="48"/>
      <c r="BR45" s="48"/>
      <c r="BS45" s="48"/>
      <c r="BT45" s="48"/>
      <c r="BU45" s="48"/>
      <c r="BV45" s="48"/>
      <c r="BW45" s="43"/>
      <c r="BX45" s="48"/>
      <c r="BY45" s="48"/>
      <c r="BZ45" s="48"/>
      <c r="CA45" s="48"/>
      <c r="CB45" s="48"/>
      <c r="CC45" s="48"/>
      <c r="CD45" s="48"/>
      <c r="CE45" s="48"/>
      <c r="CF45" s="48"/>
      <c r="CG45" s="48"/>
      <c r="CH45" s="48"/>
      <c r="CI45" s="48"/>
      <c r="CJ45" s="49"/>
    </row>
    <row r="46" spans="2:90" s="23" customFormat="1" ht="65.099999999999994" customHeight="1" x14ac:dyDescent="0.25">
      <c r="B46" s="1061" t="s">
        <v>59</v>
      </c>
      <c r="C46" s="1061" t="s">
        <v>60</v>
      </c>
      <c r="D46" s="1061" t="s">
        <v>61</v>
      </c>
      <c r="E46" s="1061" t="s">
        <v>62</v>
      </c>
      <c r="F46" s="1061" t="s">
        <v>63</v>
      </c>
      <c r="G46" s="1061" t="s">
        <v>64</v>
      </c>
      <c r="H46" s="1062" t="s">
        <v>65</v>
      </c>
      <c r="I46" s="1062" t="s">
        <v>66</v>
      </c>
      <c r="J46" s="1062" t="s">
        <v>67</v>
      </c>
      <c r="K46" s="1063" t="s">
        <v>68</v>
      </c>
      <c r="L46" s="1064" t="s">
        <v>186</v>
      </c>
      <c r="M46" s="1064" t="s">
        <v>70</v>
      </c>
      <c r="N46" s="1073" t="s">
        <v>194</v>
      </c>
      <c r="O46" s="1065"/>
      <c r="P46" s="1065"/>
      <c r="Q46" s="1065"/>
      <c r="R46" s="1066"/>
      <c r="S46" s="1064" t="s">
        <v>72</v>
      </c>
      <c r="T46" s="1065" t="s">
        <v>73</v>
      </c>
      <c r="U46" s="458">
        <v>1</v>
      </c>
      <c r="V46" s="1062" t="s">
        <v>195</v>
      </c>
      <c r="W46" s="1062" t="s">
        <v>196</v>
      </c>
      <c r="X46" s="1074" t="s">
        <v>76</v>
      </c>
      <c r="Y46" s="1062" t="s">
        <v>197</v>
      </c>
      <c r="Z46" s="1064" t="s">
        <v>78</v>
      </c>
      <c r="AA46" s="460">
        <v>0.25</v>
      </c>
      <c r="AB46" s="460">
        <v>0.25</v>
      </c>
      <c r="AC46" s="460">
        <v>0.25</v>
      </c>
      <c r="AD46" s="460">
        <v>0.25</v>
      </c>
      <c r="AE46" s="464"/>
      <c r="AF46" s="111"/>
      <c r="AG46" s="111"/>
      <c r="AH46" s="111"/>
      <c r="AI46" s="40"/>
      <c r="AJ46" s="41"/>
      <c r="AK46" s="47"/>
      <c r="AL46" s="47"/>
      <c r="AM46" s="47"/>
      <c r="AN46" s="41"/>
      <c r="AO46" s="40"/>
      <c r="AP46" s="47"/>
      <c r="AQ46" s="41"/>
      <c r="AR46" s="41"/>
      <c r="AS46" s="41"/>
      <c r="AT46" s="47"/>
      <c r="AU46" s="40"/>
      <c r="AV46" s="41"/>
      <c r="AW46" s="47"/>
      <c r="AX46" s="47"/>
      <c r="AY46" s="47"/>
      <c r="AZ46" s="40"/>
      <c r="BA46" s="40"/>
      <c r="BB46" s="22"/>
      <c r="BC46" s="41"/>
      <c r="BD46" s="41"/>
      <c r="BE46" s="41"/>
      <c r="BF46" s="47"/>
      <c r="BG46" s="40"/>
      <c r="BH46" s="40"/>
      <c r="BI46" s="43"/>
      <c r="BJ46" s="48"/>
      <c r="BK46" s="48"/>
      <c r="BL46" s="48"/>
      <c r="BM46" s="48"/>
      <c r="BN46" s="48"/>
      <c r="BO46" s="48"/>
      <c r="BP46" s="48"/>
      <c r="BQ46" s="48"/>
      <c r="BR46" s="48"/>
      <c r="BS46" s="48"/>
      <c r="BT46" s="48"/>
      <c r="BU46" s="48"/>
      <c r="BV46" s="48"/>
      <c r="BW46" s="43"/>
      <c r="BX46" s="48"/>
      <c r="BY46" s="48"/>
      <c r="BZ46" s="48"/>
      <c r="CA46" s="48"/>
      <c r="CB46" s="48"/>
      <c r="CC46" s="48"/>
      <c r="CD46" s="48"/>
      <c r="CE46" s="48"/>
      <c r="CF46" s="48"/>
      <c r="CG46" s="48"/>
      <c r="CH46" s="48"/>
      <c r="CI46" s="48"/>
      <c r="CJ46" s="49"/>
    </row>
    <row r="47" spans="2:90" s="23" customFormat="1" ht="65.099999999999994" customHeight="1" x14ac:dyDescent="0.25">
      <c r="B47" s="1061" t="s">
        <v>59</v>
      </c>
      <c r="C47" s="1061" t="s">
        <v>60</v>
      </c>
      <c r="D47" s="1061" t="s">
        <v>61</v>
      </c>
      <c r="E47" s="1061" t="s">
        <v>62</v>
      </c>
      <c r="F47" s="1061" t="s">
        <v>63</v>
      </c>
      <c r="G47" s="1061" t="s">
        <v>64</v>
      </c>
      <c r="H47" s="1062" t="s">
        <v>65</v>
      </c>
      <c r="I47" s="1062" t="s">
        <v>66</v>
      </c>
      <c r="J47" s="1062" t="s">
        <v>67</v>
      </c>
      <c r="K47" s="1063" t="s">
        <v>68</v>
      </c>
      <c r="L47" s="1064" t="s">
        <v>186</v>
      </c>
      <c r="M47" s="1064" t="s">
        <v>70</v>
      </c>
      <c r="N47" s="1073" t="s">
        <v>198</v>
      </c>
      <c r="O47" s="1065"/>
      <c r="P47" s="1065"/>
      <c r="Q47" s="1065"/>
      <c r="R47" s="1066"/>
      <c r="S47" s="1064" t="s">
        <v>72</v>
      </c>
      <c r="T47" s="1065" t="s">
        <v>73</v>
      </c>
      <c r="U47" s="456">
        <v>1</v>
      </c>
      <c r="V47" s="1075" t="s">
        <v>199</v>
      </c>
      <c r="W47" s="1062" t="s">
        <v>200</v>
      </c>
      <c r="X47" s="1062" t="s">
        <v>152</v>
      </c>
      <c r="Y47" s="1064" t="s">
        <v>201</v>
      </c>
      <c r="Z47" s="1064" t="s">
        <v>78</v>
      </c>
      <c r="AA47" s="460"/>
      <c r="AB47" s="460"/>
      <c r="AC47" s="460"/>
      <c r="AD47" s="460">
        <v>1</v>
      </c>
      <c r="AE47" s="464"/>
      <c r="AF47" s="111"/>
      <c r="AG47" s="111"/>
      <c r="AH47" s="111"/>
      <c r="AI47" s="40"/>
      <c r="AJ47" s="41"/>
      <c r="AK47" s="47"/>
      <c r="AL47" s="47"/>
      <c r="AM47" s="47"/>
      <c r="AN47" s="41"/>
      <c r="AO47" s="40"/>
      <c r="AP47" s="47"/>
      <c r="AQ47" s="41"/>
      <c r="AR47" s="41"/>
      <c r="AS47" s="41"/>
      <c r="AT47" s="47"/>
      <c r="AU47" s="40"/>
      <c r="AV47" s="41"/>
      <c r="AW47" s="47"/>
      <c r="AX47" s="22"/>
      <c r="AY47" s="22"/>
      <c r="AZ47" s="40"/>
      <c r="BA47" s="40"/>
      <c r="BB47" s="47"/>
      <c r="BC47" s="41"/>
      <c r="BD47" s="41"/>
      <c r="BE47" s="41"/>
      <c r="BF47" s="47"/>
      <c r="BG47" s="40"/>
      <c r="BH47" s="40"/>
      <c r="BI47" s="43"/>
      <c r="BJ47" s="48"/>
      <c r="BK47" s="48"/>
      <c r="BL47" s="48"/>
      <c r="BM47" s="48"/>
      <c r="BN47" s="48"/>
      <c r="BO47" s="48"/>
      <c r="BP47" s="48"/>
      <c r="BQ47" s="48"/>
      <c r="BR47" s="48"/>
      <c r="BS47" s="48"/>
      <c r="BT47" s="48"/>
      <c r="BU47" s="48"/>
      <c r="BV47" s="48"/>
      <c r="BW47" s="43"/>
      <c r="BX47" s="48"/>
      <c r="BY47" s="48"/>
      <c r="BZ47" s="48"/>
      <c r="CA47" s="48"/>
      <c r="CB47" s="48"/>
      <c r="CC47" s="48"/>
      <c r="CD47" s="48"/>
      <c r="CE47" s="48"/>
      <c r="CF47" s="48"/>
      <c r="CG47" s="48"/>
      <c r="CH47" s="48"/>
      <c r="CI47" s="48"/>
      <c r="CJ47" s="49"/>
    </row>
    <row r="48" spans="2:90" s="23" customFormat="1" ht="65.099999999999994" customHeight="1" x14ac:dyDescent="0.25">
      <c r="B48" s="1061" t="s">
        <v>59</v>
      </c>
      <c r="C48" s="1061" t="s">
        <v>60</v>
      </c>
      <c r="D48" s="1061" t="s">
        <v>61</v>
      </c>
      <c r="E48" s="1061" t="s">
        <v>62</v>
      </c>
      <c r="F48" s="1061" t="s">
        <v>63</v>
      </c>
      <c r="G48" s="1061" t="s">
        <v>64</v>
      </c>
      <c r="H48" s="1062" t="s">
        <v>65</v>
      </c>
      <c r="I48" s="1062" t="s">
        <v>66</v>
      </c>
      <c r="J48" s="1062" t="s">
        <v>67</v>
      </c>
      <c r="K48" s="1063" t="s">
        <v>68</v>
      </c>
      <c r="L48" s="1064" t="s">
        <v>186</v>
      </c>
      <c r="M48" s="1064" t="s">
        <v>70</v>
      </c>
      <c r="N48" s="1073" t="s">
        <v>202</v>
      </c>
      <c r="O48" s="1065"/>
      <c r="P48" s="1065"/>
      <c r="Q48" s="1065"/>
      <c r="R48" s="1066"/>
      <c r="S48" s="1064" t="s">
        <v>72</v>
      </c>
      <c r="T48" s="1065" t="s">
        <v>73</v>
      </c>
      <c r="U48" s="456">
        <v>2</v>
      </c>
      <c r="V48" s="1062" t="s">
        <v>203</v>
      </c>
      <c r="W48" s="1062" t="s">
        <v>204</v>
      </c>
      <c r="X48" s="1062" t="s">
        <v>86</v>
      </c>
      <c r="Y48" s="1064" t="s">
        <v>205</v>
      </c>
      <c r="Z48" s="1064" t="s">
        <v>78</v>
      </c>
      <c r="AA48" s="460"/>
      <c r="AB48" s="460"/>
      <c r="AC48" s="460">
        <v>0.5</v>
      </c>
      <c r="AD48" s="460">
        <v>0.5</v>
      </c>
      <c r="AE48" s="464"/>
      <c r="AF48" s="111"/>
      <c r="AG48" s="111"/>
      <c r="AH48" s="111"/>
      <c r="AI48" s="40"/>
      <c r="AJ48" s="41"/>
      <c r="AK48" s="47"/>
      <c r="AL48" s="47"/>
      <c r="AM48" s="47"/>
      <c r="AN48" s="41"/>
      <c r="AO48" s="40"/>
      <c r="AP48" s="47"/>
      <c r="AQ48" s="41"/>
      <c r="AR48" s="41"/>
      <c r="AS48" s="41"/>
      <c r="AT48" s="47"/>
      <c r="AU48" s="40"/>
      <c r="AV48" s="41"/>
      <c r="AW48" s="50"/>
      <c r="AX48" s="22"/>
      <c r="AY48" s="22"/>
      <c r="AZ48" s="40"/>
      <c r="BA48" s="40"/>
      <c r="BB48" s="22"/>
      <c r="BC48" s="41"/>
      <c r="BD48" s="41"/>
      <c r="BE48" s="41"/>
      <c r="BF48" s="47"/>
      <c r="BG48" s="40"/>
      <c r="BH48" s="40"/>
      <c r="BI48" s="43"/>
      <c r="BJ48" s="48"/>
      <c r="BK48" s="48"/>
      <c r="BL48" s="48"/>
      <c r="BM48" s="48"/>
      <c r="BN48" s="48"/>
      <c r="BO48" s="48"/>
      <c r="BP48" s="48"/>
      <c r="BQ48" s="48"/>
      <c r="BR48" s="48"/>
      <c r="BS48" s="48"/>
      <c r="BT48" s="48"/>
      <c r="BU48" s="48"/>
      <c r="BV48" s="48"/>
      <c r="BW48" s="43"/>
      <c r="BX48" s="48"/>
      <c r="BY48" s="48"/>
      <c r="BZ48" s="48"/>
      <c r="CA48" s="48"/>
      <c r="CB48" s="48"/>
      <c r="CC48" s="48"/>
      <c r="CD48" s="48"/>
      <c r="CE48" s="48"/>
      <c r="CF48" s="48"/>
      <c r="CG48" s="48"/>
      <c r="CH48" s="48"/>
      <c r="CI48" s="48"/>
      <c r="CJ48" s="49"/>
    </row>
    <row r="49" spans="1:91" s="23" customFormat="1" ht="65.099999999999994" customHeight="1" x14ac:dyDescent="0.25">
      <c r="B49" s="1061" t="s">
        <v>59</v>
      </c>
      <c r="C49" s="1061" t="s">
        <v>60</v>
      </c>
      <c r="D49" s="1061" t="s">
        <v>61</v>
      </c>
      <c r="E49" s="1061" t="s">
        <v>62</v>
      </c>
      <c r="F49" s="1061" t="s">
        <v>63</v>
      </c>
      <c r="G49" s="1061" t="s">
        <v>64</v>
      </c>
      <c r="H49" s="1062" t="s">
        <v>65</v>
      </c>
      <c r="I49" s="1062" t="s">
        <v>66</v>
      </c>
      <c r="J49" s="1062" t="s">
        <v>67</v>
      </c>
      <c r="K49" s="1063" t="s">
        <v>68</v>
      </c>
      <c r="L49" s="1064" t="s">
        <v>186</v>
      </c>
      <c r="M49" s="1064" t="s">
        <v>70</v>
      </c>
      <c r="N49" s="1073" t="s">
        <v>206</v>
      </c>
      <c r="O49" s="1065"/>
      <c r="P49" s="1065"/>
      <c r="Q49" s="1065"/>
      <c r="R49" s="1066"/>
      <c r="S49" s="1064" t="s">
        <v>72</v>
      </c>
      <c r="T49" s="1065" t="s">
        <v>73</v>
      </c>
      <c r="U49" s="456">
        <v>1</v>
      </c>
      <c r="V49" s="1062" t="s">
        <v>207</v>
      </c>
      <c r="W49" s="1062" t="s">
        <v>208</v>
      </c>
      <c r="X49" s="1062" t="s">
        <v>86</v>
      </c>
      <c r="Y49" s="1064" t="s">
        <v>209</v>
      </c>
      <c r="Z49" s="1064" t="s">
        <v>78</v>
      </c>
      <c r="AA49" s="460"/>
      <c r="AB49" s="460"/>
      <c r="AC49" s="460"/>
      <c r="AD49" s="460">
        <v>1</v>
      </c>
      <c r="AE49" s="464"/>
      <c r="AF49" s="111"/>
      <c r="AG49" s="111"/>
      <c r="AH49" s="111"/>
      <c r="AI49" s="40"/>
      <c r="AJ49" s="41"/>
      <c r="AK49" s="47"/>
      <c r="AL49" s="47"/>
      <c r="AM49" s="47"/>
      <c r="AN49" s="41"/>
      <c r="AO49" s="40"/>
      <c r="AP49" s="47"/>
      <c r="AQ49" s="41"/>
      <c r="AR49" s="41"/>
      <c r="AS49" s="41"/>
      <c r="AT49" s="47"/>
      <c r="AU49" s="40"/>
      <c r="AV49" s="41"/>
      <c r="AW49" s="50"/>
      <c r="AX49" s="22"/>
      <c r="AY49" s="22"/>
      <c r="AZ49" s="40"/>
      <c r="BA49" s="40"/>
      <c r="BB49" s="22"/>
      <c r="BC49" s="41"/>
      <c r="BD49" s="41"/>
      <c r="BE49" s="41"/>
      <c r="BF49" s="47"/>
      <c r="BG49" s="40"/>
      <c r="BH49" s="40"/>
      <c r="BI49" s="43"/>
      <c r="BJ49" s="48"/>
      <c r="BK49" s="48"/>
      <c r="BL49" s="48"/>
      <c r="BM49" s="48"/>
      <c r="BN49" s="48"/>
      <c r="BO49" s="48"/>
      <c r="BP49" s="48"/>
      <c r="BQ49" s="48"/>
      <c r="BR49" s="48"/>
      <c r="BS49" s="48"/>
      <c r="BT49" s="48"/>
      <c r="BU49" s="48"/>
      <c r="BV49" s="48"/>
      <c r="BW49" s="43"/>
      <c r="BX49" s="48"/>
      <c r="BY49" s="48"/>
      <c r="BZ49" s="48"/>
      <c r="CA49" s="48"/>
      <c r="CB49" s="48"/>
      <c r="CC49" s="48"/>
      <c r="CD49" s="48"/>
      <c r="CE49" s="48"/>
      <c r="CF49" s="48"/>
      <c r="CG49" s="48"/>
      <c r="CH49" s="48"/>
      <c r="CI49" s="48"/>
      <c r="CJ49" s="49"/>
    </row>
    <row r="50" spans="1:91" s="23" customFormat="1" ht="65.099999999999994" customHeight="1" x14ac:dyDescent="0.25">
      <c r="B50" s="1061" t="s">
        <v>59</v>
      </c>
      <c r="C50" s="1061" t="s">
        <v>60</v>
      </c>
      <c r="D50" s="1061" t="s">
        <v>61</v>
      </c>
      <c r="E50" s="1061" t="s">
        <v>62</v>
      </c>
      <c r="F50" s="1061" t="s">
        <v>63</v>
      </c>
      <c r="G50" s="1061" t="s">
        <v>64</v>
      </c>
      <c r="H50" s="1062" t="s">
        <v>65</v>
      </c>
      <c r="I50" s="1062" t="s">
        <v>66</v>
      </c>
      <c r="J50" s="1062" t="s">
        <v>67</v>
      </c>
      <c r="K50" s="1063" t="s">
        <v>68</v>
      </c>
      <c r="L50" s="1064" t="s">
        <v>186</v>
      </c>
      <c r="M50" s="1064" t="s">
        <v>70</v>
      </c>
      <c r="N50" s="1065" t="s">
        <v>210</v>
      </c>
      <c r="O50" s="1065"/>
      <c r="P50" s="1065"/>
      <c r="Q50" s="1065"/>
      <c r="R50" s="1066"/>
      <c r="S50" s="1064" t="s">
        <v>211</v>
      </c>
      <c r="T50" s="1065" t="s">
        <v>73</v>
      </c>
      <c r="U50" s="459">
        <v>1</v>
      </c>
      <c r="V50" s="1067" t="s">
        <v>212</v>
      </c>
      <c r="W50" s="1067" t="s">
        <v>213</v>
      </c>
      <c r="X50" s="1064" t="s">
        <v>214</v>
      </c>
      <c r="Y50" s="1068" t="s">
        <v>215</v>
      </c>
      <c r="Z50" s="1064" t="s">
        <v>78</v>
      </c>
      <c r="AA50" s="460">
        <v>1</v>
      </c>
      <c r="AB50" s="460"/>
      <c r="AC50" s="460"/>
      <c r="AD50" s="460"/>
      <c r="AE50" s="464"/>
      <c r="AF50" s="111"/>
      <c r="AG50" s="111"/>
      <c r="AH50" s="111"/>
      <c r="AI50" s="40"/>
      <c r="AJ50" s="41"/>
      <c r="AK50" s="47"/>
      <c r="AL50" s="47"/>
      <c r="AM50" s="47"/>
      <c r="AN50" s="41"/>
      <c r="AO50" s="40"/>
      <c r="AP50" s="47"/>
      <c r="AQ50" s="41"/>
      <c r="AR50" s="41"/>
      <c r="AS50" s="41"/>
      <c r="AT50" s="47"/>
      <c r="AU50" s="40"/>
      <c r="AV50" s="41"/>
      <c r="AW50" s="50"/>
      <c r="AX50" s="22"/>
      <c r="AY50" s="22"/>
      <c r="AZ50" s="40"/>
      <c r="BA50" s="40"/>
      <c r="BB50" s="22"/>
      <c r="BC50" s="41"/>
      <c r="BD50" s="41"/>
      <c r="BE50" s="41"/>
      <c r="BF50" s="47"/>
      <c r="BG50" s="40"/>
      <c r="BH50" s="40"/>
      <c r="BI50" s="43"/>
      <c r="BJ50" s="48"/>
      <c r="BK50" s="48"/>
      <c r="BL50" s="48"/>
      <c r="BM50" s="48"/>
      <c r="BN50" s="48"/>
      <c r="BO50" s="48"/>
      <c r="BP50" s="48"/>
      <c r="BQ50" s="48"/>
      <c r="BR50" s="48"/>
      <c r="BS50" s="48"/>
      <c r="BT50" s="48"/>
      <c r="BU50" s="48"/>
      <c r="BV50" s="48"/>
      <c r="BW50" s="43"/>
      <c r="BX50" s="48"/>
      <c r="BY50" s="48"/>
      <c r="BZ50" s="48"/>
      <c r="CA50" s="48"/>
      <c r="CB50" s="48"/>
      <c r="CC50" s="48"/>
      <c r="CD50" s="48"/>
      <c r="CE50" s="48"/>
      <c r="CF50" s="48"/>
      <c r="CG50" s="48"/>
      <c r="CH50" s="48"/>
      <c r="CI50" s="48"/>
      <c r="CJ50" s="49"/>
      <c r="CM50" s="23" t="s">
        <v>111</v>
      </c>
    </row>
    <row r="51" spans="1:91" s="23" customFormat="1" ht="65.099999999999994" customHeight="1" x14ac:dyDescent="0.25">
      <c r="B51" s="1061" t="s">
        <v>59</v>
      </c>
      <c r="C51" s="1061" t="s">
        <v>60</v>
      </c>
      <c r="D51" s="1061" t="s">
        <v>61</v>
      </c>
      <c r="E51" s="1061" t="s">
        <v>62</v>
      </c>
      <c r="F51" s="1061" t="s">
        <v>63</v>
      </c>
      <c r="G51" s="1061" t="s">
        <v>64</v>
      </c>
      <c r="H51" s="1062" t="s">
        <v>65</v>
      </c>
      <c r="I51" s="1062" t="s">
        <v>66</v>
      </c>
      <c r="J51" s="1062" t="s">
        <v>67</v>
      </c>
      <c r="K51" s="1063" t="s">
        <v>68</v>
      </c>
      <c r="L51" s="1064" t="s">
        <v>186</v>
      </c>
      <c r="M51" s="1064" t="s">
        <v>70</v>
      </c>
      <c r="N51" s="1065" t="s">
        <v>216</v>
      </c>
      <c r="O51" s="1065"/>
      <c r="P51" s="1065"/>
      <c r="Q51" s="1065"/>
      <c r="R51" s="1066"/>
      <c r="S51" s="1064" t="s">
        <v>211</v>
      </c>
      <c r="T51" s="1065" t="s">
        <v>73</v>
      </c>
      <c r="U51" s="459">
        <v>1</v>
      </c>
      <c r="V51" s="1067" t="s">
        <v>217</v>
      </c>
      <c r="W51" s="1067" t="s">
        <v>218</v>
      </c>
      <c r="X51" s="1064" t="s">
        <v>214</v>
      </c>
      <c r="Y51" s="1067" t="s">
        <v>219</v>
      </c>
      <c r="Z51" s="1064" t="s">
        <v>78</v>
      </c>
      <c r="AA51" s="1064"/>
      <c r="AB51" s="460">
        <v>1</v>
      </c>
      <c r="AC51" s="460"/>
      <c r="AD51" s="460"/>
      <c r="AE51" s="464"/>
      <c r="AF51" s="111"/>
      <c r="AG51" s="111"/>
      <c r="AH51" s="111"/>
      <c r="AI51" s="40"/>
      <c r="AJ51" s="41"/>
      <c r="AK51" s="47"/>
      <c r="AL51" s="47"/>
      <c r="AM51" s="47"/>
      <c r="AN51" s="41"/>
      <c r="AO51" s="40"/>
      <c r="AP51" s="47"/>
      <c r="AQ51" s="41"/>
      <c r="AR51" s="41"/>
      <c r="AS51" s="41"/>
      <c r="AT51" s="47"/>
      <c r="AU51" s="40"/>
      <c r="AV51" s="41"/>
      <c r="AW51" s="50"/>
      <c r="AX51" s="22"/>
      <c r="AY51" s="22"/>
      <c r="AZ51" s="40"/>
      <c r="BA51" s="40"/>
      <c r="BB51" s="22"/>
      <c r="BC51" s="41"/>
      <c r="BD51" s="41"/>
      <c r="BE51" s="41"/>
      <c r="BF51" s="47"/>
      <c r="BG51" s="40"/>
      <c r="BH51" s="40"/>
      <c r="BI51" s="43"/>
      <c r="BJ51" s="48"/>
      <c r="BK51" s="48"/>
      <c r="BL51" s="48"/>
      <c r="BM51" s="48"/>
      <c r="BN51" s="48"/>
      <c r="BO51" s="48"/>
      <c r="BP51" s="48"/>
      <c r="BQ51" s="48"/>
      <c r="BR51" s="48"/>
      <c r="BS51" s="48"/>
      <c r="BT51" s="48"/>
      <c r="BU51" s="48"/>
      <c r="BV51" s="48"/>
      <c r="BW51" s="43"/>
      <c r="BX51" s="48"/>
      <c r="BY51" s="48"/>
      <c r="BZ51" s="48"/>
      <c r="CA51" s="48"/>
      <c r="CB51" s="48"/>
      <c r="CC51" s="48"/>
      <c r="CD51" s="48"/>
      <c r="CE51" s="48"/>
      <c r="CF51" s="48"/>
      <c r="CG51" s="48"/>
      <c r="CH51" s="48"/>
      <c r="CI51" s="48"/>
      <c r="CJ51" s="49"/>
    </row>
    <row r="52" spans="1:91" s="23" customFormat="1" ht="65.099999999999994" customHeight="1" x14ac:dyDescent="0.25">
      <c r="B52" s="1061" t="s">
        <v>59</v>
      </c>
      <c r="C52" s="1061" t="s">
        <v>60</v>
      </c>
      <c r="D52" s="1061" t="s">
        <v>61</v>
      </c>
      <c r="E52" s="1061" t="s">
        <v>62</v>
      </c>
      <c r="F52" s="1061" t="s">
        <v>63</v>
      </c>
      <c r="G52" s="1061" t="s">
        <v>64</v>
      </c>
      <c r="H52" s="1062" t="s">
        <v>65</v>
      </c>
      <c r="I52" s="1062" t="s">
        <v>66</v>
      </c>
      <c r="J52" s="1062" t="s">
        <v>67</v>
      </c>
      <c r="K52" s="1063" t="s">
        <v>68</v>
      </c>
      <c r="L52" s="1064" t="s">
        <v>186</v>
      </c>
      <c r="M52" s="1064" t="s">
        <v>70</v>
      </c>
      <c r="N52" s="1065" t="s">
        <v>220</v>
      </c>
      <c r="O52" s="1065"/>
      <c r="P52" s="1065"/>
      <c r="Q52" s="1065"/>
      <c r="R52" s="1066"/>
      <c r="S52" s="1064" t="s">
        <v>211</v>
      </c>
      <c r="T52" s="1065" t="s">
        <v>73</v>
      </c>
      <c r="U52" s="459">
        <v>11</v>
      </c>
      <c r="V52" s="1067" t="s">
        <v>221</v>
      </c>
      <c r="W52" s="1067" t="s">
        <v>222</v>
      </c>
      <c r="X52" s="1064" t="s">
        <v>76</v>
      </c>
      <c r="Y52" s="1067" t="s">
        <v>223</v>
      </c>
      <c r="Z52" s="1064" t="s">
        <v>78</v>
      </c>
      <c r="AA52" s="460"/>
      <c r="AB52" s="460"/>
      <c r="AC52" s="460">
        <v>0.6</v>
      </c>
      <c r="AD52" s="460">
        <v>0.4</v>
      </c>
      <c r="AE52" s="464"/>
      <c r="AF52" s="111"/>
      <c r="AG52" s="111"/>
      <c r="AH52" s="111"/>
      <c r="AI52" s="40"/>
      <c r="AJ52" s="41"/>
      <c r="AK52" s="47"/>
      <c r="AL52" s="47"/>
      <c r="AM52" s="47"/>
      <c r="AN52" s="41"/>
      <c r="AO52" s="40"/>
      <c r="AP52" s="47"/>
      <c r="AQ52" s="41"/>
      <c r="AR52" s="41"/>
      <c r="AS52" s="41"/>
      <c r="AT52" s="47"/>
      <c r="AU52" s="40"/>
      <c r="AV52" s="41"/>
      <c r="AW52" s="50"/>
      <c r="AX52" s="22"/>
      <c r="AY52" s="22"/>
      <c r="AZ52" s="40"/>
      <c r="BA52" s="40"/>
      <c r="BB52" s="22"/>
      <c r="BC52" s="41"/>
      <c r="BD52" s="41"/>
      <c r="BE52" s="41"/>
      <c r="BF52" s="47"/>
      <c r="BG52" s="40"/>
      <c r="BH52" s="40"/>
      <c r="BI52" s="43"/>
      <c r="BJ52" s="48"/>
      <c r="BK52" s="48"/>
      <c r="BL52" s="48"/>
      <c r="BM52" s="48"/>
      <c r="BN52" s="48"/>
      <c r="BO52" s="48"/>
      <c r="BP52" s="48"/>
      <c r="BQ52" s="48"/>
      <c r="BR52" s="48"/>
      <c r="BS52" s="48"/>
      <c r="BT52" s="48"/>
      <c r="BU52" s="48"/>
      <c r="BV52" s="48"/>
      <c r="BW52" s="43"/>
      <c r="BX52" s="48"/>
      <c r="BY52" s="48"/>
      <c r="BZ52" s="48"/>
      <c r="CA52" s="48"/>
      <c r="CB52" s="48"/>
      <c r="CC52" s="48"/>
      <c r="CD52" s="48"/>
      <c r="CE52" s="48"/>
      <c r="CF52" s="48"/>
      <c r="CG52" s="48"/>
      <c r="CH52" s="48"/>
      <c r="CI52" s="48"/>
      <c r="CJ52" s="49"/>
    </row>
    <row r="53" spans="1:91" s="23" customFormat="1" ht="65.099999999999994" customHeight="1" x14ac:dyDescent="0.25">
      <c r="B53" s="1061" t="s">
        <v>59</v>
      </c>
      <c r="C53" s="1061" t="s">
        <v>60</v>
      </c>
      <c r="D53" s="1061" t="s">
        <v>61</v>
      </c>
      <c r="E53" s="1061" t="s">
        <v>62</v>
      </c>
      <c r="F53" s="1061" t="s">
        <v>63</v>
      </c>
      <c r="G53" s="1061" t="s">
        <v>64</v>
      </c>
      <c r="H53" s="1062" t="s">
        <v>65</v>
      </c>
      <c r="I53" s="1062" t="s">
        <v>66</v>
      </c>
      <c r="J53" s="1062" t="s">
        <v>67</v>
      </c>
      <c r="K53" s="1063" t="s">
        <v>68</v>
      </c>
      <c r="L53" s="1064" t="s">
        <v>186</v>
      </c>
      <c r="M53" s="1064" t="s">
        <v>70</v>
      </c>
      <c r="N53" s="1065" t="s">
        <v>224</v>
      </c>
      <c r="O53" s="1065"/>
      <c r="P53" s="1065"/>
      <c r="Q53" s="1065"/>
      <c r="R53" s="1066"/>
      <c r="S53" s="1064" t="s">
        <v>211</v>
      </c>
      <c r="T53" s="1065" t="s">
        <v>73</v>
      </c>
      <c r="U53" s="459">
        <v>1</v>
      </c>
      <c r="V53" s="1067" t="s">
        <v>225</v>
      </c>
      <c r="W53" s="1067" t="s">
        <v>226</v>
      </c>
      <c r="X53" s="1064" t="s">
        <v>214</v>
      </c>
      <c r="Y53" s="1067" t="s">
        <v>227</v>
      </c>
      <c r="Z53" s="1064" t="s">
        <v>78</v>
      </c>
      <c r="AA53" s="460"/>
      <c r="AB53" s="460">
        <v>1</v>
      </c>
      <c r="AC53" s="460"/>
      <c r="AD53" s="460"/>
      <c r="AE53" s="464"/>
      <c r="AF53" s="111"/>
      <c r="AG53" s="111"/>
      <c r="AH53" s="111"/>
      <c r="AI53" s="40"/>
      <c r="AJ53" s="41"/>
      <c r="AK53" s="47"/>
      <c r="AL53" s="47"/>
      <c r="AM53" s="47"/>
      <c r="AN53" s="41"/>
      <c r="AO53" s="40"/>
      <c r="AP53" s="47"/>
      <c r="AQ53" s="41"/>
      <c r="AR53" s="41"/>
      <c r="AS53" s="41"/>
      <c r="AT53" s="47"/>
      <c r="AU53" s="40"/>
      <c r="AV53" s="41"/>
      <c r="AW53" s="50"/>
      <c r="AX53" s="22"/>
      <c r="AY53" s="22"/>
      <c r="AZ53" s="40"/>
      <c r="BA53" s="40"/>
      <c r="BB53" s="22"/>
      <c r="BC53" s="41"/>
      <c r="BD53" s="41"/>
      <c r="BE53" s="41"/>
      <c r="BF53" s="47"/>
      <c r="BG53" s="40"/>
      <c r="BH53" s="40"/>
      <c r="BI53" s="43"/>
      <c r="BJ53" s="48"/>
      <c r="BK53" s="48"/>
      <c r="BL53" s="48"/>
      <c r="BM53" s="48"/>
      <c r="BN53" s="48"/>
      <c r="BO53" s="48"/>
      <c r="BP53" s="48"/>
      <c r="BQ53" s="48"/>
      <c r="BR53" s="48"/>
      <c r="BS53" s="48"/>
      <c r="BT53" s="48"/>
      <c r="BU53" s="48"/>
      <c r="BV53" s="48"/>
      <c r="BW53" s="43"/>
      <c r="BX53" s="48"/>
      <c r="BY53" s="48"/>
      <c r="BZ53" s="48"/>
      <c r="CA53" s="48"/>
      <c r="CB53" s="48"/>
      <c r="CC53" s="48"/>
      <c r="CD53" s="48"/>
      <c r="CE53" s="48"/>
      <c r="CF53" s="48"/>
      <c r="CG53" s="48"/>
      <c r="CH53" s="48"/>
      <c r="CI53" s="48"/>
      <c r="CJ53" s="49"/>
    </row>
    <row r="54" spans="1:91" s="23" customFormat="1" ht="65.099999999999994" customHeight="1" x14ac:dyDescent="0.25">
      <c r="B54" s="1061" t="s">
        <v>59</v>
      </c>
      <c r="C54" s="1061" t="s">
        <v>60</v>
      </c>
      <c r="D54" s="1061" t="s">
        <v>61</v>
      </c>
      <c r="E54" s="1061" t="s">
        <v>62</v>
      </c>
      <c r="F54" s="1061" t="s">
        <v>63</v>
      </c>
      <c r="G54" s="1061" t="s">
        <v>64</v>
      </c>
      <c r="H54" s="1062" t="s">
        <v>65</v>
      </c>
      <c r="I54" s="1062" t="s">
        <v>66</v>
      </c>
      <c r="J54" s="1062" t="s">
        <v>67</v>
      </c>
      <c r="K54" s="1063" t="s">
        <v>68</v>
      </c>
      <c r="L54" s="1064" t="s">
        <v>186</v>
      </c>
      <c r="M54" s="1064" t="s">
        <v>70</v>
      </c>
      <c r="N54" s="1065" t="s">
        <v>228</v>
      </c>
      <c r="O54" s="1065"/>
      <c r="P54" s="1065"/>
      <c r="Q54" s="1065"/>
      <c r="R54" s="1066"/>
      <c r="S54" s="1064" t="s">
        <v>211</v>
      </c>
      <c r="T54" s="1065" t="s">
        <v>73</v>
      </c>
      <c r="U54" s="459">
        <v>2</v>
      </c>
      <c r="V54" s="1067" t="s">
        <v>229</v>
      </c>
      <c r="W54" s="1067" t="s">
        <v>230</v>
      </c>
      <c r="X54" s="1064" t="s">
        <v>214</v>
      </c>
      <c r="Y54" s="1067" t="s">
        <v>231</v>
      </c>
      <c r="Z54" s="1064" t="s">
        <v>78</v>
      </c>
      <c r="AA54" s="460"/>
      <c r="AB54" s="460">
        <v>1</v>
      </c>
      <c r="AC54" s="460"/>
      <c r="AD54" s="460"/>
      <c r="AE54" s="464"/>
      <c r="AF54" s="111"/>
      <c r="AG54" s="111"/>
      <c r="AH54" s="111"/>
      <c r="AI54" s="40"/>
      <c r="AJ54" s="41"/>
      <c r="AK54" s="47"/>
      <c r="AL54" s="47"/>
      <c r="AM54" s="47"/>
      <c r="AN54" s="41"/>
      <c r="AO54" s="40"/>
      <c r="AP54" s="47"/>
      <c r="AQ54" s="41"/>
      <c r="AR54" s="41"/>
      <c r="AS54" s="41"/>
      <c r="AT54" s="47"/>
      <c r="AU54" s="40"/>
      <c r="AV54" s="41"/>
      <c r="AW54" s="50"/>
      <c r="AX54" s="22"/>
      <c r="AY54" s="22"/>
      <c r="AZ54" s="40"/>
      <c r="BA54" s="40"/>
      <c r="BB54" s="22"/>
      <c r="BC54" s="41"/>
      <c r="BD54" s="41"/>
      <c r="BE54" s="41"/>
      <c r="BF54" s="47"/>
      <c r="BG54" s="40"/>
      <c r="BH54" s="40"/>
      <c r="BI54" s="43"/>
      <c r="BJ54" s="48"/>
      <c r="BK54" s="48"/>
      <c r="BL54" s="48"/>
      <c r="BM54" s="48"/>
      <c r="BN54" s="48"/>
      <c r="BO54" s="48"/>
      <c r="BP54" s="48"/>
      <c r="BQ54" s="48"/>
      <c r="BR54" s="48"/>
      <c r="BS54" s="48"/>
      <c r="BT54" s="48"/>
      <c r="BU54" s="48"/>
      <c r="BV54" s="48"/>
      <c r="BW54" s="43"/>
      <c r="BX54" s="48"/>
      <c r="BY54" s="48"/>
      <c r="BZ54" s="48"/>
      <c r="CA54" s="48"/>
      <c r="CB54" s="48"/>
      <c r="CC54" s="48"/>
      <c r="CD54" s="48"/>
      <c r="CE54" s="48"/>
      <c r="CF54" s="48"/>
      <c r="CG54" s="48"/>
      <c r="CH54" s="48"/>
      <c r="CI54" s="48"/>
      <c r="CJ54" s="49"/>
    </row>
    <row r="55" spans="1:91" s="23" customFormat="1" ht="65.099999999999994" customHeight="1" x14ac:dyDescent="0.25">
      <c r="B55" s="1061" t="s">
        <v>59</v>
      </c>
      <c r="C55" s="1061" t="s">
        <v>60</v>
      </c>
      <c r="D55" s="1061" t="s">
        <v>61</v>
      </c>
      <c r="E55" s="1061" t="s">
        <v>62</v>
      </c>
      <c r="F55" s="1061" t="s">
        <v>63</v>
      </c>
      <c r="G55" s="1061" t="s">
        <v>64</v>
      </c>
      <c r="H55" s="1062" t="s">
        <v>65</v>
      </c>
      <c r="I55" s="1062" t="s">
        <v>66</v>
      </c>
      <c r="J55" s="1062" t="s">
        <v>67</v>
      </c>
      <c r="K55" s="1063" t="s">
        <v>68</v>
      </c>
      <c r="L55" s="1064" t="s">
        <v>186</v>
      </c>
      <c r="M55" s="1064" t="s">
        <v>70</v>
      </c>
      <c r="N55" s="1065" t="s">
        <v>232</v>
      </c>
      <c r="O55" s="1065"/>
      <c r="P55" s="1065"/>
      <c r="Q55" s="1065"/>
      <c r="R55" s="1066"/>
      <c r="S55" s="1064" t="s">
        <v>211</v>
      </c>
      <c r="T55" s="1065" t="s">
        <v>73</v>
      </c>
      <c r="U55" s="458">
        <v>1</v>
      </c>
      <c r="V55" s="1067" t="s">
        <v>233</v>
      </c>
      <c r="W55" s="1067" t="s">
        <v>234</v>
      </c>
      <c r="X55" s="1064" t="s">
        <v>76</v>
      </c>
      <c r="Y55" s="1067" t="s">
        <v>235</v>
      </c>
      <c r="Z55" s="1064" t="s">
        <v>78</v>
      </c>
      <c r="AA55" s="460"/>
      <c r="AB55" s="460">
        <v>1</v>
      </c>
      <c r="AC55" s="460"/>
      <c r="AD55" s="460"/>
      <c r="AE55" s="464"/>
      <c r="AF55" s="111"/>
      <c r="AG55" s="111"/>
      <c r="AH55" s="111"/>
      <c r="AI55" s="40"/>
      <c r="AJ55" s="41"/>
      <c r="AK55" s="47"/>
      <c r="AL55" s="47"/>
      <c r="AM55" s="47"/>
      <c r="AN55" s="41"/>
      <c r="AO55" s="40"/>
      <c r="AP55" s="47"/>
      <c r="AQ55" s="41"/>
      <c r="AR55" s="41"/>
      <c r="AS55" s="41"/>
      <c r="AT55" s="47"/>
      <c r="AU55" s="40"/>
      <c r="AV55" s="41"/>
      <c r="AW55" s="50"/>
      <c r="AX55" s="22"/>
      <c r="AY55" s="22"/>
      <c r="AZ55" s="40"/>
      <c r="BA55" s="40"/>
      <c r="BB55" s="22"/>
      <c r="BC55" s="41"/>
      <c r="BD55" s="41"/>
      <c r="BE55" s="41"/>
      <c r="BF55" s="47"/>
      <c r="BG55" s="40"/>
      <c r="BH55" s="40"/>
      <c r="BI55" s="43"/>
      <c r="BJ55" s="48"/>
      <c r="BK55" s="48"/>
      <c r="BL55" s="48"/>
      <c r="BM55" s="48"/>
      <c r="BN55" s="48"/>
      <c r="BO55" s="48"/>
      <c r="BP55" s="48"/>
      <c r="BQ55" s="48"/>
      <c r="BR55" s="48"/>
      <c r="BS55" s="48"/>
      <c r="BT55" s="48"/>
      <c r="BU55" s="48"/>
      <c r="BV55" s="48"/>
      <c r="BW55" s="43"/>
      <c r="BX55" s="48"/>
      <c r="BY55" s="48"/>
      <c r="BZ55" s="48"/>
      <c r="CA55" s="48"/>
      <c r="CB55" s="48"/>
      <c r="CC55" s="48"/>
      <c r="CD55" s="48"/>
      <c r="CE55" s="48"/>
      <c r="CF55" s="48"/>
      <c r="CG55" s="48"/>
      <c r="CH55" s="48"/>
      <c r="CI55" s="48"/>
      <c r="CJ55" s="49"/>
    </row>
    <row r="56" spans="1:91" s="23" customFormat="1" ht="65.099999999999994" customHeight="1" x14ac:dyDescent="0.25">
      <c r="B56" s="1061" t="s">
        <v>59</v>
      </c>
      <c r="C56" s="1061" t="s">
        <v>60</v>
      </c>
      <c r="D56" s="1061" t="s">
        <v>61</v>
      </c>
      <c r="E56" s="1061" t="s">
        <v>62</v>
      </c>
      <c r="F56" s="1061" t="s">
        <v>63</v>
      </c>
      <c r="G56" s="1061" t="s">
        <v>64</v>
      </c>
      <c r="H56" s="1062" t="s">
        <v>65</v>
      </c>
      <c r="I56" s="1062" t="s">
        <v>66</v>
      </c>
      <c r="J56" s="1062" t="s">
        <v>67</v>
      </c>
      <c r="K56" s="1063" t="s">
        <v>68</v>
      </c>
      <c r="L56" s="1064" t="s">
        <v>186</v>
      </c>
      <c r="M56" s="1064" t="s">
        <v>70</v>
      </c>
      <c r="N56" s="1073" t="s">
        <v>236</v>
      </c>
      <c r="O56" s="1065"/>
      <c r="P56" s="1065"/>
      <c r="Q56" s="1065"/>
      <c r="R56" s="1066"/>
      <c r="S56" s="1064" t="s">
        <v>72</v>
      </c>
      <c r="T56" s="1065" t="s">
        <v>73</v>
      </c>
      <c r="U56" s="1071">
        <v>1</v>
      </c>
      <c r="V56" s="1062" t="s">
        <v>237</v>
      </c>
      <c r="W56" s="1062" t="s">
        <v>238</v>
      </c>
      <c r="X56" s="1074" t="s">
        <v>76</v>
      </c>
      <c r="Y56" s="1062" t="s">
        <v>239</v>
      </c>
      <c r="Z56" s="1064" t="s">
        <v>78</v>
      </c>
      <c r="AA56" s="460"/>
      <c r="AB56" s="460">
        <v>0.33</v>
      </c>
      <c r="AC56" s="460">
        <v>0.33</v>
      </c>
      <c r="AD56" s="460">
        <v>0.34</v>
      </c>
      <c r="AE56" s="464"/>
      <c r="AF56" s="111"/>
      <c r="AG56" s="111"/>
      <c r="AH56" s="111"/>
      <c r="AI56" s="40"/>
      <c r="AJ56" s="41"/>
      <c r="AK56" s="47"/>
      <c r="AL56" s="47"/>
      <c r="AM56" s="47"/>
      <c r="AN56" s="41"/>
      <c r="AO56" s="40"/>
      <c r="AP56" s="47"/>
      <c r="AQ56" s="41"/>
      <c r="AR56" s="41"/>
      <c r="AS56" s="41"/>
      <c r="AT56" s="47"/>
      <c r="AU56" s="40"/>
      <c r="AV56" s="41"/>
      <c r="AW56" s="50"/>
      <c r="AX56" s="22"/>
      <c r="AY56" s="22"/>
      <c r="AZ56" s="40"/>
      <c r="BA56" s="40"/>
      <c r="BB56" s="22"/>
      <c r="BC56" s="41"/>
      <c r="BD56" s="41"/>
      <c r="BE56" s="41"/>
      <c r="BF56" s="47"/>
      <c r="BG56" s="40"/>
      <c r="BH56" s="40"/>
      <c r="BI56" s="43"/>
      <c r="BJ56" s="48"/>
      <c r="BK56" s="48"/>
      <c r="BL56" s="48"/>
      <c r="BM56" s="48"/>
      <c r="BN56" s="48"/>
      <c r="BO56" s="48"/>
      <c r="BP56" s="48"/>
      <c r="BQ56" s="48"/>
      <c r="BR56" s="48"/>
      <c r="BS56" s="48"/>
      <c r="BT56" s="48"/>
      <c r="BU56" s="48"/>
      <c r="BV56" s="48"/>
      <c r="BW56" s="43"/>
      <c r="BX56" s="48"/>
      <c r="BY56" s="48"/>
      <c r="BZ56" s="48"/>
      <c r="CA56" s="48"/>
      <c r="CB56" s="48"/>
      <c r="CC56" s="48"/>
      <c r="CD56" s="48"/>
      <c r="CE56" s="48"/>
      <c r="CF56" s="48"/>
      <c r="CG56" s="48"/>
      <c r="CH56" s="48"/>
      <c r="CI56" s="48"/>
      <c r="CJ56" s="49"/>
    </row>
    <row r="57" spans="1:91" s="23" customFormat="1" ht="65.099999999999994" customHeight="1" x14ac:dyDescent="0.25">
      <c r="B57" s="1061" t="s">
        <v>59</v>
      </c>
      <c r="C57" s="1061" t="s">
        <v>60</v>
      </c>
      <c r="D57" s="1061" t="s">
        <v>61</v>
      </c>
      <c r="E57" s="1061" t="s">
        <v>62</v>
      </c>
      <c r="F57" s="1061" t="s">
        <v>63</v>
      </c>
      <c r="G57" s="1061" t="s">
        <v>64</v>
      </c>
      <c r="H57" s="1062" t="s">
        <v>65</v>
      </c>
      <c r="I57" s="1062" t="s">
        <v>66</v>
      </c>
      <c r="J57" s="1062" t="s">
        <v>67</v>
      </c>
      <c r="K57" s="1063" t="s">
        <v>68</v>
      </c>
      <c r="L57" s="1064" t="s">
        <v>186</v>
      </c>
      <c r="M57" s="1064" t="s">
        <v>70</v>
      </c>
      <c r="N57" s="1076" t="s">
        <v>240</v>
      </c>
      <c r="O57" s="1065"/>
      <c r="P57" s="1065"/>
      <c r="Q57" s="1065"/>
      <c r="R57" s="1066"/>
      <c r="S57" s="1064" t="s">
        <v>72</v>
      </c>
      <c r="T57" s="1065" t="s">
        <v>73</v>
      </c>
      <c r="U57" s="456">
        <v>1</v>
      </c>
      <c r="V57" s="1062" t="s">
        <v>241</v>
      </c>
      <c r="W57" s="1062" t="s">
        <v>242</v>
      </c>
      <c r="X57" s="1062" t="s">
        <v>86</v>
      </c>
      <c r="Y57" s="1064" t="s">
        <v>243</v>
      </c>
      <c r="Z57" s="1064" t="s">
        <v>78</v>
      </c>
      <c r="AA57" s="460"/>
      <c r="AB57" s="460">
        <v>0.5</v>
      </c>
      <c r="AC57" s="460">
        <v>0.5</v>
      </c>
      <c r="AD57" s="460"/>
      <c r="AE57" s="464"/>
      <c r="AF57" s="111"/>
      <c r="AG57" s="111"/>
      <c r="AH57" s="111"/>
      <c r="AI57" s="40"/>
      <c r="AJ57" s="41"/>
      <c r="AK57" s="47"/>
      <c r="AL57" s="47"/>
      <c r="AM57" s="47"/>
      <c r="AN57" s="41"/>
      <c r="AO57" s="40"/>
      <c r="AP57" s="47"/>
      <c r="AQ57" s="41"/>
      <c r="AR57" s="41"/>
      <c r="AS57" s="41"/>
      <c r="AT57" s="47"/>
      <c r="AU57" s="40"/>
      <c r="AV57" s="41"/>
      <c r="AW57" s="50"/>
      <c r="AX57" s="22"/>
      <c r="AY57" s="22"/>
      <c r="AZ57" s="40"/>
      <c r="BA57" s="40"/>
      <c r="BB57" s="22"/>
      <c r="BC57" s="41"/>
      <c r="BD57" s="41"/>
      <c r="BE57" s="41"/>
      <c r="BF57" s="47"/>
      <c r="BG57" s="40"/>
      <c r="BH57" s="40"/>
      <c r="BI57" s="43"/>
      <c r="BJ57" s="48"/>
      <c r="BK57" s="48"/>
      <c r="BL57" s="48"/>
      <c r="BM57" s="48"/>
      <c r="BN57" s="48"/>
      <c r="BO57" s="48"/>
      <c r="BP57" s="48"/>
      <c r="BQ57" s="48"/>
      <c r="BR57" s="48"/>
      <c r="BS57" s="48"/>
      <c r="BT57" s="48"/>
      <c r="BU57" s="48"/>
      <c r="BV57" s="48"/>
      <c r="BW57" s="43"/>
      <c r="BX57" s="48"/>
      <c r="BY57" s="48"/>
      <c r="BZ57" s="48"/>
      <c r="CA57" s="48"/>
      <c r="CB57" s="48"/>
      <c r="CC57" s="48"/>
      <c r="CD57" s="48"/>
      <c r="CE57" s="48"/>
      <c r="CF57" s="48"/>
      <c r="CG57" s="48"/>
      <c r="CH57" s="48"/>
      <c r="CI57" s="48"/>
      <c r="CJ57" s="49"/>
    </row>
    <row r="58" spans="1:91" s="23" customFormat="1" ht="65.099999999999994" customHeight="1" x14ac:dyDescent="0.25">
      <c r="B58" s="1061" t="s">
        <v>59</v>
      </c>
      <c r="C58" s="1061" t="s">
        <v>60</v>
      </c>
      <c r="D58" s="1061" t="s">
        <v>61</v>
      </c>
      <c r="E58" s="1061" t="s">
        <v>62</v>
      </c>
      <c r="F58" s="1061" t="s">
        <v>63</v>
      </c>
      <c r="G58" s="1061" t="s">
        <v>64</v>
      </c>
      <c r="H58" s="1062" t="s">
        <v>65</v>
      </c>
      <c r="I58" s="1062" t="s">
        <v>66</v>
      </c>
      <c r="J58" s="1062" t="s">
        <v>67</v>
      </c>
      <c r="K58" s="1063" t="s">
        <v>104</v>
      </c>
      <c r="L58" s="1064" t="s">
        <v>186</v>
      </c>
      <c r="M58" s="1064" t="s">
        <v>70</v>
      </c>
      <c r="N58" s="1073" t="s">
        <v>244</v>
      </c>
      <c r="O58" s="1065"/>
      <c r="P58" s="1065"/>
      <c r="Q58" s="1065"/>
      <c r="R58" s="1066"/>
      <c r="S58" s="1064" t="s">
        <v>72</v>
      </c>
      <c r="T58" s="1065" t="s">
        <v>73</v>
      </c>
      <c r="U58" s="1077">
        <v>1</v>
      </c>
      <c r="V58" s="1062" t="s">
        <v>245</v>
      </c>
      <c r="W58" s="1062" t="s">
        <v>246</v>
      </c>
      <c r="X58" s="1074" t="s">
        <v>76</v>
      </c>
      <c r="Y58" s="1078" t="s">
        <v>247</v>
      </c>
      <c r="Z58" s="1064" t="s">
        <v>78</v>
      </c>
      <c r="AA58" s="460"/>
      <c r="AB58" s="460">
        <v>0.33</v>
      </c>
      <c r="AC58" s="460">
        <v>0.33</v>
      </c>
      <c r="AD58" s="460">
        <v>0.34</v>
      </c>
      <c r="AE58" s="464"/>
      <c r="AF58" s="111"/>
      <c r="AG58" s="111"/>
      <c r="AH58" s="111"/>
      <c r="AI58" s="40"/>
      <c r="AJ58" s="41"/>
      <c r="AK58" s="47"/>
      <c r="AL58" s="47"/>
      <c r="AM58" s="47"/>
      <c r="AN58" s="41"/>
      <c r="AO58" s="40"/>
      <c r="AP58" s="47"/>
      <c r="AQ58" s="41"/>
      <c r="AR58" s="41"/>
      <c r="AS58" s="41"/>
      <c r="AT58" s="47"/>
      <c r="AU58" s="40"/>
      <c r="AV58" s="41"/>
      <c r="AW58" s="50"/>
      <c r="AX58" s="22"/>
      <c r="AY58" s="22"/>
      <c r="AZ58" s="40"/>
      <c r="BA58" s="40"/>
      <c r="BB58" s="47"/>
      <c r="BC58" s="41"/>
      <c r="BD58" s="41"/>
      <c r="BE58" s="41"/>
      <c r="BF58" s="47"/>
      <c r="BG58" s="40"/>
      <c r="BH58" s="40"/>
      <c r="BI58" s="43"/>
      <c r="BJ58" s="48"/>
      <c r="BK58" s="48"/>
      <c r="BL58" s="48"/>
      <c r="BM58" s="48"/>
      <c r="BN58" s="48"/>
      <c r="BO58" s="48"/>
      <c r="BP58" s="48"/>
      <c r="BQ58" s="48"/>
      <c r="BR58" s="48"/>
      <c r="BS58" s="48"/>
      <c r="BT58" s="48"/>
      <c r="BU58" s="48"/>
      <c r="BV58" s="48"/>
      <c r="BW58" s="43"/>
      <c r="BX58" s="48"/>
      <c r="BY58" s="48"/>
      <c r="BZ58" s="48"/>
      <c r="CA58" s="48"/>
      <c r="CB58" s="48"/>
      <c r="CC58" s="48"/>
      <c r="CD58" s="48"/>
      <c r="CE58" s="48"/>
      <c r="CF58" s="48"/>
      <c r="CG58" s="48"/>
      <c r="CH58" s="48"/>
      <c r="CI58" s="48"/>
      <c r="CJ58" s="49"/>
    </row>
    <row r="59" spans="1:91" s="23" customFormat="1" ht="65.099999999999994" customHeight="1" x14ac:dyDescent="0.25">
      <c r="B59" s="1061" t="s">
        <v>59</v>
      </c>
      <c r="C59" s="1061" t="s">
        <v>60</v>
      </c>
      <c r="D59" s="1061" t="s">
        <v>61</v>
      </c>
      <c r="E59" s="1061" t="s">
        <v>62</v>
      </c>
      <c r="F59" s="1061" t="s">
        <v>63</v>
      </c>
      <c r="G59" s="1061" t="s">
        <v>64</v>
      </c>
      <c r="H59" s="1062" t="s">
        <v>65</v>
      </c>
      <c r="I59" s="1062" t="s">
        <v>66</v>
      </c>
      <c r="J59" s="1062" t="s">
        <v>67</v>
      </c>
      <c r="K59" s="1063" t="s">
        <v>104</v>
      </c>
      <c r="L59" s="1064" t="s">
        <v>186</v>
      </c>
      <c r="M59" s="1064" t="s">
        <v>70</v>
      </c>
      <c r="N59" s="1073" t="s">
        <v>248</v>
      </c>
      <c r="O59" s="1065"/>
      <c r="P59" s="1065"/>
      <c r="Q59" s="1065"/>
      <c r="R59" s="1066"/>
      <c r="S59" s="1064" t="s">
        <v>72</v>
      </c>
      <c r="T59" s="1065" t="s">
        <v>73</v>
      </c>
      <c r="U59" s="1069">
        <v>1</v>
      </c>
      <c r="V59" s="1062" t="s">
        <v>249</v>
      </c>
      <c r="W59" s="1062" t="s">
        <v>250</v>
      </c>
      <c r="X59" s="1062" t="s">
        <v>86</v>
      </c>
      <c r="Y59" s="1062" t="s">
        <v>251</v>
      </c>
      <c r="Z59" s="1064" t="s">
        <v>78</v>
      </c>
      <c r="AA59" s="460"/>
      <c r="AB59" s="460">
        <v>1</v>
      </c>
      <c r="AC59" s="460"/>
      <c r="AD59" s="460"/>
      <c r="AE59" s="464"/>
      <c r="AF59" s="111"/>
      <c r="AG59" s="111"/>
      <c r="AH59" s="111"/>
      <c r="AI59" s="40"/>
      <c r="AJ59" s="41"/>
      <c r="AK59" s="47"/>
      <c r="AL59" s="47"/>
      <c r="AM59" s="47"/>
      <c r="AN59" s="41"/>
      <c r="AO59" s="40"/>
      <c r="AP59" s="47"/>
      <c r="AQ59" s="41"/>
      <c r="AR59" s="41"/>
      <c r="AS59" s="41"/>
      <c r="AT59" s="47"/>
      <c r="AU59" s="40"/>
      <c r="AV59" s="41"/>
      <c r="AW59" s="50"/>
      <c r="AX59" s="22"/>
      <c r="AY59" s="22"/>
      <c r="AZ59" s="40"/>
      <c r="BA59" s="40"/>
      <c r="BB59" s="22"/>
      <c r="BC59" s="41"/>
      <c r="BD59" s="41"/>
      <c r="BE59" s="41"/>
      <c r="BF59" s="47"/>
      <c r="BG59" s="40"/>
      <c r="BH59" s="40"/>
      <c r="BI59" s="43"/>
      <c r="BJ59" s="48"/>
      <c r="BK59" s="48"/>
      <c r="BL59" s="48"/>
      <c r="BM59" s="48"/>
      <c r="BN59" s="48"/>
      <c r="BO59" s="48"/>
      <c r="BP59" s="48"/>
      <c r="BQ59" s="48"/>
      <c r="BR59" s="48"/>
      <c r="BS59" s="48"/>
      <c r="BT59" s="48"/>
      <c r="BU59" s="48"/>
      <c r="BV59" s="48"/>
      <c r="BW59" s="43"/>
      <c r="BX59" s="48"/>
      <c r="BY59" s="48"/>
      <c r="BZ59" s="48"/>
      <c r="CA59" s="48"/>
      <c r="CB59" s="48"/>
      <c r="CC59" s="48"/>
      <c r="CD59" s="48"/>
      <c r="CE59" s="48"/>
      <c r="CF59" s="48"/>
      <c r="CG59" s="48"/>
      <c r="CH59" s="48"/>
      <c r="CI59" s="48"/>
      <c r="CJ59" s="49"/>
    </row>
    <row r="60" spans="1:91" s="23" customFormat="1" ht="65.099999999999994" customHeight="1" x14ac:dyDescent="0.25">
      <c r="A60" s="140"/>
      <c r="B60" s="1061" t="s">
        <v>59</v>
      </c>
      <c r="C60" s="1061" t="s">
        <v>60</v>
      </c>
      <c r="D60" s="1061" t="s">
        <v>61</v>
      </c>
      <c r="E60" s="1061" t="s">
        <v>62</v>
      </c>
      <c r="F60" s="1061" t="s">
        <v>63</v>
      </c>
      <c r="G60" s="1061" t="s">
        <v>64</v>
      </c>
      <c r="H60" s="1064" t="s">
        <v>65</v>
      </c>
      <c r="I60" s="1064" t="s">
        <v>66</v>
      </c>
      <c r="J60" s="1064" t="s">
        <v>67</v>
      </c>
      <c r="K60" s="1064" t="s">
        <v>104</v>
      </c>
      <c r="L60" s="1064" t="s">
        <v>186</v>
      </c>
      <c r="M60" s="1064" t="s">
        <v>70</v>
      </c>
      <c r="N60" s="1064" t="s">
        <v>105</v>
      </c>
      <c r="O60" s="1064"/>
      <c r="P60" s="1064"/>
      <c r="Q60" s="1064"/>
      <c r="R60" s="1064"/>
      <c r="S60" s="1064" t="s">
        <v>106</v>
      </c>
      <c r="T60" s="1064" t="s">
        <v>107</v>
      </c>
      <c r="U60" s="1064">
        <v>9</v>
      </c>
      <c r="V60" s="456" t="s">
        <v>108</v>
      </c>
      <c r="W60" s="1064" t="s">
        <v>109</v>
      </c>
      <c r="X60" s="1069" t="s">
        <v>76</v>
      </c>
      <c r="Y60" s="1065" t="s">
        <v>110</v>
      </c>
      <c r="Z60" s="1064" t="s">
        <v>78</v>
      </c>
      <c r="AA60" s="460">
        <v>0</v>
      </c>
      <c r="AB60" s="460">
        <v>0.34</v>
      </c>
      <c r="AC60" s="460">
        <v>0.33</v>
      </c>
      <c r="AD60" s="460">
        <v>0.33</v>
      </c>
      <c r="AE60" s="464"/>
      <c r="AF60" s="111"/>
      <c r="AG60" s="111"/>
      <c r="AH60" s="111"/>
      <c r="AI60" s="40"/>
      <c r="AJ60" s="41"/>
      <c r="AK60" s="47"/>
      <c r="AL60" s="47"/>
      <c r="AM60" s="47"/>
      <c r="AN60" s="41"/>
      <c r="AO60" s="40"/>
      <c r="AP60" s="47"/>
      <c r="AQ60" s="41"/>
      <c r="AR60" s="41"/>
      <c r="AS60" s="41"/>
      <c r="AT60" s="47"/>
      <c r="AU60" s="40"/>
      <c r="AV60" s="41"/>
      <c r="AW60" s="50"/>
      <c r="AX60" s="22"/>
      <c r="AY60" s="22"/>
      <c r="AZ60" s="40"/>
      <c r="BA60" s="40"/>
      <c r="BB60" s="22"/>
      <c r="BC60" s="41"/>
      <c r="BD60" s="41"/>
      <c r="BE60" s="41"/>
      <c r="BF60" s="47"/>
      <c r="BG60" s="40"/>
      <c r="BH60" s="40"/>
      <c r="BI60" s="43"/>
      <c r="BJ60" s="48"/>
      <c r="BK60" s="48"/>
      <c r="BL60" s="48"/>
      <c r="BM60" s="48"/>
      <c r="BN60" s="48"/>
      <c r="BO60" s="48"/>
      <c r="BP60" s="48"/>
      <c r="BQ60" s="48"/>
      <c r="BR60" s="48"/>
      <c r="BS60" s="48"/>
      <c r="BT60" s="48"/>
      <c r="BU60" s="48"/>
      <c r="BV60" s="48"/>
      <c r="BW60" s="43"/>
      <c r="BX60" s="48"/>
      <c r="BY60" s="48"/>
      <c r="BZ60" s="48"/>
      <c r="CA60" s="48"/>
      <c r="CB60" s="48"/>
      <c r="CC60" s="48"/>
      <c r="CD60" s="48"/>
      <c r="CE60" s="48"/>
      <c r="CF60" s="48"/>
      <c r="CG60" s="48"/>
      <c r="CH60" s="48"/>
      <c r="CI60" s="48"/>
      <c r="CJ60" s="49"/>
      <c r="CL60" s="23" t="s">
        <v>111</v>
      </c>
    </row>
    <row r="61" spans="1:91" s="23" customFormat="1" ht="65.099999999999994" customHeight="1" x14ac:dyDescent="0.25">
      <c r="A61" s="140"/>
      <c r="B61" s="1061" t="s">
        <v>59</v>
      </c>
      <c r="C61" s="1061" t="s">
        <v>60</v>
      </c>
      <c r="D61" s="1061" t="s">
        <v>61</v>
      </c>
      <c r="E61" s="1061" t="s">
        <v>62</v>
      </c>
      <c r="F61" s="1061" t="s">
        <v>63</v>
      </c>
      <c r="G61" s="1061" t="s">
        <v>64</v>
      </c>
      <c r="H61" s="1064" t="s">
        <v>65</v>
      </c>
      <c r="I61" s="1064" t="s">
        <v>66</v>
      </c>
      <c r="J61" s="1064" t="s">
        <v>67</v>
      </c>
      <c r="K61" s="1064" t="s">
        <v>104</v>
      </c>
      <c r="L61" s="1064" t="s">
        <v>186</v>
      </c>
      <c r="M61" s="1064" t="s">
        <v>70</v>
      </c>
      <c r="N61" s="1064" t="s">
        <v>112</v>
      </c>
      <c r="O61" s="1064"/>
      <c r="P61" s="1064"/>
      <c r="Q61" s="1064"/>
      <c r="R61" s="1064"/>
      <c r="S61" s="1064" t="s">
        <v>106</v>
      </c>
      <c r="T61" s="1064" t="s">
        <v>107</v>
      </c>
      <c r="U61" s="1065">
        <v>3</v>
      </c>
      <c r="V61" s="1070" t="s">
        <v>113</v>
      </c>
      <c r="W61" s="1065" t="s">
        <v>114</v>
      </c>
      <c r="X61" s="1064" t="s">
        <v>76</v>
      </c>
      <c r="Y61" s="1064" t="s">
        <v>115</v>
      </c>
      <c r="Z61" s="1064" t="s">
        <v>78</v>
      </c>
      <c r="AA61" s="460">
        <v>0</v>
      </c>
      <c r="AB61" s="460">
        <v>0.33</v>
      </c>
      <c r="AC61" s="460">
        <v>0.33</v>
      </c>
      <c r="AD61" s="460">
        <v>0.33</v>
      </c>
      <c r="AE61" s="464"/>
      <c r="AF61" s="111"/>
      <c r="AG61" s="111"/>
      <c r="AH61" s="111"/>
      <c r="AI61" s="40"/>
      <c r="AJ61" s="41"/>
      <c r="AK61" s="47"/>
      <c r="AL61" s="47"/>
      <c r="AM61" s="47"/>
      <c r="AN61" s="41"/>
      <c r="AO61" s="40"/>
      <c r="AP61" s="47"/>
      <c r="AQ61" s="41"/>
      <c r="AR61" s="41"/>
      <c r="AS61" s="41"/>
      <c r="AT61" s="47"/>
      <c r="AU61" s="40"/>
      <c r="AV61" s="41"/>
      <c r="AW61" s="50"/>
      <c r="AX61" s="22"/>
      <c r="AY61" s="47"/>
      <c r="AZ61" s="40"/>
      <c r="BA61" s="40"/>
      <c r="BB61" s="22"/>
      <c r="BC61" s="41"/>
      <c r="BD61" s="41"/>
      <c r="BE61" s="41"/>
      <c r="BF61" s="47"/>
      <c r="BG61" s="40"/>
      <c r="BH61" s="40"/>
      <c r="BI61" s="43"/>
      <c r="BJ61" s="48"/>
      <c r="BK61" s="48"/>
      <c r="BL61" s="48"/>
      <c r="BM61" s="48"/>
      <c r="BN61" s="48"/>
      <c r="BO61" s="48"/>
      <c r="BP61" s="48"/>
      <c r="BQ61" s="48"/>
      <c r="BR61" s="48"/>
      <c r="BS61" s="48"/>
      <c r="BT61" s="48"/>
      <c r="BU61" s="48"/>
      <c r="BV61" s="48"/>
      <c r="BW61" s="43"/>
      <c r="BX61" s="48"/>
      <c r="BY61" s="48"/>
      <c r="BZ61" s="48"/>
      <c r="CA61" s="48"/>
      <c r="CB61" s="48"/>
      <c r="CC61" s="48"/>
      <c r="CD61" s="48"/>
      <c r="CE61" s="48"/>
      <c r="CF61" s="48"/>
      <c r="CG61" s="48"/>
      <c r="CH61" s="48"/>
      <c r="CI61" s="48"/>
      <c r="CJ61" s="49"/>
      <c r="CL61" s="23" t="s">
        <v>111</v>
      </c>
    </row>
    <row r="62" spans="1:91" s="23" customFormat="1" ht="65.099999999999994" customHeight="1" x14ac:dyDescent="0.25">
      <c r="A62" s="140"/>
      <c r="B62" s="1061" t="s">
        <v>59</v>
      </c>
      <c r="C62" s="1061" t="s">
        <v>60</v>
      </c>
      <c r="D62" s="1061" t="s">
        <v>61</v>
      </c>
      <c r="E62" s="1061" t="s">
        <v>62</v>
      </c>
      <c r="F62" s="1061" t="s">
        <v>63</v>
      </c>
      <c r="G62" s="1061" t="s">
        <v>64</v>
      </c>
      <c r="H62" s="1064" t="s">
        <v>65</v>
      </c>
      <c r="I62" s="1064" t="s">
        <v>66</v>
      </c>
      <c r="J62" s="1064" t="s">
        <v>67</v>
      </c>
      <c r="K62" s="1064" t="s">
        <v>104</v>
      </c>
      <c r="L62" s="1064" t="s">
        <v>186</v>
      </c>
      <c r="M62" s="1064" t="s">
        <v>70</v>
      </c>
      <c r="N62" s="1064" t="s">
        <v>116</v>
      </c>
      <c r="O62" s="1064"/>
      <c r="P62" s="1064"/>
      <c r="Q62" s="1064"/>
      <c r="R62" s="1064"/>
      <c r="S62" s="1064" t="s">
        <v>106</v>
      </c>
      <c r="T62" s="1064" t="s">
        <v>107</v>
      </c>
      <c r="U62" s="1064">
        <v>3</v>
      </c>
      <c r="V62" s="458" t="s">
        <v>117</v>
      </c>
      <c r="W62" s="1064" t="s">
        <v>118</v>
      </c>
      <c r="X62" s="1064" t="s">
        <v>76</v>
      </c>
      <c r="Y62" s="1064" t="s">
        <v>119</v>
      </c>
      <c r="Z62" s="1064" t="s">
        <v>78</v>
      </c>
      <c r="AA62" s="460"/>
      <c r="AB62" s="460">
        <v>0.33</v>
      </c>
      <c r="AC62" s="460">
        <v>0.33</v>
      </c>
      <c r="AD62" s="460">
        <v>0.34</v>
      </c>
      <c r="AE62" s="464"/>
      <c r="AF62" s="111"/>
      <c r="AG62" s="111"/>
      <c r="AH62" s="111"/>
      <c r="AI62" s="40"/>
      <c r="AJ62" s="41"/>
      <c r="AK62" s="47"/>
      <c r="AL62" s="47"/>
      <c r="AM62" s="47"/>
      <c r="AN62" s="41"/>
      <c r="AO62" s="40"/>
      <c r="AP62" s="47"/>
      <c r="AQ62" s="41"/>
      <c r="AR62" s="41"/>
      <c r="AS62" s="41"/>
      <c r="AT62" s="47"/>
      <c r="AU62" s="40"/>
      <c r="AV62" s="41"/>
      <c r="AW62" s="50"/>
      <c r="AX62" s="22"/>
      <c r="AY62" s="22"/>
      <c r="AZ62" s="40"/>
      <c r="BA62" s="40"/>
      <c r="BB62" s="22"/>
      <c r="BC62" s="41"/>
      <c r="BD62" s="41"/>
      <c r="BE62" s="41"/>
      <c r="BF62" s="47"/>
      <c r="BG62" s="40"/>
      <c r="BH62" s="40"/>
      <c r="BI62" s="43"/>
      <c r="BJ62" s="48"/>
      <c r="BK62" s="48"/>
      <c r="BL62" s="48"/>
      <c r="BM62" s="48"/>
      <c r="BN62" s="48"/>
      <c r="BO62" s="48"/>
      <c r="BP62" s="48"/>
      <c r="BQ62" s="48"/>
      <c r="BR62" s="48"/>
      <c r="BS62" s="48"/>
      <c r="BT62" s="48"/>
      <c r="BU62" s="48"/>
      <c r="BV62" s="48"/>
      <c r="BW62" s="43"/>
      <c r="BX62" s="48"/>
      <c r="BY62" s="48"/>
      <c r="BZ62" s="48"/>
      <c r="CA62" s="48"/>
      <c r="CB62" s="48"/>
      <c r="CC62" s="48"/>
      <c r="CD62" s="48"/>
      <c r="CE62" s="48"/>
      <c r="CF62" s="48"/>
      <c r="CG62" s="48"/>
      <c r="CH62" s="48"/>
      <c r="CI62" s="48"/>
      <c r="CJ62" s="49"/>
      <c r="CL62" s="23" t="s">
        <v>111</v>
      </c>
    </row>
    <row r="63" spans="1:91" s="23" customFormat="1" ht="65.099999999999994" customHeight="1" x14ac:dyDescent="0.25">
      <c r="A63" s="140"/>
      <c r="B63" s="1061" t="s">
        <v>59</v>
      </c>
      <c r="C63" s="1061" t="s">
        <v>60</v>
      </c>
      <c r="D63" s="1061" t="s">
        <v>61</v>
      </c>
      <c r="E63" s="1061" t="s">
        <v>62</v>
      </c>
      <c r="F63" s="1061" t="s">
        <v>63</v>
      </c>
      <c r="G63" s="1061" t="s">
        <v>64</v>
      </c>
      <c r="H63" s="1064" t="s">
        <v>65</v>
      </c>
      <c r="I63" s="1064" t="s">
        <v>66</v>
      </c>
      <c r="J63" s="1064" t="s">
        <v>67</v>
      </c>
      <c r="K63" s="1064" t="s">
        <v>104</v>
      </c>
      <c r="L63" s="1064" t="s">
        <v>186</v>
      </c>
      <c r="M63" s="1064" t="s">
        <v>70</v>
      </c>
      <c r="N63" s="1064" t="s">
        <v>120</v>
      </c>
      <c r="O63" s="1064"/>
      <c r="P63" s="1064"/>
      <c r="Q63" s="1064"/>
      <c r="R63" s="1064"/>
      <c r="S63" s="1064" t="s">
        <v>106</v>
      </c>
      <c r="T63" s="1064" t="s">
        <v>107</v>
      </c>
      <c r="U63" s="458">
        <v>1</v>
      </c>
      <c r="V63" s="456" t="s">
        <v>121</v>
      </c>
      <c r="W63" s="1064" t="s">
        <v>122</v>
      </c>
      <c r="X63" s="1064" t="s">
        <v>76</v>
      </c>
      <c r="Y63" s="1064" t="s">
        <v>252</v>
      </c>
      <c r="Z63" s="1064" t="s">
        <v>78</v>
      </c>
      <c r="AA63" s="460"/>
      <c r="AB63" s="460">
        <v>0.5</v>
      </c>
      <c r="AC63" s="460"/>
      <c r="AD63" s="460">
        <v>0.5</v>
      </c>
      <c r="AE63" s="464"/>
      <c r="AF63" s="111"/>
      <c r="AG63" s="111"/>
      <c r="AH63" s="111"/>
      <c r="AI63" s="40"/>
      <c r="AJ63" s="41"/>
      <c r="AK63" s="47"/>
      <c r="AL63" s="47"/>
      <c r="AM63" s="47"/>
      <c r="AN63" s="41"/>
      <c r="AO63" s="40"/>
      <c r="AP63" s="47"/>
      <c r="AQ63" s="41"/>
      <c r="AR63" s="41"/>
      <c r="AS63" s="41"/>
      <c r="AT63" s="47"/>
      <c r="AU63" s="40"/>
      <c r="AV63" s="41"/>
      <c r="AW63" s="50"/>
      <c r="AX63" s="22"/>
      <c r="AY63" s="22"/>
      <c r="AZ63" s="40"/>
      <c r="BA63" s="40"/>
      <c r="BB63" s="22"/>
      <c r="BC63" s="41"/>
      <c r="BD63" s="41"/>
      <c r="BE63" s="41"/>
      <c r="BF63" s="47"/>
      <c r="BG63" s="40"/>
      <c r="BH63" s="40"/>
      <c r="BI63" s="43"/>
      <c r="BJ63" s="48"/>
      <c r="BK63" s="48"/>
      <c r="BL63" s="48"/>
      <c r="BM63" s="48"/>
      <c r="BN63" s="48"/>
      <c r="BO63" s="48"/>
      <c r="BP63" s="48"/>
      <c r="BQ63" s="48"/>
      <c r="BR63" s="48"/>
      <c r="BS63" s="48"/>
      <c r="BT63" s="48"/>
      <c r="BU63" s="48"/>
      <c r="BV63" s="48"/>
      <c r="BW63" s="43"/>
      <c r="BX63" s="48"/>
      <c r="BY63" s="48"/>
      <c r="BZ63" s="48"/>
      <c r="CA63" s="48"/>
      <c r="CB63" s="48"/>
      <c r="CC63" s="48"/>
      <c r="CD63" s="48"/>
      <c r="CE63" s="48"/>
      <c r="CF63" s="48"/>
      <c r="CG63" s="48"/>
      <c r="CH63" s="48"/>
      <c r="CI63" s="48"/>
      <c r="CJ63" s="49"/>
      <c r="CL63" s="23" t="s">
        <v>111</v>
      </c>
    </row>
    <row r="64" spans="1:91" s="23" customFormat="1" ht="65.099999999999994" customHeight="1" x14ac:dyDescent="0.25">
      <c r="A64" s="140"/>
      <c r="B64" s="1061" t="s">
        <v>59</v>
      </c>
      <c r="C64" s="1061" t="s">
        <v>60</v>
      </c>
      <c r="D64" s="1061" t="s">
        <v>61</v>
      </c>
      <c r="E64" s="1061" t="s">
        <v>62</v>
      </c>
      <c r="F64" s="1061" t="s">
        <v>63</v>
      </c>
      <c r="G64" s="1061" t="s">
        <v>64</v>
      </c>
      <c r="H64" s="1064" t="s">
        <v>65</v>
      </c>
      <c r="I64" s="1064" t="s">
        <v>66</v>
      </c>
      <c r="J64" s="1064" t="s">
        <v>67</v>
      </c>
      <c r="K64" s="1064" t="s">
        <v>104</v>
      </c>
      <c r="L64" s="1064" t="s">
        <v>186</v>
      </c>
      <c r="M64" s="1064" t="s">
        <v>70</v>
      </c>
      <c r="N64" s="1064" t="s">
        <v>124</v>
      </c>
      <c r="O64" s="1064"/>
      <c r="P64" s="1064"/>
      <c r="Q64" s="1064"/>
      <c r="R64" s="1064"/>
      <c r="S64" s="1064" t="s">
        <v>106</v>
      </c>
      <c r="T64" s="1064" t="s">
        <v>107</v>
      </c>
      <c r="U64" s="1064">
        <v>9</v>
      </c>
      <c r="V64" s="456" t="s">
        <v>125</v>
      </c>
      <c r="W64" s="1064" t="s">
        <v>109</v>
      </c>
      <c r="X64" s="1064" t="s">
        <v>76</v>
      </c>
      <c r="Y64" s="1065" t="s">
        <v>126</v>
      </c>
      <c r="Z64" s="1064" t="s">
        <v>78</v>
      </c>
      <c r="AA64" s="460"/>
      <c r="AB64" s="460">
        <v>0.33</v>
      </c>
      <c r="AC64" s="460">
        <v>0.33</v>
      </c>
      <c r="AD64" s="460">
        <v>0.33</v>
      </c>
      <c r="AE64" s="464"/>
      <c r="AF64" s="111"/>
      <c r="AG64" s="111"/>
      <c r="AH64" s="111"/>
      <c r="AI64" s="40"/>
      <c r="AJ64" s="41"/>
      <c r="AK64" s="47"/>
      <c r="AL64" s="47"/>
      <c r="AM64" s="47"/>
      <c r="AN64" s="41"/>
      <c r="AO64" s="40"/>
      <c r="AP64" s="47"/>
      <c r="AQ64" s="41"/>
      <c r="AR64" s="41"/>
      <c r="AS64" s="41"/>
      <c r="AT64" s="47"/>
      <c r="AU64" s="40"/>
      <c r="AV64" s="41"/>
      <c r="AW64" s="50"/>
      <c r="AX64" s="22"/>
      <c r="AY64" s="22"/>
      <c r="AZ64" s="40"/>
      <c r="BA64" s="40"/>
      <c r="BB64" s="22"/>
      <c r="BC64" s="41"/>
      <c r="BD64" s="41"/>
      <c r="BE64" s="41"/>
      <c r="BF64" s="47"/>
      <c r="BG64" s="40"/>
      <c r="BH64" s="40"/>
      <c r="BI64" s="43"/>
      <c r="BJ64" s="48"/>
      <c r="BK64" s="48"/>
      <c r="BL64" s="48"/>
      <c r="BM64" s="48"/>
      <c r="BN64" s="48"/>
      <c r="BO64" s="48"/>
      <c r="BP64" s="48"/>
      <c r="BQ64" s="48"/>
      <c r="BR64" s="48"/>
      <c r="BS64" s="48"/>
      <c r="BT64" s="48"/>
      <c r="BU64" s="48"/>
      <c r="BV64" s="48"/>
      <c r="BW64" s="43"/>
      <c r="BX64" s="48"/>
      <c r="BY64" s="48"/>
      <c r="BZ64" s="48"/>
      <c r="CA64" s="48"/>
      <c r="CB64" s="48"/>
      <c r="CC64" s="48"/>
      <c r="CD64" s="48"/>
      <c r="CE64" s="48"/>
      <c r="CF64" s="48"/>
      <c r="CG64" s="48"/>
      <c r="CH64" s="48"/>
      <c r="CI64" s="48"/>
      <c r="CJ64" s="49"/>
      <c r="CL64" s="23" t="s">
        <v>111</v>
      </c>
    </row>
    <row r="65" spans="1:304" s="23" customFormat="1" ht="65.099999999999994" customHeight="1" x14ac:dyDescent="0.25">
      <c r="A65" s="140"/>
      <c r="B65" s="1061" t="s">
        <v>59</v>
      </c>
      <c r="C65" s="1061" t="s">
        <v>60</v>
      </c>
      <c r="D65" s="1061" t="s">
        <v>61</v>
      </c>
      <c r="E65" s="1061" t="s">
        <v>62</v>
      </c>
      <c r="F65" s="1061" t="s">
        <v>63</v>
      </c>
      <c r="G65" s="1061" t="s">
        <v>64</v>
      </c>
      <c r="H65" s="1064" t="s">
        <v>65</v>
      </c>
      <c r="I65" s="1064" t="s">
        <v>253</v>
      </c>
      <c r="J65" s="1064" t="s">
        <v>254</v>
      </c>
      <c r="K65" s="1064" t="s">
        <v>255</v>
      </c>
      <c r="L65" s="1064" t="s">
        <v>186</v>
      </c>
      <c r="M65" s="1064" t="s">
        <v>70</v>
      </c>
      <c r="N65" s="1064" t="s">
        <v>127</v>
      </c>
      <c r="O65" s="1064"/>
      <c r="P65" s="1064"/>
      <c r="Q65" s="1064"/>
      <c r="R65" s="1064"/>
      <c r="S65" s="1064" t="s">
        <v>106</v>
      </c>
      <c r="T65" s="1064" t="s">
        <v>107</v>
      </c>
      <c r="U65" s="1064">
        <v>9</v>
      </c>
      <c r="V65" s="456" t="s">
        <v>128</v>
      </c>
      <c r="W65" s="1064" t="s">
        <v>109</v>
      </c>
      <c r="X65" s="1069" t="s">
        <v>76</v>
      </c>
      <c r="Y65" s="1065" t="s">
        <v>129</v>
      </c>
      <c r="Z65" s="1064" t="s">
        <v>78</v>
      </c>
      <c r="AA65" s="460"/>
      <c r="AB65" s="460">
        <v>0.33</v>
      </c>
      <c r="AC65" s="460">
        <v>0.33</v>
      </c>
      <c r="AD65" s="460">
        <v>0.34</v>
      </c>
      <c r="AE65" s="464"/>
      <c r="AF65" s="111"/>
      <c r="AG65" s="111"/>
      <c r="AH65" s="111"/>
      <c r="AI65" s="40"/>
      <c r="AJ65" s="41"/>
      <c r="AK65" s="52"/>
      <c r="AL65" s="22"/>
      <c r="AM65" s="22"/>
      <c r="AN65" s="41"/>
      <c r="AO65" s="40"/>
      <c r="AP65" s="47"/>
      <c r="AQ65" s="41"/>
      <c r="AR65" s="41"/>
      <c r="AS65" s="41"/>
      <c r="AT65" s="47"/>
      <c r="AU65" s="40"/>
      <c r="AV65" s="41"/>
      <c r="AW65" s="47"/>
      <c r="AX65" s="22"/>
      <c r="AY65" s="22"/>
      <c r="AZ65" s="40"/>
      <c r="BA65" s="40"/>
      <c r="BB65" s="47"/>
      <c r="BC65" s="41"/>
      <c r="BD65" s="41"/>
      <c r="BE65" s="41"/>
      <c r="BF65" s="47"/>
      <c r="BG65" s="40"/>
      <c r="BH65" s="40"/>
      <c r="BI65" s="43"/>
      <c r="BJ65" s="48"/>
      <c r="BK65" s="48"/>
      <c r="BL65" s="48"/>
      <c r="BM65" s="48"/>
      <c r="BN65" s="48"/>
      <c r="BO65" s="48"/>
      <c r="BP65" s="48"/>
      <c r="BQ65" s="48"/>
      <c r="BR65" s="48"/>
      <c r="BS65" s="48"/>
      <c r="BT65" s="48"/>
      <c r="BU65" s="48"/>
      <c r="BV65" s="48"/>
      <c r="BW65" s="43"/>
      <c r="BX65" s="48"/>
      <c r="BY65" s="48"/>
      <c r="BZ65" s="48"/>
      <c r="CA65" s="48"/>
      <c r="CB65" s="48"/>
      <c r="CC65" s="48"/>
      <c r="CD65" s="48"/>
      <c r="CE65" s="48"/>
      <c r="CF65" s="48"/>
      <c r="CG65" s="48"/>
      <c r="CH65" s="48"/>
      <c r="CI65" s="48"/>
      <c r="CJ65" s="49"/>
      <c r="CL65" s="23" t="s">
        <v>111</v>
      </c>
    </row>
    <row r="66" spans="1:304" s="23" customFormat="1" ht="65.099999999999994" customHeight="1" x14ac:dyDescent="0.25">
      <c r="A66" s="140"/>
      <c r="B66" s="1061" t="s">
        <v>59</v>
      </c>
      <c r="C66" s="1061" t="s">
        <v>60</v>
      </c>
      <c r="D66" s="1061" t="s">
        <v>61</v>
      </c>
      <c r="E66" s="1061" t="s">
        <v>62</v>
      </c>
      <c r="F66" s="1061" t="s">
        <v>63</v>
      </c>
      <c r="G66" s="1061" t="s">
        <v>64</v>
      </c>
      <c r="H66" s="1064" t="s">
        <v>65</v>
      </c>
      <c r="I66" s="1064" t="s">
        <v>253</v>
      </c>
      <c r="J66" s="1064" t="s">
        <v>254</v>
      </c>
      <c r="K66" s="1064" t="s">
        <v>255</v>
      </c>
      <c r="L66" s="1064" t="s">
        <v>186</v>
      </c>
      <c r="M66" s="1064" t="s">
        <v>70</v>
      </c>
      <c r="N66" s="1064" t="s">
        <v>130</v>
      </c>
      <c r="O66" s="1064"/>
      <c r="P66" s="1064"/>
      <c r="Q66" s="1064"/>
      <c r="R66" s="1064"/>
      <c r="S66" s="1064" t="s">
        <v>106</v>
      </c>
      <c r="T66" s="1064" t="s">
        <v>107</v>
      </c>
      <c r="U66" s="1071">
        <v>1</v>
      </c>
      <c r="V66" s="456" t="s">
        <v>130</v>
      </c>
      <c r="W66" s="1064" t="s">
        <v>131</v>
      </c>
      <c r="X66" s="1064" t="s">
        <v>76</v>
      </c>
      <c r="Y66" s="1064" t="s">
        <v>132</v>
      </c>
      <c r="Z66" s="1064" t="s">
        <v>78</v>
      </c>
      <c r="AA66" s="460"/>
      <c r="AB66" s="460"/>
      <c r="AC66" s="460"/>
      <c r="AD66" s="460">
        <v>1</v>
      </c>
      <c r="AE66" s="464"/>
      <c r="AF66" s="111"/>
      <c r="AG66" s="111"/>
      <c r="AH66" s="111"/>
      <c r="AI66" s="40"/>
      <c r="AJ66" s="41"/>
      <c r="AK66" s="47"/>
      <c r="AL66" s="22"/>
      <c r="AM66" s="22"/>
      <c r="AN66" s="41"/>
      <c r="AO66" s="40"/>
      <c r="AP66" s="47"/>
      <c r="AQ66" s="41"/>
      <c r="AR66" s="41"/>
      <c r="AS66" s="41"/>
      <c r="AT66" s="47"/>
      <c r="AU66" s="40"/>
      <c r="AV66" s="41"/>
      <c r="AW66" s="47"/>
      <c r="AX66" s="22"/>
      <c r="AY66" s="47"/>
      <c r="AZ66" s="40"/>
      <c r="BA66" s="40"/>
      <c r="BB66" s="47"/>
      <c r="BC66" s="41"/>
      <c r="BD66" s="41"/>
      <c r="BE66" s="41"/>
      <c r="BF66" s="47"/>
      <c r="BG66" s="40"/>
      <c r="BH66" s="40"/>
      <c r="BI66" s="43"/>
      <c r="BJ66" s="48"/>
      <c r="BK66" s="48"/>
      <c r="BL66" s="48"/>
      <c r="BM66" s="48"/>
      <c r="BN66" s="48"/>
      <c r="BO66" s="48"/>
      <c r="BP66" s="48"/>
      <c r="BQ66" s="48"/>
      <c r="BR66" s="48"/>
      <c r="BS66" s="48"/>
      <c r="BT66" s="48"/>
      <c r="BU66" s="48"/>
      <c r="BV66" s="48"/>
      <c r="BW66" s="43"/>
      <c r="BX66" s="48"/>
      <c r="BY66" s="48"/>
      <c r="BZ66" s="48"/>
      <c r="CA66" s="48"/>
      <c r="CB66" s="48"/>
      <c r="CC66" s="48"/>
      <c r="CD66" s="48"/>
      <c r="CE66" s="48"/>
      <c r="CF66" s="48"/>
      <c r="CG66" s="48"/>
      <c r="CH66" s="48"/>
      <c r="CI66" s="48"/>
      <c r="CJ66" s="49"/>
      <c r="CL66" s="23" t="s">
        <v>111</v>
      </c>
    </row>
    <row r="67" spans="1:304" s="23" customFormat="1" ht="65.099999999999994" customHeight="1" x14ac:dyDescent="0.25">
      <c r="B67" s="1061" t="s">
        <v>59</v>
      </c>
      <c r="C67" s="1061" t="s">
        <v>60</v>
      </c>
      <c r="D67" s="1061" t="s">
        <v>61</v>
      </c>
      <c r="E67" s="1061" t="s">
        <v>62</v>
      </c>
      <c r="F67" s="1061" t="s">
        <v>63</v>
      </c>
      <c r="G67" s="1061" t="s">
        <v>64</v>
      </c>
      <c r="H67" s="1062" t="s">
        <v>65</v>
      </c>
      <c r="I67" s="1062" t="s">
        <v>253</v>
      </c>
      <c r="J67" s="1062" t="s">
        <v>254</v>
      </c>
      <c r="K67" s="1063" t="s">
        <v>255</v>
      </c>
      <c r="L67" s="1079" t="s">
        <v>256</v>
      </c>
      <c r="M67" s="1079" t="s">
        <v>70</v>
      </c>
      <c r="N67" s="1080" t="s">
        <v>257</v>
      </c>
      <c r="O67" s="1080"/>
      <c r="P67" s="1080"/>
      <c r="Q67" s="1080"/>
      <c r="R67" s="1081"/>
      <c r="S67" s="1079" t="s">
        <v>258</v>
      </c>
      <c r="T67" s="1080" t="s">
        <v>259</v>
      </c>
      <c r="U67" s="461">
        <v>400</v>
      </c>
      <c r="V67" s="1082" t="s">
        <v>260</v>
      </c>
      <c r="W67" s="1082" t="s">
        <v>261</v>
      </c>
      <c r="X67" s="1079" t="s">
        <v>86</v>
      </c>
      <c r="Y67" s="1082" t="s">
        <v>262</v>
      </c>
      <c r="Z67" s="1082" t="s">
        <v>263</v>
      </c>
      <c r="AA67" s="462"/>
      <c r="AB67" s="462"/>
      <c r="AC67" s="462">
        <v>0.5</v>
      </c>
      <c r="AD67" s="462">
        <v>0.5</v>
      </c>
      <c r="AE67" s="464"/>
      <c r="AF67" s="111"/>
      <c r="AG67" s="111"/>
      <c r="AH67" s="111"/>
      <c r="AI67" s="40"/>
      <c r="AJ67" s="41"/>
      <c r="AK67" s="52"/>
      <c r="AL67" s="22"/>
      <c r="AM67" s="22"/>
      <c r="AN67" s="41"/>
      <c r="AO67" s="40"/>
      <c r="AP67" s="47"/>
      <c r="AQ67" s="41"/>
      <c r="AR67" s="41"/>
      <c r="AS67" s="41"/>
      <c r="AT67" s="47"/>
      <c r="AU67" s="40"/>
      <c r="AV67" s="41"/>
      <c r="AW67" s="53"/>
      <c r="AX67" s="22"/>
      <c r="AY67" s="22"/>
      <c r="AZ67" s="40"/>
      <c r="BA67" s="40"/>
      <c r="BB67" s="22"/>
      <c r="BC67" s="41"/>
      <c r="BD67" s="41"/>
      <c r="BE67" s="41"/>
      <c r="BF67" s="47"/>
      <c r="BG67" s="40"/>
      <c r="BH67" s="40"/>
      <c r="BI67" s="43"/>
      <c r="BJ67" s="48"/>
      <c r="BK67" s="48"/>
      <c r="BL67" s="48"/>
      <c r="BM67" s="48"/>
      <c r="BN67" s="48"/>
      <c r="BO67" s="48"/>
      <c r="BP67" s="48"/>
      <c r="BQ67" s="48"/>
      <c r="BR67" s="48"/>
      <c r="BS67" s="48"/>
      <c r="BT67" s="48"/>
      <c r="BU67" s="48"/>
      <c r="BV67" s="48"/>
      <c r="BW67" s="43"/>
      <c r="BX67" s="48"/>
      <c r="BY67" s="48"/>
      <c r="BZ67" s="48"/>
      <c r="CA67" s="48"/>
      <c r="CB67" s="48"/>
      <c r="CC67" s="48"/>
      <c r="CD67" s="48"/>
      <c r="CE67" s="48"/>
      <c r="CF67" s="48"/>
      <c r="CG67" s="48"/>
      <c r="CH67" s="48"/>
      <c r="CI67" s="48"/>
      <c r="CJ67" s="49"/>
    </row>
    <row r="68" spans="1:304" s="23" customFormat="1" ht="65.099999999999994" customHeight="1" x14ac:dyDescent="0.25">
      <c r="B68" s="1061" t="s">
        <v>59</v>
      </c>
      <c r="C68" s="1061" t="s">
        <v>60</v>
      </c>
      <c r="D68" s="1061" t="s">
        <v>61</v>
      </c>
      <c r="E68" s="1061" t="s">
        <v>62</v>
      </c>
      <c r="F68" s="1061" t="s">
        <v>63</v>
      </c>
      <c r="G68" s="1061" t="s">
        <v>64</v>
      </c>
      <c r="H68" s="1062" t="s">
        <v>65</v>
      </c>
      <c r="I68" s="1062" t="s">
        <v>253</v>
      </c>
      <c r="J68" s="1062" t="s">
        <v>254</v>
      </c>
      <c r="K68" s="1063" t="s">
        <v>255</v>
      </c>
      <c r="L68" s="1079" t="s">
        <v>256</v>
      </c>
      <c r="M68" s="1079" t="s">
        <v>70</v>
      </c>
      <c r="N68" s="1079" t="s">
        <v>264</v>
      </c>
      <c r="O68" s="1080"/>
      <c r="P68" s="1080"/>
      <c r="Q68" s="1080"/>
      <c r="R68" s="1081"/>
      <c r="S68" s="1079" t="s">
        <v>258</v>
      </c>
      <c r="T68" s="1080" t="s">
        <v>259</v>
      </c>
      <c r="U68" s="463">
        <v>1</v>
      </c>
      <c r="V68" s="1082" t="s">
        <v>265</v>
      </c>
      <c r="W68" s="1082" t="s">
        <v>266</v>
      </c>
      <c r="X68" s="1079" t="s">
        <v>86</v>
      </c>
      <c r="Y68" s="1082" t="s">
        <v>267</v>
      </c>
      <c r="Z68" s="1061" t="s">
        <v>268</v>
      </c>
      <c r="AA68" s="462"/>
      <c r="AB68" s="462">
        <v>0.5</v>
      </c>
      <c r="AC68" s="462">
        <v>0.5</v>
      </c>
      <c r="AD68" s="462"/>
      <c r="AE68" s="464"/>
      <c r="AF68" s="111"/>
      <c r="AG68" s="111"/>
      <c r="AH68" s="111"/>
      <c r="AI68" s="40"/>
      <c r="AJ68" s="41"/>
      <c r="AK68" s="52"/>
      <c r="AN68" s="41"/>
      <c r="AO68" s="40"/>
      <c r="AP68" s="47"/>
      <c r="AQ68" s="41"/>
      <c r="AR68" s="41"/>
      <c r="AS68" s="41"/>
      <c r="AT68" s="47"/>
      <c r="AU68" s="40"/>
      <c r="AV68" s="41"/>
      <c r="AW68" s="50"/>
      <c r="AX68" s="22"/>
      <c r="AY68" s="22"/>
      <c r="AZ68" s="40"/>
      <c r="BA68" s="40"/>
      <c r="BB68" s="22"/>
      <c r="BC68" s="41"/>
      <c r="BD68" s="41"/>
      <c r="BE68" s="41"/>
      <c r="BF68" s="47"/>
      <c r="BG68" s="40"/>
      <c r="BH68" s="40"/>
      <c r="BI68" s="43"/>
      <c r="BJ68" s="48"/>
      <c r="BK68" s="48"/>
      <c r="BL68" s="48"/>
      <c r="BM68" s="48"/>
      <c r="BN68" s="48"/>
      <c r="BO68" s="48"/>
      <c r="BP68" s="48"/>
      <c r="BQ68" s="48"/>
      <c r="BR68" s="48"/>
      <c r="BS68" s="48"/>
      <c r="BT68" s="48"/>
      <c r="BU68" s="48"/>
      <c r="BV68" s="48"/>
      <c r="BW68" s="43"/>
      <c r="BX68" s="48"/>
      <c r="BY68" s="48"/>
      <c r="BZ68" s="48"/>
      <c r="CA68" s="48"/>
      <c r="CB68" s="48"/>
      <c r="CC68" s="48"/>
      <c r="CD68" s="48"/>
      <c r="CE68" s="48"/>
      <c r="CF68" s="48"/>
      <c r="CG68" s="48"/>
      <c r="CH68" s="48"/>
      <c r="CI68" s="48"/>
      <c r="CJ68" s="49"/>
    </row>
    <row r="69" spans="1:304" s="23" customFormat="1" ht="65.099999999999994" customHeight="1" x14ac:dyDescent="0.25">
      <c r="B69" s="1061" t="s">
        <v>59</v>
      </c>
      <c r="C69" s="1061" t="s">
        <v>60</v>
      </c>
      <c r="D69" s="1061" t="s">
        <v>61</v>
      </c>
      <c r="E69" s="1061" t="s">
        <v>62</v>
      </c>
      <c r="F69" s="1061" t="s">
        <v>63</v>
      </c>
      <c r="G69" s="1061" t="s">
        <v>64</v>
      </c>
      <c r="H69" s="1062" t="s">
        <v>65</v>
      </c>
      <c r="I69" s="1062" t="s">
        <v>253</v>
      </c>
      <c r="J69" s="1062" t="s">
        <v>254</v>
      </c>
      <c r="K69" s="1063" t="s">
        <v>255</v>
      </c>
      <c r="L69" s="1079" t="s">
        <v>256</v>
      </c>
      <c r="M69" s="1079" t="s">
        <v>70</v>
      </c>
      <c r="N69" s="1080" t="s">
        <v>269</v>
      </c>
      <c r="O69" s="1080"/>
      <c r="P69" s="1080"/>
      <c r="Q69" s="1080"/>
      <c r="R69" s="1081"/>
      <c r="S69" s="1079" t="s">
        <v>258</v>
      </c>
      <c r="T69" s="1080" t="s">
        <v>259</v>
      </c>
      <c r="U69" s="463">
        <v>1</v>
      </c>
      <c r="V69" s="1061" t="s">
        <v>270</v>
      </c>
      <c r="W69" s="1061" t="s">
        <v>271</v>
      </c>
      <c r="X69" s="1082" t="s">
        <v>76</v>
      </c>
      <c r="Y69" s="1061" t="s">
        <v>272</v>
      </c>
      <c r="Z69" s="1082" t="s">
        <v>273</v>
      </c>
      <c r="AA69" s="462">
        <v>0.25</v>
      </c>
      <c r="AB69" s="462">
        <v>0.25</v>
      </c>
      <c r="AC69" s="462">
        <v>0.25</v>
      </c>
      <c r="AD69" s="462">
        <v>0.25</v>
      </c>
      <c r="AE69" s="464"/>
      <c r="AF69" s="111"/>
      <c r="AG69" s="111"/>
      <c r="AH69" s="111"/>
      <c r="AI69" s="40"/>
      <c r="AJ69" s="41"/>
      <c r="AK69" s="52"/>
      <c r="AN69" s="41"/>
      <c r="AO69" s="40"/>
      <c r="AP69" s="47"/>
      <c r="AQ69" s="41"/>
      <c r="AR69" s="41"/>
      <c r="AS69" s="41"/>
      <c r="AT69" s="47"/>
      <c r="AU69" s="40"/>
      <c r="AV69" s="41"/>
      <c r="AW69" s="50"/>
      <c r="AX69" s="22"/>
      <c r="AY69" s="22"/>
      <c r="AZ69" s="40"/>
      <c r="BA69" s="40"/>
      <c r="BB69" s="22"/>
      <c r="BC69" s="41"/>
      <c r="BD69" s="41"/>
      <c r="BE69" s="41"/>
      <c r="BF69" s="47"/>
      <c r="BG69" s="40"/>
      <c r="BH69" s="40"/>
      <c r="BI69" s="43"/>
      <c r="BJ69" s="48"/>
      <c r="BK69" s="48"/>
      <c r="BL69" s="48"/>
      <c r="BM69" s="48"/>
      <c r="BN69" s="48"/>
      <c r="BO69" s="48"/>
      <c r="BP69" s="48"/>
      <c r="BQ69" s="48"/>
      <c r="BR69" s="48"/>
      <c r="BS69" s="48"/>
      <c r="BT69" s="48"/>
      <c r="BU69" s="48"/>
      <c r="BV69" s="48"/>
      <c r="BW69" s="43"/>
      <c r="BX69" s="48"/>
      <c r="BY69" s="48"/>
      <c r="BZ69" s="48"/>
      <c r="CA69" s="48"/>
      <c r="CB69" s="48"/>
      <c r="CC69" s="48"/>
      <c r="CD69" s="48"/>
      <c r="CE69" s="48"/>
      <c r="CF69" s="48"/>
      <c r="CG69" s="48"/>
      <c r="CH69" s="48"/>
      <c r="CI69" s="48"/>
      <c r="CJ69" s="49"/>
    </row>
    <row r="70" spans="1:304" s="23" customFormat="1" ht="65.099999999999994" customHeight="1" x14ac:dyDescent="0.25">
      <c r="B70" s="1061" t="s">
        <v>59</v>
      </c>
      <c r="C70" s="1061" t="s">
        <v>60</v>
      </c>
      <c r="D70" s="1061" t="s">
        <v>61</v>
      </c>
      <c r="E70" s="1061" t="s">
        <v>62</v>
      </c>
      <c r="F70" s="1061" t="s">
        <v>63</v>
      </c>
      <c r="G70" s="1061" t="s">
        <v>64</v>
      </c>
      <c r="H70" s="1062" t="s">
        <v>65</v>
      </c>
      <c r="I70" s="1062" t="s">
        <v>66</v>
      </c>
      <c r="J70" s="1062" t="s">
        <v>67</v>
      </c>
      <c r="K70" s="1063" t="s">
        <v>104</v>
      </c>
      <c r="L70" s="1079" t="s">
        <v>256</v>
      </c>
      <c r="M70" s="1079" t="s">
        <v>70</v>
      </c>
      <c r="N70" s="1080" t="s">
        <v>274</v>
      </c>
      <c r="O70" s="1080"/>
      <c r="P70" s="1080"/>
      <c r="Q70" s="1080"/>
      <c r="R70" s="1081"/>
      <c r="S70" s="1079" t="s">
        <v>258</v>
      </c>
      <c r="T70" s="1080" t="s">
        <v>259</v>
      </c>
      <c r="U70" s="461">
        <v>6</v>
      </c>
      <c r="V70" s="1061" t="s">
        <v>275</v>
      </c>
      <c r="W70" s="1061" t="s">
        <v>276</v>
      </c>
      <c r="X70" s="1083" t="s">
        <v>86</v>
      </c>
      <c r="Y70" s="1061" t="s">
        <v>277</v>
      </c>
      <c r="Z70" s="1082" t="s">
        <v>278</v>
      </c>
      <c r="AA70" s="462"/>
      <c r="AB70" s="462">
        <v>0.33</v>
      </c>
      <c r="AC70" s="462">
        <v>0.33</v>
      </c>
      <c r="AD70" s="462">
        <v>0.34</v>
      </c>
      <c r="AE70" s="464"/>
      <c r="AF70" s="111"/>
      <c r="AG70" s="111"/>
      <c r="AH70" s="111"/>
      <c r="AI70" s="40"/>
      <c r="AJ70" s="41"/>
      <c r="AK70" s="52"/>
      <c r="AL70" s="22"/>
      <c r="AM70" s="22"/>
      <c r="AN70" s="41"/>
      <c r="AO70" s="40"/>
      <c r="AP70" s="47"/>
      <c r="AQ70" s="41"/>
      <c r="AR70" s="41"/>
      <c r="AS70" s="41"/>
      <c r="AT70" s="47"/>
      <c r="AU70" s="40"/>
      <c r="AV70" s="41"/>
      <c r="AW70" s="50"/>
      <c r="AX70" s="22"/>
      <c r="AY70" s="22"/>
      <c r="AZ70" s="40"/>
      <c r="BA70" s="40"/>
      <c r="BB70" s="54"/>
      <c r="BC70" s="41"/>
      <c r="BD70" s="41"/>
      <c r="BE70" s="41"/>
      <c r="BF70" s="47"/>
      <c r="BG70" s="40"/>
      <c r="BH70" s="40"/>
      <c r="BI70" s="43"/>
      <c r="BJ70" s="48"/>
      <c r="BK70" s="48"/>
      <c r="BL70" s="48"/>
      <c r="BM70" s="48"/>
      <c r="BN70" s="48"/>
      <c r="BO70" s="48"/>
      <c r="BP70" s="48"/>
      <c r="BQ70" s="48"/>
      <c r="BR70" s="48"/>
      <c r="BS70" s="48"/>
      <c r="BT70" s="48"/>
      <c r="BU70" s="48"/>
      <c r="BV70" s="48"/>
      <c r="BW70" s="43"/>
      <c r="BX70" s="48"/>
      <c r="BY70" s="48"/>
      <c r="BZ70" s="48"/>
      <c r="CA70" s="48"/>
      <c r="CB70" s="48"/>
      <c r="CC70" s="48"/>
      <c r="CD70" s="48"/>
      <c r="CE70" s="48"/>
      <c r="CF70" s="48"/>
      <c r="CG70" s="48"/>
      <c r="CH70" s="48"/>
      <c r="CI70" s="48"/>
      <c r="CJ70" s="49"/>
    </row>
    <row r="71" spans="1:304" s="23" customFormat="1" ht="65.099999999999994" customHeight="1" x14ac:dyDescent="0.25">
      <c r="B71" s="1061" t="s">
        <v>59</v>
      </c>
      <c r="C71" s="1061" t="s">
        <v>60</v>
      </c>
      <c r="D71" s="1061" t="s">
        <v>61</v>
      </c>
      <c r="E71" s="1061" t="s">
        <v>62</v>
      </c>
      <c r="F71" s="1061" t="s">
        <v>63</v>
      </c>
      <c r="G71" s="1061" t="s">
        <v>64</v>
      </c>
      <c r="H71" s="1062" t="s">
        <v>65</v>
      </c>
      <c r="I71" s="1062" t="s">
        <v>66</v>
      </c>
      <c r="J71" s="1062" t="s">
        <v>67</v>
      </c>
      <c r="K71" s="1063" t="s">
        <v>104</v>
      </c>
      <c r="L71" s="1079" t="s">
        <v>256</v>
      </c>
      <c r="M71" s="1079" t="s">
        <v>70</v>
      </c>
      <c r="N71" s="1080" t="s">
        <v>279</v>
      </c>
      <c r="O71" s="1080"/>
      <c r="P71" s="1080"/>
      <c r="Q71" s="1080"/>
      <c r="R71" s="1081"/>
      <c r="S71" s="1079" t="s">
        <v>258</v>
      </c>
      <c r="T71" s="1080" t="s">
        <v>259</v>
      </c>
      <c r="U71" s="463">
        <v>1</v>
      </c>
      <c r="V71" s="1082" t="s">
        <v>280</v>
      </c>
      <c r="W71" s="1082" t="s">
        <v>281</v>
      </c>
      <c r="X71" s="1079" t="s">
        <v>86</v>
      </c>
      <c r="Y71" s="1082" t="s">
        <v>282</v>
      </c>
      <c r="Z71" s="1082" t="s">
        <v>283</v>
      </c>
      <c r="AA71" s="462"/>
      <c r="AB71" s="462">
        <v>0.33</v>
      </c>
      <c r="AC71" s="462">
        <v>0.33</v>
      </c>
      <c r="AD71" s="462">
        <v>0.34</v>
      </c>
      <c r="AE71" s="464"/>
      <c r="AF71" s="111"/>
      <c r="AG71" s="111"/>
      <c r="AH71" s="111"/>
      <c r="AI71" s="40"/>
      <c r="AJ71" s="41"/>
      <c r="AK71" s="47"/>
      <c r="AN71" s="41"/>
      <c r="AO71" s="40"/>
      <c r="AP71" s="47"/>
      <c r="AQ71" s="41"/>
      <c r="AR71" s="41"/>
      <c r="AS71" s="41"/>
      <c r="AT71" s="47"/>
      <c r="AU71" s="40"/>
      <c r="AV71" s="41"/>
      <c r="AW71" s="50"/>
      <c r="AX71" s="22"/>
      <c r="AY71" s="22"/>
      <c r="AZ71" s="40"/>
      <c r="BA71" s="40"/>
      <c r="BB71" s="22"/>
      <c r="BC71" s="41"/>
      <c r="BD71" s="41"/>
      <c r="BE71" s="41"/>
      <c r="BF71" s="47"/>
      <c r="BG71" s="40"/>
      <c r="BH71" s="40"/>
      <c r="BI71" s="43"/>
      <c r="BJ71" s="48"/>
      <c r="BK71" s="48"/>
      <c r="BL71" s="48"/>
      <c r="BM71" s="48"/>
      <c r="BN71" s="48"/>
      <c r="BO71" s="48"/>
      <c r="BP71" s="48"/>
      <c r="BQ71" s="48"/>
      <c r="BR71" s="48"/>
      <c r="BS71" s="48"/>
      <c r="BT71" s="48"/>
      <c r="BU71" s="48"/>
      <c r="BV71" s="48"/>
      <c r="BW71" s="43"/>
      <c r="BX71" s="48"/>
      <c r="BY71" s="48"/>
      <c r="BZ71" s="48"/>
      <c r="CA71" s="48"/>
      <c r="CB71" s="48"/>
      <c r="CC71" s="48"/>
      <c r="CD71" s="48"/>
      <c r="CE71" s="48"/>
      <c r="CF71" s="48"/>
      <c r="CG71" s="48"/>
      <c r="CH71" s="48"/>
      <c r="CI71" s="48"/>
      <c r="CJ71" s="49"/>
    </row>
    <row r="72" spans="1:304" s="23" customFormat="1" ht="65.099999999999994" customHeight="1" x14ac:dyDescent="0.25">
      <c r="B72" s="1061" t="s">
        <v>59</v>
      </c>
      <c r="C72" s="1061" t="s">
        <v>60</v>
      </c>
      <c r="D72" s="1061" t="s">
        <v>61</v>
      </c>
      <c r="E72" s="1061" t="s">
        <v>62</v>
      </c>
      <c r="F72" s="1061" t="s">
        <v>63</v>
      </c>
      <c r="G72" s="1061" t="s">
        <v>64</v>
      </c>
      <c r="H72" s="1062" t="s">
        <v>65</v>
      </c>
      <c r="I72" s="1062" t="s">
        <v>66</v>
      </c>
      <c r="J72" s="1062" t="s">
        <v>67</v>
      </c>
      <c r="K72" s="1063" t="s">
        <v>104</v>
      </c>
      <c r="L72" s="1079" t="s">
        <v>256</v>
      </c>
      <c r="M72" s="1079" t="s">
        <v>70</v>
      </c>
      <c r="N72" s="1080" t="s">
        <v>284</v>
      </c>
      <c r="O72" s="1080"/>
      <c r="P72" s="1080"/>
      <c r="Q72" s="1080"/>
      <c r="R72" s="1081"/>
      <c r="S72" s="1079" t="s">
        <v>258</v>
      </c>
      <c r="T72" s="1080" t="s">
        <v>259</v>
      </c>
      <c r="U72" s="463">
        <v>1</v>
      </c>
      <c r="V72" s="1082" t="s">
        <v>285</v>
      </c>
      <c r="W72" s="1082" t="s">
        <v>286</v>
      </c>
      <c r="X72" s="1079" t="s">
        <v>86</v>
      </c>
      <c r="Y72" s="1082" t="s">
        <v>287</v>
      </c>
      <c r="Z72" s="1082" t="s">
        <v>283</v>
      </c>
      <c r="AA72" s="462"/>
      <c r="AB72" s="462">
        <v>0.33</v>
      </c>
      <c r="AC72" s="462">
        <v>0.33</v>
      </c>
      <c r="AD72" s="462">
        <v>0.34</v>
      </c>
      <c r="AE72" s="464"/>
      <c r="AF72" s="111"/>
      <c r="AG72" s="111"/>
      <c r="AH72" s="111"/>
      <c r="AI72" s="40"/>
      <c r="AJ72" s="41"/>
      <c r="AK72" s="47"/>
      <c r="AN72" s="41"/>
      <c r="AO72" s="40"/>
      <c r="AP72" s="47"/>
      <c r="AQ72" s="41"/>
      <c r="AR72" s="41"/>
      <c r="AS72" s="41"/>
      <c r="AT72" s="47"/>
      <c r="AU72" s="40"/>
      <c r="AV72" s="41"/>
      <c r="AW72" s="50"/>
      <c r="AX72" s="22"/>
      <c r="AY72" s="22"/>
      <c r="AZ72" s="40"/>
      <c r="BA72" s="40"/>
      <c r="BB72" s="47"/>
      <c r="BC72" s="41"/>
      <c r="BD72" s="41"/>
      <c r="BE72" s="41"/>
      <c r="BF72" s="47"/>
      <c r="BG72" s="40"/>
      <c r="BH72" s="40"/>
      <c r="BI72" s="43"/>
      <c r="BJ72" s="48"/>
      <c r="BK72" s="48"/>
      <c r="BL72" s="48"/>
      <c r="BM72" s="48"/>
      <c r="BN72" s="48"/>
      <c r="BO72" s="48"/>
      <c r="BP72" s="48"/>
      <c r="BQ72" s="48"/>
      <c r="BR72" s="48"/>
      <c r="BS72" s="48"/>
      <c r="BT72" s="48"/>
      <c r="BU72" s="48"/>
      <c r="BV72" s="48"/>
      <c r="BW72" s="43"/>
      <c r="BX72" s="48"/>
      <c r="BY72" s="48"/>
      <c r="BZ72" s="48"/>
      <c r="CA72" s="48"/>
      <c r="CB72" s="48"/>
      <c r="CC72" s="48"/>
      <c r="CD72" s="48"/>
      <c r="CE72" s="48"/>
      <c r="CF72" s="48"/>
      <c r="CG72" s="48"/>
      <c r="CH72" s="48"/>
      <c r="CI72" s="48"/>
      <c r="CJ72" s="49"/>
    </row>
    <row r="73" spans="1:304" s="23" customFormat="1" ht="65.099999999999994" customHeight="1" x14ac:dyDescent="0.25">
      <c r="B73" s="1061" t="s">
        <v>59</v>
      </c>
      <c r="C73" s="1061" t="s">
        <v>60</v>
      </c>
      <c r="D73" s="1061" t="s">
        <v>61</v>
      </c>
      <c r="E73" s="1061" t="s">
        <v>62</v>
      </c>
      <c r="F73" s="1061" t="s">
        <v>63</v>
      </c>
      <c r="G73" s="1061" t="s">
        <v>64</v>
      </c>
      <c r="H73" s="1062" t="s">
        <v>65</v>
      </c>
      <c r="I73" s="1062" t="s">
        <v>66</v>
      </c>
      <c r="J73" s="1062" t="s">
        <v>67</v>
      </c>
      <c r="K73" s="1063" t="s">
        <v>104</v>
      </c>
      <c r="L73" s="1064" t="s">
        <v>256</v>
      </c>
      <c r="M73" s="1064" t="s">
        <v>70</v>
      </c>
      <c r="N73" s="1064" t="s">
        <v>105</v>
      </c>
      <c r="O73" s="1064"/>
      <c r="P73" s="1064"/>
      <c r="Q73" s="1064"/>
      <c r="R73" s="1064"/>
      <c r="S73" s="1064" t="s">
        <v>106</v>
      </c>
      <c r="T73" s="1064" t="s">
        <v>107</v>
      </c>
      <c r="U73" s="1064">
        <v>9</v>
      </c>
      <c r="V73" s="456" t="s">
        <v>108</v>
      </c>
      <c r="W73" s="1064" t="s">
        <v>109</v>
      </c>
      <c r="X73" s="1069" t="s">
        <v>76</v>
      </c>
      <c r="Y73" s="1065" t="s">
        <v>110</v>
      </c>
      <c r="Z73" s="1064" t="s">
        <v>78</v>
      </c>
      <c r="AA73" s="460">
        <v>0</v>
      </c>
      <c r="AB73" s="460">
        <v>0.34</v>
      </c>
      <c r="AC73" s="460">
        <v>0.33</v>
      </c>
      <c r="AD73" s="460">
        <v>0.33</v>
      </c>
      <c r="AE73" s="464"/>
      <c r="AF73" s="111"/>
      <c r="AG73" s="111"/>
      <c r="AH73" s="111"/>
      <c r="AI73" s="40"/>
      <c r="AJ73" s="41"/>
      <c r="AK73" s="47"/>
      <c r="AL73" s="22"/>
      <c r="AM73" s="47"/>
      <c r="AN73" s="41"/>
      <c r="AO73" s="40"/>
      <c r="AP73" s="47"/>
      <c r="AQ73" s="41"/>
      <c r="AR73" s="41"/>
      <c r="AS73" s="41"/>
      <c r="AT73" s="47"/>
      <c r="AU73" s="40"/>
      <c r="AV73" s="41"/>
      <c r="AW73" s="47"/>
      <c r="AX73" s="47"/>
      <c r="AY73" s="47"/>
      <c r="AZ73" s="40"/>
      <c r="BA73" s="40"/>
      <c r="BB73" s="47"/>
      <c r="BC73" s="41"/>
      <c r="BD73" s="41"/>
      <c r="BE73" s="41"/>
      <c r="BF73" s="47"/>
      <c r="BG73" s="40"/>
      <c r="BH73" s="40"/>
      <c r="BI73" s="43"/>
      <c r="BJ73" s="48"/>
      <c r="BK73" s="48"/>
      <c r="BL73" s="48"/>
      <c r="BM73" s="48"/>
      <c r="BN73" s="48"/>
      <c r="BO73" s="48"/>
      <c r="BP73" s="48"/>
      <c r="BQ73" s="48"/>
      <c r="BR73" s="48"/>
      <c r="BS73" s="48"/>
      <c r="BT73" s="48"/>
      <c r="BU73" s="48"/>
      <c r="BV73" s="48"/>
      <c r="BW73" s="43"/>
      <c r="BX73" s="48"/>
      <c r="BY73" s="48"/>
      <c r="BZ73" s="48"/>
      <c r="CA73" s="48"/>
      <c r="CB73" s="48"/>
      <c r="CC73" s="48"/>
      <c r="CD73" s="48"/>
      <c r="CE73" s="48"/>
      <c r="CF73" s="48"/>
      <c r="CG73" s="48"/>
      <c r="CH73" s="48"/>
      <c r="CI73" s="48"/>
      <c r="CJ73" s="49"/>
      <c r="CL73" s="23" t="s">
        <v>111</v>
      </c>
    </row>
    <row r="74" spans="1:304" s="23" customFormat="1" ht="65.099999999999994" customHeight="1" x14ac:dyDescent="0.25">
      <c r="B74" s="1061" t="s">
        <v>59</v>
      </c>
      <c r="C74" s="1061" t="s">
        <v>60</v>
      </c>
      <c r="D74" s="1061" t="s">
        <v>61</v>
      </c>
      <c r="E74" s="1061" t="s">
        <v>62</v>
      </c>
      <c r="F74" s="1061" t="s">
        <v>63</v>
      </c>
      <c r="G74" s="1061" t="s">
        <v>64</v>
      </c>
      <c r="H74" s="1062" t="s">
        <v>65</v>
      </c>
      <c r="I74" s="1062" t="s">
        <v>66</v>
      </c>
      <c r="J74" s="1062" t="s">
        <v>67</v>
      </c>
      <c r="K74" s="1063" t="s">
        <v>104</v>
      </c>
      <c r="L74" s="1064" t="s">
        <v>256</v>
      </c>
      <c r="M74" s="1064" t="s">
        <v>70</v>
      </c>
      <c r="N74" s="1064" t="s">
        <v>112</v>
      </c>
      <c r="O74" s="1064"/>
      <c r="P74" s="1064"/>
      <c r="Q74" s="1064"/>
      <c r="R74" s="1064"/>
      <c r="S74" s="1064" t="s">
        <v>106</v>
      </c>
      <c r="T74" s="1064" t="s">
        <v>107</v>
      </c>
      <c r="U74" s="1065">
        <v>3</v>
      </c>
      <c r="V74" s="1070" t="s">
        <v>113</v>
      </c>
      <c r="W74" s="1065" t="s">
        <v>114</v>
      </c>
      <c r="X74" s="1064" t="s">
        <v>76</v>
      </c>
      <c r="Y74" s="1064" t="s">
        <v>115</v>
      </c>
      <c r="Z74" s="1064" t="s">
        <v>78</v>
      </c>
      <c r="AA74" s="460">
        <v>0</v>
      </c>
      <c r="AB74" s="460">
        <v>0.33</v>
      </c>
      <c r="AC74" s="460">
        <v>0.33</v>
      </c>
      <c r="AD74" s="460">
        <v>0.33</v>
      </c>
      <c r="AE74" s="464"/>
      <c r="AF74" s="111"/>
      <c r="AG74" s="111"/>
      <c r="AH74" s="111"/>
      <c r="AI74" s="40"/>
      <c r="AJ74" s="41"/>
      <c r="AK74" s="47"/>
      <c r="AL74" s="22"/>
      <c r="AM74" s="22"/>
      <c r="AN74" s="41"/>
      <c r="AO74" s="40"/>
      <c r="AP74" s="47"/>
      <c r="AQ74" s="41"/>
      <c r="AR74" s="41"/>
      <c r="AS74" s="41"/>
      <c r="AT74" s="47"/>
      <c r="AU74" s="40"/>
      <c r="AV74" s="41"/>
      <c r="AW74" s="50"/>
      <c r="AX74" s="22"/>
      <c r="AY74" s="22"/>
      <c r="AZ74" s="40"/>
      <c r="BA74" s="40"/>
      <c r="BB74" s="47"/>
      <c r="BC74" s="41"/>
      <c r="BD74" s="41"/>
      <c r="BE74" s="41"/>
      <c r="BF74" s="47"/>
      <c r="BG74" s="40"/>
      <c r="BH74" s="40"/>
      <c r="BI74" s="43"/>
      <c r="BJ74" s="48"/>
      <c r="BK74" s="48"/>
      <c r="BL74" s="48"/>
      <c r="BM74" s="48"/>
      <c r="BN74" s="48"/>
      <c r="BO74" s="48"/>
      <c r="BP74" s="48"/>
      <c r="BQ74" s="48"/>
      <c r="BR74" s="48"/>
      <c r="BS74" s="48"/>
      <c r="BT74" s="48"/>
      <c r="BU74" s="48"/>
      <c r="BV74" s="48"/>
      <c r="BW74" s="43"/>
      <c r="BX74" s="48"/>
      <c r="BY74" s="48"/>
      <c r="BZ74" s="48"/>
      <c r="CA74" s="48"/>
      <c r="CB74" s="48"/>
      <c r="CC74" s="48"/>
      <c r="CD74" s="48"/>
      <c r="CE74" s="48"/>
      <c r="CF74" s="48"/>
      <c r="CG74" s="48"/>
      <c r="CH74" s="48"/>
      <c r="CI74" s="48"/>
      <c r="CJ74" s="49"/>
      <c r="CL74" s="23" t="s">
        <v>111</v>
      </c>
    </row>
    <row r="75" spans="1:304" s="23" customFormat="1" ht="65.099999999999994" customHeight="1" x14ac:dyDescent="0.25">
      <c r="B75" s="1061" t="s">
        <v>59</v>
      </c>
      <c r="C75" s="1061" t="s">
        <v>60</v>
      </c>
      <c r="D75" s="1061" t="s">
        <v>61</v>
      </c>
      <c r="E75" s="1061" t="s">
        <v>62</v>
      </c>
      <c r="F75" s="1061" t="s">
        <v>63</v>
      </c>
      <c r="G75" s="1061" t="s">
        <v>64</v>
      </c>
      <c r="H75" s="1062" t="s">
        <v>65</v>
      </c>
      <c r="I75" s="1062" t="s">
        <v>66</v>
      </c>
      <c r="J75" s="1062" t="s">
        <v>67</v>
      </c>
      <c r="K75" s="1063" t="s">
        <v>104</v>
      </c>
      <c r="L75" s="1064" t="s">
        <v>256</v>
      </c>
      <c r="M75" s="1064" t="s">
        <v>70</v>
      </c>
      <c r="N75" s="1064" t="s">
        <v>116</v>
      </c>
      <c r="O75" s="1064"/>
      <c r="P75" s="1064"/>
      <c r="Q75" s="1064"/>
      <c r="R75" s="1064"/>
      <c r="S75" s="1064" t="s">
        <v>106</v>
      </c>
      <c r="T75" s="1064" t="s">
        <v>107</v>
      </c>
      <c r="U75" s="1064">
        <v>3</v>
      </c>
      <c r="V75" s="458" t="s">
        <v>117</v>
      </c>
      <c r="W75" s="1064" t="s">
        <v>118</v>
      </c>
      <c r="X75" s="1064" t="s">
        <v>76</v>
      </c>
      <c r="Y75" s="1064" t="s">
        <v>119</v>
      </c>
      <c r="Z75" s="1064" t="s">
        <v>78</v>
      </c>
      <c r="AA75" s="460"/>
      <c r="AB75" s="460">
        <v>0.33</v>
      </c>
      <c r="AC75" s="460">
        <v>0.33</v>
      </c>
      <c r="AD75" s="460">
        <v>0.34</v>
      </c>
      <c r="AE75" s="464"/>
      <c r="AF75" s="111"/>
      <c r="AG75" s="111"/>
      <c r="AH75" s="111"/>
      <c r="AI75" s="40"/>
      <c r="AJ75" s="41"/>
      <c r="AK75" s="47"/>
      <c r="AL75" s="47"/>
      <c r="AM75" s="47"/>
      <c r="AN75" s="41"/>
      <c r="AO75" s="40"/>
      <c r="AP75" s="47"/>
      <c r="AQ75" s="41"/>
      <c r="AR75" s="41"/>
      <c r="AS75" s="41"/>
      <c r="AT75" s="47"/>
      <c r="AU75" s="40"/>
      <c r="AV75" s="41"/>
      <c r="AW75" s="47"/>
      <c r="AX75" s="47"/>
      <c r="AY75" s="47"/>
      <c r="AZ75" s="40"/>
      <c r="BA75" s="40"/>
      <c r="BB75" s="47"/>
      <c r="BC75" s="41"/>
      <c r="BD75" s="41"/>
      <c r="BE75" s="41"/>
      <c r="BF75" s="47"/>
      <c r="BG75" s="40"/>
      <c r="BH75" s="40"/>
      <c r="BI75" s="43"/>
      <c r="BJ75" s="48"/>
      <c r="BK75" s="48"/>
      <c r="BL75" s="48"/>
      <c r="BM75" s="48"/>
      <c r="BN75" s="48"/>
      <c r="BO75" s="48"/>
      <c r="BP75" s="48"/>
      <c r="BQ75" s="48"/>
      <c r="BR75" s="48"/>
      <c r="BS75" s="48"/>
      <c r="BT75" s="48"/>
      <c r="BU75" s="48"/>
      <c r="BV75" s="48"/>
      <c r="BW75" s="43"/>
      <c r="BX75" s="48"/>
      <c r="BY75" s="48"/>
      <c r="BZ75" s="48"/>
      <c r="CA75" s="48"/>
      <c r="CB75" s="48"/>
      <c r="CC75" s="48"/>
      <c r="CD75" s="48"/>
      <c r="CE75" s="48"/>
      <c r="CF75" s="48"/>
      <c r="CG75" s="48"/>
      <c r="CH75" s="48"/>
      <c r="CI75" s="48"/>
      <c r="CJ75" s="49"/>
      <c r="CL75" s="23" t="s">
        <v>111</v>
      </c>
    </row>
    <row r="76" spans="1:304" s="23" customFormat="1" ht="65.099999999999994" customHeight="1" x14ac:dyDescent="0.25">
      <c r="B76" s="1061" t="s">
        <v>59</v>
      </c>
      <c r="C76" s="1061" t="s">
        <v>60</v>
      </c>
      <c r="D76" s="1061" t="s">
        <v>61</v>
      </c>
      <c r="E76" s="1061" t="s">
        <v>62</v>
      </c>
      <c r="F76" s="1061" t="s">
        <v>63</v>
      </c>
      <c r="G76" s="1061" t="s">
        <v>64</v>
      </c>
      <c r="H76" s="1062" t="s">
        <v>65</v>
      </c>
      <c r="I76" s="1062" t="s">
        <v>66</v>
      </c>
      <c r="J76" s="1062" t="s">
        <v>67</v>
      </c>
      <c r="K76" s="1063" t="s">
        <v>68</v>
      </c>
      <c r="L76" s="1064" t="s">
        <v>256</v>
      </c>
      <c r="M76" s="1064" t="s">
        <v>70</v>
      </c>
      <c r="N76" s="1064" t="s">
        <v>120</v>
      </c>
      <c r="O76" s="1064"/>
      <c r="P76" s="1064"/>
      <c r="Q76" s="1064"/>
      <c r="R76" s="1064"/>
      <c r="S76" s="1064" t="s">
        <v>106</v>
      </c>
      <c r="T76" s="1064" t="s">
        <v>107</v>
      </c>
      <c r="U76" s="458">
        <v>1</v>
      </c>
      <c r="V76" s="456" t="s">
        <v>121</v>
      </c>
      <c r="W76" s="1064" t="s">
        <v>122</v>
      </c>
      <c r="X76" s="1064" t="s">
        <v>76</v>
      </c>
      <c r="Y76" s="1065" t="s">
        <v>288</v>
      </c>
      <c r="Z76" s="1064" t="s">
        <v>78</v>
      </c>
      <c r="AA76" s="460"/>
      <c r="AB76" s="460">
        <v>0.5</v>
      </c>
      <c r="AC76" s="460"/>
      <c r="AD76" s="460">
        <v>0.5</v>
      </c>
      <c r="AE76" s="464"/>
      <c r="AF76" s="111"/>
      <c r="AG76" s="111"/>
      <c r="AH76" s="111"/>
      <c r="AI76" s="40"/>
      <c r="AJ76" s="41"/>
      <c r="AK76" s="52"/>
      <c r="AL76" s="22"/>
      <c r="AM76" s="47"/>
      <c r="AN76" s="41"/>
      <c r="AO76" s="40"/>
      <c r="AP76" s="22"/>
      <c r="AQ76" s="41"/>
      <c r="AR76" s="41"/>
      <c r="AS76" s="41"/>
      <c r="AT76" s="47"/>
      <c r="AU76" s="40"/>
      <c r="AV76" s="47"/>
      <c r="AW76" s="52"/>
      <c r="AX76" s="22"/>
      <c r="AY76" s="47"/>
      <c r="AZ76" s="40"/>
      <c r="BA76" s="40"/>
      <c r="BB76" s="22"/>
      <c r="BC76" s="41"/>
      <c r="BD76" s="41"/>
      <c r="BE76" s="41"/>
      <c r="BF76" s="47"/>
      <c r="BG76" s="40"/>
      <c r="BH76" s="40"/>
      <c r="BI76" s="43"/>
      <c r="BJ76" s="48"/>
      <c r="BK76" s="48"/>
      <c r="BL76" s="48"/>
      <c r="BM76" s="48"/>
      <c r="BN76" s="48"/>
      <c r="BO76" s="48"/>
      <c r="BP76" s="48"/>
      <c r="BQ76" s="48"/>
      <c r="BR76" s="48"/>
      <c r="BS76" s="48"/>
      <c r="BT76" s="48"/>
      <c r="BU76" s="48"/>
      <c r="BV76" s="48"/>
      <c r="BW76" s="43"/>
      <c r="BX76" s="48"/>
      <c r="BY76" s="48"/>
      <c r="BZ76" s="48"/>
      <c r="CA76" s="48"/>
      <c r="CB76" s="48"/>
      <c r="CC76" s="48"/>
      <c r="CD76" s="48"/>
      <c r="CE76" s="48"/>
      <c r="CF76" s="48"/>
      <c r="CG76" s="48"/>
      <c r="CH76" s="48"/>
      <c r="CI76" s="48"/>
      <c r="CJ76" s="49"/>
      <c r="CL76" s="23" t="s">
        <v>111</v>
      </c>
    </row>
    <row r="77" spans="1:304" s="23" customFormat="1" ht="65.099999999999994" customHeight="1" x14ac:dyDescent="0.25">
      <c r="B77" s="1061" t="s">
        <v>59</v>
      </c>
      <c r="C77" s="1061" t="s">
        <v>60</v>
      </c>
      <c r="D77" s="1061" t="s">
        <v>61</v>
      </c>
      <c r="E77" s="1061" t="s">
        <v>62</v>
      </c>
      <c r="F77" s="1061" t="s">
        <v>63</v>
      </c>
      <c r="G77" s="1061" t="s">
        <v>64</v>
      </c>
      <c r="H77" s="1062" t="s">
        <v>65</v>
      </c>
      <c r="I77" s="1062" t="s">
        <v>66</v>
      </c>
      <c r="J77" s="1062" t="s">
        <v>67</v>
      </c>
      <c r="K77" s="1063" t="s">
        <v>68</v>
      </c>
      <c r="L77" s="1064" t="s">
        <v>256</v>
      </c>
      <c r="M77" s="1064" t="s">
        <v>70</v>
      </c>
      <c r="N77" s="1064" t="s">
        <v>124</v>
      </c>
      <c r="O77" s="1064"/>
      <c r="P77" s="1064"/>
      <c r="Q77" s="1064"/>
      <c r="R77" s="1064"/>
      <c r="S77" s="1064" t="s">
        <v>106</v>
      </c>
      <c r="T77" s="1064" t="s">
        <v>107</v>
      </c>
      <c r="U77" s="1064">
        <v>9</v>
      </c>
      <c r="V77" s="456" t="s">
        <v>125</v>
      </c>
      <c r="W77" s="1064" t="s">
        <v>109</v>
      </c>
      <c r="X77" s="1064" t="s">
        <v>76</v>
      </c>
      <c r="Y77" s="1065" t="s">
        <v>126</v>
      </c>
      <c r="Z77" s="1064" t="s">
        <v>78</v>
      </c>
      <c r="AA77" s="460"/>
      <c r="AB77" s="460">
        <v>0.33</v>
      </c>
      <c r="AC77" s="460">
        <v>0.33</v>
      </c>
      <c r="AD77" s="460">
        <v>0.33</v>
      </c>
      <c r="AE77" s="464"/>
      <c r="AF77" s="111"/>
      <c r="AG77" s="111"/>
      <c r="AH77" s="111"/>
      <c r="AI77" s="40"/>
      <c r="AJ77" s="41"/>
      <c r="AK77" s="47"/>
      <c r="AL77" s="47"/>
      <c r="AM77" s="47"/>
      <c r="AN77" s="41"/>
      <c r="AO77" s="40"/>
      <c r="AP77" s="47"/>
      <c r="AQ77" s="41"/>
      <c r="AR77" s="41"/>
      <c r="AS77" s="41"/>
      <c r="AT77" s="47"/>
      <c r="AU77" s="40"/>
      <c r="AV77" s="41"/>
      <c r="AW77" s="47"/>
      <c r="AX77" s="47"/>
      <c r="AY77" s="47"/>
      <c r="AZ77" s="40"/>
      <c r="BA77" s="40"/>
      <c r="BB77" s="47"/>
      <c r="BC77" s="41"/>
      <c r="BD77" s="41"/>
      <c r="BE77" s="41"/>
      <c r="BF77" s="47"/>
      <c r="BG77" s="40"/>
      <c r="BH77" s="40"/>
      <c r="BI77" s="43"/>
      <c r="BJ77" s="48"/>
      <c r="BK77" s="48"/>
      <c r="BL77" s="48"/>
      <c r="BM77" s="48"/>
      <c r="BN77" s="48"/>
      <c r="BO77" s="48"/>
      <c r="BP77" s="48"/>
      <c r="BQ77" s="48"/>
      <c r="BR77" s="48"/>
      <c r="BS77" s="48"/>
      <c r="BT77" s="48"/>
      <c r="BU77" s="48"/>
      <c r="BV77" s="48"/>
      <c r="BW77" s="43"/>
      <c r="BX77" s="48"/>
      <c r="BY77" s="48"/>
      <c r="BZ77" s="48"/>
      <c r="CA77" s="48"/>
      <c r="CB77" s="48"/>
      <c r="CC77" s="48"/>
      <c r="CD77" s="48"/>
      <c r="CE77" s="48"/>
      <c r="CF77" s="48"/>
      <c r="CG77" s="48"/>
      <c r="CH77" s="48"/>
      <c r="CI77" s="48"/>
      <c r="CJ77" s="49"/>
      <c r="CL77" s="23" t="s">
        <v>111</v>
      </c>
    </row>
    <row r="78" spans="1:304" s="24" customFormat="1" ht="65.099999999999994" customHeight="1" x14ac:dyDescent="0.25">
      <c r="B78" s="1061" t="s">
        <v>59</v>
      </c>
      <c r="C78" s="1061" t="s">
        <v>60</v>
      </c>
      <c r="D78" s="1061" t="s">
        <v>61</v>
      </c>
      <c r="E78" s="1061" t="s">
        <v>62</v>
      </c>
      <c r="F78" s="1061" t="s">
        <v>63</v>
      </c>
      <c r="G78" s="1061" t="s">
        <v>64</v>
      </c>
      <c r="H78" s="1062" t="s">
        <v>65</v>
      </c>
      <c r="I78" s="1062" t="s">
        <v>66</v>
      </c>
      <c r="J78" s="1062" t="s">
        <v>67</v>
      </c>
      <c r="K78" s="1063" t="s">
        <v>68</v>
      </c>
      <c r="L78" s="1064" t="s">
        <v>256</v>
      </c>
      <c r="M78" s="1064" t="s">
        <v>70</v>
      </c>
      <c r="N78" s="1064" t="s">
        <v>127</v>
      </c>
      <c r="O78" s="1064"/>
      <c r="P78" s="1064"/>
      <c r="Q78" s="1064"/>
      <c r="R78" s="1064"/>
      <c r="S78" s="1064" t="s">
        <v>106</v>
      </c>
      <c r="T78" s="1064" t="s">
        <v>107</v>
      </c>
      <c r="U78" s="1064">
        <v>9</v>
      </c>
      <c r="V78" s="456" t="s">
        <v>128</v>
      </c>
      <c r="W78" s="1064" t="s">
        <v>109</v>
      </c>
      <c r="X78" s="1069" t="s">
        <v>76</v>
      </c>
      <c r="Y78" s="1065" t="s">
        <v>129</v>
      </c>
      <c r="Z78" s="1064" t="s">
        <v>78</v>
      </c>
      <c r="AA78" s="460"/>
      <c r="AB78" s="460">
        <v>0.33</v>
      </c>
      <c r="AC78" s="460">
        <v>0.33</v>
      </c>
      <c r="AD78" s="460">
        <v>0.34</v>
      </c>
      <c r="AE78" s="464"/>
      <c r="AF78" s="111"/>
      <c r="AG78" s="111"/>
      <c r="AH78" s="111"/>
      <c r="AI78" s="40"/>
      <c r="AJ78" s="41"/>
      <c r="AK78" s="52"/>
      <c r="AL78" s="22"/>
      <c r="AM78" s="41"/>
      <c r="AN78" s="41"/>
      <c r="AO78" s="40"/>
      <c r="AP78" s="21"/>
      <c r="AQ78" s="41"/>
      <c r="AR78" s="41"/>
      <c r="AS78" s="41"/>
      <c r="AT78" s="41"/>
      <c r="AU78" s="40"/>
      <c r="AV78" s="47"/>
      <c r="AW78" s="52"/>
      <c r="AX78" s="22"/>
      <c r="AY78" s="41"/>
      <c r="AZ78" s="40"/>
      <c r="BA78" s="40"/>
      <c r="BB78" s="21"/>
      <c r="BC78" s="41"/>
      <c r="BD78" s="41"/>
      <c r="BE78" s="41"/>
      <c r="BF78" s="41"/>
      <c r="BG78" s="40"/>
      <c r="BH78" s="40"/>
      <c r="BI78" s="43"/>
      <c r="BJ78" s="44"/>
      <c r="BK78" s="44"/>
      <c r="BL78" s="44"/>
      <c r="BM78" s="44"/>
      <c r="BN78" s="44"/>
      <c r="BO78" s="44"/>
      <c r="BP78" s="44"/>
      <c r="BQ78" s="44"/>
      <c r="BR78" s="44"/>
      <c r="BS78" s="44"/>
      <c r="BT78" s="44"/>
      <c r="BU78" s="44"/>
      <c r="BV78" s="44"/>
      <c r="BW78" s="43"/>
      <c r="BX78" s="44"/>
      <c r="BY78" s="44"/>
      <c r="BZ78" s="44"/>
      <c r="CA78" s="44"/>
      <c r="CB78" s="44"/>
      <c r="CC78" s="44"/>
      <c r="CD78" s="44"/>
      <c r="CE78" s="44"/>
      <c r="CF78" s="44"/>
      <c r="CG78" s="44"/>
      <c r="CH78" s="44"/>
      <c r="CI78" s="44"/>
      <c r="CJ78" s="45"/>
      <c r="CK78" s="1"/>
      <c r="CL78" s="23" t="s">
        <v>111</v>
      </c>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row>
    <row r="79" spans="1:304" s="24" customFormat="1" ht="65.099999999999994" customHeight="1" x14ac:dyDescent="0.25">
      <c r="B79" s="1061" t="s">
        <v>59</v>
      </c>
      <c r="C79" s="1061" t="s">
        <v>60</v>
      </c>
      <c r="D79" s="1061" t="s">
        <v>61</v>
      </c>
      <c r="E79" s="1061" t="s">
        <v>62</v>
      </c>
      <c r="F79" s="1061" t="s">
        <v>63</v>
      </c>
      <c r="G79" s="1061" t="s">
        <v>64</v>
      </c>
      <c r="H79" s="1062" t="s">
        <v>65</v>
      </c>
      <c r="I79" s="1062" t="s">
        <v>66</v>
      </c>
      <c r="J79" s="1062" t="s">
        <v>67</v>
      </c>
      <c r="K79" s="1063" t="s">
        <v>68</v>
      </c>
      <c r="L79" s="1064" t="s">
        <v>256</v>
      </c>
      <c r="M79" s="1064" t="s">
        <v>70</v>
      </c>
      <c r="N79" s="1064" t="s">
        <v>130</v>
      </c>
      <c r="O79" s="1064"/>
      <c r="P79" s="1064"/>
      <c r="Q79" s="1064"/>
      <c r="R79" s="1064"/>
      <c r="S79" s="1064" t="s">
        <v>106</v>
      </c>
      <c r="T79" s="1064" t="s">
        <v>107</v>
      </c>
      <c r="U79" s="1071">
        <v>1</v>
      </c>
      <c r="V79" s="456" t="s">
        <v>130</v>
      </c>
      <c r="W79" s="1064" t="s">
        <v>131</v>
      </c>
      <c r="X79" s="1064" t="s">
        <v>76</v>
      </c>
      <c r="Y79" s="1064" t="s">
        <v>132</v>
      </c>
      <c r="Z79" s="1064" t="s">
        <v>78</v>
      </c>
      <c r="AA79" s="460"/>
      <c r="AB79" s="460"/>
      <c r="AC79" s="460"/>
      <c r="AD79" s="460">
        <v>1</v>
      </c>
      <c r="AE79" s="464"/>
      <c r="AF79" s="111"/>
      <c r="AG79" s="111"/>
      <c r="AH79" s="111"/>
      <c r="AI79" s="40"/>
      <c r="AJ79" s="41"/>
      <c r="AK79" s="41"/>
      <c r="AL79" s="41"/>
      <c r="AM79" s="41"/>
      <c r="AN79" s="41"/>
      <c r="AO79" s="40"/>
      <c r="AP79" s="41"/>
      <c r="AQ79" s="41"/>
      <c r="AR79" s="41"/>
      <c r="AS79" s="41"/>
      <c r="AT79" s="41"/>
      <c r="AU79" s="40"/>
      <c r="AV79" s="47"/>
      <c r="AW79" s="52"/>
      <c r="AX79" s="22"/>
      <c r="AY79" s="41"/>
      <c r="AZ79" s="40"/>
      <c r="BA79" s="40"/>
      <c r="BB79" s="21"/>
      <c r="BC79" s="41"/>
      <c r="BD79" s="41"/>
      <c r="BE79" s="41"/>
      <c r="BF79" s="41"/>
      <c r="BG79" s="40"/>
      <c r="BH79" s="40"/>
      <c r="BI79" s="43"/>
      <c r="BJ79" s="44"/>
      <c r="BK79" s="44"/>
      <c r="BL79" s="44"/>
      <c r="BM79" s="44"/>
      <c r="BN79" s="44"/>
      <c r="BO79" s="44"/>
      <c r="BP79" s="44"/>
      <c r="BQ79" s="44"/>
      <c r="BR79" s="44"/>
      <c r="BS79" s="44"/>
      <c r="BT79" s="44"/>
      <c r="BU79" s="44"/>
      <c r="BV79" s="44"/>
      <c r="BW79" s="43"/>
      <c r="BX79" s="44"/>
      <c r="BY79" s="44"/>
      <c r="BZ79" s="44"/>
      <c r="CA79" s="44"/>
      <c r="CB79" s="44"/>
      <c r="CC79" s="44"/>
      <c r="CD79" s="44"/>
      <c r="CE79" s="44"/>
      <c r="CF79" s="44"/>
      <c r="CG79" s="44"/>
      <c r="CH79" s="44"/>
      <c r="CI79" s="44"/>
      <c r="CJ79" s="45"/>
      <c r="CK79" s="1"/>
      <c r="CL79" s="23" t="s">
        <v>111</v>
      </c>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row>
    <row r="80" spans="1:304" s="24" customFormat="1" ht="65.099999999999994" customHeight="1" x14ac:dyDescent="0.25">
      <c r="B80" s="1061" t="s">
        <v>59</v>
      </c>
      <c r="C80" s="1061" t="s">
        <v>60</v>
      </c>
      <c r="D80" s="1061" t="s">
        <v>61</v>
      </c>
      <c r="E80" s="1061" t="s">
        <v>62</v>
      </c>
      <c r="F80" s="1061" t="s">
        <v>63</v>
      </c>
      <c r="G80" s="1061" t="s">
        <v>64</v>
      </c>
      <c r="H80" s="1062" t="s">
        <v>65</v>
      </c>
      <c r="I80" s="1062" t="s">
        <v>66</v>
      </c>
      <c r="J80" s="1062" t="s">
        <v>67</v>
      </c>
      <c r="K80" s="1063" t="s">
        <v>68</v>
      </c>
      <c r="L80" s="1084" t="s">
        <v>289</v>
      </c>
      <c r="M80" s="1084" t="s">
        <v>182</v>
      </c>
      <c r="N80" s="1065" t="s">
        <v>290</v>
      </c>
      <c r="O80" s="1065"/>
      <c r="P80" s="1065"/>
      <c r="Q80" s="1065"/>
      <c r="R80" s="1066"/>
      <c r="S80" s="1084" t="s">
        <v>182</v>
      </c>
      <c r="T80" s="1065" t="s">
        <v>291</v>
      </c>
      <c r="U80" s="1064" t="s">
        <v>292</v>
      </c>
      <c r="V80" s="456" t="s">
        <v>293</v>
      </c>
      <c r="W80" s="1064" t="s">
        <v>294</v>
      </c>
      <c r="X80" s="1064" t="s">
        <v>86</v>
      </c>
      <c r="Y80" s="1065" t="s">
        <v>295</v>
      </c>
      <c r="Z80" s="1067" t="s">
        <v>78</v>
      </c>
      <c r="AA80" s="457">
        <v>0.25</v>
      </c>
      <c r="AB80" s="457">
        <v>0.25</v>
      </c>
      <c r="AC80" s="457">
        <v>0.25</v>
      </c>
      <c r="AD80" s="457">
        <v>0.25</v>
      </c>
      <c r="AE80" s="464"/>
      <c r="AF80" s="111"/>
      <c r="AG80" s="111"/>
      <c r="AH80" s="111"/>
      <c r="AI80" s="40"/>
      <c r="AJ80" s="41"/>
      <c r="AK80" s="41"/>
      <c r="AL80" s="41"/>
      <c r="AM80" s="41"/>
      <c r="AN80" s="41"/>
      <c r="AO80" s="40"/>
      <c r="AP80" s="41"/>
      <c r="AQ80" s="41"/>
      <c r="AR80" s="41"/>
      <c r="AS80" s="41"/>
      <c r="AT80" s="41"/>
      <c r="AU80" s="40"/>
      <c r="AV80" s="47"/>
      <c r="AW80" s="52"/>
      <c r="AX80" s="22"/>
      <c r="AY80" s="41"/>
      <c r="AZ80" s="40"/>
      <c r="BA80" s="40"/>
      <c r="BB80" s="21"/>
      <c r="BC80" s="41"/>
      <c r="BD80" s="41"/>
      <c r="BE80" s="41"/>
      <c r="BF80" s="41"/>
      <c r="BG80" s="40"/>
      <c r="BH80" s="40"/>
      <c r="BI80" s="43"/>
      <c r="BJ80" s="44"/>
      <c r="BK80" s="44"/>
      <c r="BL80" s="44"/>
      <c r="BM80" s="44"/>
      <c r="BN80" s="44"/>
      <c r="BO80" s="44"/>
      <c r="BP80" s="44"/>
      <c r="BQ80" s="44"/>
      <c r="BR80" s="44"/>
      <c r="BS80" s="44"/>
      <c r="BT80" s="44"/>
      <c r="BU80" s="44"/>
      <c r="BV80" s="44"/>
      <c r="BW80" s="43"/>
      <c r="BX80" s="44"/>
      <c r="BY80" s="44"/>
      <c r="BZ80" s="44"/>
      <c r="CA80" s="44"/>
      <c r="CB80" s="44"/>
      <c r="CC80" s="44"/>
      <c r="CD80" s="44"/>
      <c r="CE80" s="44"/>
      <c r="CF80" s="44"/>
      <c r="CG80" s="44"/>
      <c r="CH80" s="44"/>
      <c r="CI80" s="44"/>
      <c r="CJ80" s="45"/>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row>
    <row r="81" spans="2:304" s="24" customFormat="1" ht="65.099999999999994" customHeight="1" x14ac:dyDescent="0.25">
      <c r="B81" s="1061" t="s">
        <v>59</v>
      </c>
      <c r="C81" s="1061" t="s">
        <v>60</v>
      </c>
      <c r="D81" s="1061" t="s">
        <v>61</v>
      </c>
      <c r="E81" s="1061" t="s">
        <v>62</v>
      </c>
      <c r="F81" s="1061" t="s">
        <v>63</v>
      </c>
      <c r="G81" s="1061" t="s">
        <v>64</v>
      </c>
      <c r="H81" s="1062" t="s">
        <v>65</v>
      </c>
      <c r="I81" s="1062" t="s">
        <v>66</v>
      </c>
      <c r="J81" s="1062" t="s">
        <v>67</v>
      </c>
      <c r="K81" s="1063" t="s">
        <v>68</v>
      </c>
      <c r="L81" s="1084" t="s">
        <v>289</v>
      </c>
      <c r="M81" s="1084" t="s">
        <v>182</v>
      </c>
      <c r="N81" s="1065" t="s">
        <v>296</v>
      </c>
      <c r="O81" s="1065"/>
      <c r="P81" s="1065"/>
      <c r="Q81" s="1065"/>
      <c r="R81" s="1066"/>
      <c r="S81" s="1084" t="s">
        <v>182</v>
      </c>
      <c r="T81" s="1065" t="s">
        <v>291</v>
      </c>
      <c r="U81" s="1071">
        <v>1</v>
      </c>
      <c r="V81" s="456" t="s">
        <v>297</v>
      </c>
      <c r="W81" s="1064" t="s">
        <v>298</v>
      </c>
      <c r="X81" s="1064" t="s">
        <v>76</v>
      </c>
      <c r="Y81" s="1064" t="s">
        <v>299</v>
      </c>
      <c r="Z81" s="1067" t="s">
        <v>78</v>
      </c>
      <c r="AA81" s="457"/>
      <c r="AB81" s="457"/>
      <c r="AC81" s="457"/>
      <c r="AD81" s="457">
        <v>1</v>
      </c>
      <c r="AE81" s="464"/>
      <c r="AF81" s="111"/>
      <c r="AG81" s="111"/>
      <c r="AH81" s="111"/>
      <c r="AI81" s="40"/>
      <c r="AJ81" s="41"/>
      <c r="AK81" s="41"/>
      <c r="AL81" s="41"/>
      <c r="AM81" s="41"/>
      <c r="AN81" s="41"/>
      <c r="AO81" s="40"/>
      <c r="AP81" s="41"/>
      <c r="AQ81" s="41"/>
      <c r="AR81" s="41"/>
      <c r="AS81" s="41"/>
      <c r="AT81" s="41"/>
      <c r="AU81" s="40"/>
      <c r="AV81" s="47"/>
      <c r="AW81" s="52"/>
      <c r="AX81" s="22"/>
      <c r="AY81" s="41"/>
      <c r="AZ81" s="40"/>
      <c r="BA81" s="40"/>
      <c r="BB81" s="21"/>
      <c r="BC81" s="41"/>
      <c r="BD81" s="41"/>
      <c r="BE81" s="41"/>
      <c r="BF81" s="41"/>
      <c r="BG81" s="40"/>
      <c r="BH81" s="40"/>
      <c r="BI81" s="43"/>
      <c r="BJ81" s="44"/>
      <c r="BK81" s="44"/>
      <c r="BL81" s="44"/>
      <c r="BM81" s="44"/>
      <c r="BN81" s="44"/>
      <c r="BO81" s="44"/>
      <c r="BP81" s="44"/>
      <c r="BQ81" s="44"/>
      <c r="BR81" s="44"/>
      <c r="BS81" s="44"/>
      <c r="BT81" s="44"/>
      <c r="BU81" s="44"/>
      <c r="BV81" s="44"/>
      <c r="BW81" s="43"/>
      <c r="BX81" s="44"/>
      <c r="BY81" s="44"/>
      <c r="BZ81" s="44"/>
      <c r="CA81" s="44"/>
      <c r="CB81" s="44"/>
      <c r="CC81" s="44"/>
      <c r="CD81" s="44"/>
      <c r="CE81" s="44"/>
      <c r="CF81" s="44"/>
      <c r="CG81" s="44"/>
      <c r="CH81" s="44"/>
      <c r="CI81" s="44"/>
      <c r="CJ81" s="45"/>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row>
    <row r="82" spans="2:304" s="24" customFormat="1" ht="65.099999999999994" customHeight="1" x14ac:dyDescent="0.25">
      <c r="B82" s="1061" t="s">
        <v>59</v>
      </c>
      <c r="C82" s="1061" t="s">
        <v>60</v>
      </c>
      <c r="D82" s="1061" t="s">
        <v>61</v>
      </c>
      <c r="E82" s="1061" t="s">
        <v>62</v>
      </c>
      <c r="F82" s="1061" t="s">
        <v>63</v>
      </c>
      <c r="G82" s="1061" t="s">
        <v>64</v>
      </c>
      <c r="H82" s="1062" t="s">
        <v>65</v>
      </c>
      <c r="I82" s="1062" t="s">
        <v>66</v>
      </c>
      <c r="J82" s="1062" t="s">
        <v>67</v>
      </c>
      <c r="K82" s="1063" t="s">
        <v>68</v>
      </c>
      <c r="L82" s="1084" t="s">
        <v>289</v>
      </c>
      <c r="M82" s="1084" t="s">
        <v>182</v>
      </c>
      <c r="N82" s="1065" t="s">
        <v>300</v>
      </c>
      <c r="O82" s="1065"/>
      <c r="P82" s="1065"/>
      <c r="Q82" s="1065"/>
      <c r="R82" s="1066"/>
      <c r="S82" s="1084" t="s">
        <v>182</v>
      </c>
      <c r="T82" s="1065" t="s">
        <v>291</v>
      </c>
      <c r="U82" s="1064" t="s">
        <v>292</v>
      </c>
      <c r="V82" s="456" t="s">
        <v>301</v>
      </c>
      <c r="W82" s="1064" t="s">
        <v>302</v>
      </c>
      <c r="X82" s="1064" t="s">
        <v>86</v>
      </c>
      <c r="Y82" s="1064" t="s">
        <v>303</v>
      </c>
      <c r="Z82" s="1067" t="s">
        <v>78</v>
      </c>
      <c r="AA82" s="457">
        <v>0.25</v>
      </c>
      <c r="AB82" s="457">
        <v>0.25</v>
      </c>
      <c r="AC82" s="457">
        <v>0.25</v>
      </c>
      <c r="AD82" s="457">
        <v>0.25</v>
      </c>
      <c r="AE82" s="464"/>
      <c r="AF82" s="111"/>
      <c r="AG82" s="111"/>
      <c r="AH82" s="111"/>
      <c r="AI82" s="40"/>
      <c r="AJ82" s="41"/>
      <c r="AK82" s="41"/>
      <c r="AL82" s="41"/>
      <c r="AM82" s="41"/>
      <c r="AN82" s="41"/>
      <c r="AO82" s="40"/>
      <c r="AP82" s="41"/>
      <c r="AQ82" s="41"/>
      <c r="AR82" s="41"/>
      <c r="AS82" s="41"/>
      <c r="AT82" s="41"/>
      <c r="AU82" s="40"/>
      <c r="AV82" s="47"/>
      <c r="AW82" s="52"/>
      <c r="AX82" s="22"/>
      <c r="AY82" s="41"/>
      <c r="AZ82" s="40"/>
      <c r="BA82" s="40"/>
      <c r="BB82" s="21"/>
      <c r="BC82" s="41"/>
      <c r="BD82" s="41"/>
      <c r="BE82" s="41"/>
      <c r="BF82" s="41"/>
      <c r="BG82" s="40"/>
      <c r="BH82" s="40"/>
      <c r="BI82" s="43"/>
      <c r="BJ82" s="44"/>
      <c r="BK82" s="44"/>
      <c r="BL82" s="44"/>
      <c r="BM82" s="44"/>
      <c r="BN82" s="44"/>
      <c r="BO82" s="44"/>
      <c r="BP82" s="44"/>
      <c r="BQ82" s="44"/>
      <c r="BR82" s="44"/>
      <c r="BS82" s="44"/>
      <c r="BT82" s="44"/>
      <c r="BU82" s="44"/>
      <c r="BV82" s="44"/>
      <c r="BW82" s="43"/>
      <c r="BX82" s="44"/>
      <c r="BY82" s="44"/>
      <c r="BZ82" s="44"/>
      <c r="CA82" s="44"/>
      <c r="CB82" s="44"/>
      <c r="CC82" s="44"/>
      <c r="CD82" s="44"/>
      <c r="CE82" s="44"/>
      <c r="CF82" s="44"/>
      <c r="CG82" s="44"/>
      <c r="CH82" s="44"/>
      <c r="CI82" s="44"/>
      <c r="CJ82" s="45"/>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row>
    <row r="83" spans="2:304" s="24" customFormat="1" ht="65.099999999999994" customHeight="1" x14ac:dyDescent="0.25">
      <c r="B83" s="1061" t="s">
        <v>59</v>
      </c>
      <c r="C83" s="1061" t="s">
        <v>60</v>
      </c>
      <c r="D83" s="1061" t="s">
        <v>61</v>
      </c>
      <c r="E83" s="1061" t="s">
        <v>62</v>
      </c>
      <c r="F83" s="1061" t="s">
        <v>63</v>
      </c>
      <c r="G83" s="1061" t="s">
        <v>64</v>
      </c>
      <c r="H83" s="1062" t="s">
        <v>65</v>
      </c>
      <c r="I83" s="1062" t="s">
        <v>66</v>
      </c>
      <c r="J83" s="1062" t="s">
        <v>67</v>
      </c>
      <c r="K83" s="1063" t="s">
        <v>104</v>
      </c>
      <c r="L83" s="1084" t="s">
        <v>289</v>
      </c>
      <c r="M83" s="1084" t="s">
        <v>182</v>
      </c>
      <c r="N83" s="1065" t="s">
        <v>304</v>
      </c>
      <c r="O83" s="1065"/>
      <c r="P83" s="1065"/>
      <c r="Q83" s="1065"/>
      <c r="R83" s="1066"/>
      <c r="S83" s="1084" t="s">
        <v>182</v>
      </c>
      <c r="T83" s="1065" t="s">
        <v>305</v>
      </c>
      <c r="U83" s="1064">
        <v>2</v>
      </c>
      <c r="V83" s="458" t="s">
        <v>306</v>
      </c>
      <c r="W83" s="1064" t="s">
        <v>307</v>
      </c>
      <c r="X83" s="1064" t="s">
        <v>86</v>
      </c>
      <c r="Y83" s="1064" t="s">
        <v>308</v>
      </c>
      <c r="Z83" s="1067" t="s">
        <v>78</v>
      </c>
      <c r="AA83" s="457">
        <v>0.5</v>
      </c>
      <c r="AB83" s="457">
        <v>0.5</v>
      </c>
      <c r="AC83" s="457"/>
      <c r="AD83" s="457"/>
      <c r="AE83" s="464"/>
      <c r="AF83" s="111"/>
      <c r="AG83" s="111"/>
      <c r="AH83" s="111"/>
      <c r="AI83" s="40"/>
      <c r="AJ83" s="41"/>
      <c r="AK83" s="41"/>
      <c r="AL83" s="41"/>
      <c r="AM83" s="41"/>
      <c r="AN83" s="41"/>
      <c r="AO83" s="40"/>
      <c r="AP83" s="41"/>
      <c r="AQ83" s="41"/>
      <c r="AR83" s="41"/>
      <c r="AS83" s="41"/>
      <c r="AT83" s="41"/>
      <c r="AU83" s="40"/>
      <c r="AV83" s="47"/>
      <c r="AW83" s="52"/>
      <c r="AX83" s="22"/>
      <c r="AY83" s="41"/>
      <c r="AZ83" s="40"/>
      <c r="BA83" s="40"/>
      <c r="BB83" s="21"/>
      <c r="BC83" s="41"/>
      <c r="BD83" s="41"/>
      <c r="BE83" s="41"/>
      <c r="BF83" s="41"/>
      <c r="BG83" s="40"/>
      <c r="BH83" s="40"/>
      <c r="BI83" s="43"/>
      <c r="BJ83" s="44"/>
      <c r="BK83" s="44"/>
      <c r="BL83" s="44"/>
      <c r="BM83" s="44"/>
      <c r="BN83" s="44"/>
      <c r="BO83" s="44"/>
      <c r="BP83" s="44"/>
      <c r="BQ83" s="44"/>
      <c r="BR83" s="44"/>
      <c r="BS83" s="44"/>
      <c r="BT83" s="44"/>
      <c r="BU83" s="44"/>
      <c r="BV83" s="44"/>
      <c r="BW83" s="43"/>
      <c r="BX83" s="44"/>
      <c r="BY83" s="44"/>
      <c r="BZ83" s="44"/>
      <c r="CA83" s="44"/>
      <c r="CB83" s="44"/>
      <c r="CC83" s="44"/>
      <c r="CD83" s="44"/>
      <c r="CE83" s="44"/>
      <c r="CF83" s="44"/>
      <c r="CG83" s="44"/>
      <c r="CH83" s="44"/>
      <c r="CI83" s="44"/>
      <c r="CJ83" s="45"/>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row>
    <row r="84" spans="2:304" s="24" customFormat="1" ht="65.099999999999994" customHeight="1" x14ac:dyDescent="0.25">
      <c r="B84" s="1061" t="s">
        <v>59</v>
      </c>
      <c r="C84" s="1061" t="s">
        <v>60</v>
      </c>
      <c r="D84" s="1061" t="s">
        <v>61</v>
      </c>
      <c r="E84" s="1061" t="s">
        <v>62</v>
      </c>
      <c r="F84" s="1061" t="s">
        <v>63</v>
      </c>
      <c r="G84" s="1061" t="s">
        <v>64</v>
      </c>
      <c r="H84" s="1062" t="s">
        <v>65</v>
      </c>
      <c r="I84" s="1062" t="s">
        <v>66</v>
      </c>
      <c r="J84" s="1062" t="s">
        <v>67</v>
      </c>
      <c r="K84" s="1063" t="s">
        <v>104</v>
      </c>
      <c r="L84" s="1084" t="s">
        <v>289</v>
      </c>
      <c r="M84" s="1084" t="s">
        <v>182</v>
      </c>
      <c r="N84" s="1065" t="s">
        <v>309</v>
      </c>
      <c r="O84" s="1065"/>
      <c r="P84" s="1065"/>
      <c r="Q84" s="1065"/>
      <c r="R84" s="1066"/>
      <c r="S84" s="1084" t="s">
        <v>182</v>
      </c>
      <c r="T84" s="1065" t="s">
        <v>310</v>
      </c>
      <c r="U84" s="1064">
        <v>3</v>
      </c>
      <c r="V84" s="456" t="s">
        <v>311</v>
      </c>
      <c r="W84" s="1064" t="s">
        <v>160</v>
      </c>
      <c r="X84" s="1064" t="s">
        <v>86</v>
      </c>
      <c r="Y84" s="1065" t="s">
        <v>312</v>
      </c>
      <c r="Z84" s="1067" t="s">
        <v>78</v>
      </c>
      <c r="AA84" s="457"/>
      <c r="AB84" s="457">
        <v>0.33</v>
      </c>
      <c r="AC84" s="457">
        <v>0.33</v>
      </c>
      <c r="AD84" s="457">
        <v>0.34</v>
      </c>
      <c r="AE84" s="464"/>
      <c r="AF84" s="111"/>
      <c r="AG84" s="111"/>
      <c r="AH84" s="111"/>
      <c r="AI84" s="40"/>
      <c r="AJ84" s="41"/>
      <c r="AK84" s="41"/>
      <c r="AL84" s="41"/>
      <c r="AM84" s="41"/>
      <c r="AN84" s="41"/>
      <c r="AO84" s="40"/>
      <c r="AP84" s="41"/>
      <c r="AQ84" s="41"/>
      <c r="AR84" s="41"/>
      <c r="AS84" s="41"/>
      <c r="AT84" s="41"/>
      <c r="AU84" s="40"/>
      <c r="AV84" s="47"/>
      <c r="AW84" s="52"/>
      <c r="AX84" s="22"/>
      <c r="AY84" s="41"/>
      <c r="AZ84" s="40"/>
      <c r="BA84" s="40"/>
      <c r="BB84" s="21"/>
      <c r="BC84" s="41"/>
      <c r="BD84" s="41"/>
      <c r="BE84" s="41"/>
      <c r="BF84" s="41"/>
      <c r="BG84" s="40"/>
      <c r="BH84" s="40"/>
      <c r="BI84" s="43"/>
      <c r="BJ84" s="44"/>
      <c r="BK84" s="44"/>
      <c r="BL84" s="44"/>
      <c r="BM84" s="44"/>
      <c r="BN84" s="44"/>
      <c r="BO84" s="44"/>
      <c r="BP84" s="44"/>
      <c r="BQ84" s="44"/>
      <c r="BR84" s="44"/>
      <c r="BS84" s="44"/>
      <c r="BT84" s="44"/>
      <c r="BU84" s="44"/>
      <c r="BV84" s="44"/>
      <c r="BW84" s="43"/>
      <c r="BX84" s="44"/>
      <c r="BY84" s="44"/>
      <c r="BZ84" s="44"/>
      <c r="CA84" s="44"/>
      <c r="CB84" s="44"/>
      <c r="CC84" s="44"/>
      <c r="CD84" s="44"/>
      <c r="CE84" s="44"/>
      <c r="CF84" s="44"/>
      <c r="CG84" s="44"/>
      <c r="CH84" s="44"/>
      <c r="CI84" s="44"/>
      <c r="CJ84" s="45"/>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row>
    <row r="85" spans="2:304" s="25" customFormat="1" ht="65.099999999999994" customHeight="1" x14ac:dyDescent="0.25">
      <c r="B85" s="1061" t="s">
        <v>59</v>
      </c>
      <c r="C85" s="1061" t="s">
        <v>60</v>
      </c>
      <c r="D85" s="1061" t="s">
        <v>61</v>
      </c>
      <c r="E85" s="1061" t="s">
        <v>62</v>
      </c>
      <c r="F85" s="1061" t="s">
        <v>63</v>
      </c>
      <c r="G85" s="1061" t="s">
        <v>64</v>
      </c>
      <c r="H85" s="1062" t="s">
        <v>65</v>
      </c>
      <c r="I85" s="1062" t="s">
        <v>66</v>
      </c>
      <c r="J85" s="1062" t="s">
        <v>67</v>
      </c>
      <c r="K85" s="1063" t="s">
        <v>104</v>
      </c>
      <c r="L85" s="1084" t="s">
        <v>289</v>
      </c>
      <c r="M85" s="1084" t="s">
        <v>182</v>
      </c>
      <c r="N85" s="1065" t="s">
        <v>313</v>
      </c>
      <c r="O85" s="1065"/>
      <c r="P85" s="1065"/>
      <c r="Q85" s="1065"/>
      <c r="R85" s="1066"/>
      <c r="S85" s="1084" t="s">
        <v>182</v>
      </c>
      <c r="T85" s="1065" t="s">
        <v>314</v>
      </c>
      <c r="U85" s="1064">
        <v>18</v>
      </c>
      <c r="V85" s="456" t="s">
        <v>315</v>
      </c>
      <c r="W85" s="1064" t="s">
        <v>316</v>
      </c>
      <c r="X85" s="1064" t="s">
        <v>86</v>
      </c>
      <c r="Y85" s="1065" t="s">
        <v>317</v>
      </c>
      <c r="Z85" s="1067" t="s">
        <v>78</v>
      </c>
      <c r="AA85" s="457"/>
      <c r="AB85" s="457">
        <v>0.5</v>
      </c>
      <c r="AC85" s="457">
        <v>0.5</v>
      </c>
      <c r="AD85" s="457"/>
      <c r="AE85" s="464"/>
      <c r="AF85" s="111"/>
      <c r="AG85" s="111"/>
      <c r="AH85" s="111"/>
      <c r="AI85" s="40"/>
      <c r="AJ85" s="41"/>
      <c r="AK85" s="41"/>
      <c r="AL85" s="41"/>
      <c r="AM85" s="41"/>
      <c r="AN85" s="41"/>
      <c r="AO85" s="40"/>
      <c r="AP85" s="41"/>
      <c r="AQ85" s="41"/>
      <c r="AR85" s="41"/>
      <c r="AS85" s="41"/>
      <c r="AT85" s="41"/>
      <c r="AU85" s="40"/>
      <c r="AV85" s="47"/>
      <c r="AW85" s="52"/>
      <c r="AX85" s="22"/>
      <c r="AY85" s="41"/>
      <c r="AZ85" s="40"/>
      <c r="BA85" s="40"/>
      <c r="BB85" s="21"/>
      <c r="BC85" s="41"/>
      <c r="BD85" s="41"/>
      <c r="BE85" s="41"/>
      <c r="BF85" s="41"/>
      <c r="BG85" s="40"/>
      <c r="BH85" s="40"/>
      <c r="BI85" s="43"/>
      <c r="BJ85" s="44"/>
      <c r="BK85" s="44"/>
      <c r="BL85" s="44"/>
      <c r="BM85" s="44"/>
      <c r="BN85" s="44"/>
      <c r="BO85" s="44"/>
      <c r="BP85" s="44"/>
      <c r="BQ85" s="44"/>
      <c r="BR85" s="44"/>
      <c r="BS85" s="44"/>
      <c r="BT85" s="44"/>
      <c r="BU85" s="44"/>
      <c r="BV85" s="44"/>
      <c r="BW85" s="43"/>
      <c r="BX85" s="44"/>
      <c r="BY85" s="44"/>
      <c r="BZ85" s="44"/>
      <c r="CA85" s="44"/>
      <c r="CB85" s="44"/>
      <c r="CC85" s="44"/>
      <c r="CD85" s="44"/>
      <c r="CE85" s="44"/>
      <c r="CF85" s="44"/>
      <c r="CG85" s="44"/>
      <c r="CH85" s="44"/>
      <c r="CI85" s="44"/>
      <c r="CJ85" s="45"/>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row>
    <row r="86" spans="2:304" s="25" customFormat="1" ht="65.099999999999994" customHeight="1" x14ac:dyDescent="0.25">
      <c r="B86" s="1061" t="s">
        <v>59</v>
      </c>
      <c r="C86" s="1061" t="s">
        <v>60</v>
      </c>
      <c r="D86" s="1061" t="s">
        <v>61</v>
      </c>
      <c r="E86" s="1061" t="s">
        <v>62</v>
      </c>
      <c r="F86" s="1061" t="s">
        <v>63</v>
      </c>
      <c r="G86" s="1061" t="s">
        <v>64</v>
      </c>
      <c r="H86" s="1062" t="s">
        <v>65</v>
      </c>
      <c r="I86" s="1062" t="s">
        <v>66</v>
      </c>
      <c r="J86" s="1062" t="s">
        <v>67</v>
      </c>
      <c r="K86" s="1063" t="s">
        <v>104</v>
      </c>
      <c r="L86" s="1084" t="s">
        <v>289</v>
      </c>
      <c r="M86" s="1084" t="s">
        <v>182</v>
      </c>
      <c r="N86" s="1065" t="s">
        <v>318</v>
      </c>
      <c r="O86" s="1065"/>
      <c r="P86" s="1065"/>
      <c r="Q86" s="1065"/>
      <c r="R86" s="1066"/>
      <c r="S86" s="1084" t="s">
        <v>182</v>
      </c>
      <c r="T86" s="1065" t="s">
        <v>319</v>
      </c>
      <c r="U86" s="1064" t="s">
        <v>320</v>
      </c>
      <c r="V86" s="456" t="s">
        <v>321</v>
      </c>
      <c r="W86" s="1064" t="s">
        <v>322</v>
      </c>
      <c r="X86" s="1064" t="s">
        <v>86</v>
      </c>
      <c r="Y86" s="1065" t="s">
        <v>323</v>
      </c>
      <c r="Z86" s="1067" t="s">
        <v>78</v>
      </c>
      <c r="AA86" s="457">
        <v>0.19</v>
      </c>
      <c r="AB86" s="457">
        <v>0.27</v>
      </c>
      <c r="AC86" s="457">
        <v>0.27</v>
      </c>
      <c r="AD86" s="457">
        <v>0.27</v>
      </c>
      <c r="AE86" s="464"/>
      <c r="AF86" s="111"/>
      <c r="AG86" s="111"/>
      <c r="AH86" s="111"/>
      <c r="AI86" s="40"/>
      <c r="AJ86" s="41"/>
      <c r="AK86" s="41"/>
      <c r="AL86" s="41"/>
      <c r="AM86" s="41"/>
      <c r="AN86" s="41"/>
      <c r="AO86" s="40"/>
      <c r="AP86" s="41"/>
      <c r="AQ86" s="41"/>
      <c r="AR86" s="41"/>
      <c r="AS86" s="41"/>
      <c r="AT86" s="41"/>
      <c r="AU86" s="40"/>
      <c r="AV86" s="47"/>
      <c r="AW86" s="52"/>
      <c r="AX86" s="22"/>
      <c r="AY86" s="41"/>
      <c r="AZ86" s="40"/>
      <c r="BA86" s="40"/>
      <c r="BB86" s="21"/>
      <c r="BC86" s="41"/>
      <c r="BD86" s="41"/>
      <c r="BE86" s="41"/>
      <c r="BF86" s="41"/>
      <c r="BG86" s="40"/>
      <c r="BH86" s="40"/>
      <c r="BI86" s="43"/>
      <c r="BJ86" s="44"/>
      <c r="BK86" s="44"/>
      <c r="BL86" s="44"/>
      <c r="BM86" s="44"/>
      <c r="BN86" s="44"/>
      <c r="BO86" s="44"/>
      <c r="BP86" s="44"/>
      <c r="BQ86" s="44"/>
      <c r="BR86" s="44"/>
      <c r="BS86" s="44"/>
      <c r="BT86" s="44"/>
      <c r="BU86" s="44"/>
      <c r="BV86" s="44"/>
      <c r="BW86" s="43"/>
      <c r="BX86" s="44"/>
      <c r="BY86" s="44"/>
      <c r="BZ86" s="44"/>
      <c r="CA86" s="44"/>
      <c r="CB86" s="44"/>
      <c r="CC86" s="44"/>
      <c r="CD86" s="44"/>
      <c r="CE86" s="44"/>
      <c r="CF86" s="44"/>
      <c r="CG86" s="44"/>
      <c r="CH86" s="44"/>
      <c r="CI86" s="44"/>
      <c r="CJ86" s="45"/>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row>
    <row r="87" spans="2:304" s="25" customFormat="1" ht="65.099999999999994" customHeight="1" x14ac:dyDescent="0.25">
      <c r="B87" s="1061" t="s">
        <v>59</v>
      </c>
      <c r="C87" s="1061" t="s">
        <v>60</v>
      </c>
      <c r="D87" s="1061" t="s">
        <v>61</v>
      </c>
      <c r="E87" s="1061" t="s">
        <v>62</v>
      </c>
      <c r="F87" s="1061" t="s">
        <v>63</v>
      </c>
      <c r="G87" s="1061" t="s">
        <v>64</v>
      </c>
      <c r="H87" s="1062" t="s">
        <v>65</v>
      </c>
      <c r="I87" s="1062" t="s">
        <v>66</v>
      </c>
      <c r="J87" s="1062" t="s">
        <v>67</v>
      </c>
      <c r="K87" s="1063" t="s">
        <v>104</v>
      </c>
      <c r="L87" s="1084" t="s">
        <v>289</v>
      </c>
      <c r="M87" s="1084" t="s">
        <v>182</v>
      </c>
      <c r="N87" s="1064" t="s">
        <v>105</v>
      </c>
      <c r="O87" s="1064"/>
      <c r="P87" s="1064"/>
      <c r="Q87" s="1064"/>
      <c r="R87" s="1064"/>
      <c r="S87" s="1064" t="s">
        <v>106</v>
      </c>
      <c r="T87" s="1064" t="s">
        <v>107</v>
      </c>
      <c r="U87" s="1064">
        <v>9</v>
      </c>
      <c r="V87" s="456" t="s">
        <v>108</v>
      </c>
      <c r="W87" s="1064" t="s">
        <v>109</v>
      </c>
      <c r="X87" s="1069" t="s">
        <v>76</v>
      </c>
      <c r="Y87" s="1065" t="s">
        <v>110</v>
      </c>
      <c r="Z87" s="1064" t="s">
        <v>78</v>
      </c>
      <c r="AA87" s="460">
        <v>0</v>
      </c>
      <c r="AB87" s="460">
        <v>0.34</v>
      </c>
      <c r="AC87" s="460">
        <v>0.33</v>
      </c>
      <c r="AD87" s="460">
        <v>0.33</v>
      </c>
      <c r="AE87" s="464"/>
      <c r="AF87" s="111"/>
      <c r="AG87" s="111"/>
      <c r="AH87" s="111"/>
      <c r="AI87" s="40"/>
      <c r="AJ87" s="41"/>
      <c r="AK87" s="41"/>
      <c r="AL87" s="41"/>
      <c r="AM87" s="41"/>
      <c r="AN87" s="41"/>
      <c r="AO87" s="40"/>
      <c r="AP87" s="41"/>
      <c r="AQ87" s="41"/>
      <c r="AR87" s="41"/>
      <c r="AS87" s="41"/>
      <c r="AT87" s="41"/>
      <c r="AU87" s="40"/>
      <c r="AV87" s="47"/>
      <c r="AW87" s="52"/>
      <c r="AX87" s="55"/>
      <c r="AY87" s="41"/>
      <c r="AZ87" s="40"/>
      <c r="BA87" s="40"/>
      <c r="BB87" s="21"/>
      <c r="BC87" s="41"/>
      <c r="BD87" s="41"/>
      <c r="BE87" s="41"/>
      <c r="BF87" s="41"/>
      <c r="BG87" s="40"/>
      <c r="BH87" s="40"/>
      <c r="BI87" s="43"/>
      <c r="BJ87" s="44"/>
      <c r="BK87" s="44"/>
      <c r="BL87" s="44"/>
      <c r="BM87" s="44"/>
      <c r="BN87" s="44"/>
      <c r="BO87" s="44"/>
      <c r="BP87" s="44"/>
      <c r="BQ87" s="44"/>
      <c r="BR87" s="44"/>
      <c r="BS87" s="44"/>
      <c r="BT87" s="44"/>
      <c r="BU87" s="44"/>
      <c r="BV87" s="44"/>
      <c r="BW87" s="43"/>
      <c r="BX87" s="44"/>
      <c r="BY87" s="44"/>
      <c r="BZ87" s="44"/>
      <c r="CA87" s="44"/>
      <c r="CB87" s="44"/>
      <c r="CC87" s="44"/>
      <c r="CD87" s="44"/>
      <c r="CE87" s="44"/>
      <c r="CF87" s="44"/>
      <c r="CG87" s="44"/>
      <c r="CH87" s="44"/>
      <c r="CI87" s="44"/>
      <c r="CJ87" s="45"/>
      <c r="CK87" s="1"/>
      <c r="CL87" s="23" t="s">
        <v>111</v>
      </c>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row>
    <row r="88" spans="2:304" s="25" customFormat="1" ht="65.099999999999994" customHeight="1" x14ac:dyDescent="0.25">
      <c r="B88" s="1061" t="s">
        <v>59</v>
      </c>
      <c r="C88" s="1061" t="s">
        <v>60</v>
      </c>
      <c r="D88" s="1061" t="s">
        <v>61</v>
      </c>
      <c r="E88" s="1061" t="s">
        <v>62</v>
      </c>
      <c r="F88" s="1061" t="s">
        <v>63</v>
      </c>
      <c r="G88" s="1061" t="s">
        <v>64</v>
      </c>
      <c r="H88" s="1062" t="s">
        <v>65</v>
      </c>
      <c r="I88" s="1062" t="s">
        <v>66</v>
      </c>
      <c r="J88" s="1062" t="s">
        <v>67</v>
      </c>
      <c r="K88" s="1063" t="s">
        <v>104</v>
      </c>
      <c r="L88" s="1084" t="s">
        <v>289</v>
      </c>
      <c r="M88" s="1084" t="s">
        <v>182</v>
      </c>
      <c r="N88" s="1064" t="s">
        <v>112</v>
      </c>
      <c r="O88" s="1064"/>
      <c r="P88" s="1064"/>
      <c r="Q88" s="1064"/>
      <c r="R88" s="1064"/>
      <c r="S88" s="1064" t="s">
        <v>106</v>
      </c>
      <c r="T88" s="1064" t="s">
        <v>107</v>
      </c>
      <c r="U88" s="1065">
        <v>3</v>
      </c>
      <c r="V88" s="1070" t="s">
        <v>113</v>
      </c>
      <c r="W88" s="1065" t="s">
        <v>114</v>
      </c>
      <c r="X88" s="1064" t="s">
        <v>76</v>
      </c>
      <c r="Y88" s="1064" t="s">
        <v>115</v>
      </c>
      <c r="Z88" s="1064" t="s">
        <v>78</v>
      </c>
      <c r="AA88" s="460">
        <v>0</v>
      </c>
      <c r="AB88" s="460">
        <v>0.33</v>
      </c>
      <c r="AC88" s="460">
        <v>0.33</v>
      </c>
      <c r="AD88" s="460">
        <v>0.33</v>
      </c>
      <c r="AE88" s="464"/>
      <c r="AF88" s="111"/>
      <c r="AG88" s="111"/>
      <c r="AH88" s="111"/>
      <c r="AI88" s="40"/>
      <c r="AJ88" s="41"/>
      <c r="AK88" s="41"/>
      <c r="AL88" s="41"/>
      <c r="AM88" s="41"/>
      <c r="AN88" s="41"/>
      <c r="AO88" s="40"/>
      <c r="AP88" s="41"/>
      <c r="AQ88" s="41"/>
      <c r="AR88" s="41"/>
      <c r="AS88" s="41"/>
      <c r="AT88" s="41"/>
      <c r="AU88" s="40"/>
      <c r="AV88" s="47"/>
      <c r="AW88" s="52"/>
      <c r="AX88" s="22"/>
      <c r="AY88" s="41"/>
      <c r="AZ88" s="40"/>
      <c r="BA88" s="40"/>
      <c r="BB88" s="21"/>
      <c r="BC88" s="41"/>
      <c r="BD88" s="41"/>
      <c r="BE88" s="41"/>
      <c r="BF88" s="41"/>
      <c r="BG88" s="40"/>
      <c r="BH88" s="40"/>
      <c r="BI88" s="43"/>
      <c r="BJ88" s="44"/>
      <c r="BK88" s="44"/>
      <c r="BL88" s="44"/>
      <c r="BM88" s="44"/>
      <c r="BN88" s="44"/>
      <c r="BO88" s="44"/>
      <c r="BP88" s="44"/>
      <c r="BQ88" s="44"/>
      <c r="BR88" s="44"/>
      <c r="BS88" s="44"/>
      <c r="BT88" s="44"/>
      <c r="BU88" s="44"/>
      <c r="BV88" s="44"/>
      <c r="BW88" s="43"/>
      <c r="BX88" s="44"/>
      <c r="BY88" s="44"/>
      <c r="BZ88" s="44"/>
      <c r="CA88" s="44"/>
      <c r="CB88" s="44"/>
      <c r="CC88" s="44"/>
      <c r="CD88" s="44"/>
      <c r="CE88" s="44"/>
      <c r="CF88" s="44"/>
      <c r="CG88" s="44"/>
      <c r="CH88" s="44"/>
      <c r="CI88" s="44"/>
      <c r="CJ88" s="45"/>
      <c r="CK88" s="1"/>
      <c r="CL88" s="23" t="s">
        <v>111</v>
      </c>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row>
    <row r="89" spans="2:304" s="23" customFormat="1" ht="65.099999999999994" customHeight="1" x14ac:dyDescent="0.25">
      <c r="B89" s="1061" t="s">
        <v>59</v>
      </c>
      <c r="C89" s="1061" t="s">
        <v>60</v>
      </c>
      <c r="D89" s="1061" t="s">
        <v>61</v>
      </c>
      <c r="E89" s="1061" t="s">
        <v>62</v>
      </c>
      <c r="F89" s="1061" t="s">
        <v>63</v>
      </c>
      <c r="G89" s="1061" t="s">
        <v>64</v>
      </c>
      <c r="H89" s="1062" t="s">
        <v>65</v>
      </c>
      <c r="I89" s="1062" t="s">
        <v>66</v>
      </c>
      <c r="J89" s="1062" t="s">
        <v>67</v>
      </c>
      <c r="K89" s="1063" t="s">
        <v>104</v>
      </c>
      <c r="L89" s="1084" t="s">
        <v>289</v>
      </c>
      <c r="M89" s="1084" t="s">
        <v>182</v>
      </c>
      <c r="N89" s="1064" t="s">
        <v>116</v>
      </c>
      <c r="O89" s="1064"/>
      <c r="P89" s="1064"/>
      <c r="Q89" s="1064"/>
      <c r="R89" s="1064"/>
      <c r="S89" s="1064" t="s">
        <v>106</v>
      </c>
      <c r="T89" s="1064" t="s">
        <v>107</v>
      </c>
      <c r="U89" s="1064">
        <v>3</v>
      </c>
      <c r="V89" s="458" t="s">
        <v>117</v>
      </c>
      <c r="W89" s="1064" t="s">
        <v>118</v>
      </c>
      <c r="X89" s="1064" t="s">
        <v>76</v>
      </c>
      <c r="Y89" s="1064" t="s">
        <v>119</v>
      </c>
      <c r="Z89" s="1064" t="s">
        <v>78</v>
      </c>
      <c r="AA89" s="460"/>
      <c r="AB89" s="460">
        <v>0.33</v>
      </c>
      <c r="AC89" s="460">
        <v>0.33</v>
      </c>
      <c r="AD89" s="460">
        <v>0.34</v>
      </c>
      <c r="AE89" s="464"/>
      <c r="AF89" s="111"/>
      <c r="AG89" s="111"/>
      <c r="AH89" s="111"/>
      <c r="AI89" s="40"/>
      <c r="AJ89" s="41"/>
      <c r="AK89" s="47"/>
      <c r="AL89" s="47"/>
      <c r="AM89" s="47"/>
      <c r="AN89" s="41"/>
      <c r="AO89" s="40"/>
      <c r="AP89" s="47"/>
      <c r="AQ89" s="41"/>
      <c r="AR89" s="41"/>
      <c r="AS89" s="41"/>
      <c r="AT89" s="47"/>
      <c r="AU89" s="40"/>
      <c r="AV89" s="41"/>
      <c r="AW89" s="47"/>
      <c r="AX89" s="47"/>
      <c r="AY89" s="47"/>
      <c r="AZ89" s="40"/>
      <c r="BA89" s="40"/>
      <c r="BB89" s="47"/>
      <c r="BC89" s="41"/>
      <c r="BD89" s="41"/>
      <c r="BE89" s="41"/>
      <c r="BF89" s="47"/>
      <c r="BG89" s="40"/>
      <c r="BH89" s="40"/>
      <c r="BI89" s="43"/>
      <c r="BJ89" s="48"/>
      <c r="BK89" s="48"/>
      <c r="BL89" s="48"/>
      <c r="BM89" s="48"/>
      <c r="BN89" s="48"/>
      <c r="BO89" s="48"/>
      <c r="BP89" s="48"/>
      <c r="BQ89" s="48"/>
      <c r="BR89" s="48"/>
      <c r="BS89" s="48"/>
      <c r="BT89" s="48"/>
      <c r="BU89" s="48"/>
      <c r="BV89" s="48"/>
      <c r="BW89" s="43"/>
      <c r="BX89" s="48"/>
      <c r="BY89" s="48"/>
      <c r="BZ89" s="48"/>
      <c r="CA89" s="48"/>
      <c r="CB89" s="48"/>
      <c r="CC89" s="48"/>
      <c r="CD89" s="48"/>
      <c r="CE89" s="48"/>
      <c r="CF89" s="48"/>
      <c r="CG89" s="48"/>
      <c r="CH89" s="48"/>
      <c r="CI89" s="48"/>
      <c r="CJ89" s="49"/>
      <c r="CL89" s="23" t="s">
        <v>111</v>
      </c>
    </row>
    <row r="90" spans="2:304" s="25" customFormat="1" ht="65.099999999999994" customHeight="1" x14ac:dyDescent="0.25">
      <c r="B90" s="1061" t="s">
        <v>59</v>
      </c>
      <c r="C90" s="1061" t="s">
        <v>60</v>
      </c>
      <c r="D90" s="1061" t="s">
        <v>61</v>
      </c>
      <c r="E90" s="1061" t="s">
        <v>62</v>
      </c>
      <c r="F90" s="1061" t="s">
        <v>63</v>
      </c>
      <c r="G90" s="1061" t="s">
        <v>64</v>
      </c>
      <c r="H90" s="1062" t="s">
        <v>65</v>
      </c>
      <c r="I90" s="1062" t="s">
        <v>324</v>
      </c>
      <c r="J90" s="1062" t="s">
        <v>325</v>
      </c>
      <c r="K90" s="1063" t="s">
        <v>326</v>
      </c>
      <c r="L90" s="1084" t="s">
        <v>289</v>
      </c>
      <c r="M90" s="1084" t="s">
        <v>182</v>
      </c>
      <c r="N90" s="1064" t="s">
        <v>120</v>
      </c>
      <c r="O90" s="1064"/>
      <c r="P90" s="1064"/>
      <c r="Q90" s="1064"/>
      <c r="R90" s="1064"/>
      <c r="S90" s="1064" t="s">
        <v>106</v>
      </c>
      <c r="T90" s="1064" t="s">
        <v>107</v>
      </c>
      <c r="U90" s="1064">
        <v>2</v>
      </c>
      <c r="V90" s="456" t="s">
        <v>121</v>
      </c>
      <c r="W90" s="1064" t="s">
        <v>122</v>
      </c>
      <c r="X90" s="1064" t="s">
        <v>76</v>
      </c>
      <c r="Y90" s="1065" t="s">
        <v>327</v>
      </c>
      <c r="Z90" s="1064" t="s">
        <v>78</v>
      </c>
      <c r="AA90" s="460"/>
      <c r="AB90" s="460">
        <v>1</v>
      </c>
      <c r="AC90" s="460"/>
      <c r="AD90" s="460"/>
      <c r="AE90" s="464"/>
      <c r="AF90" s="111"/>
      <c r="AG90" s="111"/>
      <c r="AH90" s="111"/>
      <c r="AI90" s="40"/>
      <c r="AJ90" s="41"/>
      <c r="AK90" s="41"/>
      <c r="AL90" s="41"/>
      <c r="AM90" s="41"/>
      <c r="AN90" s="41"/>
      <c r="AO90" s="40"/>
      <c r="AP90" s="41"/>
      <c r="AQ90" s="41"/>
      <c r="AR90" s="41"/>
      <c r="AS90" s="41"/>
      <c r="AT90" s="41"/>
      <c r="AU90" s="40"/>
      <c r="AV90" s="41"/>
      <c r="AW90" s="40"/>
      <c r="AX90" s="22"/>
      <c r="AY90" s="41"/>
      <c r="AZ90" s="40"/>
      <c r="BA90" s="40"/>
      <c r="BB90" s="21"/>
      <c r="BC90" s="41"/>
      <c r="BD90" s="41"/>
      <c r="BE90" s="41"/>
      <c r="BF90" s="41"/>
      <c r="BG90" s="40"/>
      <c r="BH90" s="40"/>
      <c r="BI90" s="43"/>
      <c r="BJ90" s="44"/>
      <c r="BK90" s="44"/>
      <c r="BL90" s="44"/>
      <c r="BM90" s="44"/>
      <c r="BN90" s="44"/>
      <c r="BO90" s="44"/>
      <c r="BP90" s="44"/>
      <c r="BQ90" s="44"/>
      <c r="BR90" s="44"/>
      <c r="BS90" s="44"/>
      <c r="BT90" s="44"/>
      <c r="BU90" s="44"/>
      <c r="BV90" s="44"/>
      <c r="BW90" s="43"/>
      <c r="BX90" s="44"/>
      <c r="BY90" s="44"/>
      <c r="BZ90" s="44"/>
      <c r="CA90" s="44"/>
      <c r="CB90" s="44"/>
      <c r="CC90" s="44"/>
      <c r="CD90" s="44"/>
      <c r="CE90" s="44"/>
      <c r="CF90" s="44"/>
      <c r="CG90" s="44"/>
      <c r="CH90" s="44"/>
      <c r="CI90" s="44"/>
      <c r="CJ90" s="45"/>
      <c r="CK90" s="1"/>
      <c r="CL90" s="23" t="s">
        <v>111</v>
      </c>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row>
    <row r="91" spans="2:304" s="25" customFormat="1" ht="65.099999999999994" customHeight="1" x14ac:dyDescent="0.25">
      <c r="B91" s="1061" t="s">
        <v>59</v>
      </c>
      <c r="C91" s="1061" t="s">
        <v>60</v>
      </c>
      <c r="D91" s="1061" t="s">
        <v>61</v>
      </c>
      <c r="E91" s="1061" t="s">
        <v>62</v>
      </c>
      <c r="F91" s="1061" t="s">
        <v>63</v>
      </c>
      <c r="G91" s="1061" t="s">
        <v>64</v>
      </c>
      <c r="H91" s="1063" t="s">
        <v>65</v>
      </c>
      <c r="I91" s="1063" t="s">
        <v>324</v>
      </c>
      <c r="J91" s="1063" t="s">
        <v>325</v>
      </c>
      <c r="K91" s="1063" t="s">
        <v>328</v>
      </c>
      <c r="L91" s="1084" t="s">
        <v>289</v>
      </c>
      <c r="M91" s="1084" t="s">
        <v>182</v>
      </c>
      <c r="N91" s="1064" t="s">
        <v>124</v>
      </c>
      <c r="O91" s="1064"/>
      <c r="P91" s="1064"/>
      <c r="Q91" s="1064"/>
      <c r="R91" s="1064"/>
      <c r="S91" s="1064" t="s">
        <v>106</v>
      </c>
      <c r="T91" s="1064" t="s">
        <v>107</v>
      </c>
      <c r="U91" s="1064">
        <v>9</v>
      </c>
      <c r="V91" s="456" t="s">
        <v>125</v>
      </c>
      <c r="W91" s="1064" t="s">
        <v>109</v>
      </c>
      <c r="X91" s="1064" t="s">
        <v>76</v>
      </c>
      <c r="Y91" s="1065" t="s">
        <v>126</v>
      </c>
      <c r="Z91" s="1064" t="s">
        <v>78</v>
      </c>
      <c r="AA91" s="460"/>
      <c r="AB91" s="460">
        <v>0.33</v>
      </c>
      <c r="AC91" s="460">
        <v>0.33</v>
      </c>
      <c r="AD91" s="460">
        <v>0.33</v>
      </c>
      <c r="AE91" s="464"/>
      <c r="AF91" s="111"/>
      <c r="AG91" s="111"/>
      <c r="AH91" s="111"/>
      <c r="AI91" s="40"/>
      <c r="AJ91" s="41"/>
      <c r="AK91" s="40"/>
      <c r="AL91" s="22"/>
      <c r="AM91" s="41"/>
      <c r="AN91" s="41"/>
      <c r="AO91" s="40"/>
      <c r="AP91" s="21"/>
      <c r="AQ91" s="41"/>
      <c r="AR91" s="41"/>
      <c r="AS91" s="41"/>
      <c r="AT91" s="41"/>
      <c r="AU91" s="40"/>
      <c r="AV91" s="41"/>
      <c r="AW91" s="40"/>
      <c r="AX91" s="22"/>
      <c r="AY91" s="41"/>
      <c r="AZ91" s="40"/>
      <c r="BA91" s="40"/>
      <c r="BB91" s="21"/>
      <c r="BC91" s="41"/>
      <c r="BD91" s="41"/>
      <c r="BE91" s="41"/>
      <c r="BF91" s="41"/>
      <c r="BG91" s="40"/>
      <c r="BH91" s="40"/>
      <c r="BI91" s="43"/>
      <c r="BJ91" s="44"/>
      <c r="BK91" s="44"/>
      <c r="BL91" s="44"/>
      <c r="BM91" s="44"/>
      <c r="BN91" s="44"/>
      <c r="BO91" s="44"/>
      <c r="BP91" s="44"/>
      <c r="BQ91" s="44"/>
      <c r="BR91" s="44"/>
      <c r="BS91" s="44"/>
      <c r="BT91" s="44"/>
      <c r="BU91" s="44"/>
      <c r="BV91" s="44"/>
      <c r="BW91" s="43"/>
      <c r="BX91" s="44"/>
      <c r="BY91" s="44"/>
      <c r="BZ91" s="44"/>
      <c r="CA91" s="44"/>
      <c r="CB91" s="44"/>
      <c r="CC91" s="44"/>
      <c r="CD91" s="44"/>
      <c r="CE91" s="44"/>
      <c r="CF91" s="44"/>
      <c r="CG91" s="44"/>
      <c r="CH91" s="44"/>
      <c r="CI91" s="44"/>
      <c r="CJ91" s="45"/>
      <c r="CK91" s="1"/>
      <c r="CL91" s="23" t="s">
        <v>111</v>
      </c>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row>
    <row r="92" spans="2:304" s="25" customFormat="1" ht="65.099999999999994" customHeight="1" x14ac:dyDescent="0.25">
      <c r="B92" s="1061" t="s">
        <v>59</v>
      </c>
      <c r="C92" s="1061" t="s">
        <v>60</v>
      </c>
      <c r="D92" s="1061" t="s">
        <v>61</v>
      </c>
      <c r="E92" s="1061" t="s">
        <v>62</v>
      </c>
      <c r="F92" s="1061" t="s">
        <v>63</v>
      </c>
      <c r="G92" s="1061" t="s">
        <v>64</v>
      </c>
      <c r="H92" s="1063" t="s">
        <v>65</v>
      </c>
      <c r="I92" s="1063" t="s">
        <v>329</v>
      </c>
      <c r="J92" s="1063" t="s">
        <v>330</v>
      </c>
      <c r="K92" s="1063" t="s">
        <v>331</v>
      </c>
      <c r="L92" s="1084" t="s">
        <v>289</v>
      </c>
      <c r="M92" s="1084" t="s">
        <v>182</v>
      </c>
      <c r="N92" s="1064" t="s">
        <v>127</v>
      </c>
      <c r="O92" s="1064"/>
      <c r="P92" s="1064"/>
      <c r="Q92" s="1064"/>
      <c r="R92" s="1064"/>
      <c r="S92" s="1064" t="s">
        <v>106</v>
      </c>
      <c r="T92" s="1064" t="s">
        <v>107</v>
      </c>
      <c r="U92" s="1064">
        <v>9</v>
      </c>
      <c r="V92" s="456" t="s">
        <v>128</v>
      </c>
      <c r="W92" s="1064" t="s">
        <v>109</v>
      </c>
      <c r="X92" s="1069" t="s">
        <v>76</v>
      </c>
      <c r="Y92" s="1065" t="s">
        <v>129</v>
      </c>
      <c r="Z92" s="1064" t="s">
        <v>78</v>
      </c>
      <c r="AA92" s="460"/>
      <c r="AB92" s="460">
        <v>0.33</v>
      </c>
      <c r="AC92" s="460">
        <v>0.33</v>
      </c>
      <c r="AD92" s="460">
        <v>0.34</v>
      </c>
      <c r="AE92" s="464"/>
      <c r="AF92" s="111"/>
      <c r="AG92" s="111"/>
      <c r="AH92" s="111"/>
      <c r="AI92" s="40"/>
      <c r="AJ92" s="41"/>
      <c r="AK92" s="40"/>
      <c r="AL92" s="22"/>
      <c r="AM92" s="41"/>
      <c r="AN92" s="41"/>
      <c r="AO92" s="40"/>
      <c r="AP92" s="21"/>
      <c r="AQ92" s="41"/>
      <c r="AR92" s="41"/>
      <c r="AS92" s="41"/>
      <c r="AT92" s="41"/>
      <c r="AU92" s="40"/>
      <c r="AV92" s="41"/>
      <c r="AW92" s="40"/>
      <c r="AX92" s="22"/>
      <c r="AY92" s="41"/>
      <c r="AZ92" s="40"/>
      <c r="BA92" s="40"/>
      <c r="BB92" s="21"/>
      <c r="BC92" s="41"/>
      <c r="BD92" s="41"/>
      <c r="BE92" s="41"/>
      <c r="BF92" s="41"/>
      <c r="BG92" s="40"/>
      <c r="BH92" s="40"/>
      <c r="BI92" s="43"/>
      <c r="BJ92" s="44"/>
      <c r="BK92" s="44"/>
      <c r="BL92" s="44"/>
      <c r="BM92" s="44"/>
      <c r="BN92" s="44"/>
      <c r="BO92" s="44"/>
      <c r="BP92" s="44"/>
      <c r="BQ92" s="44"/>
      <c r="BR92" s="44"/>
      <c r="BS92" s="44"/>
      <c r="BT92" s="44"/>
      <c r="BU92" s="44"/>
      <c r="BV92" s="44"/>
      <c r="BW92" s="43"/>
      <c r="BX92" s="44"/>
      <c r="BY92" s="44"/>
      <c r="BZ92" s="44"/>
      <c r="CA92" s="44"/>
      <c r="CB92" s="44"/>
      <c r="CC92" s="44"/>
      <c r="CD92" s="44"/>
      <c r="CE92" s="44"/>
      <c r="CF92" s="44"/>
      <c r="CG92" s="44"/>
      <c r="CH92" s="44"/>
      <c r="CI92" s="44"/>
      <c r="CJ92" s="45"/>
      <c r="CK92" s="1"/>
      <c r="CL92" s="23" t="s">
        <v>111</v>
      </c>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row>
    <row r="93" spans="2:304" s="25" customFormat="1" ht="65.099999999999994" customHeight="1" x14ac:dyDescent="0.25">
      <c r="B93" s="1061" t="s">
        <v>59</v>
      </c>
      <c r="C93" s="1061" t="s">
        <v>60</v>
      </c>
      <c r="D93" s="1061" t="s">
        <v>61</v>
      </c>
      <c r="E93" s="1061" t="s">
        <v>62</v>
      </c>
      <c r="F93" s="1061" t="s">
        <v>63</v>
      </c>
      <c r="G93" s="1061" t="s">
        <v>64</v>
      </c>
      <c r="H93" s="1063" t="s">
        <v>65</v>
      </c>
      <c r="I93" s="1063" t="s">
        <v>324</v>
      </c>
      <c r="J93" s="1063" t="s">
        <v>325</v>
      </c>
      <c r="K93" s="1063" t="s">
        <v>328</v>
      </c>
      <c r="L93" s="1084" t="s">
        <v>289</v>
      </c>
      <c r="M93" s="1084" t="s">
        <v>182</v>
      </c>
      <c r="N93" s="1064" t="s">
        <v>130</v>
      </c>
      <c r="O93" s="1064"/>
      <c r="P93" s="1064"/>
      <c r="Q93" s="1064"/>
      <c r="R93" s="1064"/>
      <c r="S93" s="1064" t="s">
        <v>106</v>
      </c>
      <c r="T93" s="1064" t="s">
        <v>107</v>
      </c>
      <c r="U93" s="1071">
        <v>1</v>
      </c>
      <c r="V93" s="456" t="s">
        <v>130</v>
      </c>
      <c r="W93" s="1064" t="s">
        <v>131</v>
      </c>
      <c r="X93" s="1064" t="s">
        <v>76</v>
      </c>
      <c r="Y93" s="1064" t="s">
        <v>132</v>
      </c>
      <c r="Z93" s="1064" t="s">
        <v>78</v>
      </c>
      <c r="AA93" s="460"/>
      <c r="AB93" s="460"/>
      <c r="AC93" s="460"/>
      <c r="AD93" s="460">
        <v>1</v>
      </c>
      <c r="AE93" s="464"/>
      <c r="AF93" s="111"/>
      <c r="AG93" s="111"/>
      <c r="AH93" s="111"/>
      <c r="AI93" s="40"/>
      <c r="AJ93" s="41"/>
      <c r="AK93" s="41"/>
      <c r="AL93" s="41"/>
      <c r="AM93" s="41"/>
      <c r="AN93" s="41"/>
      <c r="AO93" s="40"/>
      <c r="AP93" s="41"/>
      <c r="AQ93" s="41"/>
      <c r="AR93" s="41"/>
      <c r="AS93" s="41"/>
      <c r="AT93" s="41"/>
      <c r="AU93" s="40"/>
      <c r="AV93" s="41"/>
      <c r="AW93" s="40"/>
      <c r="AX93" s="22"/>
      <c r="AY93" s="41"/>
      <c r="AZ93" s="40"/>
      <c r="BA93" s="40"/>
      <c r="BB93" s="21"/>
      <c r="BC93" s="41"/>
      <c r="BD93" s="41"/>
      <c r="BE93" s="41"/>
      <c r="BF93" s="41"/>
      <c r="BG93" s="40"/>
      <c r="BH93" s="40"/>
      <c r="BI93" s="43"/>
      <c r="BJ93" s="44"/>
      <c r="BK93" s="44"/>
      <c r="BL93" s="44"/>
      <c r="BM93" s="44"/>
      <c r="BN93" s="44"/>
      <c r="BO93" s="44"/>
      <c r="BP93" s="44"/>
      <c r="BQ93" s="44"/>
      <c r="BR93" s="44"/>
      <c r="BS93" s="44"/>
      <c r="BT93" s="44"/>
      <c r="BU93" s="44"/>
      <c r="BV93" s="44"/>
      <c r="BW93" s="43"/>
      <c r="BX93" s="44"/>
      <c r="BY93" s="44"/>
      <c r="BZ93" s="44"/>
      <c r="CA93" s="44"/>
      <c r="CB93" s="44"/>
      <c r="CC93" s="44"/>
      <c r="CD93" s="44"/>
      <c r="CE93" s="44"/>
      <c r="CF93" s="44"/>
      <c r="CG93" s="44"/>
      <c r="CH93" s="44"/>
      <c r="CI93" s="44"/>
      <c r="CJ93" s="45"/>
      <c r="CK93" s="1"/>
      <c r="CL93" s="23" t="s">
        <v>111</v>
      </c>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row>
    <row r="94" spans="2:304" s="25" customFormat="1" ht="65.099999999999994" customHeight="1" x14ac:dyDescent="0.2">
      <c r="B94" s="1061" t="s">
        <v>59</v>
      </c>
      <c r="C94" s="1061" t="s">
        <v>60</v>
      </c>
      <c r="D94" s="1061" t="s">
        <v>61</v>
      </c>
      <c r="E94" s="1061" t="s">
        <v>62</v>
      </c>
      <c r="F94" s="1061" t="s">
        <v>63</v>
      </c>
      <c r="G94" s="1061" t="s">
        <v>64</v>
      </c>
      <c r="H94" s="1063" t="s">
        <v>65</v>
      </c>
      <c r="I94" s="1063" t="s">
        <v>324</v>
      </c>
      <c r="J94" s="1063" t="s">
        <v>325</v>
      </c>
      <c r="K94" s="1063" t="s">
        <v>328</v>
      </c>
      <c r="L94" s="1064" t="s">
        <v>332</v>
      </c>
      <c r="M94" s="1064" t="s">
        <v>333</v>
      </c>
      <c r="N94" s="1068" t="s">
        <v>334</v>
      </c>
      <c r="O94" s="1065"/>
      <c r="P94" s="1065"/>
      <c r="Q94" s="1065"/>
      <c r="R94" s="1066"/>
      <c r="S94" s="1064" t="s">
        <v>335</v>
      </c>
      <c r="T94" s="1065" t="s">
        <v>336</v>
      </c>
      <c r="U94" s="1071">
        <v>1</v>
      </c>
      <c r="V94" s="1062" t="s">
        <v>337</v>
      </c>
      <c r="W94" s="1062" t="s">
        <v>338</v>
      </c>
      <c r="X94" s="1064" t="s">
        <v>76</v>
      </c>
      <c r="Y94" s="1085" t="s">
        <v>339</v>
      </c>
      <c r="Z94" s="1074" t="s">
        <v>78</v>
      </c>
      <c r="AA94" s="457"/>
      <c r="AB94" s="457">
        <v>0.5</v>
      </c>
      <c r="AC94" s="457">
        <v>0.25</v>
      </c>
      <c r="AD94" s="457">
        <v>0.25</v>
      </c>
      <c r="AE94" s="464"/>
      <c r="AF94" s="111"/>
      <c r="AG94" s="111"/>
      <c r="AH94" s="111"/>
      <c r="AI94" s="40"/>
      <c r="AJ94" s="41"/>
      <c r="AK94" s="40"/>
      <c r="AL94" s="22"/>
      <c r="AM94" s="41"/>
      <c r="AN94" s="41"/>
      <c r="AO94" s="40"/>
      <c r="AP94" s="21"/>
      <c r="AQ94" s="41"/>
      <c r="AR94" s="41"/>
      <c r="AS94" s="41"/>
      <c r="AT94" s="41"/>
      <c r="AU94" s="40"/>
      <c r="AV94" s="41"/>
      <c r="AW94" s="40"/>
      <c r="AX94" s="22"/>
      <c r="AY94" s="41"/>
      <c r="AZ94" s="40"/>
      <c r="BA94" s="40"/>
      <c r="BB94" s="21"/>
      <c r="BC94" s="41"/>
      <c r="BD94" s="41"/>
      <c r="BE94" s="41"/>
      <c r="BF94" s="41"/>
      <c r="BG94" s="40"/>
      <c r="BH94" s="40"/>
      <c r="BI94" s="43"/>
      <c r="BJ94" s="44"/>
      <c r="BK94" s="44"/>
      <c r="BL94" s="44"/>
      <c r="BM94" s="44"/>
      <c r="BN94" s="44"/>
      <c r="BO94" s="44"/>
      <c r="BP94" s="44"/>
      <c r="BQ94" s="44"/>
      <c r="BR94" s="44"/>
      <c r="BS94" s="44"/>
      <c r="BT94" s="44"/>
      <c r="BU94" s="44"/>
      <c r="BV94" s="44"/>
      <c r="BW94" s="43"/>
      <c r="BX94" s="44"/>
      <c r="BY94" s="44"/>
      <c r="BZ94" s="44"/>
      <c r="CA94" s="44"/>
      <c r="CB94" s="44"/>
      <c r="CC94" s="44"/>
      <c r="CD94" s="44"/>
      <c r="CE94" s="44"/>
      <c r="CF94" s="44"/>
      <c r="CG94" s="44"/>
      <c r="CH94" s="44"/>
      <c r="CI94" s="44"/>
      <c r="CJ94" s="45"/>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row>
    <row r="95" spans="2:304" s="25" customFormat="1" ht="65.099999999999994" customHeight="1" x14ac:dyDescent="0.25">
      <c r="B95" s="1086" t="s">
        <v>59</v>
      </c>
      <c r="C95" s="1086" t="s">
        <v>60</v>
      </c>
      <c r="D95" s="1086" t="s">
        <v>61</v>
      </c>
      <c r="E95" s="1086" t="s">
        <v>62</v>
      </c>
      <c r="F95" s="1086" t="s">
        <v>63</v>
      </c>
      <c r="G95" s="1086" t="s">
        <v>64</v>
      </c>
      <c r="H95" s="1087" t="s">
        <v>65</v>
      </c>
      <c r="I95" s="1087" t="s">
        <v>66</v>
      </c>
      <c r="J95" s="1087" t="s">
        <v>67</v>
      </c>
      <c r="K95" s="1088" t="s">
        <v>104</v>
      </c>
      <c r="L95" s="1089" t="s">
        <v>332</v>
      </c>
      <c r="M95" s="1089" t="s">
        <v>333</v>
      </c>
      <c r="N95" s="1088" t="s">
        <v>340</v>
      </c>
      <c r="O95" s="1090"/>
      <c r="P95" s="1090"/>
      <c r="Q95" s="1090"/>
      <c r="R95" s="1091"/>
      <c r="S95" s="1089" t="s">
        <v>335</v>
      </c>
      <c r="T95" s="1092" t="s">
        <v>336</v>
      </c>
      <c r="U95" s="1093">
        <v>1</v>
      </c>
      <c r="V95" s="1094" t="s">
        <v>341</v>
      </c>
      <c r="W95" s="1094" t="s">
        <v>342</v>
      </c>
      <c r="X95" s="1088" t="s">
        <v>76</v>
      </c>
      <c r="Y95" s="1089" t="s">
        <v>343</v>
      </c>
      <c r="Z95" s="1095" t="s">
        <v>78</v>
      </c>
      <c r="AA95" s="465">
        <v>0.25</v>
      </c>
      <c r="AB95" s="465">
        <v>0.25</v>
      </c>
      <c r="AC95" s="465">
        <v>0.25</v>
      </c>
      <c r="AD95" s="466">
        <v>0.25</v>
      </c>
      <c r="AE95" s="111"/>
      <c r="AF95" s="111"/>
      <c r="AG95" s="111"/>
      <c r="AH95" s="111"/>
      <c r="AI95" s="40"/>
      <c r="AJ95" s="41"/>
      <c r="AK95" s="41"/>
      <c r="AL95" s="41"/>
      <c r="AM95" s="41"/>
      <c r="AN95" s="41"/>
      <c r="AO95" s="40"/>
      <c r="AP95" s="41"/>
      <c r="AQ95" s="41"/>
      <c r="AR95" s="41"/>
      <c r="AS95" s="41"/>
      <c r="AT95" s="41"/>
      <c r="AU95" s="40"/>
      <c r="AV95" s="41"/>
      <c r="AW95" s="40"/>
      <c r="AX95" s="22"/>
      <c r="AY95" s="41"/>
      <c r="AZ95" s="40"/>
      <c r="BA95" s="40"/>
      <c r="BB95" s="21"/>
      <c r="BC95" s="41"/>
      <c r="BD95" s="41"/>
      <c r="BE95" s="41"/>
      <c r="BF95" s="41"/>
      <c r="BG95" s="40"/>
      <c r="BH95" s="40"/>
      <c r="BI95" s="43"/>
      <c r="BJ95" s="44"/>
      <c r="BK95" s="44"/>
      <c r="BL95" s="44"/>
      <c r="BM95" s="44"/>
      <c r="BN95" s="44"/>
      <c r="BO95" s="44"/>
      <c r="BP95" s="44"/>
      <c r="BQ95" s="44"/>
      <c r="BR95" s="44"/>
      <c r="BS95" s="44"/>
      <c r="BT95" s="44"/>
      <c r="BU95" s="44"/>
      <c r="BV95" s="44"/>
      <c r="BW95" s="43"/>
      <c r="BX95" s="44"/>
      <c r="BY95" s="44"/>
      <c r="BZ95" s="44"/>
      <c r="CA95" s="44"/>
      <c r="CB95" s="44"/>
      <c r="CC95" s="44"/>
      <c r="CD95" s="44"/>
      <c r="CE95" s="44"/>
      <c r="CF95" s="44"/>
      <c r="CG95" s="44"/>
      <c r="CH95" s="44"/>
      <c r="CI95" s="44"/>
      <c r="CJ95" s="45"/>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row>
    <row r="96" spans="2:304" s="25" customFormat="1" ht="65.099999999999994" customHeight="1" x14ac:dyDescent="0.25">
      <c r="B96" s="1096" t="s">
        <v>59</v>
      </c>
      <c r="C96" s="1096" t="s">
        <v>60</v>
      </c>
      <c r="D96" s="1096" t="s">
        <v>61</v>
      </c>
      <c r="E96" s="1096" t="s">
        <v>62</v>
      </c>
      <c r="F96" s="1096" t="s">
        <v>63</v>
      </c>
      <c r="G96" s="1096" t="s">
        <v>64</v>
      </c>
      <c r="H96" s="1097" t="s">
        <v>65</v>
      </c>
      <c r="I96" s="1097" t="s">
        <v>66</v>
      </c>
      <c r="J96" s="1097" t="s">
        <v>67</v>
      </c>
      <c r="K96" s="1098" t="s">
        <v>104</v>
      </c>
      <c r="L96" s="1099" t="s">
        <v>332</v>
      </c>
      <c r="M96" s="1099" t="s">
        <v>333</v>
      </c>
      <c r="N96" s="1100" t="s">
        <v>344</v>
      </c>
      <c r="O96" s="1101"/>
      <c r="P96" s="1101"/>
      <c r="Q96" s="1101"/>
      <c r="R96" s="1102"/>
      <c r="S96" s="1099" t="s">
        <v>335</v>
      </c>
      <c r="T96" s="1103" t="s">
        <v>336</v>
      </c>
      <c r="U96" s="1104">
        <v>1</v>
      </c>
      <c r="V96" s="1101" t="s">
        <v>345</v>
      </c>
      <c r="W96" s="1105" t="s">
        <v>346</v>
      </c>
      <c r="X96" s="1105" t="s">
        <v>76</v>
      </c>
      <c r="Y96" s="1101" t="s">
        <v>347</v>
      </c>
      <c r="Z96" s="1095" t="s">
        <v>78</v>
      </c>
      <c r="AA96" s="445">
        <v>0.25</v>
      </c>
      <c r="AB96" s="445">
        <v>0.25</v>
      </c>
      <c r="AC96" s="445">
        <v>0.25</v>
      </c>
      <c r="AD96" s="446">
        <v>0.25</v>
      </c>
      <c r="AE96" s="111"/>
      <c r="AF96" s="111"/>
      <c r="AG96" s="111"/>
      <c r="AH96" s="111"/>
      <c r="AI96" s="40"/>
      <c r="AJ96" s="41"/>
      <c r="AK96" s="41"/>
      <c r="AL96" s="41"/>
      <c r="AM96" s="41"/>
      <c r="AN96" s="41"/>
      <c r="AO96" s="40"/>
      <c r="AP96" s="41"/>
      <c r="AQ96" s="41"/>
      <c r="AR96" s="41"/>
      <c r="AS96" s="41"/>
      <c r="AT96" s="41"/>
      <c r="AU96" s="40"/>
      <c r="AV96" s="41"/>
      <c r="AW96" s="40"/>
      <c r="AX96" s="22"/>
      <c r="AY96" s="41"/>
      <c r="AZ96" s="40"/>
      <c r="BA96" s="40"/>
      <c r="BB96" s="21"/>
      <c r="BC96" s="41"/>
      <c r="BD96" s="41"/>
      <c r="BE96" s="41"/>
      <c r="BF96" s="41"/>
      <c r="BG96" s="40"/>
      <c r="BH96" s="40"/>
      <c r="BI96" s="43"/>
      <c r="BJ96" s="44"/>
      <c r="BK96" s="44"/>
      <c r="BL96" s="44"/>
      <c r="BM96" s="44"/>
      <c r="BN96" s="44"/>
      <c r="BO96" s="44"/>
      <c r="BP96" s="44"/>
      <c r="BQ96" s="44"/>
      <c r="BR96" s="44"/>
      <c r="BS96" s="44"/>
      <c r="BT96" s="44"/>
      <c r="BU96" s="44"/>
      <c r="BV96" s="44"/>
      <c r="BW96" s="43"/>
      <c r="BX96" s="44"/>
      <c r="BY96" s="44"/>
      <c r="BZ96" s="44"/>
      <c r="CA96" s="44"/>
      <c r="CB96" s="44"/>
      <c r="CC96" s="44"/>
      <c r="CD96" s="44"/>
      <c r="CE96" s="44"/>
      <c r="CF96" s="44"/>
      <c r="CG96" s="44"/>
      <c r="CH96" s="44"/>
      <c r="CI96" s="44"/>
      <c r="CJ96" s="45"/>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row>
    <row r="97" spans="2:359" s="25" customFormat="1" ht="65.099999999999994" customHeight="1" x14ac:dyDescent="0.25">
      <c r="B97" s="1096" t="s">
        <v>59</v>
      </c>
      <c r="C97" s="1096" t="s">
        <v>60</v>
      </c>
      <c r="D97" s="1096" t="s">
        <v>61</v>
      </c>
      <c r="E97" s="1096" t="s">
        <v>62</v>
      </c>
      <c r="F97" s="1096" t="s">
        <v>63</v>
      </c>
      <c r="G97" s="1096" t="s">
        <v>64</v>
      </c>
      <c r="H97" s="1097" t="s">
        <v>65</v>
      </c>
      <c r="I97" s="1097" t="s">
        <v>66</v>
      </c>
      <c r="J97" s="1097" t="s">
        <v>67</v>
      </c>
      <c r="K97" s="1098" t="s">
        <v>104</v>
      </c>
      <c r="L97" s="1099" t="s">
        <v>332</v>
      </c>
      <c r="M97" s="1099" t="s">
        <v>333</v>
      </c>
      <c r="N97" s="1098" t="s">
        <v>348</v>
      </c>
      <c r="O97" s="1101"/>
      <c r="P97" s="1101"/>
      <c r="Q97" s="1101"/>
      <c r="R97" s="1102"/>
      <c r="S97" s="1099" t="s">
        <v>335</v>
      </c>
      <c r="T97" s="1103" t="s">
        <v>336</v>
      </c>
      <c r="U97" s="1106">
        <v>1</v>
      </c>
      <c r="V97" s="1098" t="s">
        <v>349</v>
      </c>
      <c r="W97" s="1098" t="s">
        <v>350</v>
      </c>
      <c r="X97" s="1098" t="s">
        <v>76</v>
      </c>
      <c r="Y97" s="1099" t="s">
        <v>351</v>
      </c>
      <c r="Z97" s="1095" t="s">
        <v>78</v>
      </c>
      <c r="AA97" s="445"/>
      <c r="AB97" s="445">
        <v>0.33</v>
      </c>
      <c r="AC97" s="445">
        <v>0.33</v>
      </c>
      <c r="AD97" s="446">
        <v>0.34</v>
      </c>
      <c r="AE97" s="111"/>
      <c r="AF97" s="111"/>
      <c r="AG97" s="111"/>
      <c r="AH97" s="111"/>
      <c r="AI97" s="40"/>
      <c r="AJ97" s="41"/>
      <c r="AK97" s="41"/>
      <c r="AL97" s="41"/>
      <c r="AM97" s="41"/>
      <c r="AN97" s="41"/>
      <c r="AO97" s="40"/>
      <c r="AP97" s="41"/>
      <c r="AQ97" s="41"/>
      <c r="AR97" s="41"/>
      <c r="AS97" s="41"/>
      <c r="AT97" s="41"/>
      <c r="AU97" s="40"/>
      <c r="AV97" s="41"/>
      <c r="AW97" s="40"/>
      <c r="AX97" s="22"/>
      <c r="AY97" s="41"/>
      <c r="AZ97" s="40"/>
      <c r="BA97" s="40"/>
      <c r="BB97" s="21"/>
      <c r="BC97" s="41"/>
      <c r="BD97" s="41"/>
      <c r="BE97" s="41"/>
      <c r="BF97" s="41"/>
      <c r="BG97" s="40"/>
      <c r="BH97" s="40"/>
      <c r="BI97" s="43"/>
      <c r="BJ97" s="44"/>
      <c r="BK97" s="44"/>
      <c r="BL97" s="44"/>
      <c r="BM97" s="44"/>
      <c r="BN97" s="44"/>
      <c r="BO97" s="44"/>
      <c r="BP97" s="44"/>
      <c r="BQ97" s="44"/>
      <c r="BR97" s="44"/>
      <c r="BS97" s="44"/>
      <c r="BT97" s="44"/>
      <c r="BU97" s="44"/>
      <c r="BV97" s="44"/>
      <c r="BW97" s="43"/>
      <c r="BX97" s="44"/>
      <c r="BY97" s="44"/>
      <c r="BZ97" s="44"/>
      <c r="CA97" s="44"/>
      <c r="CB97" s="44"/>
      <c r="CC97" s="44"/>
      <c r="CD97" s="44"/>
      <c r="CE97" s="44"/>
      <c r="CF97" s="44"/>
      <c r="CG97" s="44"/>
      <c r="CH97" s="44"/>
      <c r="CI97" s="44"/>
      <c r="CJ97" s="45"/>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row>
    <row r="98" spans="2:359" s="25" customFormat="1" ht="65.099999999999994" customHeight="1" x14ac:dyDescent="0.25">
      <c r="B98" s="1096" t="s">
        <v>59</v>
      </c>
      <c r="C98" s="1096" t="s">
        <v>60</v>
      </c>
      <c r="D98" s="1096" t="s">
        <v>61</v>
      </c>
      <c r="E98" s="1096" t="s">
        <v>62</v>
      </c>
      <c r="F98" s="1096" t="s">
        <v>63</v>
      </c>
      <c r="G98" s="1096" t="s">
        <v>64</v>
      </c>
      <c r="H98" s="1097" t="s">
        <v>65</v>
      </c>
      <c r="I98" s="1097" t="s">
        <v>66</v>
      </c>
      <c r="J98" s="1097" t="s">
        <v>67</v>
      </c>
      <c r="K98" s="1098" t="s">
        <v>104</v>
      </c>
      <c r="L98" s="1099" t="s">
        <v>332</v>
      </c>
      <c r="M98" s="1099" t="s">
        <v>333</v>
      </c>
      <c r="N98" s="1101" t="s">
        <v>352</v>
      </c>
      <c r="O98" s="1101"/>
      <c r="P98" s="1101"/>
      <c r="Q98" s="1101"/>
      <c r="R98" s="1102"/>
      <c r="S98" s="1099" t="s">
        <v>353</v>
      </c>
      <c r="T98" s="1103" t="s">
        <v>336</v>
      </c>
      <c r="U98" s="1104">
        <v>1</v>
      </c>
      <c r="V98" s="1101" t="s">
        <v>354</v>
      </c>
      <c r="W98" s="1105" t="s">
        <v>355</v>
      </c>
      <c r="X98" s="1105" t="s">
        <v>76</v>
      </c>
      <c r="Y98" s="1101" t="s">
        <v>356</v>
      </c>
      <c r="Z98" s="1095" t="s">
        <v>78</v>
      </c>
      <c r="AA98" s="445">
        <v>0.25</v>
      </c>
      <c r="AB98" s="445">
        <v>0.25</v>
      </c>
      <c r="AC98" s="445">
        <v>0.25</v>
      </c>
      <c r="AD98" s="446">
        <v>0.25</v>
      </c>
      <c r="AE98" s="111"/>
      <c r="AF98" s="111"/>
      <c r="AG98" s="111"/>
      <c r="AH98" s="111"/>
      <c r="AI98" s="40"/>
      <c r="AJ98" s="41"/>
      <c r="AK98" s="41"/>
      <c r="AL98" s="41"/>
      <c r="AM98" s="41"/>
      <c r="AN98" s="41"/>
      <c r="AO98" s="40"/>
      <c r="AP98" s="41"/>
      <c r="AQ98" s="41"/>
      <c r="AR98" s="41"/>
      <c r="AS98" s="41"/>
      <c r="AT98" s="41"/>
      <c r="AU98" s="40"/>
      <c r="AV98" s="41"/>
      <c r="AW98" s="40"/>
      <c r="AX98" s="22"/>
      <c r="AY98" s="41"/>
      <c r="AZ98" s="40"/>
      <c r="BA98" s="40"/>
      <c r="BB98" s="41"/>
      <c r="BC98" s="41"/>
      <c r="BD98" s="41"/>
      <c r="BE98" s="41"/>
      <c r="BF98" s="41"/>
      <c r="BG98" s="40"/>
      <c r="BH98" s="40"/>
      <c r="BI98" s="43"/>
      <c r="BJ98" s="44"/>
      <c r="BK98" s="44"/>
      <c r="BL98" s="44"/>
      <c r="BM98" s="44"/>
      <c r="BN98" s="44"/>
      <c r="BO98" s="44"/>
      <c r="BP98" s="44"/>
      <c r="BQ98" s="44"/>
      <c r="BR98" s="44"/>
      <c r="BS98" s="44"/>
      <c r="BT98" s="44"/>
      <c r="BU98" s="44"/>
      <c r="BV98" s="44"/>
      <c r="BW98" s="43"/>
      <c r="BX98" s="44"/>
      <c r="BY98" s="44"/>
      <c r="BZ98" s="44"/>
      <c r="CA98" s="44"/>
      <c r="CB98" s="44"/>
      <c r="CC98" s="44"/>
      <c r="CD98" s="44"/>
      <c r="CE98" s="44"/>
      <c r="CF98" s="44"/>
      <c r="CG98" s="44"/>
      <c r="CH98" s="44"/>
      <c r="CI98" s="44"/>
      <c r="CJ98" s="45"/>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row>
    <row r="99" spans="2:359" s="25" customFormat="1" ht="65.099999999999994" customHeight="1" x14ac:dyDescent="0.25">
      <c r="B99" s="1096" t="s">
        <v>59</v>
      </c>
      <c r="C99" s="1096" t="s">
        <v>60</v>
      </c>
      <c r="D99" s="1096" t="s">
        <v>61</v>
      </c>
      <c r="E99" s="1096" t="s">
        <v>62</v>
      </c>
      <c r="F99" s="1096" t="s">
        <v>63</v>
      </c>
      <c r="G99" s="1096" t="s">
        <v>64</v>
      </c>
      <c r="H99" s="1097" t="s">
        <v>65</v>
      </c>
      <c r="I99" s="1097" t="s">
        <v>66</v>
      </c>
      <c r="J99" s="1097" t="s">
        <v>67</v>
      </c>
      <c r="K99" s="1098" t="s">
        <v>104</v>
      </c>
      <c r="L99" s="1107" t="s">
        <v>332</v>
      </c>
      <c r="M99" s="1107" t="s">
        <v>333</v>
      </c>
      <c r="N99" s="1107" t="s">
        <v>105</v>
      </c>
      <c r="O99" s="1107"/>
      <c r="P99" s="1107"/>
      <c r="Q99" s="1107"/>
      <c r="R99" s="1107"/>
      <c r="S99" s="1107" t="s">
        <v>106</v>
      </c>
      <c r="T99" s="1107" t="s">
        <v>107</v>
      </c>
      <c r="U99" s="1099">
        <v>9</v>
      </c>
      <c r="V99" s="444" t="s">
        <v>108</v>
      </c>
      <c r="W99" s="1099" t="s">
        <v>109</v>
      </c>
      <c r="X99" s="1108" t="s">
        <v>76</v>
      </c>
      <c r="Y99" s="1101" t="s">
        <v>110</v>
      </c>
      <c r="Z99" s="1099" t="s">
        <v>78</v>
      </c>
      <c r="AA99" s="449">
        <v>0</v>
      </c>
      <c r="AB99" s="449">
        <v>0.34</v>
      </c>
      <c r="AC99" s="449">
        <v>0.33</v>
      </c>
      <c r="AD99" s="449">
        <v>0.33</v>
      </c>
      <c r="AE99" s="111"/>
      <c r="AF99" s="111"/>
      <c r="AG99" s="111"/>
      <c r="AH99" s="111"/>
      <c r="AI99" s="40"/>
      <c r="AJ99" s="41"/>
      <c r="AK99" s="41"/>
      <c r="AL99" s="41"/>
      <c r="AM99" s="41"/>
      <c r="AN99" s="41"/>
      <c r="AO99" s="40"/>
      <c r="AP99" s="41"/>
      <c r="AQ99" s="41"/>
      <c r="AR99" s="41"/>
      <c r="AS99" s="41"/>
      <c r="AT99" s="41"/>
      <c r="AU99" s="40"/>
      <c r="AV99" s="41"/>
      <c r="AW99" s="42"/>
      <c r="AX99" s="22"/>
      <c r="AY99" s="41"/>
      <c r="AZ99" s="40"/>
      <c r="BA99" s="40"/>
      <c r="BB99" s="21"/>
      <c r="BC99" s="41"/>
      <c r="BD99" s="41"/>
      <c r="BE99" s="41"/>
      <c r="BF99" s="41"/>
      <c r="BG99" s="40"/>
      <c r="BH99" s="40"/>
      <c r="BI99" s="43"/>
      <c r="BJ99" s="44"/>
      <c r="BK99" s="44"/>
      <c r="BL99" s="44"/>
      <c r="BM99" s="44"/>
      <c r="BN99" s="44"/>
      <c r="BO99" s="44"/>
      <c r="BP99" s="44"/>
      <c r="BQ99" s="44"/>
      <c r="BR99" s="44"/>
      <c r="BS99" s="44"/>
      <c r="BT99" s="44"/>
      <c r="BU99" s="44"/>
      <c r="BV99" s="44"/>
      <c r="BW99" s="43"/>
      <c r="BX99" s="44"/>
      <c r="BY99" s="44"/>
      <c r="BZ99" s="44"/>
      <c r="CA99" s="44"/>
      <c r="CB99" s="44"/>
      <c r="CC99" s="44"/>
      <c r="CD99" s="44"/>
      <c r="CE99" s="44"/>
      <c r="CF99" s="44"/>
      <c r="CG99" s="44"/>
      <c r="CH99" s="44"/>
      <c r="CI99" s="44"/>
      <c r="CJ99" s="45"/>
      <c r="CK99" s="1"/>
      <c r="CL99" s="23" t="s">
        <v>111</v>
      </c>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row>
    <row r="100" spans="2:359" s="23" customFormat="1" ht="65.099999999999994" customHeight="1" x14ac:dyDescent="0.25">
      <c r="B100" s="1096" t="s">
        <v>59</v>
      </c>
      <c r="C100" s="1096" t="s">
        <v>60</v>
      </c>
      <c r="D100" s="1096" t="s">
        <v>61</v>
      </c>
      <c r="E100" s="1096" t="s">
        <v>62</v>
      </c>
      <c r="F100" s="1096" t="s">
        <v>63</v>
      </c>
      <c r="G100" s="1096" t="s">
        <v>64</v>
      </c>
      <c r="H100" s="1097" t="s">
        <v>65</v>
      </c>
      <c r="I100" s="1097" t="s">
        <v>66</v>
      </c>
      <c r="J100" s="1097" t="s">
        <v>67</v>
      </c>
      <c r="K100" s="1098" t="s">
        <v>104</v>
      </c>
      <c r="L100" s="1107" t="s">
        <v>332</v>
      </c>
      <c r="M100" s="1107" t="s">
        <v>333</v>
      </c>
      <c r="N100" s="1107" t="s">
        <v>112</v>
      </c>
      <c r="O100" s="1107"/>
      <c r="P100" s="1107"/>
      <c r="Q100" s="1107"/>
      <c r="R100" s="1107"/>
      <c r="S100" s="1107" t="s">
        <v>106</v>
      </c>
      <c r="T100" s="1107" t="s">
        <v>107</v>
      </c>
      <c r="U100" s="1101">
        <v>3</v>
      </c>
      <c r="V100" s="1109" t="s">
        <v>113</v>
      </c>
      <c r="W100" s="1101" t="s">
        <v>114</v>
      </c>
      <c r="X100" s="1099" t="s">
        <v>76</v>
      </c>
      <c r="Y100" s="1099" t="s">
        <v>115</v>
      </c>
      <c r="Z100" s="1099" t="s">
        <v>78</v>
      </c>
      <c r="AA100" s="449">
        <v>0</v>
      </c>
      <c r="AB100" s="449">
        <v>0.33</v>
      </c>
      <c r="AC100" s="449">
        <v>0.33</v>
      </c>
      <c r="AD100" s="449">
        <v>0.33</v>
      </c>
      <c r="AE100" s="111"/>
      <c r="AF100" s="111"/>
      <c r="AG100" s="111"/>
      <c r="AH100" s="111"/>
      <c r="AI100" s="40"/>
      <c r="AJ100" s="41"/>
      <c r="AK100" s="47"/>
      <c r="AL100" s="47"/>
      <c r="AM100" s="47"/>
      <c r="AN100" s="41"/>
      <c r="AO100" s="40"/>
      <c r="AP100" s="47"/>
      <c r="AQ100" s="41"/>
      <c r="AR100" s="41"/>
      <c r="AS100" s="41"/>
      <c r="AT100" s="47"/>
      <c r="AU100" s="40"/>
      <c r="AV100" s="41"/>
      <c r="AW100" s="47"/>
      <c r="AX100" s="47"/>
      <c r="AY100" s="47"/>
      <c r="AZ100" s="40"/>
      <c r="BA100" s="40"/>
      <c r="BB100" s="47"/>
      <c r="BC100" s="41"/>
      <c r="BD100" s="41"/>
      <c r="BE100" s="41"/>
      <c r="BF100" s="47"/>
      <c r="BG100" s="40"/>
      <c r="BH100" s="40"/>
      <c r="BI100" s="43"/>
      <c r="BJ100" s="48"/>
      <c r="BK100" s="48"/>
      <c r="BL100" s="48"/>
      <c r="BM100" s="48"/>
      <c r="BN100" s="48"/>
      <c r="BO100" s="48"/>
      <c r="BP100" s="48"/>
      <c r="BQ100" s="48"/>
      <c r="BR100" s="48"/>
      <c r="BS100" s="48"/>
      <c r="BT100" s="48"/>
      <c r="BU100" s="48"/>
      <c r="BV100" s="48"/>
      <c r="BW100" s="43"/>
      <c r="BX100" s="48"/>
      <c r="BY100" s="48"/>
      <c r="BZ100" s="48"/>
      <c r="CA100" s="48"/>
      <c r="CB100" s="48"/>
      <c r="CC100" s="48"/>
      <c r="CD100" s="48"/>
      <c r="CE100" s="48"/>
      <c r="CF100" s="48"/>
      <c r="CG100" s="48"/>
      <c r="CH100" s="48"/>
      <c r="CI100" s="48"/>
      <c r="CJ100" s="49"/>
      <c r="CL100" s="23" t="s">
        <v>111</v>
      </c>
    </row>
    <row r="101" spans="2:359" s="25" customFormat="1" ht="65.099999999999994" customHeight="1" x14ac:dyDescent="0.25">
      <c r="B101" s="1096" t="s">
        <v>59</v>
      </c>
      <c r="C101" s="1096" t="s">
        <v>60</v>
      </c>
      <c r="D101" s="1096" t="s">
        <v>61</v>
      </c>
      <c r="E101" s="1096" t="s">
        <v>62</v>
      </c>
      <c r="F101" s="1096" t="s">
        <v>63</v>
      </c>
      <c r="G101" s="1096" t="s">
        <v>64</v>
      </c>
      <c r="H101" s="1097" t="s">
        <v>65</v>
      </c>
      <c r="I101" s="1097" t="s">
        <v>329</v>
      </c>
      <c r="J101" s="1097" t="s">
        <v>330</v>
      </c>
      <c r="K101" s="1098" t="s">
        <v>357</v>
      </c>
      <c r="L101" s="1107" t="s">
        <v>332</v>
      </c>
      <c r="M101" s="1107" t="s">
        <v>333</v>
      </c>
      <c r="N101" s="1107" t="s">
        <v>116</v>
      </c>
      <c r="O101" s="1107"/>
      <c r="P101" s="1107"/>
      <c r="Q101" s="1107"/>
      <c r="R101" s="1107"/>
      <c r="S101" s="1107" t="s">
        <v>106</v>
      </c>
      <c r="T101" s="1107" t="s">
        <v>107</v>
      </c>
      <c r="U101" s="1099">
        <v>3</v>
      </c>
      <c r="V101" s="447" t="s">
        <v>117</v>
      </c>
      <c r="W101" s="1099" t="s">
        <v>118</v>
      </c>
      <c r="X101" s="1099" t="s">
        <v>76</v>
      </c>
      <c r="Y101" s="1099" t="s">
        <v>119</v>
      </c>
      <c r="Z101" s="1099" t="s">
        <v>78</v>
      </c>
      <c r="AA101" s="449"/>
      <c r="AB101" s="449">
        <v>0.33</v>
      </c>
      <c r="AC101" s="449">
        <v>0.33</v>
      </c>
      <c r="AD101" s="449">
        <v>0.34</v>
      </c>
      <c r="AE101" s="111"/>
      <c r="AF101" s="111"/>
      <c r="AG101" s="111"/>
      <c r="AH101" s="111"/>
      <c r="AI101" s="40"/>
      <c r="AJ101" s="41"/>
      <c r="AK101" s="41"/>
      <c r="AL101" s="21"/>
      <c r="AM101" s="21"/>
      <c r="AN101" s="41"/>
      <c r="AO101" s="40"/>
      <c r="AP101" s="41"/>
      <c r="AQ101" s="41"/>
      <c r="AR101" s="41"/>
      <c r="AS101" s="41"/>
      <c r="AT101" s="41"/>
      <c r="AU101" s="40"/>
      <c r="AV101" s="41"/>
      <c r="AW101" s="42"/>
      <c r="AX101" s="21"/>
      <c r="AY101" s="21"/>
      <c r="AZ101" s="40"/>
      <c r="BA101" s="40"/>
      <c r="BB101" s="41"/>
      <c r="BC101" s="41"/>
      <c r="BD101" s="41"/>
      <c r="BE101" s="41"/>
      <c r="BF101" s="41"/>
      <c r="BG101" s="40"/>
      <c r="BH101" s="40"/>
      <c r="BI101" s="43"/>
      <c r="BJ101" s="44"/>
      <c r="BK101" s="44"/>
      <c r="BL101" s="44"/>
      <c r="BM101" s="44"/>
      <c r="BN101" s="44"/>
      <c r="BO101" s="44"/>
      <c r="BP101" s="44"/>
      <c r="BQ101" s="44"/>
      <c r="BR101" s="44"/>
      <c r="BS101" s="44"/>
      <c r="BT101" s="44"/>
      <c r="BU101" s="44"/>
      <c r="BV101" s="44"/>
      <c r="BW101" s="43"/>
      <c r="BX101" s="44"/>
      <c r="BY101" s="44"/>
      <c r="BZ101" s="44"/>
      <c r="CA101" s="44"/>
      <c r="CB101" s="44"/>
      <c r="CC101" s="44"/>
      <c r="CD101" s="44"/>
      <c r="CE101" s="44"/>
      <c r="CF101" s="44"/>
      <c r="CG101" s="44"/>
      <c r="CH101" s="44"/>
      <c r="CI101" s="44"/>
      <c r="CJ101" s="45"/>
      <c r="CK101" s="1"/>
      <c r="CL101" s="23" t="s">
        <v>111</v>
      </c>
    </row>
    <row r="102" spans="2:359" s="25" customFormat="1" ht="65.099999999999994" customHeight="1" x14ac:dyDescent="0.25">
      <c r="B102" s="1096" t="s">
        <v>59</v>
      </c>
      <c r="C102" s="1096" t="s">
        <v>60</v>
      </c>
      <c r="D102" s="1096" t="s">
        <v>61</v>
      </c>
      <c r="E102" s="1096" t="s">
        <v>62</v>
      </c>
      <c r="F102" s="1096" t="s">
        <v>63</v>
      </c>
      <c r="G102" s="1096" t="s">
        <v>64</v>
      </c>
      <c r="H102" s="1097" t="s">
        <v>65</v>
      </c>
      <c r="I102" s="1097" t="s">
        <v>329</v>
      </c>
      <c r="J102" s="1097" t="s">
        <v>330</v>
      </c>
      <c r="K102" s="1098" t="s">
        <v>357</v>
      </c>
      <c r="L102" s="1107" t="s">
        <v>332</v>
      </c>
      <c r="M102" s="1107" t="s">
        <v>333</v>
      </c>
      <c r="N102" s="1107">
        <v>4</v>
      </c>
      <c r="O102" s="1107"/>
      <c r="P102" s="1107"/>
      <c r="Q102" s="1107"/>
      <c r="R102" s="1107"/>
      <c r="S102" s="1107" t="s">
        <v>353</v>
      </c>
      <c r="T102" s="1107" t="s">
        <v>336</v>
      </c>
      <c r="U102" s="1099">
        <v>1</v>
      </c>
      <c r="V102" s="444" t="s">
        <v>358</v>
      </c>
      <c r="W102" s="1099" t="s">
        <v>359</v>
      </c>
      <c r="X102" s="1099" t="s">
        <v>86</v>
      </c>
      <c r="Y102" s="1101" t="s">
        <v>360</v>
      </c>
      <c r="Z102" s="1099" t="s">
        <v>78</v>
      </c>
      <c r="AA102" s="449"/>
      <c r="AB102" s="449">
        <v>1</v>
      </c>
      <c r="AC102" s="449"/>
      <c r="AD102" s="449"/>
      <c r="AE102" s="111"/>
      <c r="AF102" s="111"/>
      <c r="AG102" s="111"/>
      <c r="AH102" s="111"/>
      <c r="AI102" s="40"/>
      <c r="AJ102" s="41"/>
      <c r="AK102" s="41"/>
      <c r="AL102" s="41"/>
      <c r="AM102" s="41"/>
      <c r="AN102" s="41"/>
      <c r="AO102" s="40"/>
      <c r="AP102" s="41"/>
      <c r="AQ102" s="41"/>
      <c r="AR102" s="41"/>
      <c r="AS102" s="41"/>
      <c r="AT102" s="41"/>
      <c r="AU102" s="40"/>
      <c r="AV102" s="41"/>
      <c r="AW102" s="42"/>
      <c r="AX102" s="21"/>
      <c r="AY102" s="21"/>
      <c r="AZ102" s="40"/>
      <c r="BA102" s="40"/>
      <c r="BB102" s="21"/>
      <c r="BC102" s="41"/>
      <c r="BD102" s="41"/>
      <c r="BE102" s="41"/>
      <c r="BF102" s="41"/>
      <c r="BG102" s="40"/>
      <c r="BH102" s="40"/>
      <c r="BI102" s="43"/>
      <c r="BJ102" s="44"/>
      <c r="BK102" s="44"/>
      <c r="BL102" s="44"/>
      <c r="BM102" s="44"/>
      <c r="BN102" s="44"/>
      <c r="BO102" s="44"/>
      <c r="BP102" s="44"/>
      <c r="BQ102" s="44"/>
      <c r="BR102" s="44"/>
      <c r="BS102" s="44"/>
      <c r="BT102" s="44"/>
      <c r="BU102" s="44"/>
      <c r="BV102" s="44"/>
      <c r="BW102" s="43"/>
      <c r="BX102" s="44"/>
      <c r="BY102" s="44"/>
      <c r="BZ102" s="44"/>
      <c r="CA102" s="44"/>
      <c r="CB102" s="44"/>
      <c r="CC102" s="44"/>
      <c r="CD102" s="44"/>
      <c r="CE102" s="44"/>
      <c r="CF102" s="44"/>
      <c r="CG102" s="44"/>
      <c r="CH102" s="44"/>
      <c r="CI102" s="44"/>
      <c r="CJ102" s="45"/>
      <c r="CK102" s="1"/>
      <c r="CL102" s="23" t="s">
        <v>111</v>
      </c>
      <c r="CM102" s="1" t="s">
        <v>361</v>
      </c>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c r="IY102" s="1"/>
      <c r="IZ102" s="1"/>
      <c r="JA102" s="1"/>
      <c r="JB102" s="1"/>
      <c r="JC102" s="1"/>
      <c r="JD102" s="1"/>
      <c r="JE102" s="1"/>
      <c r="JF102" s="1"/>
      <c r="JG102" s="1"/>
      <c r="JH102" s="1"/>
      <c r="JI102" s="1"/>
      <c r="JJ102" s="1"/>
      <c r="JK102" s="1"/>
      <c r="JL102" s="1"/>
      <c r="JM102" s="1"/>
      <c r="JN102" s="1"/>
      <c r="JO102" s="1"/>
      <c r="JP102" s="1"/>
      <c r="JQ102" s="1"/>
      <c r="JR102" s="1"/>
      <c r="JS102" s="1"/>
      <c r="JT102" s="1"/>
      <c r="JU102" s="1"/>
      <c r="JV102" s="1"/>
      <c r="JW102" s="1"/>
      <c r="JX102" s="1"/>
      <c r="JY102" s="1"/>
      <c r="JZ102" s="1"/>
      <c r="KA102" s="1"/>
      <c r="KB102" s="1"/>
      <c r="KC102" s="1"/>
      <c r="KD102" s="1"/>
      <c r="KE102" s="1"/>
      <c r="KF102" s="1"/>
      <c r="KG102" s="1"/>
      <c r="KH102" s="1"/>
      <c r="KI102" s="1"/>
      <c r="KJ102" s="1"/>
      <c r="KK102" s="1"/>
      <c r="KL102" s="1"/>
      <c r="KM102" s="1"/>
      <c r="KN102" s="1"/>
      <c r="KO102" s="1"/>
      <c r="KP102" s="1"/>
      <c r="KQ102" s="1"/>
      <c r="KR102" s="1"/>
    </row>
    <row r="103" spans="2:359" s="25" customFormat="1" ht="65.099999999999994" customHeight="1" x14ac:dyDescent="0.25">
      <c r="B103" s="1096" t="s">
        <v>59</v>
      </c>
      <c r="C103" s="1096" t="s">
        <v>60</v>
      </c>
      <c r="D103" s="1096" t="s">
        <v>61</v>
      </c>
      <c r="E103" s="1096" t="s">
        <v>62</v>
      </c>
      <c r="F103" s="1096" t="s">
        <v>63</v>
      </c>
      <c r="G103" s="1096" t="s">
        <v>64</v>
      </c>
      <c r="H103" s="1097" t="s">
        <v>65</v>
      </c>
      <c r="I103" s="1097" t="s">
        <v>329</v>
      </c>
      <c r="J103" s="1097" t="s">
        <v>330</v>
      </c>
      <c r="K103" s="1098" t="s">
        <v>357</v>
      </c>
      <c r="L103" s="1107" t="s">
        <v>332</v>
      </c>
      <c r="M103" s="1107" t="s">
        <v>333</v>
      </c>
      <c r="N103" s="1107" t="s">
        <v>124</v>
      </c>
      <c r="O103" s="1107"/>
      <c r="P103" s="1107"/>
      <c r="Q103" s="1107"/>
      <c r="R103" s="1107"/>
      <c r="S103" s="1107" t="s">
        <v>106</v>
      </c>
      <c r="T103" s="1107" t="s">
        <v>107</v>
      </c>
      <c r="U103" s="1099">
        <v>9</v>
      </c>
      <c r="V103" s="444" t="s">
        <v>125</v>
      </c>
      <c r="W103" s="1099" t="s">
        <v>109</v>
      </c>
      <c r="X103" s="1099" t="s">
        <v>76</v>
      </c>
      <c r="Y103" s="1101" t="s">
        <v>126</v>
      </c>
      <c r="Z103" s="1099" t="s">
        <v>78</v>
      </c>
      <c r="AA103" s="449"/>
      <c r="AB103" s="449">
        <v>0.33</v>
      </c>
      <c r="AC103" s="449">
        <v>0.33</v>
      </c>
      <c r="AD103" s="449">
        <v>0.33</v>
      </c>
      <c r="AE103" s="111"/>
      <c r="AF103" s="111"/>
      <c r="AG103" s="111"/>
      <c r="AH103" s="111"/>
      <c r="AI103" s="40"/>
      <c r="AJ103" s="41"/>
      <c r="AK103" s="47"/>
      <c r="AL103" s="41"/>
      <c r="AM103" s="41"/>
      <c r="AN103" s="41"/>
      <c r="AO103" s="40"/>
      <c r="AP103" s="41"/>
      <c r="AQ103" s="41"/>
      <c r="AR103" s="41"/>
      <c r="AS103" s="41"/>
      <c r="AT103" s="41"/>
      <c r="AU103" s="40"/>
      <c r="AV103" s="41"/>
      <c r="AW103" s="42"/>
      <c r="AX103" s="22"/>
      <c r="AY103" s="21"/>
      <c r="AZ103" s="40"/>
      <c r="BA103" s="40"/>
      <c r="BB103" s="21"/>
      <c r="BC103" s="41"/>
      <c r="BD103" s="41"/>
      <c r="BE103" s="41"/>
      <c r="BF103" s="41"/>
      <c r="BG103" s="40"/>
      <c r="BH103" s="40"/>
      <c r="BI103" s="43"/>
      <c r="BJ103" s="44"/>
      <c r="BK103" s="44"/>
      <c r="BL103" s="44"/>
      <c r="BM103" s="44"/>
      <c r="BN103" s="44"/>
      <c r="BO103" s="44"/>
      <c r="BP103" s="44"/>
      <c r="BQ103" s="44"/>
      <c r="BR103" s="44"/>
      <c r="BS103" s="44"/>
      <c r="BT103" s="44"/>
      <c r="BU103" s="44"/>
      <c r="BV103" s="44"/>
      <c r="BW103" s="43"/>
      <c r="BX103" s="44"/>
      <c r="BY103" s="44"/>
      <c r="BZ103" s="44"/>
      <c r="CA103" s="44"/>
      <c r="CB103" s="44"/>
      <c r="CC103" s="44"/>
      <c r="CD103" s="44"/>
      <c r="CE103" s="44"/>
      <c r="CF103" s="44"/>
      <c r="CG103" s="44"/>
      <c r="CH103" s="44"/>
      <c r="CI103" s="44"/>
      <c r="CJ103" s="45"/>
      <c r="CK103" s="1"/>
      <c r="CL103" s="23" t="s">
        <v>111</v>
      </c>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row>
    <row r="104" spans="2:359" s="25" customFormat="1" ht="65.099999999999994" customHeight="1" x14ac:dyDescent="0.25">
      <c r="B104" s="1096" t="s">
        <v>59</v>
      </c>
      <c r="C104" s="1096" t="s">
        <v>60</v>
      </c>
      <c r="D104" s="1096" t="s">
        <v>61</v>
      </c>
      <c r="E104" s="1096" t="s">
        <v>62</v>
      </c>
      <c r="F104" s="1096" t="s">
        <v>63</v>
      </c>
      <c r="G104" s="1096" t="s">
        <v>64</v>
      </c>
      <c r="H104" s="1097" t="s">
        <v>65</v>
      </c>
      <c r="I104" s="1097" t="s">
        <v>329</v>
      </c>
      <c r="J104" s="1097" t="s">
        <v>330</v>
      </c>
      <c r="K104" s="1098" t="s">
        <v>357</v>
      </c>
      <c r="L104" s="1107" t="s">
        <v>332</v>
      </c>
      <c r="M104" s="1107" t="s">
        <v>333</v>
      </c>
      <c r="N104" s="1107" t="s">
        <v>127</v>
      </c>
      <c r="O104" s="1107"/>
      <c r="P104" s="1107"/>
      <c r="Q104" s="1107"/>
      <c r="R104" s="1107"/>
      <c r="S104" s="1107" t="s">
        <v>106</v>
      </c>
      <c r="T104" s="1107" t="s">
        <v>107</v>
      </c>
      <c r="U104" s="1099">
        <v>9</v>
      </c>
      <c r="V104" s="444" t="s">
        <v>128</v>
      </c>
      <c r="W104" s="1099" t="s">
        <v>109</v>
      </c>
      <c r="X104" s="1108" t="s">
        <v>76</v>
      </c>
      <c r="Y104" s="1101" t="s">
        <v>129</v>
      </c>
      <c r="Z104" s="1099" t="s">
        <v>78</v>
      </c>
      <c r="AA104" s="449"/>
      <c r="AB104" s="449">
        <v>0.33</v>
      </c>
      <c r="AC104" s="449">
        <v>0.33</v>
      </c>
      <c r="AD104" s="449">
        <v>0.34</v>
      </c>
      <c r="AE104" s="111"/>
      <c r="AF104" s="111"/>
      <c r="AG104" s="111"/>
      <c r="AH104" s="111"/>
      <c r="AI104" s="40"/>
      <c r="AJ104" s="41"/>
      <c r="AK104" s="41"/>
      <c r="AL104" s="41"/>
      <c r="AM104" s="41"/>
      <c r="AN104" s="41"/>
      <c r="AO104" s="40"/>
      <c r="AP104" s="41"/>
      <c r="AQ104" s="41"/>
      <c r="AR104" s="41"/>
      <c r="AS104" s="41"/>
      <c r="AT104" s="41"/>
      <c r="AU104" s="40"/>
      <c r="AV104" s="41"/>
      <c r="AW104" s="42"/>
      <c r="AX104" s="41"/>
      <c r="AY104" s="21"/>
      <c r="AZ104" s="40"/>
      <c r="BA104" s="40"/>
      <c r="BB104" s="21"/>
      <c r="BC104" s="41"/>
      <c r="BD104" s="41"/>
      <c r="BE104" s="41"/>
      <c r="BF104" s="41"/>
      <c r="BG104" s="40"/>
      <c r="BH104" s="40"/>
      <c r="BI104" s="43"/>
      <c r="BJ104" s="44"/>
      <c r="BK104" s="44"/>
      <c r="BL104" s="44"/>
      <c r="BM104" s="44"/>
      <c r="BN104" s="44"/>
      <c r="BO104" s="44"/>
      <c r="BP104" s="44"/>
      <c r="BQ104" s="44"/>
      <c r="BR104" s="44"/>
      <c r="BS104" s="44"/>
      <c r="BT104" s="44"/>
      <c r="BU104" s="44"/>
      <c r="BV104" s="44"/>
      <c r="BW104" s="43"/>
      <c r="BX104" s="44"/>
      <c r="BY104" s="44"/>
      <c r="BZ104" s="44"/>
      <c r="CA104" s="44"/>
      <c r="CB104" s="44"/>
      <c r="CC104" s="44"/>
      <c r="CD104" s="44"/>
      <c r="CE104" s="44"/>
      <c r="CF104" s="44"/>
      <c r="CG104" s="44"/>
      <c r="CH104" s="44"/>
      <c r="CI104" s="44"/>
      <c r="CJ104" s="45"/>
      <c r="CK104" s="1"/>
      <c r="CL104" s="23" t="s">
        <v>111</v>
      </c>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row>
    <row r="105" spans="2:359" s="25" customFormat="1" ht="65.099999999999994" customHeight="1" x14ac:dyDescent="0.2">
      <c r="B105" s="1096" t="s">
        <v>59</v>
      </c>
      <c r="C105" s="1096" t="s">
        <v>60</v>
      </c>
      <c r="D105" s="1096" t="s">
        <v>61</v>
      </c>
      <c r="E105" s="1096" t="s">
        <v>62</v>
      </c>
      <c r="F105" s="1096" t="s">
        <v>63</v>
      </c>
      <c r="G105" s="1096" t="s">
        <v>64</v>
      </c>
      <c r="H105" s="1097" t="s">
        <v>65</v>
      </c>
      <c r="I105" s="1097" t="s">
        <v>329</v>
      </c>
      <c r="J105" s="1097" t="s">
        <v>330</v>
      </c>
      <c r="K105" s="1098" t="s">
        <v>357</v>
      </c>
      <c r="L105" s="1107" t="s">
        <v>332</v>
      </c>
      <c r="M105" s="1107" t="s">
        <v>333</v>
      </c>
      <c r="N105" s="1107" t="s">
        <v>130</v>
      </c>
      <c r="O105" s="1107"/>
      <c r="P105" s="1107"/>
      <c r="Q105" s="1107"/>
      <c r="R105" s="1107"/>
      <c r="S105" s="1107" t="s">
        <v>106</v>
      </c>
      <c r="T105" s="1107" t="s">
        <v>107</v>
      </c>
      <c r="U105" s="1110">
        <v>1</v>
      </c>
      <c r="V105" s="444" t="s">
        <v>130</v>
      </c>
      <c r="W105" s="1099" t="s">
        <v>131</v>
      </c>
      <c r="X105" s="1099" t="s">
        <v>76</v>
      </c>
      <c r="Y105" s="1099" t="s">
        <v>132</v>
      </c>
      <c r="Z105" s="1099" t="s">
        <v>78</v>
      </c>
      <c r="AA105" s="449"/>
      <c r="AB105" s="449"/>
      <c r="AC105" s="449"/>
      <c r="AD105" s="449">
        <v>1</v>
      </c>
      <c r="AE105" s="111"/>
      <c r="AF105" s="111"/>
      <c r="AG105" s="111"/>
      <c r="AH105" s="111"/>
      <c r="AI105" s="40"/>
      <c r="AJ105" s="41"/>
      <c r="AK105" s="41"/>
      <c r="AL105" s="56"/>
      <c r="AM105" s="41"/>
      <c r="AN105" s="41"/>
      <c r="AO105" s="40"/>
      <c r="AP105" s="41"/>
      <c r="AQ105" s="41"/>
      <c r="AR105" s="41"/>
      <c r="AS105" s="41"/>
      <c r="AT105" s="41"/>
      <c r="AU105" s="40"/>
      <c r="AV105" s="41"/>
      <c r="AW105" s="42"/>
      <c r="AX105" s="21"/>
      <c r="AY105" s="57"/>
      <c r="AZ105" s="40"/>
      <c r="BA105" s="40"/>
      <c r="BB105" s="21"/>
      <c r="BC105" s="41"/>
      <c r="BD105" s="41"/>
      <c r="BE105" s="41"/>
      <c r="BF105" s="41"/>
      <c r="BG105" s="40"/>
      <c r="BH105" s="40"/>
      <c r="BI105" s="43"/>
      <c r="BJ105" s="44"/>
      <c r="BK105" s="44"/>
      <c r="BL105" s="44"/>
      <c r="BM105" s="44"/>
      <c r="BN105" s="44"/>
      <c r="BO105" s="44"/>
      <c r="BP105" s="44"/>
      <c r="BQ105" s="44"/>
      <c r="BR105" s="44"/>
      <c r="BS105" s="44"/>
      <c r="BT105" s="44"/>
      <c r="BU105" s="44"/>
      <c r="BV105" s="44"/>
      <c r="BW105" s="43"/>
      <c r="BX105" s="44"/>
      <c r="BY105" s="44"/>
      <c r="BZ105" s="44"/>
      <c r="CA105" s="44"/>
      <c r="CB105" s="44"/>
      <c r="CC105" s="44"/>
      <c r="CD105" s="44"/>
      <c r="CE105" s="44"/>
      <c r="CF105" s="44"/>
      <c r="CG105" s="44"/>
      <c r="CH105" s="44"/>
      <c r="CI105" s="44"/>
      <c r="CJ105" s="45"/>
      <c r="CK105" s="1"/>
      <c r="CL105" s="23" t="s">
        <v>111</v>
      </c>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row>
    <row r="106" spans="2:359" s="25" customFormat="1" ht="65.099999999999994" customHeight="1" x14ac:dyDescent="0.25">
      <c r="B106" s="1096" t="s">
        <v>59</v>
      </c>
      <c r="C106" s="1096" t="s">
        <v>60</v>
      </c>
      <c r="D106" s="1096" t="s">
        <v>61</v>
      </c>
      <c r="E106" s="1096" t="s">
        <v>62</v>
      </c>
      <c r="F106" s="1096" t="s">
        <v>63</v>
      </c>
      <c r="G106" s="1096" t="s">
        <v>64</v>
      </c>
      <c r="H106" s="1097" t="s">
        <v>65</v>
      </c>
      <c r="I106" s="1097" t="s">
        <v>329</v>
      </c>
      <c r="J106" s="1097" t="s">
        <v>330</v>
      </c>
      <c r="K106" s="1098" t="s">
        <v>357</v>
      </c>
      <c r="L106" s="1107" t="s">
        <v>362</v>
      </c>
      <c r="M106" s="1107" t="s">
        <v>333</v>
      </c>
      <c r="N106" s="1107" t="s">
        <v>363</v>
      </c>
      <c r="O106" s="1107" t="s">
        <v>364</v>
      </c>
      <c r="P106" s="1107"/>
      <c r="Q106" s="1107"/>
      <c r="R106" s="1107"/>
      <c r="S106" s="1107" t="s">
        <v>365</v>
      </c>
      <c r="T106" s="1107" t="s">
        <v>366</v>
      </c>
      <c r="U106" s="1110">
        <v>10</v>
      </c>
      <c r="V106" s="444" t="s">
        <v>367</v>
      </c>
      <c r="W106" s="1099" t="s">
        <v>368</v>
      </c>
      <c r="X106" s="1099" t="s">
        <v>76</v>
      </c>
      <c r="Y106" s="1099" t="s">
        <v>369</v>
      </c>
      <c r="Z106" s="1099" t="s">
        <v>78</v>
      </c>
      <c r="AA106" s="449">
        <v>0.1</v>
      </c>
      <c r="AB106" s="449">
        <v>0.3</v>
      </c>
      <c r="AC106" s="449">
        <v>0.3</v>
      </c>
      <c r="AD106" s="449">
        <v>0.3</v>
      </c>
      <c r="AE106" s="111"/>
      <c r="AF106" s="111"/>
      <c r="AG106" s="111"/>
      <c r="AH106" s="111"/>
      <c r="AI106" s="40"/>
      <c r="AJ106" s="41"/>
      <c r="AK106" s="41"/>
      <c r="AL106" s="41"/>
      <c r="AM106" s="41"/>
      <c r="AN106" s="41"/>
      <c r="AO106" s="40"/>
      <c r="AP106" s="41"/>
      <c r="AQ106" s="41"/>
      <c r="AR106" s="41"/>
      <c r="AS106" s="41"/>
      <c r="AT106" s="41"/>
      <c r="AU106" s="40"/>
      <c r="AV106" s="41"/>
      <c r="AW106" s="42"/>
      <c r="AX106" s="21"/>
      <c r="AY106" s="21"/>
      <c r="AZ106" s="40"/>
      <c r="BA106" s="40"/>
      <c r="BB106" s="21"/>
      <c r="BC106" s="41"/>
      <c r="BD106" s="41"/>
      <c r="BE106" s="41"/>
      <c r="BF106" s="41"/>
      <c r="BG106" s="40"/>
      <c r="BH106" s="40"/>
      <c r="BI106" s="43"/>
      <c r="BJ106" s="44"/>
      <c r="BK106" s="44"/>
      <c r="BL106" s="44"/>
      <c r="BM106" s="44"/>
      <c r="BN106" s="44"/>
      <c r="BO106" s="44"/>
      <c r="BP106" s="44"/>
      <c r="BQ106" s="44"/>
      <c r="BR106" s="44"/>
      <c r="BS106" s="44"/>
      <c r="BT106" s="44"/>
      <c r="BU106" s="44"/>
      <c r="BV106" s="44"/>
      <c r="BW106" s="43"/>
      <c r="BX106" s="44"/>
      <c r="BY106" s="44"/>
      <c r="BZ106" s="44"/>
      <c r="CA106" s="44"/>
      <c r="CB106" s="44"/>
      <c r="CC106" s="44"/>
      <c r="CD106" s="44"/>
      <c r="CE106" s="44"/>
      <c r="CF106" s="44"/>
      <c r="CG106" s="44"/>
      <c r="CH106" s="44"/>
      <c r="CI106" s="44"/>
      <c r="CJ106" s="45"/>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row>
    <row r="107" spans="2:359" s="25" customFormat="1" ht="65.099999999999994" customHeight="1" x14ac:dyDescent="0.25">
      <c r="B107" s="1096" t="s">
        <v>59</v>
      </c>
      <c r="C107" s="1096" t="s">
        <v>60</v>
      </c>
      <c r="D107" s="1096" t="s">
        <v>61</v>
      </c>
      <c r="E107" s="1096" t="s">
        <v>62</v>
      </c>
      <c r="F107" s="1096" t="s">
        <v>63</v>
      </c>
      <c r="G107" s="1096" t="s">
        <v>64</v>
      </c>
      <c r="H107" s="1097" t="s">
        <v>65</v>
      </c>
      <c r="I107" s="1097" t="s">
        <v>329</v>
      </c>
      <c r="J107" s="1097" t="s">
        <v>330</v>
      </c>
      <c r="K107" s="1098" t="s">
        <v>357</v>
      </c>
      <c r="L107" s="1107" t="s">
        <v>362</v>
      </c>
      <c r="M107" s="1107" t="s">
        <v>333</v>
      </c>
      <c r="N107" s="1107" t="s">
        <v>370</v>
      </c>
      <c r="O107" s="1107" t="s">
        <v>371</v>
      </c>
      <c r="P107" s="1107" t="s">
        <v>372</v>
      </c>
      <c r="Q107" s="1107"/>
      <c r="R107" s="1107"/>
      <c r="S107" s="1107" t="s">
        <v>365</v>
      </c>
      <c r="T107" s="1107" t="s">
        <v>366</v>
      </c>
      <c r="U107" s="1110">
        <v>1</v>
      </c>
      <c r="V107" s="444" t="s">
        <v>373</v>
      </c>
      <c r="W107" s="1099" t="s">
        <v>374</v>
      </c>
      <c r="X107" s="1099" t="s">
        <v>76</v>
      </c>
      <c r="Y107" s="1099" t="s">
        <v>375</v>
      </c>
      <c r="Z107" s="1099" t="s">
        <v>78</v>
      </c>
      <c r="AA107" s="449">
        <v>0.1</v>
      </c>
      <c r="AB107" s="449">
        <v>0.3</v>
      </c>
      <c r="AC107" s="449">
        <v>0.3</v>
      </c>
      <c r="AD107" s="449">
        <v>0.3</v>
      </c>
      <c r="AE107" s="111"/>
      <c r="AF107" s="111"/>
      <c r="AG107" s="111"/>
      <c r="AH107" s="111"/>
      <c r="AI107" s="40"/>
      <c r="AJ107" s="41"/>
      <c r="AK107" s="41"/>
      <c r="AL107" s="41"/>
      <c r="AM107" s="41"/>
      <c r="AN107" s="41"/>
      <c r="AO107" s="40"/>
      <c r="AP107" s="41"/>
      <c r="AQ107" s="41"/>
      <c r="AR107" s="41"/>
      <c r="AS107" s="41"/>
      <c r="AT107" s="41"/>
      <c r="AU107" s="40"/>
      <c r="AV107" s="41"/>
      <c r="AW107" s="42"/>
      <c r="AX107" s="21"/>
      <c r="AY107" s="21"/>
      <c r="AZ107" s="40"/>
      <c r="BA107" s="40"/>
      <c r="BB107" s="21"/>
      <c r="BC107" s="41"/>
      <c r="BD107" s="41"/>
      <c r="BE107" s="41"/>
      <c r="BF107" s="41"/>
      <c r="BG107" s="40"/>
      <c r="BH107" s="40"/>
      <c r="BI107" s="43"/>
      <c r="BJ107" s="44"/>
      <c r="BK107" s="44"/>
      <c r="BL107" s="44"/>
      <c r="BM107" s="44"/>
      <c r="BN107" s="44"/>
      <c r="BO107" s="44"/>
      <c r="BP107" s="44"/>
      <c r="BQ107" s="44"/>
      <c r="BR107" s="44"/>
      <c r="BS107" s="44"/>
      <c r="BT107" s="44"/>
      <c r="BU107" s="44"/>
      <c r="BV107" s="44"/>
      <c r="BW107" s="43"/>
      <c r="BX107" s="44"/>
      <c r="BY107" s="44"/>
      <c r="BZ107" s="44"/>
      <c r="CA107" s="44"/>
      <c r="CB107" s="44"/>
      <c r="CC107" s="44"/>
      <c r="CD107" s="44"/>
      <c r="CE107" s="44"/>
      <c r="CF107" s="44"/>
      <c r="CG107" s="44"/>
      <c r="CH107" s="44"/>
      <c r="CI107" s="44"/>
      <c r="CJ107" s="45"/>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row>
    <row r="108" spans="2:359" s="25" customFormat="1" ht="65.099999999999994" customHeight="1" x14ac:dyDescent="0.25">
      <c r="B108" s="1096" t="s">
        <v>59</v>
      </c>
      <c r="C108" s="1096" t="s">
        <v>60</v>
      </c>
      <c r="D108" s="1096" t="s">
        <v>61</v>
      </c>
      <c r="E108" s="1096" t="s">
        <v>62</v>
      </c>
      <c r="F108" s="1096" t="s">
        <v>63</v>
      </c>
      <c r="G108" s="1096" t="s">
        <v>64</v>
      </c>
      <c r="H108" s="1097" t="s">
        <v>65</v>
      </c>
      <c r="I108" s="1097" t="s">
        <v>329</v>
      </c>
      <c r="J108" s="1097" t="s">
        <v>330</v>
      </c>
      <c r="K108" s="1098" t="s">
        <v>357</v>
      </c>
      <c r="L108" s="1107" t="s">
        <v>362</v>
      </c>
      <c r="M108" s="1107" t="s">
        <v>333</v>
      </c>
      <c r="N108" s="1107" t="s">
        <v>376</v>
      </c>
      <c r="O108" s="1107" t="s">
        <v>371</v>
      </c>
      <c r="P108" s="1107" t="s">
        <v>372</v>
      </c>
      <c r="Q108" s="1107"/>
      <c r="R108" s="1107"/>
      <c r="S108" s="1107" t="s">
        <v>365</v>
      </c>
      <c r="T108" s="1107" t="s">
        <v>366</v>
      </c>
      <c r="U108" s="1110">
        <v>1</v>
      </c>
      <c r="V108" s="444" t="s">
        <v>377</v>
      </c>
      <c r="W108" s="1099" t="s">
        <v>378</v>
      </c>
      <c r="X108" s="1099" t="s">
        <v>76</v>
      </c>
      <c r="Y108" s="1099" t="s">
        <v>376</v>
      </c>
      <c r="Z108" s="1099" t="s">
        <v>78</v>
      </c>
      <c r="AA108" s="449">
        <v>0.1</v>
      </c>
      <c r="AB108" s="449">
        <v>0.3</v>
      </c>
      <c r="AC108" s="449">
        <v>0.3</v>
      </c>
      <c r="AD108" s="449">
        <v>0.3</v>
      </c>
      <c r="AE108" s="111"/>
      <c r="AF108" s="111"/>
      <c r="AG108" s="111"/>
      <c r="AH108" s="111"/>
      <c r="AI108" s="40"/>
      <c r="AJ108" s="41"/>
      <c r="AK108" s="42"/>
      <c r="AL108" s="41"/>
      <c r="AM108" s="41"/>
      <c r="AN108" s="41"/>
      <c r="AO108" s="40"/>
      <c r="AP108" s="21"/>
      <c r="AQ108" s="41"/>
      <c r="AR108" s="41"/>
      <c r="AS108" s="41"/>
      <c r="AT108" s="41"/>
      <c r="AU108" s="40"/>
      <c r="AV108" s="41"/>
      <c r="AW108" s="42"/>
      <c r="AX108" s="21"/>
      <c r="AY108" s="21"/>
      <c r="AZ108" s="40"/>
      <c r="BA108" s="40"/>
      <c r="BB108" s="21"/>
      <c r="BC108" s="41"/>
      <c r="BD108" s="41"/>
      <c r="BE108" s="41"/>
      <c r="BF108" s="41"/>
      <c r="BG108" s="40"/>
      <c r="BH108" s="40"/>
      <c r="BI108" s="43"/>
      <c r="BJ108" s="44"/>
      <c r="BK108" s="44"/>
      <c r="BL108" s="44"/>
      <c r="BM108" s="44"/>
      <c r="BN108" s="44"/>
      <c r="BO108" s="44"/>
      <c r="BP108" s="44"/>
      <c r="BQ108" s="44"/>
      <c r="BR108" s="44"/>
      <c r="BS108" s="44"/>
      <c r="BT108" s="44"/>
      <c r="BU108" s="44"/>
      <c r="BV108" s="44"/>
      <c r="BW108" s="43"/>
      <c r="BX108" s="44"/>
      <c r="BY108" s="44"/>
      <c r="BZ108" s="44"/>
      <c r="CA108" s="44"/>
      <c r="CB108" s="44"/>
      <c r="CC108" s="44"/>
      <c r="CD108" s="44"/>
      <c r="CE108" s="44"/>
      <c r="CF108" s="44"/>
      <c r="CG108" s="44"/>
      <c r="CH108" s="44"/>
      <c r="CI108" s="44"/>
      <c r="CJ108" s="45"/>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row>
    <row r="109" spans="2:359" s="25" customFormat="1" ht="65.099999999999994" customHeight="1" x14ac:dyDescent="0.25">
      <c r="B109" s="1096" t="s">
        <v>59</v>
      </c>
      <c r="C109" s="1096" t="s">
        <v>60</v>
      </c>
      <c r="D109" s="1096" t="s">
        <v>61</v>
      </c>
      <c r="E109" s="1096" t="s">
        <v>62</v>
      </c>
      <c r="F109" s="1096" t="s">
        <v>63</v>
      </c>
      <c r="G109" s="1096" t="s">
        <v>64</v>
      </c>
      <c r="H109" s="1097" t="s">
        <v>65</v>
      </c>
      <c r="I109" s="1097" t="s">
        <v>329</v>
      </c>
      <c r="J109" s="1097" t="s">
        <v>330</v>
      </c>
      <c r="K109" s="1098" t="s">
        <v>357</v>
      </c>
      <c r="L109" s="1107" t="s">
        <v>362</v>
      </c>
      <c r="M109" s="1107" t="s">
        <v>333</v>
      </c>
      <c r="N109" s="1107" t="s">
        <v>379</v>
      </c>
      <c r="O109" s="1107" t="s">
        <v>371</v>
      </c>
      <c r="P109" s="1107" t="s">
        <v>372</v>
      </c>
      <c r="Q109" s="1107"/>
      <c r="R109" s="1107"/>
      <c r="S109" s="1107" t="s">
        <v>365</v>
      </c>
      <c r="T109" s="1107" t="s">
        <v>366</v>
      </c>
      <c r="U109" s="1110">
        <v>1</v>
      </c>
      <c r="V109" s="444" t="s">
        <v>380</v>
      </c>
      <c r="W109" s="1099" t="s">
        <v>381</v>
      </c>
      <c r="X109" s="1099" t="s">
        <v>76</v>
      </c>
      <c r="Y109" s="1099" t="s">
        <v>382</v>
      </c>
      <c r="Z109" s="1099" t="s">
        <v>78</v>
      </c>
      <c r="AA109" s="449"/>
      <c r="AB109" s="449">
        <v>0.5</v>
      </c>
      <c r="AC109" s="449"/>
      <c r="AD109" s="449">
        <v>0.5</v>
      </c>
      <c r="AE109" s="111"/>
      <c r="AF109" s="111"/>
      <c r="AG109" s="111"/>
      <c r="AH109" s="111"/>
      <c r="AI109" s="40"/>
      <c r="AJ109" s="41"/>
      <c r="AK109" s="41"/>
      <c r="AL109" s="58"/>
      <c r="AM109" s="22"/>
      <c r="AN109" s="41"/>
      <c r="AO109" s="40"/>
      <c r="AP109" s="41"/>
      <c r="AQ109" s="41"/>
      <c r="AR109" s="41"/>
      <c r="AS109" s="41"/>
      <c r="AT109" s="41"/>
      <c r="AU109" s="40"/>
      <c r="AV109" s="41"/>
      <c r="AW109" s="42"/>
      <c r="AX109" s="21"/>
      <c r="AY109" s="51"/>
      <c r="AZ109" s="40"/>
      <c r="BA109" s="40"/>
      <c r="BB109" s="21"/>
      <c r="BC109" s="41"/>
      <c r="BD109" s="41"/>
      <c r="BE109" s="41"/>
      <c r="BF109" s="41"/>
      <c r="BG109" s="40"/>
      <c r="BH109" s="40"/>
      <c r="BI109" s="43"/>
      <c r="BJ109" s="44"/>
      <c r="BK109" s="44"/>
      <c r="BL109" s="44"/>
      <c r="BM109" s="44"/>
      <c r="BN109" s="44"/>
      <c r="BO109" s="44"/>
      <c r="BP109" s="44"/>
      <c r="BQ109" s="44"/>
      <c r="BR109" s="44"/>
      <c r="BS109" s="44"/>
      <c r="BT109" s="44"/>
      <c r="BU109" s="44"/>
      <c r="BV109" s="44"/>
      <c r="BW109" s="43"/>
      <c r="BX109" s="44"/>
      <c r="BY109" s="44"/>
      <c r="BZ109" s="44"/>
      <c r="CA109" s="44"/>
      <c r="CB109" s="44"/>
      <c r="CC109" s="44"/>
      <c r="CD109" s="44"/>
      <c r="CE109" s="44"/>
      <c r="CF109" s="44"/>
      <c r="CG109" s="44"/>
      <c r="CH109" s="44"/>
      <c r="CI109" s="44"/>
      <c r="CJ109" s="45"/>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row>
    <row r="110" spans="2:359" s="27" customFormat="1" ht="65.099999999999994" customHeight="1" x14ac:dyDescent="0.2">
      <c r="B110" s="1096" t="s">
        <v>59</v>
      </c>
      <c r="C110" s="1096" t="s">
        <v>60</v>
      </c>
      <c r="D110" s="1096" t="s">
        <v>61</v>
      </c>
      <c r="E110" s="1096" t="s">
        <v>62</v>
      </c>
      <c r="F110" s="1096" t="s">
        <v>63</v>
      </c>
      <c r="G110" s="1096" t="s">
        <v>64</v>
      </c>
      <c r="H110" s="1097" t="s">
        <v>65</v>
      </c>
      <c r="I110" s="1097" t="s">
        <v>329</v>
      </c>
      <c r="J110" s="1097" t="s">
        <v>330</v>
      </c>
      <c r="K110" s="1098" t="s">
        <v>357</v>
      </c>
      <c r="L110" s="1107" t="s">
        <v>362</v>
      </c>
      <c r="M110" s="1107" t="s">
        <v>333</v>
      </c>
      <c r="N110" s="1107" t="s">
        <v>383</v>
      </c>
      <c r="O110" s="1107" t="s">
        <v>384</v>
      </c>
      <c r="P110" s="1107" t="s">
        <v>385</v>
      </c>
      <c r="Q110" s="1107"/>
      <c r="R110" s="1107"/>
      <c r="S110" s="1107" t="s">
        <v>365</v>
      </c>
      <c r="T110" s="1107" t="s">
        <v>386</v>
      </c>
      <c r="U110" s="1110">
        <v>1</v>
      </c>
      <c r="V110" s="444" t="s">
        <v>387</v>
      </c>
      <c r="W110" s="1099" t="s">
        <v>388</v>
      </c>
      <c r="X110" s="1099" t="s">
        <v>76</v>
      </c>
      <c r="Y110" s="1099" t="s">
        <v>389</v>
      </c>
      <c r="Z110" s="1099" t="s">
        <v>78</v>
      </c>
      <c r="AA110" s="449">
        <v>0.25</v>
      </c>
      <c r="AB110" s="449">
        <v>0.25</v>
      </c>
      <c r="AC110" s="449">
        <v>0.25</v>
      </c>
      <c r="AD110" s="449">
        <v>0.25</v>
      </c>
      <c r="AE110" s="111"/>
      <c r="AF110" s="111"/>
      <c r="AG110" s="111"/>
      <c r="AH110" s="111"/>
      <c r="AI110" s="40"/>
      <c r="AJ110" s="41"/>
      <c r="AK110" s="59"/>
      <c r="AL110" s="60"/>
      <c r="AM110" s="61"/>
      <c r="AN110" s="41"/>
      <c r="AO110" s="40"/>
      <c r="AP110" s="59"/>
      <c r="AQ110" s="41"/>
      <c r="AR110" s="41"/>
      <c r="AS110" s="41"/>
      <c r="AT110" s="59"/>
      <c r="AU110" s="40"/>
      <c r="AV110" s="41"/>
      <c r="AW110" s="62"/>
      <c r="AX110" s="63"/>
      <c r="AY110" s="64"/>
      <c r="AZ110" s="40"/>
      <c r="BA110" s="40"/>
      <c r="BB110" s="63"/>
      <c r="BC110" s="41"/>
      <c r="BD110" s="41"/>
      <c r="BE110" s="41"/>
      <c r="BF110" s="59"/>
      <c r="BG110" s="40"/>
      <c r="BH110" s="40"/>
      <c r="BI110" s="43"/>
      <c r="BJ110" s="65"/>
      <c r="BK110" s="65"/>
      <c r="BL110" s="65"/>
      <c r="BM110" s="65"/>
      <c r="BN110" s="65"/>
      <c r="BO110" s="65"/>
      <c r="BP110" s="65"/>
      <c r="BQ110" s="65"/>
      <c r="BR110" s="65"/>
      <c r="BS110" s="65"/>
      <c r="BT110" s="65"/>
      <c r="BU110" s="65"/>
      <c r="BV110" s="65"/>
      <c r="BW110" s="43"/>
      <c r="BX110" s="65"/>
      <c r="BY110" s="65"/>
      <c r="BZ110" s="65"/>
      <c r="CA110" s="65"/>
      <c r="CB110" s="65"/>
      <c r="CC110" s="65"/>
      <c r="CD110" s="65"/>
      <c r="CE110" s="65"/>
      <c r="CF110" s="65"/>
      <c r="CG110" s="65"/>
      <c r="CH110" s="65"/>
      <c r="CI110" s="65"/>
      <c r="CJ110" s="6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c r="DT110" s="26"/>
      <c r="DU110" s="26"/>
      <c r="DV110" s="26"/>
      <c r="DW110" s="26"/>
      <c r="DX110" s="26"/>
      <c r="DY110" s="26"/>
      <c r="DZ110" s="26"/>
      <c r="EA110" s="26"/>
      <c r="EB110" s="26"/>
      <c r="EC110" s="26"/>
      <c r="ED110" s="26"/>
      <c r="EE110" s="26"/>
      <c r="EF110" s="26"/>
      <c r="EG110" s="26"/>
      <c r="EH110" s="26"/>
      <c r="EI110" s="26"/>
      <c r="EJ110" s="26"/>
      <c r="EK110" s="26"/>
      <c r="EL110" s="26"/>
      <c r="EM110" s="26"/>
      <c r="EN110" s="26"/>
      <c r="EO110" s="26"/>
      <c r="EP110" s="26"/>
      <c r="EQ110" s="26"/>
      <c r="ER110" s="26"/>
      <c r="ES110" s="26"/>
      <c r="ET110" s="26"/>
      <c r="EU110" s="26"/>
      <c r="EV110" s="26"/>
      <c r="EW110" s="26"/>
      <c r="EX110" s="26"/>
      <c r="EY110" s="26"/>
      <c r="EZ110" s="26"/>
      <c r="FA110" s="26"/>
      <c r="FB110" s="26"/>
      <c r="FC110" s="26"/>
      <c r="FD110" s="26"/>
      <c r="FE110" s="26"/>
      <c r="FF110" s="26"/>
      <c r="FG110" s="26"/>
      <c r="FH110" s="26"/>
      <c r="FI110" s="26"/>
      <c r="FJ110" s="26"/>
      <c r="FK110" s="26"/>
      <c r="FL110" s="26"/>
      <c r="FM110" s="26"/>
      <c r="FN110" s="26"/>
      <c r="FO110" s="26"/>
      <c r="FP110" s="26"/>
      <c r="FQ110" s="26"/>
      <c r="FR110" s="26"/>
      <c r="FS110" s="26"/>
      <c r="FT110" s="26"/>
      <c r="FU110" s="26"/>
      <c r="FV110" s="26"/>
      <c r="FW110" s="26"/>
      <c r="FX110" s="26"/>
      <c r="FY110" s="26"/>
      <c r="FZ110" s="26"/>
      <c r="GA110" s="26"/>
      <c r="GB110" s="26"/>
      <c r="GC110" s="26"/>
      <c r="GD110" s="26"/>
      <c r="GE110" s="26"/>
      <c r="GF110" s="26"/>
      <c r="GG110" s="26"/>
      <c r="GH110" s="26"/>
      <c r="GI110" s="26"/>
      <c r="GJ110" s="26"/>
      <c r="GK110" s="26"/>
      <c r="GL110" s="26"/>
      <c r="GM110" s="26"/>
      <c r="GN110" s="26"/>
      <c r="GO110" s="26"/>
      <c r="GP110" s="26"/>
      <c r="GQ110" s="26"/>
      <c r="GR110" s="26"/>
      <c r="GS110" s="26"/>
      <c r="GT110" s="26"/>
      <c r="GU110" s="26"/>
      <c r="GV110" s="26"/>
      <c r="GW110" s="26"/>
      <c r="GX110" s="26"/>
      <c r="GY110" s="26"/>
      <c r="GZ110" s="26"/>
      <c r="HA110" s="26"/>
      <c r="HB110" s="26"/>
      <c r="HC110" s="26"/>
      <c r="HD110" s="26"/>
      <c r="HE110" s="26"/>
      <c r="HF110" s="26"/>
      <c r="HG110" s="26"/>
      <c r="HH110" s="26"/>
      <c r="HI110" s="26"/>
      <c r="HJ110" s="26"/>
      <c r="HK110" s="26"/>
      <c r="HL110" s="26"/>
      <c r="HM110" s="26"/>
      <c r="HN110" s="26"/>
      <c r="HO110" s="26"/>
      <c r="HP110" s="26"/>
      <c r="HQ110" s="26"/>
      <c r="HR110" s="26"/>
      <c r="HS110" s="26"/>
      <c r="HT110" s="26"/>
      <c r="HU110" s="26"/>
      <c r="HV110" s="26"/>
      <c r="HW110" s="26"/>
      <c r="HX110" s="26"/>
      <c r="HY110" s="26"/>
      <c r="HZ110" s="26"/>
      <c r="IA110" s="26"/>
      <c r="IB110" s="26"/>
      <c r="IC110" s="26"/>
      <c r="ID110" s="26"/>
      <c r="IE110" s="26"/>
      <c r="IF110" s="26"/>
      <c r="IG110" s="26"/>
      <c r="IH110" s="26"/>
      <c r="II110" s="26"/>
      <c r="IJ110" s="26"/>
      <c r="IK110" s="26"/>
      <c r="IL110" s="26"/>
      <c r="IM110" s="26"/>
      <c r="IN110" s="26"/>
      <c r="IO110" s="26"/>
      <c r="IP110" s="26"/>
      <c r="IQ110" s="26"/>
      <c r="IR110" s="26"/>
      <c r="IS110" s="26"/>
      <c r="IT110" s="26"/>
      <c r="IU110" s="26"/>
      <c r="IV110" s="26"/>
      <c r="IW110" s="26"/>
      <c r="IX110" s="26"/>
      <c r="IY110" s="26"/>
      <c r="IZ110" s="26"/>
      <c r="JA110" s="26"/>
      <c r="JB110" s="26"/>
      <c r="JC110" s="26"/>
      <c r="JD110" s="26"/>
      <c r="JE110" s="26"/>
      <c r="JF110" s="26"/>
      <c r="JG110" s="26"/>
      <c r="JH110" s="26"/>
      <c r="JI110" s="26"/>
      <c r="JJ110" s="26"/>
      <c r="JK110" s="26"/>
      <c r="JL110" s="26"/>
      <c r="JM110" s="26"/>
      <c r="JN110" s="26"/>
      <c r="JO110" s="26"/>
      <c r="JP110" s="26"/>
      <c r="JQ110" s="26"/>
      <c r="JR110" s="26"/>
      <c r="JS110" s="26"/>
      <c r="JT110" s="26"/>
      <c r="JU110" s="26"/>
      <c r="JV110" s="26"/>
      <c r="JW110" s="26"/>
      <c r="JX110" s="26"/>
      <c r="JY110" s="26"/>
      <c r="JZ110" s="26"/>
      <c r="KA110" s="26"/>
      <c r="KB110" s="26"/>
      <c r="KC110" s="26"/>
      <c r="KD110" s="26"/>
      <c r="KE110" s="26"/>
      <c r="KF110" s="26"/>
      <c r="KG110" s="26"/>
      <c r="KH110" s="26"/>
      <c r="KI110" s="26"/>
      <c r="KJ110" s="26"/>
      <c r="KK110" s="26"/>
      <c r="KL110" s="26"/>
      <c r="KM110" s="26"/>
      <c r="KN110" s="26"/>
      <c r="KO110" s="26"/>
      <c r="KP110" s="26"/>
      <c r="KQ110" s="26"/>
      <c r="KR110" s="26"/>
      <c r="KS110" s="26"/>
      <c r="KT110" s="26"/>
      <c r="KU110" s="26"/>
      <c r="KV110" s="26"/>
      <c r="KW110" s="26"/>
      <c r="KX110" s="26"/>
      <c r="KY110" s="26"/>
      <c r="KZ110" s="26"/>
      <c r="LA110" s="26"/>
      <c r="LB110" s="26"/>
      <c r="LC110" s="26"/>
      <c r="LD110" s="26"/>
      <c r="LE110" s="26"/>
      <c r="LF110" s="26"/>
      <c r="LG110" s="26"/>
      <c r="LH110" s="26"/>
      <c r="LI110" s="26"/>
      <c r="LJ110" s="26"/>
      <c r="LK110" s="26"/>
      <c r="LL110" s="26"/>
      <c r="LM110" s="26"/>
      <c r="LN110" s="26"/>
      <c r="LO110" s="26"/>
      <c r="LP110" s="26"/>
      <c r="LQ110" s="26"/>
      <c r="LR110" s="26"/>
      <c r="LS110" s="26"/>
      <c r="LT110" s="26"/>
      <c r="LU110" s="26"/>
      <c r="LV110" s="26"/>
      <c r="LW110" s="26"/>
      <c r="LX110" s="26"/>
      <c r="LY110" s="26"/>
      <c r="LZ110" s="26"/>
      <c r="MA110" s="26"/>
      <c r="MB110" s="26"/>
      <c r="MC110" s="26"/>
      <c r="MD110" s="26"/>
      <c r="ME110" s="26"/>
      <c r="MF110" s="26"/>
      <c r="MG110" s="26"/>
      <c r="MH110" s="26"/>
      <c r="MI110" s="26"/>
      <c r="MJ110" s="26"/>
      <c r="MK110" s="26"/>
      <c r="ML110" s="26"/>
      <c r="MM110" s="26"/>
      <c r="MN110" s="26"/>
      <c r="MO110" s="26"/>
      <c r="MP110" s="26"/>
      <c r="MQ110" s="26"/>
      <c r="MR110" s="26"/>
      <c r="MS110" s="26"/>
      <c r="MT110" s="26"/>
      <c r="MU110" s="26"/>
    </row>
    <row r="111" spans="2:359" s="27" customFormat="1" ht="65.099999999999994" customHeight="1" x14ac:dyDescent="0.2">
      <c r="B111" s="1096" t="s">
        <v>59</v>
      </c>
      <c r="C111" s="1096" t="s">
        <v>60</v>
      </c>
      <c r="D111" s="1096" t="s">
        <v>61</v>
      </c>
      <c r="E111" s="1096" t="s">
        <v>62</v>
      </c>
      <c r="F111" s="1096" t="s">
        <v>63</v>
      </c>
      <c r="G111" s="1096" t="s">
        <v>64</v>
      </c>
      <c r="H111" s="1097" t="s">
        <v>65</v>
      </c>
      <c r="I111" s="1097" t="s">
        <v>329</v>
      </c>
      <c r="J111" s="1097" t="s">
        <v>330</v>
      </c>
      <c r="K111" s="1098" t="s">
        <v>357</v>
      </c>
      <c r="L111" s="1107" t="s">
        <v>362</v>
      </c>
      <c r="M111" s="1107" t="s">
        <v>333</v>
      </c>
      <c r="N111" s="1107" t="s">
        <v>390</v>
      </c>
      <c r="O111" s="1107" t="s">
        <v>384</v>
      </c>
      <c r="P111" s="1107" t="s">
        <v>385</v>
      </c>
      <c r="Q111" s="1107"/>
      <c r="R111" s="1107"/>
      <c r="S111" s="1107" t="s">
        <v>365</v>
      </c>
      <c r="T111" s="1107" t="s">
        <v>386</v>
      </c>
      <c r="U111" s="1110">
        <v>1</v>
      </c>
      <c r="V111" s="444" t="s">
        <v>391</v>
      </c>
      <c r="W111" s="1099" t="s">
        <v>392</v>
      </c>
      <c r="X111" s="1099" t="s">
        <v>76</v>
      </c>
      <c r="Y111" s="1099" t="s">
        <v>393</v>
      </c>
      <c r="Z111" s="1099" t="s">
        <v>78</v>
      </c>
      <c r="AA111" s="449">
        <v>0.25</v>
      </c>
      <c r="AB111" s="449">
        <v>0.25</v>
      </c>
      <c r="AC111" s="449">
        <v>0.25</v>
      </c>
      <c r="AD111" s="449">
        <v>0.25</v>
      </c>
      <c r="AE111" s="111"/>
      <c r="AF111" s="111"/>
      <c r="AG111" s="111"/>
      <c r="AH111" s="111"/>
      <c r="AI111" s="40"/>
      <c r="AJ111" s="41"/>
      <c r="AK111" s="59"/>
      <c r="AL111" s="59"/>
      <c r="AM111" s="59"/>
      <c r="AN111" s="41"/>
      <c r="AO111" s="40"/>
      <c r="AP111" s="59"/>
      <c r="AQ111" s="41"/>
      <c r="AR111" s="41"/>
      <c r="AS111" s="41"/>
      <c r="AT111" s="59"/>
      <c r="AU111" s="40"/>
      <c r="AV111" s="41"/>
      <c r="AW111" s="42"/>
      <c r="AX111" s="63"/>
      <c r="AY111" s="63"/>
      <c r="AZ111" s="40"/>
      <c r="BA111" s="40"/>
      <c r="BB111" s="63"/>
      <c r="BC111" s="41"/>
      <c r="BD111" s="41"/>
      <c r="BE111" s="41"/>
      <c r="BF111" s="59"/>
      <c r="BG111" s="40"/>
      <c r="BH111" s="40"/>
      <c r="BI111" s="43"/>
      <c r="BJ111" s="65"/>
      <c r="BK111" s="65"/>
      <c r="BL111" s="65"/>
      <c r="BM111" s="65"/>
      <c r="BN111" s="65"/>
      <c r="BO111" s="65"/>
      <c r="BP111" s="65"/>
      <c r="BQ111" s="65"/>
      <c r="BR111" s="65"/>
      <c r="BS111" s="65"/>
      <c r="BT111" s="65"/>
      <c r="BU111" s="65"/>
      <c r="BV111" s="65"/>
      <c r="BW111" s="43"/>
      <c r="BX111" s="65"/>
      <c r="BY111" s="65"/>
      <c r="BZ111" s="65"/>
      <c r="CA111" s="65"/>
      <c r="CB111" s="65"/>
      <c r="CC111" s="65"/>
      <c r="CD111" s="65"/>
      <c r="CE111" s="65"/>
      <c r="CF111" s="65"/>
      <c r="CG111" s="65"/>
      <c r="CH111" s="65"/>
      <c r="CI111" s="65"/>
      <c r="CJ111" s="66"/>
      <c r="CK111" s="26"/>
      <c r="CL111" s="26"/>
      <c r="CM111" s="26"/>
      <c r="CN111" s="26"/>
      <c r="CO111" s="26"/>
      <c r="CP111" s="26"/>
      <c r="CQ111" s="26"/>
      <c r="CR111" s="26"/>
      <c r="CS111" s="26"/>
      <c r="CT111" s="26"/>
      <c r="CU111" s="26"/>
      <c r="CV111" s="26"/>
      <c r="CW111" s="26"/>
      <c r="CX111" s="26"/>
      <c r="CY111" s="26"/>
      <c r="CZ111" s="26"/>
      <c r="DA111" s="26"/>
      <c r="DB111" s="26"/>
      <c r="DC111" s="26"/>
      <c r="DD111" s="26"/>
      <c r="DE111" s="26"/>
      <c r="DF111" s="26"/>
      <c r="DG111" s="26"/>
      <c r="DH111" s="26"/>
      <c r="DI111" s="26"/>
      <c r="DJ111" s="26"/>
      <c r="DK111" s="26"/>
      <c r="DL111" s="26"/>
      <c r="DM111" s="26"/>
      <c r="DN111" s="26"/>
      <c r="DO111" s="26"/>
      <c r="DP111" s="26"/>
      <c r="DQ111" s="26"/>
      <c r="DR111" s="26"/>
      <c r="DS111" s="26"/>
      <c r="DT111" s="26"/>
      <c r="DU111" s="26"/>
      <c r="DV111" s="26"/>
      <c r="DW111" s="26"/>
      <c r="DX111" s="26"/>
      <c r="DY111" s="26"/>
      <c r="DZ111" s="26"/>
      <c r="EA111" s="26"/>
      <c r="EB111" s="26"/>
      <c r="EC111" s="26"/>
      <c r="ED111" s="26"/>
      <c r="EE111" s="26"/>
      <c r="EF111" s="26"/>
      <c r="EG111" s="26"/>
      <c r="EH111" s="26"/>
      <c r="EI111" s="26"/>
      <c r="EJ111" s="26"/>
      <c r="EK111" s="26"/>
      <c r="EL111" s="26"/>
      <c r="EM111" s="26"/>
      <c r="EN111" s="26"/>
      <c r="EO111" s="26"/>
      <c r="EP111" s="26"/>
      <c r="EQ111" s="26"/>
      <c r="ER111" s="26"/>
      <c r="ES111" s="26"/>
      <c r="ET111" s="26"/>
      <c r="EU111" s="26"/>
      <c r="EV111" s="26"/>
      <c r="EW111" s="26"/>
      <c r="EX111" s="26"/>
      <c r="EY111" s="26"/>
      <c r="EZ111" s="26"/>
      <c r="FA111" s="26"/>
      <c r="FB111" s="26"/>
      <c r="FC111" s="26"/>
      <c r="FD111" s="26"/>
      <c r="FE111" s="26"/>
      <c r="FF111" s="26"/>
      <c r="FG111" s="26"/>
      <c r="FH111" s="26"/>
      <c r="FI111" s="26"/>
      <c r="FJ111" s="26"/>
      <c r="FK111" s="26"/>
      <c r="FL111" s="26"/>
      <c r="FM111" s="26"/>
      <c r="FN111" s="26"/>
      <c r="FO111" s="26"/>
      <c r="FP111" s="26"/>
      <c r="FQ111" s="26"/>
      <c r="FR111" s="26"/>
      <c r="FS111" s="26"/>
      <c r="FT111" s="26"/>
      <c r="FU111" s="26"/>
      <c r="FV111" s="26"/>
      <c r="FW111" s="26"/>
      <c r="FX111" s="26"/>
      <c r="FY111" s="26"/>
      <c r="FZ111" s="26"/>
      <c r="GA111" s="26"/>
      <c r="GB111" s="26"/>
      <c r="GC111" s="26"/>
      <c r="GD111" s="26"/>
      <c r="GE111" s="26"/>
      <c r="GF111" s="26"/>
      <c r="GG111" s="26"/>
      <c r="GH111" s="26"/>
      <c r="GI111" s="26"/>
      <c r="GJ111" s="26"/>
      <c r="GK111" s="26"/>
      <c r="GL111" s="26"/>
      <c r="GM111" s="26"/>
      <c r="GN111" s="26"/>
      <c r="GO111" s="26"/>
      <c r="GP111" s="26"/>
      <c r="GQ111" s="26"/>
      <c r="GR111" s="26"/>
      <c r="GS111" s="26"/>
      <c r="GT111" s="26"/>
      <c r="GU111" s="26"/>
      <c r="GV111" s="26"/>
      <c r="GW111" s="26"/>
      <c r="GX111" s="26"/>
      <c r="GY111" s="26"/>
      <c r="GZ111" s="26"/>
      <c r="HA111" s="26"/>
      <c r="HB111" s="26"/>
      <c r="HC111" s="26"/>
      <c r="HD111" s="26"/>
      <c r="HE111" s="26"/>
      <c r="HF111" s="26"/>
      <c r="HG111" s="26"/>
      <c r="HH111" s="26"/>
      <c r="HI111" s="26"/>
      <c r="HJ111" s="26"/>
      <c r="HK111" s="26"/>
      <c r="HL111" s="26"/>
      <c r="HM111" s="26"/>
      <c r="HN111" s="26"/>
      <c r="HO111" s="26"/>
      <c r="HP111" s="26"/>
      <c r="HQ111" s="26"/>
      <c r="HR111" s="26"/>
      <c r="HS111" s="26"/>
      <c r="HT111" s="26"/>
      <c r="HU111" s="26"/>
      <c r="HV111" s="26"/>
      <c r="HW111" s="26"/>
      <c r="HX111" s="26"/>
      <c r="HY111" s="26"/>
      <c r="HZ111" s="26"/>
      <c r="IA111" s="26"/>
      <c r="IB111" s="26"/>
      <c r="IC111" s="26"/>
      <c r="ID111" s="26"/>
      <c r="IE111" s="26"/>
      <c r="IF111" s="26"/>
      <c r="IG111" s="26"/>
      <c r="IH111" s="26"/>
      <c r="II111" s="26"/>
      <c r="IJ111" s="26"/>
      <c r="IK111" s="26"/>
      <c r="IL111" s="26"/>
      <c r="IM111" s="26"/>
      <c r="IN111" s="26"/>
      <c r="IO111" s="26"/>
      <c r="IP111" s="26"/>
      <c r="IQ111" s="26"/>
      <c r="IR111" s="26"/>
      <c r="IS111" s="26"/>
      <c r="IT111" s="26"/>
      <c r="IU111" s="26"/>
      <c r="IV111" s="26"/>
      <c r="IW111" s="26"/>
      <c r="IX111" s="26"/>
      <c r="IY111" s="26"/>
      <c r="IZ111" s="26"/>
      <c r="JA111" s="26"/>
      <c r="JB111" s="26"/>
      <c r="JC111" s="26"/>
      <c r="JD111" s="26"/>
      <c r="JE111" s="26"/>
      <c r="JF111" s="26"/>
      <c r="JG111" s="26"/>
      <c r="JH111" s="26"/>
      <c r="JI111" s="26"/>
      <c r="JJ111" s="26"/>
      <c r="JK111" s="26"/>
      <c r="JL111" s="26"/>
      <c r="JM111" s="26"/>
      <c r="JN111" s="26"/>
      <c r="JO111" s="26"/>
      <c r="JP111" s="26"/>
      <c r="JQ111" s="26"/>
      <c r="JR111" s="26"/>
      <c r="JS111" s="26"/>
      <c r="JT111" s="26"/>
      <c r="JU111" s="26"/>
      <c r="JV111" s="26"/>
      <c r="JW111" s="26"/>
      <c r="JX111" s="26"/>
      <c r="JY111" s="26"/>
      <c r="JZ111" s="26"/>
      <c r="KA111" s="26"/>
      <c r="KB111" s="26"/>
      <c r="KC111" s="26"/>
      <c r="KD111" s="26"/>
      <c r="KE111" s="26"/>
      <c r="KF111" s="26"/>
      <c r="KG111" s="26"/>
      <c r="KH111" s="26"/>
      <c r="KI111" s="26"/>
      <c r="KJ111" s="26"/>
      <c r="KK111" s="26"/>
      <c r="KL111" s="26"/>
      <c r="KM111" s="26"/>
      <c r="KN111" s="26"/>
      <c r="KO111" s="26"/>
      <c r="KP111" s="26"/>
      <c r="KQ111" s="26"/>
      <c r="KR111" s="26"/>
      <c r="KS111" s="26"/>
      <c r="KT111" s="26"/>
      <c r="KU111" s="26"/>
      <c r="KV111" s="26"/>
      <c r="KW111" s="26"/>
      <c r="KX111" s="26"/>
      <c r="KY111" s="26"/>
      <c r="KZ111" s="26"/>
      <c r="LA111" s="26"/>
      <c r="LB111" s="26"/>
      <c r="LC111" s="26"/>
      <c r="LD111" s="26"/>
      <c r="LE111" s="26"/>
      <c r="LF111" s="26"/>
      <c r="LG111" s="26"/>
      <c r="LH111" s="26"/>
      <c r="LI111" s="26"/>
      <c r="LJ111" s="26"/>
      <c r="LK111" s="26"/>
      <c r="LL111" s="26"/>
      <c r="LM111" s="26"/>
      <c r="LN111" s="26"/>
      <c r="LO111" s="26"/>
      <c r="LP111" s="26"/>
      <c r="LQ111" s="26"/>
      <c r="LR111" s="26"/>
      <c r="LS111" s="26"/>
      <c r="LT111" s="26"/>
      <c r="LU111" s="26"/>
      <c r="LV111" s="26"/>
      <c r="LW111" s="26"/>
      <c r="LX111" s="26"/>
      <c r="LY111" s="26"/>
      <c r="LZ111" s="26"/>
      <c r="MA111" s="26"/>
      <c r="MB111" s="26"/>
      <c r="MC111" s="26"/>
      <c r="MD111" s="26"/>
      <c r="ME111" s="26"/>
      <c r="MF111" s="26"/>
      <c r="MG111" s="26"/>
      <c r="MH111" s="26"/>
      <c r="MI111" s="26"/>
      <c r="MJ111" s="26"/>
      <c r="MK111" s="26"/>
      <c r="ML111" s="26"/>
      <c r="MM111" s="26"/>
      <c r="MN111" s="26"/>
      <c r="MO111" s="26"/>
      <c r="MP111" s="26"/>
      <c r="MQ111" s="26"/>
      <c r="MR111" s="26"/>
      <c r="MS111" s="26"/>
      <c r="MT111" s="26"/>
      <c r="MU111" s="26"/>
    </row>
    <row r="112" spans="2:359" s="27" customFormat="1" ht="65.099999999999994" customHeight="1" x14ac:dyDescent="0.2">
      <c r="B112" s="1096" t="s">
        <v>59</v>
      </c>
      <c r="C112" s="1096" t="s">
        <v>60</v>
      </c>
      <c r="D112" s="1096" t="s">
        <v>61</v>
      </c>
      <c r="E112" s="1096" t="s">
        <v>62</v>
      </c>
      <c r="F112" s="1096" t="s">
        <v>63</v>
      </c>
      <c r="G112" s="1096" t="s">
        <v>64</v>
      </c>
      <c r="H112" s="1097" t="s">
        <v>65</v>
      </c>
      <c r="I112" s="1097" t="s">
        <v>329</v>
      </c>
      <c r="J112" s="1097" t="s">
        <v>330</v>
      </c>
      <c r="K112" s="1098" t="s">
        <v>357</v>
      </c>
      <c r="L112" s="1107" t="s">
        <v>362</v>
      </c>
      <c r="M112" s="1107" t="s">
        <v>333</v>
      </c>
      <c r="N112" s="1107" t="s">
        <v>394</v>
      </c>
      <c r="O112" s="1107" t="s">
        <v>384</v>
      </c>
      <c r="P112" s="1107" t="s">
        <v>385</v>
      </c>
      <c r="Q112" s="1107"/>
      <c r="R112" s="1107"/>
      <c r="S112" s="1107" t="s">
        <v>365</v>
      </c>
      <c r="T112" s="1107" t="s">
        <v>386</v>
      </c>
      <c r="U112" s="1110">
        <v>1</v>
      </c>
      <c r="V112" s="444" t="s">
        <v>395</v>
      </c>
      <c r="W112" s="1099" t="s">
        <v>396</v>
      </c>
      <c r="X112" s="1099" t="s">
        <v>214</v>
      </c>
      <c r="Y112" s="1099" t="s">
        <v>397</v>
      </c>
      <c r="Z112" s="1099" t="s">
        <v>78</v>
      </c>
      <c r="AA112" s="449"/>
      <c r="AB112" s="449">
        <v>0.5</v>
      </c>
      <c r="AC112" s="449"/>
      <c r="AD112" s="449">
        <v>0.5</v>
      </c>
      <c r="AE112" s="111"/>
      <c r="AF112" s="111"/>
      <c r="AG112" s="111"/>
      <c r="AH112" s="111"/>
      <c r="AI112" s="40"/>
      <c r="AJ112" s="41"/>
      <c r="AK112" s="67"/>
      <c r="AL112" s="59"/>
      <c r="AM112" s="59"/>
      <c r="AN112" s="41"/>
      <c r="AO112" s="40"/>
      <c r="AP112" s="59"/>
      <c r="AQ112" s="41"/>
      <c r="AR112" s="41"/>
      <c r="AS112" s="41"/>
      <c r="AT112" s="59"/>
      <c r="AU112" s="40"/>
      <c r="AV112" s="41"/>
      <c r="AW112" s="59"/>
      <c r="AX112" s="68"/>
      <c r="AY112" s="63"/>
      <c r="AZ112" s="40"/>
      <c r="BA112" s="40"/>
      <c r="BB112" s="59"/>
      <c r="BC112" s="41"/>
      <c r="BD112" s="41"/>
      <c r="BE112" s="41"/>
      <c r="BF112" s="59"/>
      <c r="BG112" s="40"/>
      <c r="BH112" s="40"/>
      <c r="BI112" s="43"/>
      <c r="BJ112" s="65"/>
      <c r="BK112" s="65"/>
      <c r="BL112" s="65"/>
      <c r="BM112" s="65"/>
      <c r="BN112" s="65"/>
      <c r="BO112" s="65"/>
      <c r="BP112" s="65"/>
      <c r="BQ112" s="65"/>
      <c r="BR112" s="65"/>
      <c r="BS112" s="65"/>
      <c r="BT112" s="65"/>
      <c r="BU112" s="65"/>
      <c r="BV112" s="65"/>
      <c r="BW112" s="43"/>
      <c r="BX112" s="65"/>
      <c r="BY112" s="65"/>
      <c r="BZ112" s="65"/>
      <c r="CA112" s="65"/>
      <c r="CB112" s="65"/>
      <c r="CC112" s="65"/>
      <c r="CD112" s="65"/>
      <c r="CE112" s="65"/>
      <c r="CF112" s="65"/>
      <c r="CG112" s="65"/>
      <c r="CH112" s="65"/>
      <c r="CI112" s="65"/>
      <c r="CJ112" s="66"/>
      <c r="CK112" s="26"/>
      <c r="CL112" s="26"/>
      <c r="CM112" s="26"/>
      <c r="CN112" s="26"/>
      <c r="CO112" s="26"/>
      <c r="CP112" s="26"/>
      <c r="CQ112" s="26"/>
      <c r="CR112" s="26"/>
      <c r="CS112" s="26"/>
      <c r="CT112" s="26"/>
      <c r="CU112" s="26"/>
      <c r="CV112" s="26"/>
      <c r="CW112" s="26"/>
      <c r="CX112" s="26"/>
      <c r="CY112" s="26"/>
      <c r="CZ112" s="26"/>
      <c r="DA112" s="26"/>
      <c r="DB112" s="26"/>
      <c r="DC112" s="26"/>
      <c r="DD112" s="26"/>
      <c r="DE112" s="26"/>
      <c r="DF112" s="26"/>
      <c r="DG112" s="26"/>
      <c r="DH112" s="26"/>
      <c r="DI112" s="26"/>
      <c r="DJ112" s="26"/>
      <c r="DK112" s="26"/>
      <c r="DL112" s="26"/>
      <c r="DM112" s="26"/>
      <c r="DN112" s="26"/>
      <c r="DO112" s="26"/>
      <c r="DP112" s="26"/>
      <c r="DQ112" s="26"/>
      <c r="DR112" s="26"/>
      <c r="DS112" s="26"/>
      <c r="DT112" s="26"/>
      <c r="DU112" s="26"/>
      <c r="DV112" s="26"/>
      <c r="DW112" s="26"/>
      <c r="DX112" s="26"/>
      <c r="DY112" s="26"/>
      <c r="DZ112" s="26"/>
      <c r="EA112" s="26"/>
      <c r="EB112" s="26"/>
      <c r="EC112" s="26"/>
      <c r="ED112" s="26"/>
      <c r="EE112" s="26"/>
      <c r="EF112" s="26"/>
      <c r="EG112" s="26"/>
      <c r="EH112" s="26"/>
      <c r="EI112" s="26"/>
      <c r="EJ112" s="26"/>
      <c r="EK112" s="26"/>
      <c r="EL112" s="26"/>
      <c r="EM112" s="26"/>
      <c r="EN112" s="26"/>
      <c r="EO112" s="26"/>
      <c r="EP112" s="26"/>
      <c r="EQ112" s="26"/>
      <c r="ER112" s="26"/>
      <c r="ES112" s="26"/>
      <c r="ET112" s="26"/>
      <c r="EU112" s="26"/>
      <c r="EV112" s="26"/>
      <c r="EW112" s="26"/>
      <c r="EX112" s="26"/>
      <c r="EY112" s="26"/>
      <c r="EZ112" s="26"/>
      <c r="FA112" s="26"/>
      <c r="FB112" s="26"/>
      <c r="FC112" s="26"/>
      <c r="FD112" s="26"/>
      <c r="FE112" s="26"/>
      <c r="FF112" s="26"/>
      <c r="FG112" s="26"/>
      <c r="FH112" s="26"/>
      <c r="FI112" s="26"/>
      <c r="FJ112" s="26"/>
      <c r="FK112" s="26"/>
      <c r="FL112" s="26"/>
      <c r="FM112" s="26"/>
      <c r="FN112" s="26"/>
      <c r="FO112" s="26"/>
      <c r="FP112" s="26"/>
      <c r="FQ112" s="26"/>
      <c r="FR112" s="26"/>
      <c r="FS112" s="26"/>
      <c r="FT112" s="26"/>
      <c r="FU112" s="26"/>
      <c r="FV112" s="26"/>
      <c r="FW112" s="26"/>
      <c r="FX112" s="26"/>
      <c r="FY112" s="26"/>
      <c r="FZ112" s="26"/>
      <c r="GA112" s="26"/>
      <c r="GB112" s="26"/>
      <c r="GC112" s="26"/>
      <c r="GD112" s="26"/>
      <c r="GE112" s="26"/>
      <c r="GF112" s="26"/>
      <c r="GG112" s="26"/>
      <c r="GH112" s="26"/>
      <c r="GI112" s="26"/>
      <c r="GJ112" s="26"/>
      <c r="GK112" s="26"/>
      <c r="GL112" s="26"/>
      <c r="GM112" s="26"/>
      <c r="GN112" s="26"/>
      <c r="GO112" s="26"/>
      <c r="GP112" s="26"/>
      <c r="GQ112" s="26"/>
      <c r="GR112" s="26"/>
      <c r="GS112" s="26"/>
      <c r="GT112" s="26"/>
      <c r="GU112" s="26"/>
      <c r="GV112" s="26"/>
      <c r="GW112" s="26"/>
      <c r="GX112" s="26"/>
      <c r="GY112" s="26"/>
      <c r="GZ112" s="26"/>
      <c r="HA112" s="26"/>
      <c r="HB112" s="26"/>
      <c r="HC112" s="26"/>
      <c r="HD112" s="26"/>
      <c r="HE112" s="26"/>
      <c r="HF112" s="26"/>
      <c r="HG112" s="26"/>
      <c r="HH112" s="26"/>
      <c r="HI112" s="26"/>
      <c r="HJ112" s="26"/>
      <c r="HK112" s="26"/>
      <c r="HL112" s="26"/>
      <c r="HM112" s="26"/>
      <c r="HN112" s="26"/>
      <c r="HO112" s="26"/>
      <c r="HP112" s="26"/>
      <c r="HQ112" s="26"/>
      <c r="HR112" s="26"/>
      <c r="HS112" s="26"/>
      <c r="HT112" s="26"/>
      <c r="HU112" s="26"/>
      <c r="HV112" s="26"/>
      <c r="HW112" s="26"/>
      <c r="HX112" s="26"/>
      <c r="HY112" s="26"/>
      <c r="HZ112" s="26"/>
      <c r="IA112" s="26"/>
      <c r="IB112" s="26"/>
      <c r="IC112" s="26"/>
      <c r="ID112" s="26"/>
      <c r="IE112" s="26"/>
      <c r="IF112" s="26"/>
      <c r="IG112" s="26"/>
      <c r="IH112" s="26"/>
      <c r="II112" s="26"/>
      <c r="IJ112" s="26"/>
      <c r="IK112" s="26"/>
      <c r="IL112" s="26"/>
      <c r="IM112" s="26"/>
      <c r="IN112" s="26"/>
      <c r="IO112" s="26"/>
      <c r="IP112" s="26"/>
      <c r="IQ112" s="26"/>
      <c r="IR112" s="26"/>
      <c r="IS112" s="26"/>
      <c r="IT112" s="26"/>
      <c r="IU112" s="26"/>
      <c r="IV112" s="26"/>
      <c r="IW112" s="26"/>
      <c r="IX112" s="26"/>
      <c r="IY112" s="26"/>
      <c r="IZ112" s="26"/>
      <c r="JA112" s="26"/>
      <c r="JB112" s="26"/>
      <c r="JC112" s="26"/>
      <c r="JD112" s="26"/>
      <c r="JE112" s="26"/>
      <c r="JF112" s="26"/>
      <c r="JG112" s="26"/>
      <c r="JH112" s="26"/>
      <c r="JI112" s="26"/>
      <c r="JJ112" s="26"/>
      <c r="JK112" s="26"/>
      <c r="JL112" s="26"/>
      <c r="JM112" s="26"/>
      <c r="JN112" s="26"/>
      <c r="JO112" s="26"/>
      <c r="JP112" s="26"/>
      <c r="JQ112" s="26"/>
      <c r="JR112" s="26"/>
      <c r="JS112" s="26"/>
      <c r="JT112" s="26"/>
      <c r="JU112" s="26"/>
      <c r="JV112" s="26"/>
      <c r="JW112" s="26"/>
      <c r="JX112" s="26"/>
      <c r="JY112" s="26"/>
      <c r="JZ112" s="26"/>
      <c r="KA112" s="26"/>
      <c r="KB112" s="26"/>
      <c r="KC112" s="26"/>
      <c r="KD112" s="26"/>
      <c r="KE112" s="26"/>
      <c r="KF112" s="26"/>
      <c r="KG112" s="26"/>
      <c r="KH112" s="26"/>
      <c r="KI112" s="26"/>
      <c r="KJ112" s="26"/>
      <c r="KK112" s="26"/>
      <c r="KL112" s="26"/>
      <c r="KM112" s="26"/>
      <c r="KN112" s="26"/>
      <c r="KO112" s="26"/>
      <c r="KP112" s="26"/>
      <c r="KQ112" s="26"/>
      <c r="KR112" s="26"/>
      <c r="KS112" s="26"/>
      <c r="KT112" s="26"/>
      <c r="KU112" s="26"/>
      <c r="KV112" s="26"/>
      <c r="KW112" s="26"/>
      <c r="KX112" s="26"/>
      <c r="KY112" s="26"/>
      <c r="KZ112" s="26"/>
      <c r="LA112" s="26"/>
      <c r="LB112" s="26"/>
      <c r="LC112" s="26"/>
      <c r="LD112" s="26"/>
      <c r="LE112" s="26"/>
      <c r="LF112" s="26"/>
      <c r="LG112" s="26"/>
      <c r="LH112" s="26"/>
      <c r="LI112" s="26"/>
      <c r="LJ112" s="26"/>
      <c r="LK112" s="26"/>
      <c r="LL112" s="26"/>
      <c r="LM112" s="26"/>
      <c r="LN112" s="26"/>
      <c r="LO112" s="26"/>
      <c r="LP112" s="26"/>
      <c r="LQ112" s="26"/>
      <c r="LR112" s="26"/>
      <c r="LS112" s="26"/>
      <c r="LT112" s="26"/>
      <c r="LU112" s="26"/>
      <c r="LV112" s="26"/>
      <c r="LW112" s="26"/>
      <c r="LX112" s="26"/>
      <c r="LY112" s="26"/>
      <c r="LZ112" s="26"/>
      <c r="MA112" s="26"/>
      <c r="MB112" s="26"/>
      <c r="MC112" s="26"/>
      <c r="MD112" s="26"/>
      <c r="ME112" s="26"/>
      <c r="MF112" s="26"/>
      <c r="MG112" s="26"/>
      <c r="MH112" s="26"/>
      <c r="MI112" s="26"/>
      <c r="MJ112" s="26"/>
      <c r="MK112" s="26"/>
      <c r="ML112" s="26"/>
      <c r="MM112" s="26"/>
      <c r="MN112" s="26"/>
      <c r="MO112" s="26"/>
      <c r="MP112" s="26"/>
      <c r="MQ112" s="26"/>
      <c r="MR112" s="26"/>
      <c r="MS112" s="26"/>
      <c r="MT112" s="26"/>
      <c r="MU112" s="26"/>
    </row>
    <row r="113" spans="2:304" s="25" customFormat="1" ht="65.099999999999994" customHeight="1" x14ac:dyDescent="0.25">
      <c r="B113" s="1096" t="s">
        <v>59</v>
      </c>
      <c r="C113" s="1096" t="s">
        <v>60</v>
      </c>
      <c r="D113" s="1096" t="s">
        <v>61</v>
      </c>
      <c r="E113" s="1096" t="s">
        <v>62</v>
      </c>
      <c r="F113" s="1096" t="s">
        <v>63</v>
      </c>
      <c r="G113" s="1096" t="s">
        <v>64</v>
      </c>
      <c r="H113" s="1097" t="s">
        <v>65</v>
      </c>
      <c r="I113" s="1097" t="s">
        <v>66</v>
      </c>
      <c r="J113" s="1097" t="s">
        <v>67</v>
      </c>
      <c r="K113" s="1098" t="s">
        <v>104</v>
      </c>
      <c r="L113" s="1107" t="s">
        <v>362</v>
      </c>
      <c r="M113" s="1107" t="s">
        <v>333</v>
      </c>
      <c r="N113" s="1107" t="s">
        <v>398</v>
      </c>
      <c r="O113" s="1107" t="s">
        <v>384</v>
      </c>
      <c r="P113" s="1107" t="s">
        <v>385</v>
      </c>
      <c r="Q113" s="1107"/>
      <c r="R113" s="1107"/>
      <c r="S113" s="1107" t="s">
        <v>365</v>
      </c>
      <c r="T113" s="1107" t="s">
        <v>386</v>
      </c>
      <c r="U113" s="1110">
        <v>1</v>
      </c>
      <c r="V113" s="444" t="s">
        <v>399</v>
      </c>
      <c r="W113" s="1099" t="s">
        <v>400</v>
      </c>
      <c r="X113" s="1099" t="s">
        <v>76</v>
      </c>
      <c r="Y113" s="1099" t="s">
        <v>401</v>
      </c>
      <c r="Z113" s="1099" t="s">
        <v>78</v>
      </c>
      <c r="AA113" s="449">
        <v>0.25</v>
      </c>
      <c r="AB113" s="449">
        <v>0.25</v>
      </c>
      <c r="AC113" s="449">
        <v>0.25</v>
      </c>
      <c r="AD113" s="449">
        <v>0.25</v>
      </c>
      <c r="AE113" s="111"/>
      <c r="AF113" s="111"/>
      <c r="AG113" s="111"/>
      <c r="AH113" s="111"/>
      <c r="AI113" s="40"/>
      <c r="AJ113" s="41"/>
      <c r="AK113" s="41"/>
      <c r="AL113" s="41"/>
      <c r="AM113" s="41"/>
      <c r="AN113" s="41"/>
      <c r="AO113" s="40"/>
      <c r="AP113" s="41"/>
      <c r="AQ113" s="41"/>
      <c r="AR113" s="41"/>
      <c r="AS113" s="41"/>
      <c r="AT113" s="41"/>
      <c r="AU113" s="40"/>
      <c r="AV113" s="41"/>
      <c r="AW113" s="42"/>
      <c r="AX113" s="21"/>
      <c r="AY113" s="41"/>
      <c r="AZ113" s="40"/>
      <c r="BA113" s="40"/>
      <c r="BB113" s="21"/>
      <c r="BC113" s="41"/>
      <c r="BD113" s="41"/>
      <c r="BE113" s="41"/>
      <c r="BF113" s="41"/>
      <c r="BG113" s="40"/>
      <c r="BH113" s="40"/>
      <c r="BI113" s="43"/>
      <c r="BJ113" s="44"/>
      <c r="BK113" s="44"/>
      <c r="BL113" s="44"/>
      <c r="BM113" s="44"/>
      <c r="BN113" s="44"/>
      <c r="BO113" s="44"/>
      <c r="BP113" s="44"/>
      <c r="BQ113" s="44"/>
      <c r="BR113" s="44"/>
      <c r="BS113" s="44"/>
      <c r="BT113" s="44"/>
      <c r="BU113" s="44"/>
      <c r="BV113" s="44"/>
      <c r="BW113" s="43"/>
      <c r="BX113" s="44"/>
      <c r="BY113" s="44"/>
      <c r="BZ113" s="44"/>
      <c r="CA113" s="44"/>
      <c r="CB113" s="44"/>
      <c r="CC113" s="44"/>
      <c r="CD113" s="44"/>
      <c r="CE113" s="44"/>
      <c r="CF113" s="44"/>
      <c r="CG113" s="44"/>
      <c r="CH113" s="44"/>
      <c r="CI113" s="44"/>
      <c r="CJ113" s="45"/>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row>
    <row r="114" spans="2:304" s="25" customFormat="1" ht="65.099999999999994" customHeight="1" x14ac:dyDescent="0.25">
      <c r="B114" s="1096" t="s">
        <v>59</v>
      </c>
      <c r="C114" s="1096" t="s">
        <v>60</v>
      </c>
      <c r="D114" s="1096" t="s">
        <v>61</v>
      </c>
      <c r="E114" s="1096" t="s">
        <v>62</v>
      </c>
      <c r="F114" s="1096" t="s">
        <v>63</v>
      </c>
      <c r="G114" s="1096" t="s">
        <v>64</v>
      </c>
      <c r="H114" s="1097" t="s">
        <v>65</v>
      </c>
      <c r="I114" s="1097" t="s">
        <v>66</v>
      </c>
      <c r="J114" s="1097" t="s">
        <v>67</v>
      </c>
      <c r="K114" s="1098" t="s">
        <v>104</v>
      </c>
      <c r="L114" s="1107" t="s">
        <v>362</v>
      </c>
      <c r="M114" s="1107" t="s">
        <v>333</v>
      </c>
      <c r="N114" s="1107" t="s">
        <v>402</v>
      </c>
      <c r="O114" s="1107" t="s">
        <v>384</v>
      </c>
      <c r="P114" s="1107" t="s">
        <v>385</v>
      </c>
      <c r="Q114" s="1107"/>
      <c r="R114" s="1107"/>
      <c r="S114" s="1107" t="s">
        <v>365</v>
      </c>
      <c r="T114" s="1107" t="s">
        <v>386</v>
      </c>
      <c r="U114" s="1110">
        <v>1</v>
      </c>
      <c r="V114" s="444" t="s">
        <v>403</v>
      </c>
      <c r="W114" s="1099" t="s">
        <v>404</v>
      </c>
      <c r="X114" s="1099" t="s">
        <v>76</v>
      </c>
      <c r="Y114" s="1099" t="s">
        <v>405</v>
      </c>
      <c r="Z114" s="1099" t="s">
        <v>78</v>
      </c>
      <c r="AA114" s="449">
        <v>0.25</v>
      </c>
      <c r="AB114" s="449">
        <v>0.25</v>
      </c>
      <c r="AC114" s="449">
        <v>0.25</v>
      </c>
      <c r="AD114" s="449">
        <v>0.25</v>
      </c>
      <c r="AE114" s="111"/>
      <c r="AF114" s="111"/>
      <c r="AG114" s="111"/>
      <c r="AH114" s="111"/>
      <c r="AI114" s="40"/>
      <c r="AJ114" s="41"/>
      <c r="AK114" s="41"/>
      <c r="AL114" s="41"/>
      <c r="AM114" s="41"/>
      <c r="AN114" s="41"/>
      <c r="AO114" s="40"/>
      <c r="AP114" s="41"/>
      <c r="AQ114" s="41"/>
      <c r="AR114" s="41"/>
      <c r="AS114" s="41"/>
      <c r="AT114" s="41"/>
      <c r="AU114" s="40"/>
      <c r="AV114" s="41"/>
      <c r="AW114" s="42"/>
      <c r="AX114" s="21"/>
      <c r="AY114" s="41"/>
      <c r="AZ114" s="40"/>
      <c r="BA114" s="40"/>
      <c r="BB114" s="21"/>
      <c r="BC114" s="41"/>
      <c r="BD114" s="41"/>
      <c r="BE114" s="41"/>
      <c r="BF114" s="41"/>
      <c r="BG114" s="40"/>
      <c r="BH114" s="40"/>
      <c r="BI114" s="43"/>
      <c r="BJ114" s="44"/>
      <c r="BK114" s="44"/>
      <c r="BL114" s="44"/>
      <c r="BM114" s="44"/>
      <c r="BN114" s="44"/>
      <c r="BO114" s="44"/>
      <c r="BP114" s="44"/>
      <c r="BQ114" s="44"/>
      <c r="BR114" s="44"/>
      <c r="BS114" s="44"/>
      <c r="BT114" s="44"/>
      <c r="BU114" s="44"/>
      <c r="BV114" s="44"/>
      <c r="BW114" s="43"/>
      <c r="BX114" s="44"/>
      <c r="BY114" s="44"/>
      <c r="BZ114" s="44"/>
      <c r="CA114" s="44"/>
      <c r="CB114" s="44"/>
      <c r="CC114" s="44"/>
      <c r="CD114" s="44"/>
      <c r="CE114" s="44"/>
      <c r="CF114" s="44"/>
      <c r="CG114" s="44"/>
      <c r="CH114" s="44"/>
      <c r="CI114" s="44"/>
      <c r="CJ114" s="45"/>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row>
    <row r="115" spans="2:304" s="25" customFormat="1" ht="65.099999999999994" customHeight="1" x14ac:dyDescent="0.25">
      <c r="B115" s="1096" t="s">
        <v>59</v>
      </c>
      <c r="C115" s="1096" t="s">
        <v>60</v>
      </c>
      <c r="D115" s="1096" t="s">
        <v>61</v>
      </c>
      <c r="E115" s="1096" t="s">
        <v>62</v>
      </c>
      <c r="F115" s="1096" t="s">
        <v>63</v>
      </c>
      <c r="G115" s="1096" t="s">
        <v>64</v>
      </c>
      <c r="H115" s="1097" t="s">
        <v>65</v>
      </c>
      <c r="I115" s="1097" t="s">
        <v>66</v>
      </c>
      <c r="J115" s="1097" t="s">
        <v>67</v>
      </c>
      <c r="K115" s="1098" t="s">
        <v>104</v>
      </c>
      <c r="L115" s="1107" t="s">
        <v>362</v>
      </c>
      <c r="M115" s="1107" t="s">
        <v>333</v>
      </c>
      <c r="N115" s="1107" t="s">
        <v>406</v>
      </c>
      <c r="O115" s="1107" t="s">
        <v>371</v>
      </c>
      <c r="P115" s="1107" t="s">
        <v>372</v>
      </c>
      <c r="Q115" s="1107"/>
      <c r="R115" s="1107"/>
      <c r="S115" s="1107" t="s">
        <v>365</v>
      </c>
      <c r="T115" s="1107" t="s">
        <v>386</v>
      </c>
      <c r="U115" s="1110">
        <v>1</v>
      </c>
      <c r="V115" s="444" t="s">
        <v>407</v>
      </c>
      <c r="W115" s="1099" t="s">
        <v>408</v>
      </c>
      <c r="X115" s="1099" t="s">
        <v>76</v>
      </c>
      <c r="Y115" s="1099" t="s">
        <v>407</v>
      </c>
      <c r="Z115" s="1099" t="s">
        <v>78</v>
      </c>
      <c r="AA115" s="449">
        <v>0.25</v>
      </c>
      <c r="AB115" s="449">
        <v>0.25</v>
      </c>
      <c r="AC115" s="449">
        <v>0.25</v>
      </c>
      <c r="AD115" s="449">
        <v>0.25</v>
      </c>
      <c r="AE115" s="111"/>
      <c r="AF115" s="111"/>
      <c r="AG115" s="111"/>
      <c r="AH115" s="111"/>
      <c r="AI115" s="40"/>
      <c r="AJ115" s="41"/>
      <c r="AK115" s="41"/>
      <c r="AL115" s="41"/>
      <c r="AM115" s="41"/>
      <c r="AN115" s="41"/>
      <c r="AO115" s="40"/>
      <c r="AP115" s="41"/>
      <c r="AQ115" s="41"/>
      <c r="AR115" s="41"/>
      <c r="AS115" s="41"/>
      <c r="AT115" s="41"/>
      <c r="AU115" s="40"/>
      <c r="AV115" s="41"/>
      <c r="AW115" s="42"/>
      <c r="AX115" s="21"/>
      <c r="AY115" s="41"/>
      <c r="AZ115" s="40"/>
      <c r="BA115" s="40"/>
      <c r="BB115" s="21"/>
      <c r="BC115" s="41"/>
      <c r="BD115" s="41"/>
      <c r="BE115" s="41"/>
      <c r="BF115" s="41"/>
      <c r="BG115" s="40"/>
      <c r="BH115" s="40"/>
      <c r="BI115" s="43"/>
      <c r="BJ115" s="44"/>
      <c r="BK115" s="44"/>
      <c r="BL115" s="44"/>
      <c r="BM115" s="44"/>
      <c r="BN115" s="44"/>
      <c r="BO115" s="44"/>
      <c r="BP115" s="44"/>
      <c r="BQ115" s="44"/>
      <c r="BR115" s="44"/>
      <c r="BS115" s="44"/>
      <c r="BT115" s="44"/>
      <c r="BU115" s="44"/>
      <c r="BV115" s="44"/>
      <c r="BW115" s="43"/>
      <c r="BX115" s="44"/>
      <c r="BY115" s="44"/>
      <c r="BZ115" s="44"/>
      <c r="CA115" s="44"/>
      <c r="CB115" s="44"/>
      <c r="CC115" s="44"/>
      <c r="CD115" s="44"/>
      <c r="CE115" s="44"/>
      <c r="CF115" s="44"/>
      <c r="CG115" s="44"/>
      <c r="CH115" s="44"/>
      <c r="CI115" s="44"/>
      <c r="CJ115" s="45"/>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row>
    <row r="116" spans="2:304" s="25" customFormat="1" ht="65.099999999999994" customHeight="1" x14ac:dyDescent="0.25">
      <c r="B116" s="1096" t="s">
        <v>59</v>
      </c>
      <c r="C116" s="1096" t="s">
        <v>60</v>
      </c>
      <c r="D116" s="1096" t="s">
        <v>61</v>
      </c>
      <c r="E116" s="1096" t="s">
        <v>62</v>
      </c>
      <c r="F116" s="1096" t="s">
        <v>63</v>
      </c>
      <c r="G116" s="1096" t="s">
        <v>64</v>
      </c>
      <c r="H116" s="1097" t="s">
        <v>65</v>
      </c>
      <c r="I116" s="1097" t="s">
        <v>66</v>
      </c>
      <c r="J116" s="1097" t="s">
        <v>67</v>
      </c>
      <c r="K116" s="1098" t="s">
        <v>104</v>
      </c>
      <c r="L116" s="1107" t="s">
        <v>362</v>
      </c>
      <c r="M116" s="1107" t="s">
        <v>333</v>
      </c>
      <c r="N116" s="1107" t="s">
        <v>105</v>
      </c>
      <c r="O116" s="1107"/>
      <c r="P116" s="1107"/>
      <c r="Q116" s="1107"/>
      <c r="R116" s="1107"/>
      <c r="S116" s="1107" t="s">
        <v>106</v>
      </c>
      <c r="T116" s="1107" t="s">
        <v>107</v>
      </c>
      <c r="U116" s="1099">
        <v>9</v>
      </c>
      <c r="V116" s="444" t="s">
        <v>108</v>
      </c>
      <c r="W116" s="1099" t="s">
        <v>109</v>
      </c>
      <c r="X116" s="1108" t="s">
        <v>76</v>
      </c>
      <c r="Y116" s="1101" t="s">
        <v>110</v>
      </c>
      <c r="Z116" s="1099" t="s">
        <v>78</v>
      </c>
      <c r="AA116" s="449">
        <v>0</v>
      </c>
      <c r="AB116" s="449">
        <v>0.34</v>
      </c>
      <c r="AC116" s="449">
        <v>0.33</v>
      </c>
      <c r="AD116" s="449">
        <v>0.33</v>
      </c>
      <c r="AE116" s="111"/>
      <c r="AF116" s="111"/>
      <c r="AG116" s="111"/>
      <c r="AH116" s="111"/>
      <c r="AI116" s="40"/>
      <c r="AJ116" s="41"/>
      <c r="AK116" s="41"/>
      <c r="AL116" s="41"/>
      <c r="AM116" s="41"/>
      <c r="AN116" s="41"/>
      <c r="AO116" s="40"/>
      <c r="AP116" s="41"/>
      <c r="AQ116" s="41"/>
      <c r="AR116" s="41"/>
      <c r="AS116" s="41"/>
      <c r="AT116" s="41"/>
      <c r="AU116" s="40"/>
      <c r="AV116" s="41"/>
      <c r="AW116" s="40"/>
      <c r="AX116" s="21"/>
      <c r="AY116" s="41"/>
      <c r="AZ116" s="40"/>
      <c r="BA116" s="40"/>
      <c r="BB116" s="21"/>
      <c r="BC116" s="41"/>
      <c r="BD116" s="41"/>
      <c r="BE116" s="41"/>
      <c r="BF116" s="41"/>
      <c r="BG116" s="40"/>
      <c r="BH116" s="40"/>
      <c r="BI116" s="43"/>
      <c r="BJ116" s="44"/>
      <c r="BK116" s="44"/>
      <c r="BL116" s="44"/>
      <c r="BM116" s="44"/>
      <c r="BN116" s="44"/>
      <c r="BO116" s="44"/>
      <c r="BP116" s="44"/>
      <c r="BQ116" s="44"/>
      <c r="BR116" s="44"/>
      <c r="BS116" s="44"/>
      <c r="BT116" s="44"/>
      <c r="BU116" s="44"/>
      <c r="BV116" s="44"/>
      <c r="BW116" s="43"/>
      <c r="BX116" s="44"/>
      <c r="BY116" s="44"/>
      <c r="BZ116" s="44"/>
      <c r="CA116" s="44"/>
      <c r="CB116" s="44"/>
      <c r="CC116" s="44"/>
      <c r="CD116" s="44"/>
      <c r="CE116" s="44"/>
      <c r="CF116" s="44"/>
      <c r="CG116" s="44"/>
      <c r="CH116" s="44"/>
      <c r="CI116" s="44"/>
      <c r="CJ116" s="45"/>
      <c r="CK116" s="1"/>
      <c r="CL116" s="23" t="s">
        <v>111</v>
      </c>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c r="IY116" s="1"/>
      <c r="IZ116" s="1"/>
      <c r="JA116" s="1"/>
      <c r="JB116" s="1"/>
      <c r="JC116" s="1"/>
      <c r="JD116" s="1"/>
      <c r="JE116" s="1"/>
      <c r="JF116" s="1"/>
      <c r="JG116" s="1"/>
      <c r="JH116" s="1"/>
      <c r="JI116" s="1"/>
      <c r="JJ116" s="1"/>
      <c r="JK116" s="1"/>
      <c r="JL116" s="1"/>
      <c r="JM116" s="1"/>
      <c r="JN116" s="1"/>
      <c r="JO116" s="1"/>
      <c r="JP116" s="1"/>
      <c r="JQ116" s="1"/>
      <c r="JR116" s="1"/>
      <c r="JS116" s="1"/>
      <c r="JT116" s="1"/>
      <c r="JU116" s="1"/>
      <c r="JV116" s="1"/>
      <c r="JW116" s="1"/>
      <c r="JX116" s="1"/>
      <c r="JY116" s="1"/>
      <c r="JZ116" s="1"/>
      <c r="KA116" s="1"/>
      <c r="KB116" s="1"/>
      <c r="KC116" s="1"/>
      <c r="KD116" s="1"/>
      <c r="KE116" s="1"/>
      <c r="KF116" s="1"/>
      <c r="KG116" s="1"/>
      <c r="KH116" s="1"/>
      <c r="KI116" s="1"/>
      <c r="KJ116" s="1"/>
      <c r="KK116" s="1"/>
      <c r="KL116" s="1"/>
      <c r="KM116" s="1"/>
      <c r="KN116" s="1"/>
      <c r="KO116" s="1"/>
      <c r="KP116" s="1"/>
      <c r="KQ116" s="1"/>
      <c r="KR116" s="1"/>
    </row>
    <row r="117" spans="2:304" s="25" customFormat="1" ht="65.099999999999994" customHeight="1" x14ac:dyDescent="0.25">
      <c r="B117" s="1096" t="s">
        <v>59</v>
      </c>
      <c r="C117" s="1096" t="s">
        <v>60</v>
      </c>
      <c r="D117" s="1096" t="s">
        <v>61</v>
      </c>
      <c r="E117" s="1096" t="s">
        <v>62</v>
      </c>
      <c r="F117" s="1096" t="s">
        <v>63</v>
      </c>
      <c r="G117" s="1096" t="s">
        <v>64</v>
      </c>
      <c r="H117" s="1097" t="s">
        <v>65</v>
      </c>
      <c r="I117" s="1097" t="s">
        <v>66</v>
      </c>
      <c r="J117" s="1097" t="s">
        <v>67</v>
      </c>
      <c r="K117" s="1098" t="s">
        <v>104</v>
      </c>
      <c r="L117" s="1107" t="s">
        <v>362</v>
      </c>
      <c r="M117" s="1107" t="s">
        <v>333</v>
      </c>
      <c r="N117" s="1107" t="s">
        <v>112</v>
      </c>
      <c r="O117" s="1107"/>
      <c r="P117" s="1107"/>
      <c r="Q117" s="1107"/>
      <c r="R117" s="1107"/>
      <c r="S117" s="1107" t="s">
        <v>106</v>
      </c>
      <c r="T117" s="1107" t="s">
        <v>107</v>
      </c>
      <c r="U117" s="1101">
        <v>3</v>
      </c>
      <c r="V117" s="1109" t="s">
        <v>113</v>
      </c>
      <c r="W117" s="1101" t="s">
        <v>114</v>
      </c>
      <c r="X117" s="1099" t="s">
        <v>76</v>
      </c>
      <c r="Y117" s="1099" t="s">
        <v>115</v>
      </c>
      <c r="Z117" s="1099" t="s">
        <v>78</v>
      </c>
      <c r="AA117" s="449">
        <v>0</v>
      </c>
      <c r="AB117" s="449">
        <v>0.33</v>
      </c>
      <c r="AC117" s="449">
        <v>0.33</v>
      </c>
      <c r="AD117" s="449">
        <v>0.33</v>
      </c>
      <c r="AE117" s="111"/>
      <c r="AF117" s="111"/>
      <c r="AG117" s="111"/>
      <c r="AH117" s="111"/>
      <c r="AI117" s="40"/>
      <c r="AJ117" s="41"/>
      <c r="AK117" s="41"/>
      <c r="AL117" s="41"/>
      <c r="AM117" s="41"/>
      <c r="AN117" s="41"/>
      <c r="AO117" s="40"/>
      <c r="AP117" s="41"/>
      <c r="AQ117" s="41"/>
      <c r="AR117" s="41"/>
      <c r="AS117" s="41"/>
      <c r="AT117" s="41"/>
      <c r="AU117" s="40"/>
      <c r="AV117" s="41"/>
      <c r="AW117" s="41"/>
      <c r="AX117" s="41"/>
      <c r="AY117" s="41"/>
      <c r="AZ117" s="40"/>
      <c r="BA117" s="40"/>
      <c r="BB117" s="21"/>
      <c r="BC117" s="41"/>
      <c r="BD117" s="41"/>
      <c r="BE117" s="41"/>
      <c r="BF117" s="41"/>
      <c r="BG117" s="40"/>
      <c r="BH117" s="40"/>
      <c r="BI117" s="43"/>
      <c r="BJ117" s="44"/>
      <c r="BK117" s="44"/>
      <c r="BL117" s="44"/>
      <c r="BM117" s="44"/>
      <c r="BN117" s="44"/>
      <c r="BO117" s="44"/>
      <c r="BP117" s="44"/>
      <c r="BQ117" s="44"/>
      <c r="BR117" s="44"/>
      <c r="BS117" s="44"/>
      <c r="BT117" s="44"/>
      <c r="BU117" s="44"/>
      <c r="BV117" s="44"/>
      <c r="BW117" s="43"/>
      <c r="BX117" s="44"/>
      <c r="BY117" s="44"/>
      <c r="BZ117" s="44"/>
      <c r="CA117" s="44"/>
      <c r="CB117" s="44"/>
      <c r="CC117" s="44"/>
      <c r="CD117" s="44"/>
      <c r="CE117" s="44"/>
      <c r="CF117" s="44"/>
      <c r="CG117" s="44"/>
      <c r="CH117" s="44"/>
      <c r="CI117" s="44"/>
      <c r="CJ117" s="45"/>
      <c r="CK117" s="1"/>
      <c r="CL117" s="23" t="s">
        <v>111</v>
      </c>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c r="IW117" s="1"/>
      <c r="IX117" s="1"/>
      <c r="IY117" s="1"/>
      <c r="IZ117" s="1"/>
      <c r="JA117" s="1"/>
      <c r="JB117" s="1"/>
      <c r="JC117" s="1"/>
      <c r="JD117" s="1"/>
      <c r="JE117" s="1"/>
      <c r="JF117" s="1"/>
      <c r="JG117" s="1"/>
      <c r="JH117" s="1"/>
      <c r="JI117" s="1"/>
      <c r="JJ117" s="1"/>
      <c r="JK117" s="1"/>
      <c r="JL117" s="1"/>
      <c r="JM117" s="1"/>
      <c r="JN117" s="1"/>
      <c r="JO117" s="1"/>
      <c r="JP117" s="1"/>
      <c r="JQ117" s="1"/>
      <c r="JR117" s="1"/>
      <c r="JS117" s="1"/>
      <c r="JT117" s="1"/>
      <c r="JU117" s="1"/>
      <c r="JV117" s="1"/>
      <c r="JW117" s="1"/>
      <c r="JX117" s="1"/>
      <c r="JY117" s="1"/>
      <c r="JZ117" s="1"/>
      <c r="KA117" s="1"/>
      <c r="KB117" s="1"/>
      <c r="KC117" s="1"/>
      <c r="KD117" s="1"/>
      <c r="KE117" s="1"/>
      <c r="KF117" s="1"/>
      <c r="KG117" s="1"/>
      <c r="KH117" s="1"/>
      <c r="KI117" s="1"/>
      <c r="KJ117" s="1"/>
      <c r="KK117" s="1"/>
      <c r="KL117" s="1"/>
      <c r="KM117" s="1"/>
      <c r="KN117" s="1"/>
      <c r="KO117" s="1"/>
      <c r="KP117" s="1"/>
      <c r="KQ117" s="1"/>
      <c r="KR117" s="1"/>
    </row>
    <row r="118" spans="2:304" s="25" customFormat="1" ht="65.099999999999994" customHeight="1" x14ac:dyDescent="0.25">
      <c r="B118" s="1096" t="s">
        <v>59</v>
      </c>
      <c r="C118" s="1096" t="s">
        <v>60</v>
      </c>
      <c r="D118" s="1096" t="s">
        <v>61</v>
      </c>
      <c r="E118" s="1096" t="s">
        <v>62</v>
      </c>
      <c r="F118" s="1096" t="s">
        <v>63</v>
      </c>
      <c r="G118" s="1096" t="s">
        <v>64</v>
      </c>
      <c r="H118" s="1097" t="s">
        <v>65</v>
      </c>
      <c r="I118" s="1097" t="s">
        <v>66</v>
      </c>
      <c r="J118" s="1097" t="s">
        <v>67</v>
      </c>
      <c r="K118" s="1098" t="s">
        <v>104</v>
      </c>
      <c r="L118" s="1107" t="s">
        <v>362</v>
      </c>
      <c r="M118" s="1107" t="s">
        <v>333</v>
      </c>
      <c r="N118" s="1107" t="s">
        <v>116</v>
      </c>
      <c r="O118" s="1107"/>
      <c r="P118" s="1107"/>
      <c r="Q118" s="1107"/>
      <c r="R118" s="1107"/>
      <c r="S118" s="1107" t="s">
        <v>106</v>
      </c>
      <c r="T118" s="1107" t="s">
        <v>107</v>
      </c>
      <c r="U118" s="1099">
        <v>3</v>
      </c>
      <c r="V118" s="447" t="s">
        <v>117</v>
      </c>
      <c r="W118" s="1099" t="s">
        <v>118</v>
      </c>
      <c r="X118" s="1099" t="s">
        <v>76</v>
      </c>
      <c r="Y118" s="1099" t="s">
        <v>119</v>
      </c>
      <c r="Z118" s="1099" t="s">
        <v>78</v>
      </c>
      <c r="AA118" s="449"/>
      <c r="AB118" s="449">
        <v>0.33</v>
      </c>
      <c r="AC118" s="449">
        <v>0.33</v>
      </c>
      <c r="AD118" s="449">
        <v>0.34</v>
      </c>
      <c r="AE118" s="111"/>
      <c r="AF118" s="111"/>
      <c r="AG118" s="111"/>
      <c r="AH118" s="111"/>
      <c r="AI118" s="40"/>
      <c r="AJ118" s="41"/>
      <c r="AK118" s="41"/>
      <c r="AL118" s="41"/>
      <c r="AM118" s="41"/>
      <c r="AN118" s="41"/>
      <c r="AO118" s="40"/>
      <c r="AP118" s="41"/>
      <c r="AQ118" s="41"/>
      <c r="AR118" s="41"/>
      <c r="AS118" s="41"/>
      <c r="AT118" s="41"/>
      <c r="AU118" s="40"/>
      <c r="AV118" s="41"/>
      <c r="AW118" s="40"/>
      <c r="AX118" s="41"/>
      <c r="AY118" s="41"/>
      <c r="AZ118" s="40"/>
      <c r="BA118" s="40"/>
      <c r="BB118" s="21"/>
      <c r="BC118" s="41"/>
      <c r="BD118" s="41"/>
      <c r="BE118" s="41"/>
      <c r="BF118" s="41"/>
      <c r="BG118" s="40"/>
      <c r="BH118" s="40"/>
      <c r="BI118" s="43"/>
      <c r="BJ118" s="44"/>
      <c r="BK118" s="44"/>
      <c r="BL118" s="44"/>
      <c r="BM118" s="44"/>
      <c r="BN118" s="44"/>
      <c r="BO118" s="44"/>
      <c r="BP118" s="44"/>
      <c r="BQ118" s="44"/>
      <c r="BR118" s="44"/>
      <c r="BS118" s="44"/>
      <c r="BT118" s="44"/>
      <c r="BU118" s="44"/>
      <c r="BV118" s="44"/>
      <c r="BW118" s="43"/>
      <c r="BX118" s="44"/>
      <c r="BY118" s="44"/>
      <c r="BZ118" s="44"/>
      <c r="CA118" s="44"/>
      <c r="CB118" s="44"/>
      <c r="CC118" s="44"/>
      <c r="CD118" s="44"/>
      <c r="CE118" s="44"/>
      <c r="CF118" s="44"/>
      <c r="CG118" s="44"/>
      <c r="CH118" s="44"/>
      <c r="CI118" s="44"/>
      <c r="CJ118" s="45"/>
      <c r="CK118" s="1"/>
      <c r="CL118" s="23" t="s">
        <v>111</v>
      </c>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c r="IW118" s="1"/>
      <c r="IX118" s="1"/>
      <c r="IY118" s="1"/>
      <c r="IZ118" s="1"/>
      <c r="JA118" s="1"/>
      <c r="JB118" s="1"/>
      <c r="JC118" s="1"/>
      <c r="JD118" s="1"/>
      <c r="JE118" s="1"/>
      <c r="JF118" s="1"/>
      <c r="JG118" s="1"/>
      <c r="JH118" s="1"/>
      <c r="JI118" s="1"/>
      <c r="JJ118" s="1"/>
      <c r="JK118" s="1"/>
      <c r="JL118" s="1"/>
      <c r="JM118" s="1"/>
      <c r="JN118" s="1"/>
      <c r="JO118" s="1"/>
      <c r="JP118" s="1"/>
      <c r="JQ118" s="1"/>
      <c r="JR118" s="1"/>
      <c r="JS118" s="1"/>
      <c r="JT118" s="1"/>
      <c r="JU118" s="1"/>
      <c r="JV118" s="1"/>
      <c r="JW118" s="1"/>
      <c r="JX118" s="1"/>
      <c r="JY118" s="1"/>
      <c r="JZ118" s="1"/>
      <c r="KA118" s="1"/>
      <c r="KB118" s="1"/>
      <c r="KC118" s="1"/>
      <c r="KD118" s="1"/>
      <c r="KE118" s="1"/>
      <c r="KF118" s="1"/>
      <c r="KG118" s="1"/>
      <c r="KH118" s="1"/>
      <c r="KI118" s="1"/>
      <c r="KJ118" s="1"/>
      <c r="KK118" s="1"/>
      <c r="KL118" s="1"/>
      <c r="KM118" s="1"/>
      <c r="KN118" s="1"/>
      <c r="KO118" s="1"/>
      <c r="KP118" s="1"/>
      <c r="KQ118" s="1"/>
      <c r="KR118" s="1"/>
    </row>
    <row r="119" spans="2:304" s="23" customFormat="1" ht="65.099999999999994" customHeight="1" x14ac:dyDescent="0.25">
      <c r="B119" s="1096" t="s">
        <v>59</v>
      </c>
      <c r="C119" s="1096" t="s">
        <v>60</v>
      </c>
      <c r="D119" s="1096" t="s">
        <v>61</v>
      </c>
      <c r="E119" s="1096" t="s">
        <v>62</v>
      </c>
      <c r="F119" s="1096" t="s">
        <v>63</v>
      </c>
      <c r="G119" s="1096" t="s">
        <v>64</v>
      </c>
      <c r="H119" s="1097" t="s">
        <v>65</v>
      </c>
      <c r="I119" s="1097" t="s">
        <v>66</v>
      </c>
      <c r="J119" s="1097" t="s">
        <v>67</v>
      </c>
      <c r="K119" s="1098" t="s">
        <v>104</v>
      </c>
      <c r="L119" s="1107" t="s">
        <v>362</v>
      </c>
      <c r="M119" s="1107" t="s">
        <v>333</v>
      </c>
      <c r="N119" s="1107">
        <v>4</v>
      </c>
      <c r="O119" s="1107" t="s">
        <v>371</v>
      </c>
      <c r="P119" s="1107" t="s">
        <v>372</v>
      </c>
      <c r="Q119" s="1107"/>
      <c r="R119" s="1107"/>
      <c r="S119" s="1107" t="s">
        <v>365</v>
      </c>
      <c r="T119" s="1107" t="s">
        <v>386</v>
      </c>
      <c r="U119" s="1099">
        <v>2</v>
      </c>
      <c r="V119" s="444" t="s">
        <v>183</v>
      </c>
      <c r="W119" s="1099" t="s">
        <v>409</v>
      </c>
      <c r="X119" s="1099" t="s">
        <v>86</v>
      </c>
      <c r="Y119" s="1101" t="s">
        <v>410</v>
      </c>
      <c r="Z119" s="1099" t="s">
        <v>78</v>
      </c>
      <c r="AA119" s="445"/>
      <c r="AB119" s="445">
        <v>0.5</v>
      </c>
      <c r="AC119" s="445"/>
      <c r="AD119" s="445">
        <v>0.5</v>
      </c>
      <c r="AE119" s="111"/>
      <c r="AF119" s="111"/>
      <c r="AG119" s="111"/>
      <c r="AH119" s="111"/>
      <c r="AI119" s="40"/>
      <c r="AJ119" s="41"/>
      <c r="AK119" s="47"/>
      <c r="AL119" s="47"/>
      <c r="AM119" s="47"/>
      <c r="AN119" s="41"/>
      <c r="AO119" s="40"/>
      <c r="AP119" s="47"/>
      <c r="AQ119" s="41"/>
      <c r="AR119" s="41"/>
      <c r="AS119" s="41"/>
      <c r="AT119" s="47"/>
      <c r="AU119" s="40"/>
      <c r="AV119" s="41"/>
      <c r="AW119" s="47"/>
      <c r="AX119" s="22"/>
      <c r="AY119" s="22"/>
      <c r="AZ119" s="40"/>
      <c r="BA119" s="40"/>
      <c r="BB119" s="21"/>
      <c r="BC119" s="41"/>
      <c r="BD119" s="41"/>
      <c r="BE119" s="41"/>
      <c r="BF119" s="47"/>
      <c r="BG119" s="40"/>
      <c r="BH119" s="40"/>
      <c r="BI119" s="43"/>
      <c r="BJ119" s="48"/>
      <c r="BK119" s="48"/>
      <c r="BL119" s="48"/>
      <c r="BM119" s="48"/>
      <c r="BN119" s="48"/>
      <c r="BO119" s="48"/>
      <c r="BP119" s="48"/>
      <c r="BQ119" s="48"/>
      <c r="BR119" s="48"/>
      <c r="BS119" s="48"/>
      <c r="BT119" s="48"/>
      <c r="BU119" s="48"/>
      <c r="BV119" s="48"/>
      <c r="BW119" s="43"/>
      <c r="BX119" s="48"/>
      <c r="BY119" s="48"/>
      <c r="BZ119" s="48"/>
      <c r="CA119" s="48"/>
      <c r="CB119" s="48"/>
      <c r="CC119" s="48"/>
      <c r="CD119" s="48"/>
      <c r="CE119" s="48"/>
      <c r="CF119" s="48"/>
      <c r="CG119" s="48"/>
      <c r="CH119" s="48"/>
      <c r="CI119" s="48"/>
      <c r="CJ119" s="49"/>
      <c r="CL119" s="23" t="s">
        <v>111</v>
      </c>
    </row>
    <row r="120" spans="2:304" s="25" customFormat="1" ht="65.099999999999994" customHeight="1" x14ac:dyDescent="0.25">
      <c r="B120" s="1096" t="s">
        <v>59</v>
      </c>
      <c r="C120" s="1096" t="s">
        <v>60</v>
      </c>
      <c r="D120" s="1096" t="s">
        <v>61</v>
      </c>
      <c r="E120" s="1096" t="s">
        <v>62</v>
      </c>
      <c r="F120" s="1096" t="s">
        <v>63</v>
      </c>
      <c r="G120" s="1096" t="s">
        <v>64</v>
      </c>
      <c r="H120" s="1097" t="s">
        <v>65</v>
      </c>
      <c r="I120" s="1097" t="s">
        <v>329</v>
      </c>
      <c r="J120" s="1097" t="s">
        <v>330</v>
      </c>
      <c r="K120" s="1098" t="s">
        <v>357</v>
      </c>
      <c r="L120" s="1107" t="s">
        <v>362</v>
      </c>
      <c r="M120" s="1107" t="s">
        <v>333</v>
      </c>
      <c r="N120" s="1107" t="s">
        <v>124</v>
      </c>
      <c r="O120" s="1107"/>
      <c r="P120" s="1107"/>
      <c r="Q120" s="1107"/>
      <c r="R120" s="1107"/>
      <c r="S120" s="1107" t="s">
        <v>106</v>
      </c>
      <c r="T120" s="1107" t="s">
        <v>107</v>
      </c>
      <c r="U120" s="1099">
        <v>9</v>
      </c>
      <c r="V120" s="444" t="s">
        <v>125</v>
      </c>
      <c r="W120" s="1099" t="s">
        <v>109</v>
      </c>
      <c r="X120" s="1099" t="s">
        <v>76</v>
      </c>
      <c r="Y120" s="1101" t="s">
        <v>126</v>
      </c>
      <c r="Z120" s="1099" t="s">
        <v>78</v>
      </c>
      <c r="AA120" s="449"/>
      <c r="AB120" s="449">
        <v>0.33</v>
      </c>
      <c r="AC120" s="449">
        <v>0.33</v>
      </c>
      <c r="AD120" s="449">
        <v>0.33</v>
      </c>
      <c r="AE120" s="111"/>
      <c r="AF120" s="111"/>
      <c r="AG120" s="111"/>
      <c r="AH120" s="111"/>
      <c r="AI120" s="40"/>
      <c r="AJ120" s="41"/>
      <c r="AK120" s="42"/>
      <c r="AL120" s="69"/>
      <c r="AM120" s="41"/>
      <c r="AN120" s="41"/>
      <c r="AO120" s="40"/>
      <c r="AP120" s="41"/>
      <c r="AQ120" s="41"/>
      <c r="AR120" s="41"/>
      <c r="AS120" s="41"/>
      <c r="AT120" s="41"/>
      <c r="AU120" s="40"/>
      <c r="AV120" s="70"/>
      <c r="AW120" s="71"/>
      <c r="AX120" s="69"/>
      <c r="AY120" s="69"/>
      <c r="AZ120" s="40"/>
      <c r="BA120" s="40"/>
      <c r="BB120" s="21"/>
      <c r="BC120" s="41"/>
      <c r="BD120" s="41"/>
      <c r="BE120" s="41"/>
      <c r="BF120" s="41"/>
      <c r="BG120" s="40"/>
      <c r="BH120" s="40"/>
      <c r="BI120" s="43"/>
      <c r="BJ120" s="44"/>
      <c r="BK120" s="44"/>
      <c r="BL120" s="44"/>
      <c r="BM120" s="44"/>
      <c r="BN120" s="44"/>
      <c r="BO120" s="44"/>
      <c r="BP120" s="44"/>
      <c r="BQ120" s="44"/>
      <c r="BR120" s="44"/>
      <c r="BS120" s="44"/>
      <c r="BT120" s="44"/>
      <c r="BU120" s="44"/>
      <c r="BV120" s="44"/>
      <c r="BW120" s="43"/>
      <c r="BX120" s="44"/>
      <c r="BY120" s="44"/>
      <c r="BZ120" s="44"/>
      <c r="CA120" s="44"/>
      <c r="CB120" s="44"/>
      <c r="CC120" s="44"/>
      <c r="CD120" s="44"/>
      <c r="CE120" s="44"/>
      <c r="CF120" s="44"/>
      <c r="CG120" s="44"/>
      <c r="CH120" s="44"/>
      <c r="CI120" s="44"/>
      <c r="CJ120" s="45"/>
      <c r="CK120" s="1"/>
      <c r="CL120" s="23" t="s">
        <v>111</v>
      </c>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row>
    <row r="121" spans="2:304" s="25" customFormat="1" ht="65.099999999999994" customHeight="1" x14ac:dyDescent="0.25">
      <c r="B121" s="1096" t="s">
        <v>59</v>
      </c>
      <c r="C121" s="1096" t="s">
        <v>60</v>
      </c>
      <c r="D121" s="1096" t="s">
        <v>61</v>
      </c>
      <c r="E121" s="1096" t="s">
        <v>62</v>
      </c>
      <c r="F121" s="1096" t="s">
        <v>63</v>
      </c>
      <c r="G121" s="1096" t="s">
        <v>64</v>
      </c>
      <c r="H121" s="1097" t="s">
        <v>65</v>
      </c>
      <c r="I121" s="1097" t="s">
        <v>329</v>
      </c>
      <c r="J121" s="1097" t="s">
        <v>330</v>
      </c>
      <c r="K121" s="1098" t="s">
        <v>357</v>
      </c>
      <c r="L121" s="1107" t="s">
        <v>362</v>
      </c>
      <c r="M121" s="1107" t="s">
        <v>333</v>
      </c>
      <c r="N121" s="1107" t="s">
        <v>127</v>
      </c>
      <c r="O121" s="1107"/>
      <c r="P121" s="1107"/>
      <c r="Q121" s="1107"/>
      <c r="R121" s="1107"/>
      <c r="S121" s="1107" t="s">
        <v>106</v>
      </c>
      <c r="T121" s="1107" t="s">
        <v>107</v>
      </c>
      <c r="U121" s="1099">
        <v>9</v>
      </c>
      <c r="V121" s="444" t="s">
        <v>128</v>
      </c>
      <c r="W121" s="1099" t="s">
        <v>109</v>
      </c>
      <c r="X121" s="1108" t="s">
        <v>76</v>
      </c>
      <c r="Y121" s="1101" t="s">
        <v>129</v>
      </c>
      <c r="Z121" s="1099" t="s">
        <v>78</v>
      </c>
      <c r="AA121" s="449"/>
      <c r="AB121" s="449">
        <v>0.33</v>
      </c>
      <c r="AC121" s="449">
        <v>0.33</v>
      </c>
      <c r="AD121" s="449">
        <v>0.34</v>
      </c>
      <c r="AE121" s="111"/>
      <c r="AF121" s="111"/>
      <c r="AG121" s="111"/>
      <c r="AH121" s="111"/>
      <c r="AI121" s="40"/>
      <c r="AJ121" s="41"/>
      <c r="AK121" s="42"/>
      <c r="AL121" s="41"/>
      <c r="AM121" s="41"/>
      <c r="AN121" s="41"/>
      <c r="AO121" s="40"/>
      <c r="AP121" s="21"/>
      <c r="AQ121" s="41"/>
      <c r="AR121" s="41"/>
      <c r="AS121" s="41"/>
      <c r="AT121" s="41"/>
      <c r="AU121" s="40"/>
      <c r="AV121" s="70"/>
      <c r="AW121" s="72"/>
      <c r="AX121" s="73"/>
      <c r="AY121" s="73"/>
      <c r="AZ121" s="40"/>
      <c r="BA121" s="40"/>
      <c r="BB121" s="21"/>
      <c r="BC121" s="41"/>
      <c r="BD121" s="41"/>
      <c r="BE121" s="41"/>
      <c r="BF121" s="41"/>
      <c r="BG121" s="40"/>
      <c r="BH121" s="40"/>
      <c r="BI121" s="43"/>
      <c r="BJ121" s="44"/>
      <c r="BK121" s="44"/>
      <c r="BL121" s="44"/>
      <c r="BM121" s="44"/>
      <c r="BN121" s="44"/>
      <c r="BO121" s="44"/>
      <c r="BP121" s="44"/>
      <c r="BQ121" s="44"/>
      <c r="BR121" s="44"/>
      <c r="BS121" s="44"/>
      <c r="BT121" s="44"/>
      <c r="BU121" s="44"/>
      <c r="BV121" s="44"/>
      <c r="BW121" s="43"/>
      <c r="BX121" s="44"/>
      <c r="BY121" s="44"/>
      <c r="BZ121" s="44"/>
      <c r="CA121" s="44"/>
      <c r="CB121" s="44"/>
      <c r="CC121" s="44"/>
      <c r="CD121" s="44"/>
      <c r="CE121" s="44"/>
      <c r="CF121" s="44"/>
      <c r="CG121" s="44"/>
      <c r="CH121" s="44"/>
      <c r="CI121" s="44"/>
      <c r="CJ121" s="45"/>
      <c r="CK121" s="1"/>
      <c r="CL121" s="23" t="s">
        <v>111</v>
      </c>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c r="IW121" s="1"/>
      <c r="IX121" s="1"/>
      <c r="IY121" s="1"/>
      <c r="IZ121" s="1"/>
      <c r="JA121" s="1"/>
      <c r="JB121" s="1"/>
      <c r="JC121" s="1"/>
      <c r="JD121" s="1"/>
      <c r="JE121" s="1"/>
      <c r="JF121" s="1"/>
      <c r="JG121" s="1"/>
      <c r="JH121" s="1"/>
      <c r="JI121" s="1"/>
      <c r="JJ121" s="1"/>
      <c r="JK121" s="1"/>
      <c r="JL121" s="1"/>
      <c r="JM121" s="1"/>
      <c r="JN121" s="1"/>
      <c r="JO121" s="1"/>
      <c r="JP121" s="1"/>
      <c r="JQ121" s="1"/>
      <c r="JR121" s="1"/>
      <c r="JS121" s="1"/>
      <c r="JT121" s="1"/>
      <c r="JU121" s="1"/>
      <c r="JV121" s="1"/>
      <c r="JW121" s="1"/>
      <c r="JX121" s="1"/>
      <c r="JY121" s="1"/>
      <c r="JZ121" s="1"/>
      <c r="KA121" s="1"/>
      <c r="KB121" s="1"/>
      <c r="KC121" s="1"/>
      <c r="KD121" s="1"/>
      <c r="KE121" s="1"/>
      <c r="KF121" s="1"/>
      <c r="KG121" s="1"/>
      <c r="KH121" s="1"/>
      <c r="KI121" s="1"/>
      <c r="KJ121" s="1"/>
      <c r="KK121" s="1"/>
      <c r="KL121" s="1"/>
      <c r="KM121" s="1"/>
      <c r="KN121" s="1"/>
      <c r="KO121" s="1"/>
      <c r="KP121" s="1"/>
      <c r="KQ121" s="1"/>
      <c r="KR121" s="1"/>
    </row>
    <row r="122" spans="2:304" s="25" customFormat="1" ht="65.099999999999994" customHeight="1" x14ac:dyDescent="0.25">
      <c r="B122" s="1096" t="s">
        <v>59</v>
      </c>
      <c r="C122" s="1096" t="s">
        <v>60</v>
      </c>
      <c r="D122" s="1096" t="s">
        <v>61</v>
      </c>
      <c r="E122" s="1096" t="s">
        <v>62</v>
      </c>
      <c r="F122" s="1096" t="s">
        <v>63</v>
      </c>
      <c r="G122" s="1096" t="s">
        <v>64</v>
      </c>
      <c r="H122" s="1097" t="s">
        <v>65</v>
      </c>
      <c r="I122" s="1097" t="s">
        <v>329</v>
      </c>
      <c r="J122" s="1097" t="s">
        <v>330</v>
      </c>
      <c r="K122" s="1098" t="s">
        <v>357</v>
      </c>
      <c r="L122" s="1107" t="s">
        <v>362</v>
      </c>
      <c r="M122" s="1107" t="s">
        <v>333</v>
      </c>
      <c r="N122" s="1107" t="s">
        <v>130</v>
      </c>
      <c r="O122" s="1107"/>
      <c r="P122" s="1107"/>
      <c r="Q122" s="1107"/>
      <c r="R122" s="1107"/>
      <c r="S122" s="1107" t="s">
        <v>106</v>
      </c>
      <c r="T122" s="1107" t="s">
        <v>107</v>
      </c>
      <c r="U122" s="1110">
        <v>1</v>
      </c>
      <c r="V122" s="444" t="s">
        <v>130</v>
      </c>
      <c r="W122" s="1099" t="s">
        <v>131</v>
      </c>
      <c r="X122" s="1099" t="s">
        <v>76</v>
      </c>
      <c r="Y122" s="1099" t="s">
        <v>132</v>
      </c>
      <c r="Z122" s="1099" t="s">
        <v>78</v>
      </c>
      <c r="AA122" s="449"/>
      <c r="AB122" s="449"/>
      <c r="AC122" s="449"/>
      <c r="AD122" s="449">
        <v>1</v>
      </c>
      <c r="AE122" s="111"/>
      <c r="AF122" s="111"/>
      <c r="AG122" s="111"/>
      <c r="AH122" s="111"/>
      <c r="AI122" s="40"/>
      <c r="AJ122" s="41"/>
      <c r="AK122" s="42"/>
      <c r="AL122" s="41"/>
      <c r="AM122" s="41"/>
      <c r="AN122" s="41"/>
      <c r="AO122" s="40"/>
      <c r="AP122" s="21"/>
      <c r="AQ122" s="41"/>
      <c r="AR122" s="41"/>
      <c r="AS122" s="41"/>
      <c r="AT122" s="41"/>
      <c r="AU122" s="40"/>
      <c r="AV122" s="70"/>
      <c r="AW122" s="72"/>
      <c r="AX122" s="73"/>
      <c r="AY122" s="73"/>
      <c r="AZ122" s="40"/>
      <c r="BA122" s="40"/>
      <c r="BB122" s="21"/>
      <c r="BC122" s="41"/>
      <c r="BD122" s="41"/>
      <c r="BE122" s="41"/>
      <c r="BF122" s="41"/>
      <c r="BG122" s="40"/>
      <c r="BH122" s="40"/>
      <c r="BI122" s="43"/>
      <c r="BJ122" s="44"/>
      <c r="BK122" s="44"/>
      <c r="BL122" s="44"/>
      <c r="BM122" s="44"/>
      <c r="BN122" s="44"/>
      <c r="BO122" s="44"/>
      <c r="BP122" s="44"/>
      <c r="BQ122" s="44"/>
      <c r="BR122" s="44"/>
      <c r="BS122" s="44"/>
      <c r="BT122" s="44"/>
      <c r="BU122" s="44"/>
      <c r="BV122" s="44"/>
      <c r="BW122" s="43"/>
      <c r="BX122" s="44"/>
      <c r="BY122" s="44"/>
      <c r="BZ122" s="44"/>
      <c r="CA122" s="44"/>
      <c r="CB122" s="44"/>
      <c r="CC122" s="44"/>
      <c r="CD122" s="44"/>
      <c r="CE122" s="44"/>
      <c r="CF122" s="44"/>
      <c r="CG122" s="44"/>
      <c r="CH122" s="44"/>
      <c r="CI122" s="44"/>
      <c r="CJ122" s="45"/>
      <c r="CK122" s="1"/>
      <c r="CL122" s="23" t="s">
        <v>111</v>
      </c>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c r="IW122" s="1"/>
      <c r="IX122" s="1"/>
      <c r="IY122" s="1"/>
      <c r="IZ122" s="1"/>
      <c r="JA122" s="1"/>
      <c r="JB122" s="1"/>
      <c r="JC122" s="1"/>
      <c r="JD122" s="1"/>
      <c r="JE122" s="1"/>
      <c r="JF122" s="1"/>
      <c r="JG122" s="1"/>
      <c r="JH122" s="1"/>
      <c r="JI122" s="1"/>
      <c r="JJ122" s="1"/>
      <c r="JK122" s="1"/>
      <c r="JL122" s="1"/>
      <c r="JM122" s="1"/>
      <c r="JN122" s="1"/>
      <c r="JO122" s="1"/>
      <c r="JP122" s="1"/>
      <c r="JQ122" s="1"/>
      <c r="JR122" s="1"/>
      <c r="JS122" s="1"/>
      <c r="JT122" s="1"/>
      <c r="JU122" s="1"/>
      <c r="JV122" s="1"/>
      <c r="JW122" s="1"/>
      <c r="JX122" s="1"/>
      <c r="JY122" s="1"/>
      <c r="JZ122" s="1"/>
      <c r="KA122" s="1"/>
      <c r="KB122" s="1"/>
      <c r="KC122" s="1"/>
      <c r="KD122" s="1"/>
      <c r="KE122" s="1"/>
      <c r="KF122" s="1"/>
      <c r="KG122" s="1"/>
      <c r="KH122" s="1"/>
      <c r="KI122" s="1"/>
      <c r="KJ122" s="1"/>
      <c r="KK122" s="1"/>
      <c r="KL122" s="1"/>
      <c r="KM122" s="1"/>
      <c r="KN122" s="1"/>
      <c r="KO122" s="1"/>
      <c r="KP122" s="1"/>
      <c r="KQ122" s="1"/>
      <c r="KR122" s="1"/>
    </row>
    <row r="123" spans="2:304" s="25" customFormat="1" ht="65.099999999999994" customHeight="1" x14ac:dyDescent="0.25">
      <c r="B123" s="1096" t="s">
        <v>59</v>
      </c>
      <c r="C123" s="1096" t="s">
        <v>60</v>
      </c>
      <c r="D123" s="1096" t="s">
        <v>61</v>
      </c>
      <c r="E123" s="1096" t="s">
        <v>62</v>
      </c>
      <c r="F123" s="1096" t="s">
        <v>63</v>
      </c>
      <c r="G123" s="1096" t="s">
        <v>64</v>
      </c>
      <c r="H123" s="1097" t="s">
        <v>65</v>
      </c>
      <c r="I123" s="1097" t="s">
        <v>329</v>
      </c>
      <c r="J123" s="1097" t="s">
        <v>330</v>
      </c>
      <c r="K123" s="1098" t="s">
        <v>357</v>
      </c>
      <c r="L123" s="1099" t="s">
        <v>411</v>
      </c>
      <c r="M123" s="1099" t="s">
        <v>333</v>
      </c>
      <c r="N123" s="1101" t="s">
        <v>412</v>
      </c>
      <c r="O123" s="1101"/>
      <c r="P123" s="1101"/>
      <c r="Q123" s="1101"/>
      <c r="R123" s="1102"/>
      <c r="S123" s="1099" t="s">
        <v>413</v>
      </c>
      <c r="T123" s="1101"/>
      <c r="U123" s="447">
        <v>1</v>
      </c>
      <c r="V123" s="1111" t="s">
        <v>414</v>
      </c>
      <c r="W123" s="1111" t="s">
        <v>415</v>
      </c>
      <c r="X123" s="1111" t="s">
        <v>76</v>
      </c>
      <c r="Y123" s="1111" t="s">
        <v>416</v>
      </c>
      <c r="Z123" s="1095" t="s">
        <v>78</v>
      </c>
      <c r="AA123" s="445">
        <v>0</v>
      </c>
      <c r="AB123" s="445">
        <v>0.33</v>
      </c>
      <c r="AC123" s="445">
        <v>0.33</v>
      </c>
      <c r="AD123" s="445">
        <v>0.34</v>
      </c>
      <c r="AE123" s="111"/>
      <c r="AF123" s="111"/>
      <c r="AG123" s="111"/>
      <c r="AH123" s="111"/>
      <c r="AI123" s="40"/>
      <c r="AJ123" s="41"/>
      <c r="AK123" s="41"/>
      <c r="AL123" s="41"/>
      <c r="AM123" s="41"/>
      <c r="AN123" s="41"/>
      <c r="AO123" s="40"/>
      <c r="AP123" s="41"/>
      <c r="AQ123" s="41"/>
      <c r="AR123" s="41"/>
      <c r="AS123" s="41"/>
      <c r="AT123" s="41"/>
      <c r="AU123" s="40"/>
      <c r="AV123" s="70"/>
      <c r="AW123" s="72"/>
      <c r="AX123" s="73"/>
      <c r="AY123" s="73"/>
      <c r="AZ123" s="40"/>
      <c r="BA123" s="40"/>
      <c r="BB123" s="21"/>
      <c r="BC123" s="41"/>
      <c r="BD123" s="41"/>
      <c r="BE123" s="41"/>
      <c r="BF123" s="41"/>
      <c r="BG123" s="40"/>
      <c r="BH123" s="40"/>
      <c r="BI123" s="43"/>
      <c r="BJ123" s="44"/>
      <c r="BK123" s="44"/>
      <c r="BL123" s="44"/>
      <c r="BM123" s="44"/>
      <c r="BN123" s="44"/>
      <c r="BO123" s="44"/>
      <c r="BP123" s="44"/>
      <c r="BQ123" s="44"/>
      <c r="BR123" s="44"/>
      <c r="BS123" s="44"/>
      <c r="BT123" s="44"/>
      <c r="BU123" s="44"/>
      <c r="BV123" s="44"/>
      <c r="BW123" s="43"/>
      <c r="BX123" s="44"/>
      <c r="BY123" s="44"/>
      <c r="BZ123" s="44"/>
      <c r="CA123" s="44"/>
      <c r="CB123" s="44"/>
      <c r="CC123" s="44"/>
      <c r="CD123" s="44"/>
      <c r="CE123" s="44"/>
      <c r="CF123" s="44"/>
      <c r="CG123" s="44"/>
      <c r="CH123" s="44"/>
      <c r="CI123" s="44"/>
      <c r="CJ123" s="45"/>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c r="IW123" s="1"/>
      <c r="IX123" s="1"/>
      <c r="IY123" s="1"/>
      <c r="IZ123" s="1"/>
      <c r="JA123" s="1"/>
      <c r="JB123" s="1"/>
      <c r="JC123" s="1"/>
      <c r="JD123" s="1"/>
      <c r="JE123" s="1"/>
      <c r="JF123" s="1"/>
      <c r="JG123" s="1"/>
      <c r="JH123" s="1"/>
      <c r="JI123" s="1"/>
      <c r="JJ123" s="1"/>
      <c r="JK123" s="1"/>
      <c r="JL123" s="1"/>
      <c r="JM123" s="1"/>
      <c r="JN123" s="1"/>
      <c r="JO123" s="1"/>
      <c r="JP123" s="1"/>
      <c r="JQ123" s="1"/>
      <c r="JR123" s="1"/>
      <c r="JS123" s="1"/>
      <c r="JT123" s="1"/>
      <c r="JU123" s="1"/>
      <c r="JV123" s="1"/>
      <c r="JW123" s="1"/>
      <c r="JX123" s="1"/>
      <c r="JY123" s="1"/>
      <c r="JZ123" s="1"/>
      <c r="KA123" s="1"/>
      <c r="KB123" s="1"/>
      <c r="KC123" s="1"/>
      <c r="KD123" s="1"/>
      <c r="KE123" s="1"/>
      <c r="KF123" s="1"/>
      <c r="KG123" s="1"/>
      <c r="KH123" s="1"/>
      <c r="KI123" s="1"/>
      <c r="KJ123" s="1"/>
      <c r="KK123" s="1"/>
      <c r="KL123" s="1"/>
      <c r="KM123" s="1"/>
      <c r="KN123" s="1"/>
      <c r="KO123" s="1"/>
      <c r="KP123" s="1"/>
      <c r="KQ123" s="1"/>
      <c r="KR123" s="1"/>
    </row>
    <row r="124" spans="2:304" s="25" customFormat="1" ht="65.099999999999994" customHeight="1" x14ac:dyDescent="0.25">
      <c r="B124" s="1096" t="s">
        <v>59</v>
      </c>
      <c r="C124" s="1096" t="s">
        <v>60</v>
      </c>
      <c r="D124" s="1096" t="s">
        <v>61</v>
      </c>
      <c r="E124" s="1096" t="s">
        <v>62</v>
      </c>
      <c r="F124" s="1096" t="s">
        <v>63</v>
      </c>
      <c r="G124" s="1096" t="s">
        <v>64</v>
      </c>
      <c r="H124" s="1097" t="s">
        <v>65</v>
      </c>
      <c r="I124" s="1097" t="s">
        <v>329</v>
      </c>
      <c r="J124" s="1097" t="s">
        <v>330</v>
      </c>
      <c r="K124" s="1098" t="s">
        <v>357</v>
      </c>
      <c r="L124" s="1099" t="s">
        <v>411</v>
      </c>
      <c r="M124" s="1099" t="s">
        <v>333</v>
      </c>
      <c r="N124" s="1101" t="s">
        <v>417</v>
      </c>
      <c r="O124" s="1101"/>
      <c r="P124" s="1101"/>
      <c r="Q124" s="1101"/>
      <c r="R124" s="1102"/>
      <c r="S124" s="1099" t="s">
        <v>413</v>
      </c>
      <c r="T124" s="1101"/>
      <c r="U124" s="444">
        <v>12</v>
      </c>
      <c r="V124" s="1111" t="s">
        <v>418</v>
      </c>
      <c r="W124" s="1111" t="s">
        <v>419</v>
      </c>
      <c r="X124" s="1111" t="s">
        <v>86</v>
      </c>
      <c r="Y124" s="1111" t="s">
        <v>420</v>
      </c>
      <c r="Z124" s="1095" t="s">
        <v>78</v>
      </c>
      <c r="AA124" s="445">
        <v>0.25</v>
      </c>
      <c r="AB124" s="445">
        <v>0.25</v>
      </c>
      <c r="AC124" s="445">
        <v>0.25</v>
      </c>
      <c r="AD124" s="445">
        <v>0.25</v>
      </c>
      <c r="AE124" s="111"/>
      <c r="AF124" s="111"/>
      <c r="AG124" s="111"/>
      <c r="AH124" s="111"/>
      <c r="AI124" s="40"/>
      <c r="AJ124" s="41"/>
      <c r="AK124" s="42"/>
      <c r="AL124" s="41"/>
      <c r="AM124" s="41"/>
      <c r="AN124" s="41"/>
      <c r="AO124" s="40"/>
      <c r="AP124" s="21"/>
      <c r="AQ124" s="41"/>
      <c r="AR124" s="41"/>
      <c r="AS124" s="41"/>
      <c r="AT124" s="41"/>
      <c r="AU124" s="40"/>
      <c r="AV124" s="70"/>
      <c r="AW124" s="72"/>
      <c r="AX124" s="73"/>
      <c r="AY124" s="73"/>
      <c r="AZ124" s="40"/>
      <c r="BA124" s="40"/>
      <c r="BB124" s="21"/>
      <c r="BC124" s="1"/>
      <c r="BD124" s="41"/>
      <c r="BE124" s="41"/>
      <c r="BF124" s="41"/>
      <c r="BG124" s="40"/>
      <c r="BH124" s="40"/>
      <c r="BI124" s="43"/>
      <c r="BJ124" s="44"/>
      <c r="BK124" s="44"/>
      <c r="BL124" s="44"/>
      <c r="BM124" s="44"/>
      <c r="BN124" s="44"/>
      <c r="BO124" s="44"/>
      <c r="BP124" s="44"/>
      <c r="BQ124" s="44"/>
      <c r="BR124" s="44"/>
      <c r="BS124" s="44"/>
      <c r="BT124" s="44"/>
      <c r="BU124" s="44"/>
      <c r="BV124" s="44"/>
      <c r="BW124" s="43"/>
      <c r="BX124" s="44"/>
      <c r="BY124" s="44"/>
      <c r="BZ124" s="44"/>
      <c r="CA124" s="44"/>
      <c r="CB124" s="44"/>
      <c r="CC124" s="44"/>
      <c r="CD124" s="44"/>
      <c r="CE124" s="44"/>
      <c r="CF124" s="44"/>
      <c r="CG124" s="44"/>
      <c r="CH124" s="44"/>
      <c r="CI124" s="44"/>
      <c r="CJ124" s="45"/>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c r="IW124" s="1"/>
      <c r="IX124" s="1"/>
      <c r="IY124" s="1"/>
      <c r="IZ124" s="1"/>
      <c r="JA124" s="1"/>
      <c r="JB124" s="1"/>
      <c r="JC124" s="1"/>
      <c r="JD124" s="1"/>
      <c r="JE124" s="1"/>
      <c r="JF124" s="1"/>
      <c r="JG124" s="1"/>
      <c r="JH124" s="1"/>
      <c r="JI124" s="1"/>
      <c r="JJ124" s="1"/>
      <c r="JK124" s="1"/>
      <c r="JL124" s="1"/>
      <c r="JM124" s="1"/>
      <c r="JN124" s="1"/>
      <c r="JO124" s="1"/>
      <c r="JP124" s="1"/>
      <c r="JQ124" s="1"/>
      <c r="JR124" s="1"/>
      <c r="JS124" s="1"/>
      <c r="JT124" s="1"/>
      <c r="JU124" s="1"/>
      <c r="JV124" s="1"/>
      <c r="JW124" s="1"/>
      <c r="JX124" s="1"/>
      <c r="JY124" s="1"/>
      <c r="JZ124" s="1"/>
      <c r="KA124" s="1"/>
      <c r="KB124" s="1"/>
      <c r="KC124" s="1"/>
      <c r="KD124" s="1"/>
      <c r="KE124" s="1"/>
      <c r="KF124" s="1"/>
      <c r="KG124" s="1"/>
      <c r="KH124" s="1"/>
      <c r="KI124" s="1"/>
      <c r="KJ124" s="1"/>
      <c r="KK124" s="1"/>
      <c r="KL124" s="1"/>
      <c r="KM124" s="1"/>
      <c r="KN124" s="1"/>
      <c r="KO124" s="1"/>
      <c r="KP124" s="1"/>
      <c r="KQ124" s="1"/>
      <c r="KR124" s="1"/>
    </row>
    <row r="125" spans="2:304" s="25" customFormat="1" ht="65.099999999999994" customHeight="1" x14ac:dyDescent="0.25">
      <c r="B125" s="1096" t="s">
        <v>59</v>
      </c>
      <c r="C125" s="1096" t="s">
        <v>60</v>
      </c>
      <c r="D125" s="1096" t="s">
        <v>61</v>
      </c>
      <c r="E125" s="1096" t="s">
        <v>62</v>
      </c>
      <c r="F125" s="1096" t="s">
        <v>63</v>
      </c>
      <c r="G125" s="1096" t="s">
        <v>64</v>
      </c>
      <c r="H125" s="1097" t="s">
        <v>65</v>
      </c>
      <c r="I125" s="1097" t="s">
        <v>329</v>
      </c>
      <c r="J125" s="1097" t="s">
        <v>330</v>
      </c>
      <c r="K125" s="1098" t="s">
        <v>357</v>
      </c>
      <c r="L125" s="1099" t="s">
        <v>411</v>
      </c>
      <c r="M125" s="1099" t="s">
        <v>333</v>
      </c>
      <c r="N125" s="1101" t="s">
        <v>421</v>
      </c>
      <c r="O125" s="1101"/>
      <c r="P125" s="1101"/>
      <c r="Q125" s="1101"/>
      <c r="R125" s="1102"/>
      <c r="S125" s="1099" t="s">
        <v>413</v>
      </c>
      <c r="T125" s="1101"/>
      <c r="U125" s="444">
        <v>12</v>
      </c>
      <c r="V125" s="1111" t="s">
        <v>422</v>
      </c>
      <c r="W125" s="1111" t="s">
        <v>423</v>
      </c>
      <c r="X125" s="1111" t="s">
        <v>86</v>
      </c>
      <c r="Y125" s="1100" t="s">
        <v>424</v>
      </c>
      <c r="Z125" s="1095" t="s">
        <v>78</v>
      </c>
      <c r="AA125" s="445">
        <v>0.25</v>
      </c>
      <c r="AB125" s="445">
        <v>0.25</v>
      </c>
      <c r="AC125" s="445">
        <v>0.25</v>
      </c>
      <c r="AD125" s="445">
        <v>0.25</v>
      </c>
      <c r="AE125" s="111"/>
      <c r="AF125" s="111"/>
      <c r="AG125" s="111"/>
      <c r="AH125" s="111"/>
      <c r="AI125" s="40"/>
      <c r="AJ125" s="41"/>
      <c r="AK125" s="41"/>
      <c r="AL125" s="41"/>
      <c r="AM125" s="41"/>
      <c r="AN125" s="41"/>
      <c r="AO125" s="40"/>
      <c r="AP125" s="41"/>
      <c r="AQ125" s="41"/>
      <c r="AR125" s="41"/>
      <c r="AS125" s="41"/>
      <c r="AT125" s="41"/>
      <c r="AU125" s="40"/>
      <c r="AV125" s="70"/>
      <c r="AW125" s="71"/>
      <c r="AX125" s="69"/>
      <c r="AY125" s="74"/>
      <c r="AZ125" s="40"/>
      <c r="BA125" s="40"/>
      <c r="BB125" s="21"/>
      <c r="BC125" s="41"/>
      <c r="BD125" s="41"/>
      <c r="BE125" s="41"/>
      <c r="BF125" s="41"/>
      <c r="BG125" s="40"/>
      <c r="BH125" s="40"/>
      <c r="BI125" s="43"/>
      <c r="BJ125" s="44"/>
      <c r="BK125" s="44"/>
      <c r="BL125" s="44"/>
      <c r="BM125" s="44"/>
      <c r="BN125" s="44"/>
      <c r="BO125" s="44"/>
      <c r="BP125" s="44"/>
      <c r="BQ125" s="44"/>
      <c r="BR125" s="44"/>
      <c r="BS125" s="44"/>
      <c r="BT125" s="44"/>
      <c r="BU125" s="44"/>
      <c r="BV125" s="44"/>
      <c r="BW125" s="43"/>
      <c r="BX125" s="44"/>
      <c r="BY125" s="44"/>
      <c r="BZ125" s="44"/>
      <c r="CA125" s="44"/>
      <c r="CB125" s="44"/>
      <c r="CC125" s="44"/>
      <c r="CD125" s="44"/>
      <c r="CE125" s="44"/>
      <c r="CF125" s="44"/>
      <c r="CG125" s="44"/>
      <c r="CH125" s="44"/>
      <c r="CI125" s="44"/>
      <c r="CJ125" s="45"/>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c r="IV125" s="1"/>
      <c r="IW125" s="1"/>
      <c r="IX125" s="1"/>
      <c r="IY125" s="1"/>
      <c r="IZ125" s="1"/>
      <c r="JA125" s="1"/>
      <c r="JB125" s="1"/>
      <c r="JC125" s="1"/>
      <c r="JD125" s="1"/>
      <c r="JE125" s="1"/>
      <c r="JF125" s="1"/>
      <c r="JG125" s="1"/>
      <c r="JH125" s="1"/>
      <c r="JI125" s="1"/>
      <c r="JJ125" s="1"/>
      <c r="JK125" s="1"/>
      <c r="JL125" s="1"/>
      <c r="JM125" s="1"/>
      <c r="JN125" s="1"/>
      <c r="JO125" s="1"/>
      <c r="JP125" s="1"/>
      <c r="JQ125" s="1"/>
      <c r="JR125" s="1"/>
      <c r="JS125" s="1"/>
      <c r="JT125" s="1"/>
      <c r="JU125" s="1"/>
      <c r="JV125" s="1"/>
      <c r="JW125" s="1"/>
      <c r="JX125" s="1"/>
      <c r="JY125" s="1"/>
      <c r="JZ125" s="1"/>
      <c r="KA125" s="1"/>
      <c r="KB125" s="1"/>
      <c r="KC125" s="1"/>
      <c r="KD125" s="1"/>
      <c r="KE125" s="1"/>
      <c r="KF125" s="1"/>
      <c r="KG125" s="1"/>
      <c r="KH125" s="1"/>
      <c r="KI125" s="1"/>
      <c r="KJ125" s="1"/>
      <c r="KK125" s="1"/>
      <c r="KL125" s="1"/>
      <c r="KM125" s="1"/>
      <c r="KN125" s="1"/>
      <c r="KO125" s="1"/>
      <c r="KP125" s="1"/>
      <c r="KQ125" s="1"/>
      <c r="KR125" s="1"/>
    </row>
    <row r="126" spans="2:304" s="25" customFormat="1" ht="65.099999999999994" customHeight="1" x14ac:dyDescent="0.25">
      <c r="B126" s="1096" t="s">
        <v>59</v>
      </c>
      <c r="C126" s="1096" t="s">
        <v>60</v>
      </c>
      <c r="D126" s="1096" t="s">
        <v>61</v>
      </c>
      <c r="E126" s="1096" t="s">
        <v>62</v>
      </c>
      <c r="F126" s="1096" t="s">
        <v>63</v>
      </c>
      <c r="G126" s="1096" t="s">
        <v>64</v>
      </c>
      <c r="H126" s="1097" t="s">
        <v>65</v>
      </c>
      <c r="I126" s="1097" t="s">
        <v>329</v>
      </c>
      <c r="J126" s="1097" t="s">
        <v>330</v>
      </c>
      <c r="K126" s="1098" t="s">
        <v>357</v>
      </c>
      <c r="L126" s="1099" t="s">
        <v>411</v>
      </c>
      <c r="M126" s="1099" t="s">
        <v>333</v>
      </c>
      <c r="N126" s="1100" t="s">
        <v>425</v>
      </c>
      <c r="O126" s="1101"/>
      <c r="P126" s="1101"/>
      <c r="Q126" s="1101"/>
      <c r="R126" s="1102"/>
      <c r="S126" s="1099" t="s">
        <v>413</v>
      </c>
      <c r="T126" s="1101"/>
      <c r="U126" s="447">
        <v>1</v>
      </c>
      <c r="V126" s="1111" t="s">
        <v>426</v>
      </c>
      <c r="W126" s="1111" t="s">
        <v>427</v>
      </c>
      <c r="X126" s="1111" t="s">
        <v>76</v>
      </c>
      <c r="Y126" s="1111" t="s">
        <v>428</v>
      </c>
      <c r="Z126" s="1095" t="s">
        <v>78</v>
      </c>
      <c r="AA126" s="445">
        <v>0.25</v>
      </c>
      <c r="AB126" s="445">
        <v>0.25</v>
      </c>
      <c r="AC126" s="445">
        <v>0.25</v>
      </c>
      <c r="AD126" s="445">
        <v>0.25</v>
      </c>
      <c r="AE126" s="111"/>
      <c r="AF126" s="111"/>
      <c r="AG126" s="111"/>
      <c r="AH126" s="111"/>
      <c r="AI126" s="40"/>
      <c r="AJ126" s="41"/>
      <c r="AK126" s="41"/>
      <c r="AL126" s="41"/>
      <c r="AM126" s="41"/>
      <c r="AN126" s="41"/>
      <c r="AO126" s="40"/>
      <c r="AP126" s="41"/>
      <c r="AQ126" s="41"/>
      <c r="AR126" s="41"/>
      <c r="AS126" s="41"/>
      <c r="AT126" s="41"/>
      <c r="AU126" s="40"/>
      <c r="AV126" s="70"/>
      <c r="AW126" s="72"/>
      <c r="AX126" s="73"/>
      <c r="AY126" s="69"/>
      <c r="AZ126" s="40"/>
      <c r="BA126" s="40"/>
      <c r="BB126" s="41"/>
      <c r="BC126" s="41"/>
      <c r="BD126" s="41"/>
      <c r="BE126" s="41"/>
      <c r="BF126" s="41"/>
      <c r="BG126" s="40"/>
      <c r="BH126" s="40"/>
      <c r="BI126" s="43"/>
      <c r="BJ126" s="44"/>
      <c r="BK126" s="44"/>
      <c r="BL126" s="44"/>
      <c r="BM126" s="44"/>
      <c r="BN126" s="44"/>
      <c r="BO126" s="44"/>
      <c r="BP126" s="44"/>
      <c r="BQ126" s="44"/>
      <c r="BR126" s="44"/>
      <c r="BS126" s="44"/>
      <c r="BT126" s="44"/>
      <c r="BU126" s="44"/>
      <c r="BV126" s="44"/>
      <c r="BW126" s="43"/>
      <c r="BX126" s="44"/>
      <c r="BY126" s="44"/>
      <c r="BZ126" s="44"/>
      <c r="CA126" s="44"/>
      <c r="CB126" s="44"/>
      <c r="CC126" s="44"/>
      <c r="CD126" s="44"/>
      <c r="CE126" s="44"/>
      <c r="CF126" s="44"/>
      <c r="CG126" s="44"/>
      <c r="CH126" s="44"/>
      <c r="CI126" s="44"/>
      <c r="CJ126" s="45"/>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c r="IV126" s="1"/>
      <c r="IW126" s="1"/>
      <c r="IX126" s="1"/>
      <c r="IY126" s="1"/>
      <c r="IZ126" s="1"/>
      <c r="JA126" s="1"/>
      <c r="JB126" s="1"/>
      <c r="JC126" s="1"/>
      <c r="JD126" s="1"/>
      <c r="JE126" s="1"/>
      <c r="JF126" s="1"/>
      <c r="JG126" s="1"/>
      <c r="JH126" s="1"/>
      <c r="JI126" s="1"/>
      <c r="JJ126" s="1"/>
      <c r="JK126" s="1"/>
      <c r="JL126" s="1"/>
      <c r="JM126" s="1"/>
      <c r="JN126" s="1"/>
      <c r="JO126" s="1"/>
      <c r="JP126" s="1"/>
      <c r="JQ126" s="1"/>
      <c r="JR126" s="1"/>
      <c r="JS126" s="1"/>
      <c r="JT126" s="1"/>
      <c r="JU126" s="1"/>
      <c r="JV126" s="1"/>
      <c r="JW126" s="1"/>
      <c r="JX126" s="1"/>
      <c r="JY126" s="1"/>
      <c r="JZ126" s="1"/>
      <c r="KA126" s="1"/>
      <c r="KB126" s="1"/>
      <c r="KC126" s="1"/>
      <c r="KD126" s="1"/>
      <c r="KE126" s="1"/>
      <c r="KF126" s="1"/>
      <c r="KG126" s="1"/>
      <c r="KH126" s="1"/>
      <c r="KI126" s="1"/>
      <c r="KJ126" s="1"/>
      <c r="KK126" s="1"/>
      <c r="KL126" s="1"/>
      <c r="KM126" s="1"/>
      <c r="KN126" s="1"/>
      <c r="KO126" s="1"/>
      <c r="KP126" s="1"/>
      <c r="KQ126" s="1"/>
      <c r="KR126" s="1"/>
    </row>
    <row r="127" spans="2:304" s="25" customFormat="1" ht="65.099999999999994" customHeight="1" x14ac:dyDescent="0.25">
      <c r="B127" s="1096" t="s">
        <v>59</v>
      </c>
      <c r="C127" s="1096" t="s">
        <v>60</v>
      </c>
      <c r="D127" s="1096" t="s">
        <v>61</v>
      </c>
      <c r="E127" s="1096" t="s">
        <v>62</v>
      </c>
      <c r="F127" s="1096" t="s">
        <v>63</v>
      </c>
      <c r="G127" s="1096" t="s">
        <v>64</v>
      </c>
      <c r="H127" s="1097" t="s">
        <v>65</v>
      </c>
      <c r="I127" s="1097" t="s">
        <v>329</v>
      </c>
      <c r="J127" s="1097" t="s">
        <v>330</v>
      </c>
      <c r="K127" s="1098" t="s">
        <v>357</v>
      </c>
      <c r="L127" s="1099" t="s">
        <v>411</v>
      </c>
      <c r="M127" s="1099" t="s">
        <v>333</v>
      </c>
      <c r="N127" s="1097" t="s">
        <v>429</v>
      </c>
      <c r="O127" s="1101"/>
      <c r="P127" s="1101"/>
      <c r="Q127" s="1101"/>
      <c r="R127" s="1102"/>
      <c r="S127" s="1099" t="s">
        <v>413</v>
      </c>
      <c r="T127" s="1101"/>
      <c r="U127" s="447">
        <v>1</v>
      </c>
      <c r="V127" s="1097" t="s">
        <v>430</v>
      </c>
      <c r="W127" s="1111" t="s">
        <v>431</v>
      </c>
      <c r="X127" s="1111" t="s">
        <v>76</v>
      </c>
      <c r="Y127" s="1111" t="s">
        <v>432</v>
      </c>
      <c r="Z127" s="1095" t="s">
        <v>78</v>
      </c>
      <c r="AA127" s="445">
        <v>0.1</v>
      </c>
      <c r="AB127" s="445">
        <v>0.3</v>
      </c>
      <c r="AC127" s="445">
        <v>0.3</v>
      </c>
      <c r="AD127" s="445">
        <v>0.3</v>
      </c>
      <c r="AE127" s="111"/>
      <c r="AF127" s="111"/>
      <c r="AG127" s="111"/>
      <c r="AH127" s="111"/>
      <c r="AI127" s="40"/>
      <c r="AJ127" s="41"/>
      <c r="AK127" s="41"/>
      <c r="AL127" s="41"/>
      <c r="AM127" s="41"/>
      <c r="AN127" s="41"/>
      <c r="AO127" s="40"/>
      <c r="AP127" s="41"/>
      <c r="AQ127" s="41"/>
      <c r="AR127" s="41"/>
      <c r="AS127" s="41"/>
      <c r="AT127" s="41"/>
      <c r="AU127" s="40"/>
      <c r="AV127" s="70"/>
      <c r="AW127" s="70"/>
      <c r="AX127" s="70"/>
      <c r="AY127" s="75"/>
      <c r="AZ127" s="40"/>
      <c r="BA127" s="40"/>
      <c r="BB127" s="41"/>
      <c r="BC127" s="41"/>
      <c r="BD127" s="41"/>
      <c r="BE127" s="41"/>
      <c r="BF127" s="41"/>
      <c r="BG127" s="40"/>
      <c r="BH127" s="40"/>
      <c r="BI127" s="43"/>
      <c r="BJ127" s="44"/>
      <c r="BK127" s="44"/>
      <c r="BL127" s="44"/>
      <c r="BM127" s="44"/>
      <c r="BN127" s="44"/>
      <c r="BO127" s="44"/>
      <c r="BP127" s="44"/>
      <c r="BQ127" s="44"/>
      <c r="BR127" s="44"/>
      <c r="BS127" s="44"/>
      <c r="BT127" s="44"/>
      <c r="BU127" s="44"/>
      <c r="BV127" s="44"/>
      <c r="BW127" s="43"/>
      <c r="BX127" s="44"/>
      <c r="BY127" s="44"/>
      <c r="BZ127" s="44"/>
      <c r="CA127" s="44"/>
      <c r="CB127" s="44"/>
      <c r="CC127" s="44"/>
      <c r="CD127" s="44"/>
      <c r="CE127" s="44"/>
      <c r="CF127" s="44"/>
      <c r="CG127" s="44"/>
      <c r="CH127" s="44"/>
      <c r="CI127" s="44"/>
      <c r="CJ127" s="45"/>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c r="IS127" s="1"/>
      <c r="IT127" s="1"/>
      <c r="IU127" s="1"/>
      <c r="IV127" s="1"/>
      <c r="IW127" s="1"/>
      <c r="IX127" s="1"/>
      <c r="IY127" s="1"/>
      <c r="IZ127" s="1"/>
      <c r="JA127" s="1"/>
      <c r="JB127" s="1"/>
      <c r="JC127" s="1"/>
      <c r="JD127" s="1"/>
      <c r="JE127" s="1"/>
      <c r="JF127" s="1"/>
      <c r="JG127" s="1"/>
      <c r="JH127" s="1"/>
      <c r="JI127" s="1"/>
      <c r="JJ127" s="1"/>
      <c r="JK127" s="1"/>
      <c r="JL127" s="1"/>
      <c r="JM127" s="1"/>
      <c r="JN127" s="1"/>
      <c r="JO127" s="1"/>
      <c r="JP127" s="1"/>
      <c r="JQ127" s="1"/>
      <c r="JR127" s="1"/>
      <c r="JS127" s="1"/>
      <c r="JT127" s="1"/>
      <c r="JU127" s="1"/>
      <c r="JV127" s="1"/>
      <c r="JW127" s="1"/>
      <c r="JX127" s="1"/>
      <c r="JY127" s="1"/>
      <c r="JZ127" s="1"/>
      <c r="KA127" s="1"/>
      <c r="KB127" s="1"/>
      <c r="KC127" s="1"/>
      <c r="KD127" s="1"/>
      <c r="KE127" s="1"/>
      <c r="KF127" s="1"/>
      <c r="KG127" s="1"/>
      <c r="KH127" s="1"/>
      <c r="KI127" s="1"/>
      <c r="KJ127" s="1"/>
      <c r="KK127" s="1"/>
      <c r="KL127" s="1"/>
      <c r="KM127" s="1"/>
      <c r="KN127" s="1"/>
      <c r="KO127" s="1"/>
      <c r="KP127" s="1"/>
      <c r="KQ127" s="1"/>
      <c r="KR127" s="1"/>
    </row>
    <row r="128" spans="2:304" s="25" customFormat="1" ht="65.099999999999994" customHeight="1" x14ac:dyDescent="0.25">
      <c r="B128" s="1096" t="s">
        <v>59</v>
      </c>
      <c r="C128" s="1096" t="s">
        <v>60</v>
      </c>
      <c r="D128" s="1096" t="s">
        <v>61</v>
      </c>
      <c r="E128" s="1096" t="s">
        <v>62</v>
      </c>
      <c r="F128" s="1096" t="s">
        <v>63</v>
      </c>
      <c r="G128" s="1096" t="s">
        <v>64</v>
      </c>
      <c r="H128" s="1097" t="s">
        <v>65</v>
      </c>
      <c r="I128" s="1097" t="s">
        <v>329</v>
      </c>
      <c r="J128" s="1097" t="s">
        <v>330</v>
      </c>
      <c r="K128" s="1098" t="s">
        <v>433</v>
      </c>
      <c r="L128" s="1099" t="s">
        <v>411</v>
      </c>
      <c r="M128" s="1099" t="s">
        <v>333</v>
      </c>
      <c r="N128" s="1111" t="s">
        <v>434</v>
      </c>
      <c r="O128" s="1101"/>
      <c r="P128" s="1101"/>
      <c r="Q128" s="1101"/>
      <c r="R128" s="1102"/>
      <c r="S128" s="1099" t="s">
        <v>413</v>
      </c>
      <c r="T128" s="1099"/>
      <c r="U128" s="1109">
        <v>4</v>
      </c>
      <c r="V128" s="1111" t="s">
        <v>435</v>
      </c>
      <c r="W128" s="1111" t="s">
        <v>436</v>
      </c>
      <c r="X128" s="1111" t="s">
        <v>86</v>
      </c>
      <c r="Y128" s="1111" t="s">
        <v>437</v>
      </c>
      <c r="Z128" s="1095" t="s">
        <v>78</v>
      </c>
      <c r="AA128" s="445">
        <v>0</v>
      </c>
      <c r="AB128" s="445">
        <v>0.25</v>
      </c>
      <c r="AC128" s="445">
        <v>0.5</v>
      </c>
      <c r="AD128" s="445">
        <v>0.25</v>
      </c>
      <c r="AE128" s="111"/>
      <c r="AF128" s="111"/>
      <c r="AG128" s="111"/>
      <c r="AH128" s="111"/>
      <c r="AI128" s="40"/>
      <c r="AJ128" s="41"/>
      <c r="AK128" s="41"/>
      <c r="AL128" s="41"/>
      <c r="AM128" s="41"/>
      <c r="AN128" s="41"/>
      <c r="AO128" s="40"/>
      <c r="AP128" s="41"/>
      <c r="AQ128" s="41"/>
      <c r="AR128" s="41"/>
      <c r="AS128" s="41"/>
      <c r="AT128" s="41"/>
      <c r="AU128" s="40"/>
      <c r="AV128" s="70"/>
      <c r="AW128" s="70"/>
      <c r="AX128" s="70"/>
      <c r="AY128" s="76"/>
      <c r="AZ128" s="40"/>
      <c r="BA128" s="40"/>
      <c r="BB128" s="41"/>
      <c r="BC128" s="41"/>
      <c r="BD128" s="41"/>
      <c r="BE128" s="41"/>
      <c r="BF128" s="41"/>
      <c r="BG128" s="40"/>
      <c r="BH128" s="40"/>
      <c r="BI128" s="43"/>
      <c r="BJ128" s="44"/>
      <c r="BK128" s="44"/>
      <c r="BL128" s="44"/>
      <c r="BM128" s="44"/>
      <c r="BN128" s="44"/>
      <c r="BO128" s="44"/>
      <c r="BP128" s="44"/>
      <c r="BQ128" s="44"/>
      <c r="BR128" s="44"/>
      <c r="BS128" s="44"/>
      <c r="BT128" s="44"/>
      <c r="BU128" s="44"/>
      <c r="BV128" s="44"/>
      <c r="BW128" s="43"/>
      <c r="BX128" s="44"/>
      <c r="BY128" s="44"/>
      <c r="BZ128" s="44"/>
      <c r="CA128" s="44"/>
      <c r="CB128" s="44"/>
      <c r="CC128" s="44"/>
      <c r="CD128" s="44"/>
      <c r="CE128" s="44"/>
      <c r="CF128" s="44"/>
      <c r="CG128" s="44"/>
      <c r="CH128" s="44"/>
      <c r="CI128" s="44"/>
      <c r="CJ128" s="45"/>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c r="IR128" s="1"/>
      <c r="IS128" s="1"/>
      <c r="IT128" s="1"/>
      <c r="IU128" s="1"/>
      <c r="IV128" s="1"/>
      <c r="IW128" s="1"/>
      <c r="IX128" s="1"/>
      <c r="IY128" s="1"/>
      <c r="IZ128" s="1"/>
      <c r="JA128" s="1"/>
      <c r="JB128" s="1"/>
      <c r="JC128" s="1"/>
      <c r="JD128" s="1"/>
      <c r="JE128" s="1"/>
      <c r="JF128" s="1"/>
      <c r="JG128" s="1"/>
      <c r="JH128" s="1"/>
      <c r="JI128" s="1"/>
      <c r="JJ128" s="1"/>
      <c r="JK128" s="1"/>
      <c r="JL128" s="1"/>
      <c r="JM128" s="1"/>
      <c r="JN128" s="1"/>
      <c r="JO128" s="1"/>
      <c r="JP128" s="1"/>
      <c r="JQ128" s="1"/>
      <c r="JR128" s="1"/>
      <c r="JS128" s="1"/>
      <c r="JT128" s="1"/>
      <c r="JU128" s="1"/>
      <c r="JV128" s="1"/>
      <c r="JW128" s="1"/>
      <c r="JX128" s="1"/>
      <c r="JY128" s="1"/>
      <c r="JZ128" s="1"/>
      <c r="KA128" s="1"/>
      <c r="KB128" s="1"/>
      <c r="KC128" s="1"/>
      <c r="KD128" s="1"/>
      <c r="KE128" s="1"/>
      <c r="KF128" s="1"/>
      <c r="KG128" s="1"/>
      <c r="KH128" s="1"/>
      <c r="KI128" s="1"/>
      <c r="KJ128" s="1"/>
      <c r="KK128" s="1"/>
      <c r="KL128" s="1"/>
      <c r="KM128" s="1"/>
      <c r="KN128" s="1"/>
      <c r="KO128" s="1"/>
      <c r="KP128" s="1"/>
      <c r="KQ128" s="1"/>
      <c r="KR128" s="1"/>
    </row>
    <row r="129" spans="2:304" s="25" customFormat="1" ht="65.099999999999994" customHeight="1" x14ac:dyDescent="0.25">
      <c r="B129" s="1096" t="s">
        <v>59</v>
      </c>
      <c r="C129" s="1096" t="s">
        <v>60</v>
      </c>
      <c r="D129" s="1096" t="s">
        <v>61</v>
      </c>
      <c r="E129" s="1096" t="s">
        <v>62</v>
      </c>
      <c r="F129" s="1096" t="s">
        <v>63</v>
      </c>
      <c r="G129" s="1096" t="s">
        <v>64</v>
      </c>
      <c r="H129" s="1097" t="s">
        <v>65</v>
      </c>
      <c r="I129" s="1097" t="s">
        <v>324</v>
      </c>
      <c r="J129" s="1097" t="s">
        <v>325</v>
      </c>
      <c r="K129" s="1098" t="s">
        <v>328</v>
      </c>
      <c r="L129" s="1099" t="s">
        <v>411</v>
      </c>
      <c r="M129" s="1099" t="s">
        <v>333</v>
      </c>
      <c r="N129" s="1111" t="s">
        <v>438</v>
      </c>
      <c r="O129" s="1101"/>
      <c r="P129" s="1101"/>
      <c r="Q129" s="1101"/>
      <c r="R129" s="1102"/>
      <c r="S129" s="1099" t="s">
        <v>413</v>
      </c>
      <c r="T129" s="1099"/>
      <c r="U129" s="1112">
        <v>1</v>
      </c>
      <c r="V129" s="1111" t="s">
        <v>439</v>
      </c>
      <c r="W129" s="1111" t="s">
        <v>440</v>
      </c>
      <c r="X129" s="1111" t="s">
        <v>86</v>
      </c>
      <c r="Y129" s="1111" t="s">
        <v>441</v>
      </c>
      <c r="Z129" s="1095" t="s">
        <v>78</v>
      </c>
      <c r="AA129" s="445">
        <v>0.1</v>
      </c>
      <c r="AB129" s="445">
        <v>0.35</v>
      </c>
      <c r="AC129" s="445">
        <v>0.35</v>
      </c>
      <c r="AD129" s="445">
        <v>0.2</v>
      </c>
      <c r="AE129" s="111"/>
      <c r="AF129" s="111"/>
      <c r="AG129" s="111"/>
      <c r="AH129" s="111"/>
      <c r="AI129" s="40"/>
      <c r="AJ129" s="41"/>
      <c r="AK129" s="41"/>
      <c r="AL129" s="41"/>
      <c r="AM129" s="41"/>
      <c r="AN129" s="41"/>
      <c r="AO129" s="40"/>
      <c r="AP129" s="41"/>
      <c r="AQ129" s="41"/>
      <c r="AR129" s="41"/>
      <c r="AS129" s="41"/>
      <c r="AT129" s="41"/>
      <c r="AU129" s="40"/>
      <c r="AV129" s="70"/>
      <c r="AW129" s="77"/>
      <c r="AX129" s="69"/>
      <c r="AY129" s="69"/>
      <c r="AZ129" s="40"/>
      <c r="BA129" s="40"/>
      <c r="BB129" s="21"/>
      <c r="BC129" s="41"/>
      <c r="BD129" s="41"/>
      <c r="BE129" s="41"/>
      <c r="BF129" s="41"/>
      <c r="BG129" s="40"/>
      <c r="BH129" s="40"/>
      <c r="BI129" s="43"/>
      <c r="BJ129" s="44"/>
      <c r="BK129" s="44"/>
      <c r="BL129" s="44"/>
      <c r="BM129" s="44"/>
      <c r="BN129" s="44"/>
      <c r="BO129" s="44"/>
      <c r="BP129" s="44"/>
      <c r="BQ129" s="44"/>
      <c r="BR129" s="44"/>
      <c r="BS129" s="44"/>
      <c r="BT129" s="44"/>
      <c r="BU129" s="44"/>
      <c r="BV129" s="44"/>
      <c r="BW129" s="43"/>
      <c r="BX129" s="44"/>
      <c r="BY129" s="44"/>
      <c r="BZ129" s="44"/>
      <c r="CA129" s="44"/>
      <c r="CB129" s="44"/>
      <c r="CC129" s="44"/>
      <c r="CD129" s="44"/>
      <c r="CE129" s="44"/>
      <c r="CF129" s="44"/>
      <c r="CG129" s="44"/>
      <c r="CH129" s="44"/>
      <c r="CI129" s="44"/>
      <c r="CJ129" s="45"/>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c r="IR129" s="1"/>
      <c r="IS129" s="1"/>
      <c r="IT129" s="1"/>
      <c r="IU129" s="1"/>
      <c r="IV129" s="1"/>
      <c r="IW129" s="1"/>
      <c r="IX129" s="1"/>
      <c r="IY129" s="1"/>
      <c r="IZ129" s="1"/>
      <c r="JA129" s="1"/>
      <c r="JB129" s="1"/>
      <c r="JC129" s="1"/>
      <c r="JD129" s="1"/>
      <c r="JE129" s="1"/>
      <c r="JF129" s="1"/>
      <c r="JG129" s="1"/>
      <c r="JH129" s="1"/>
      <c r="JI129" s="1"/>
      <c r="JJ129" s="1"/>
      <c r="JK129" s="1"/>
      <c r="JL129" s="1"/>
      <c r="JM129" s="1"/>
      <c r="JN129" s="1"/>
      <c r="JO129" s="1"/>
      <c r="JP129" s="1"/>
      <c r="JQ129" s="1"/>
      <c r="JR129" s="1"/>
      <c r="JS129" s="1"/>
      <c r="JT129" s="1"/>
      <c r="JU129" s="1"/>
      <c r="JV129" s="1"/>
      <c r="JW129" s="1"/>
      <c r="JX129" s="1"/>
      <c r="JY129" s="1"/>
      <c r="JZ129" s="1"/>
      <c r="KA129" s="1"/>
      <c r="KB129" s="1"/>
      <c r="KC129" s="1"/>
      <c r="KD129" s="1"/>
      <c r="KE129" s="1"/>
      <c r="KF129" s="1"/>
      <c r="KG129" s="1"/>
      <c r="KH129" s="1"/>
      <c r="KI129" s="1"/>
      <c r="KJ129" s="1"/>
      <c r="KK129" s="1"/>
      <c r="KL129" s="1"/>
      <c r="KM129" s="1"/>
      <c r="KN129" s="1"/>
      <c r="KO129" s="1"/>
      <c r="KP129" s="1"/>
      <c r="KQ129" s="1"/>
      <c r="KR129" s="1"/>
    </row>
    <row r="130" spans="2:304" s="25" customFormat="1" ht="65.099999999999994" customHeight="1" x14ac:dyDescent="0.25">
      <c r="B130" s="1096" t="s">
        <v>59</v>
      </c>
      <c r="C130" s="1096" t="s">
        <v>60</v>
      </c>
      <c r="D130" s="1096" t="s">
        <v>61</v>
      </c>
      <c r="E130" s="1096" t="s">
        <v>62</v>
      </c>
      <c r="F130" s="1096" t="s">
        <v>63</v>
      </c>
      <c r="G130" s="1096" t="s">
        <v>64</v>
      </c>
      <c r="H130" s="1097" t="s">
        <v>65</v>
      </c>
      <c r="I130" s="1097" t="s">
        <v>329</v>
      </c>
      <c r="J130" s="1097" t="s">
        <v>330</v>
      </c>
      <c r="K130" s="1098" t="s">
        <v>357</v>
      </c>
      <c r="L130" s="1099" t="s">
        <v>411</v>
      </c>
      <c r="M130" s="1099" t="s">
        <v>333</v>
      </c>
      <c r="N130" s="1097" t="s">
        <v>442</v>
      </c>
      <c r="O130" s="1101"/>
      <c r="P130" s="1101"/>
      <c r="Q130" s="1101"/>
      <c r="R130" s="1102"/>
      <c r="S130" s="1099" t="s">
        <v>413</v>
      </c>
      <c r="T130" s="1099"/>
      <c r="U130" s="1109">
        <v>11</v>
      </c>
      <c r="V130" s="1111" t="s">
        <v>443</v>
      </c>
      <c r="W130" s="1111" t="s">
        <v>444</v>
      </c>
      <c r="X130" s="1111" t="s">
        <v>86</v>
      </c>
      <c r="Y130" s="1111" t="s">
        <v>445</v>
      </c>
      <c r="Z130" s="1095" t="s">
        <v>78</v>
      </c>
      <c r="AA130" s="445">
        <v>0.1</v>
      </c>
      <c r="AB130" s="445">
        <v>0.3</v>
      </c>
      <c r="AC130" s="445">
        <v>0.3</v>
      </c>
      <c r="AD130" s="445">
        <v>0.3</v>
      </c>
      <c r="AE130" s="111"/>
      <c r="AF130" s="111"/>
      <c r="AG130" s="111"/>
      <c r="AH130" s="111"/>
      <c r="AI130" s="40"/>
      <c r="AJ130" s="41"/>
      <c r="AK130" s="41"/>
      <c r="AL130" s="41"/>
      <c r="AM130" s="41"/>
      <c r="AN130" s="41"/>
      <c r="AO130" s="40"/>
      <c r="AP130" s="41"/>
      <c r="AQ130" s="41"/>
      <c r="AR130" s="41"/>
      <c r="AS130" s="41"/>
      <c r="AT130" s="41"/>
      <c r="AU130" s="40"/>
      <c r="AV130" s="70"/>
      <c r="AW130" s="71"/>
      <c r="AX130" s="69"/>
      <c r="AY130" s="70"/>
      <c r="AZ130" s="40"/>
      <c r="BA130" s="40"/>
      <c r="BB130" s="21"/>
      <c r="BC130" s="41"/>
      <c r="BD130" s="41"/>
      <c r="BE130" s="41"/>
      <c r="BF130" s="41"/>
      <c r="BG130" s="40"/>
      <c r="BH130" s="40"/>
      <c r="BI130" s="43"/>
      <c r="BJ130" s="44"/>
      <c r="BK130" s="44"/>
      <c r="BL130" s="44"/>
      <c r="BM130" s="44"/>
      <c r="BN130" s="44"/>
      <c r="BO130" s="44"/>
      <c r="BP130" s="44"/>
      <c r="BQ130" s="44"/>
      <c r="BR130" s="44"/>
      <c r="BS130" s="44"/>
      <c r="BT130" s="44"/>
      <c r="BU130" s="44"/>
      <c r="BV130" s="44"/>
      <c r="BW130" s="43"/>
      <c r="BX130" s="44"/>
      <c r="BY130" s="44"/>
      <c r="BZ130" s="44"/>
      <c r="CA130" s="44"/>
      <c r="CB130" s="44"/>
      <c r="CC130" s="44"/>
      <c r="CD130" s="44"/>
      <c r="CE130" s="44"/>
      <c r="CF130" s="44"/>
      <c r="CG130" s="44"/>
      <c r="CH130" s="44"/>
      <c r="CI130" s="44"/>
      <c r="CJ130" s="45"/>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c r="HT130" s="1"/>
      <c r="HU130" s="1"/>
      <c r="HV130" s="1"/>
      <c r="HW130" s="1"/>
      <c r="HX130" s="1"/>
      <c r="HY130" s="1"/>
      <c r="HZ130" s="1"/>
      <c r="IA130" s="1"/>
      <c r="IB130" s="1"/>
      <c r="IC130" s="1"/>
      <c r="ID130" s="1"/>
      <c r="IE130" s="1"/>
      <c r="IF130" s="1"/>
      <c r="IG130" s="1"/>
      <c r="IH130" s="1"/>
      <c r="II130" s="1"/>
      <c r="IJ130" s="1"/>
      <c r="IK130" s="1"/>
      <c r="IL130" s="1"/>
      <c r="IM130" s="1"/>
      <c r="IN130" s="1"/>
      <c r="IO130" s="1"/>
      <c r="IP130" s="1"/>
      <c r="IQ130" s="1"/>
      <c r="IR130" s="1"/>
      <c r="IS130" s="1"/>
      <c r="IT130" s="1"/>
      <c r="IU130" s="1"/>
      <c r="IV130" s="1"/>
      <c r="IW130" s="1"/>
      <c r="IX130" s="1"/>
      <c r="IY130" s="1"/>
      <c r="IZ130" s="1"/>
      <c r="JA130" s="1"/>
      <c r="JB130" s="1"/>
      <c r="JC130" s="1"/>
      <c r="JD130" s="1"/>
      <c r="JE130" s="1"/>
      <c r="JF130" s="1"/>
      <c r="JG130" s="1"/>
      <c r="JH130" s="1"/>
      <c r="JI130" s="1"/>
      <c r="JJ130" s="1"/>
      <c r="JK130" s="1"/>
      <c r="JL130" s="1"/>
      <c r="JM130" s="1"/>
      <c r="JN130" s="1"/>
      <c r="JO130" s="1"/>
      <c r="JP130" s="1"/>
      <c r="JQ130" s="1"/>
      <c r="JR130" s="1"/>
      <c r="JS130" s="1"/>
      <c r="JT130" s="1"/>
      <c r="JU130" s="1"/>
      <c r="JV130" s="1"/>
      <c r="JW130" s="1"/>
      <c r="JX130" s="1"/>
      <c r="JY130" s="1"/>
      <c r="JZ130" s="1"/>
      <c r="KA130" s="1"/>
      <c r="KB130" s="1"/>
      <c r="KC130" s="1"/>
      <c r="KD130" s="1"/>
      <c r="KE130" s="1"/>
      <c r="KF130" s="1"/>
      <c r="KG130" s="1"/>
      <c r="KH130" s="1"/>
      <c r="KI130" s="1"/>
      <c r="KJ130" s="1"/>
      <c r="KK130" s="1"/>
      <c r="KL130" s="1"/>
      <c r="KM130" s="1"/>
      <c r="KN130" s="1"/>
      <c r="KO130" s="1"/>
      <c r="KP130" s="1"/>
      <c r="KQ130" s="1"/>
      <c r="KR130" s="1"/>
    </row>
    <row r="131" spans="2:304" s="1" customFormat="1" ht="65.099999999999994" customHeight="1" x14ac:dyDescent="0.25">
      <c r="B131" s="1096" t="s">
        <v>59</v>
      </c>
      <c r="C131" s="1096" t="s">
        <v>60</v>
      </c>
      <c r="D131" s="1096" t="s">
        <v>61</v>
      </c>
      <c r="E131" s="1096" t="s">
        <v>62</v>
      </c>
      <c r="F131" s="1096" t="s">
        <v>63</v>
      </c>
      <c r="G131" s="1096" t="s">
        <v>64</v>
      </c>
      <c r="H131" s="1097" t="s">
        <v>65</v>
      </c>
      <c r="I131" s="1097" t="s">
        <v>329</v>
      </c>
      <c r="J131" s="1097" t="s">
        <v>330</v>
      </c>
      <c r="K131" s="1098" t="s">
        <v>357</v>
      </c>
      <c r="L131" s="1099" t="s">
        <v>411</v>
      </c>
      <c r="M131" s="1099" t="s">
        <v>333</v>
      </c>
      <c r="N131" s="1097" t="s">
        <v>446</v>
      </c>
      <c r="O131" s="1101"/>
      <c r="P131" s="1101"/>
      <c r="Q131" s="1101"/>
      <c r="R131" s="1102"/>
      <c r="S131" s="1099" t="s">
        <v>413</v>
      </c>
      <c r="T131" s="1099"/>
      <c r="U131" s="1108">
        <v>11</v>
      </c>
      <c r="V131" s="1097" t="s">
        <v>447</v>
      </c>
      <c r="W131" s="1099" t="s">
        <v>444</v>
      </c>
      <c r="X131" s="1111" t="s">
        <v>86</v>
      </c>
      <c r="Y131" s="1097" t="s">
        <v>448</v>
      </c>
      <c r="Z131" s="1095" t="s">
        <v>78</v>
      </c>
      <c r="AA131" s="445">
        <v>0.1</v>
      </c>
      <c r="AB131" s="445">
        <v>0.3</v>
      </c>
      <c r="AC131" s="445">
        <v>0.3</v>
      </c>
      <c r="AD131" s="445">
        <v>0.3</v>
      </c>
      <c r="AE131" s="111"/>
      <c r="AF131" s="111"/>
      <c r="AG131" s="111"/>
      <c r="AH131" s="111"/>
      <c r="AI131" s="40"/>
      <c r="AJ131" s="41"/>
      <c r="AK131" s="41"/>
      <c r="AL131" s="41"/>
      <c r="AM131" s="41"/>
      <c r="AN131" s="41"/>
      <c r="AO131" s="40"/>
      <c r="AP131" s="41"/>
      <c r="AQ131" s="41"/>
      <c r="AR131" s="41"/>
      <c r="AS131" s="41"/>
      <c r="AT131" s="41"/>
      <c r="AU131" s="40"/>
      <c r="AV131" s="70"/>
      <c r="AW131" s="71"/>
      <c r="AX131" s="69"/>
      <c r="AY131" s="69"/>
      <c r="AZ131" s="40"/>
      <c r="BA131" s="40"/>
      <c r="BB131" s="21"/>
      <c r="BC131" s="41"/>
      <c r="BD131" s="41"/>
      <c r="BE131" s="41"/>
      <c r="BF131" s="41"/>
      <c r="BG131" s="40"/>
      <c r="BH131" s="40"/>
      <c r="BI131" s="43"/>
      <c r="BJ131" s="44"/>
      <c r="BK131" s="44"/>
      <c r="BL131" s="44"/>
      <c r="BM131" s="44"/>
      <c r="BN131" s="44"/>
      <c r="BO131" s="44"/>
      <c r="BP131" s="44"/>
      <c r="BQ131" s="44"/>
      <c r="BR131" s="44"/>
      <c r="BS131" s="44"/>
      <c r="BT131" s="44"/>
      <c r="BU131" s="44"/>
      <c r="BV131" s="44"/>
      <c r="BW131" s="43"/>
      <c r="BX131" s="44"/>
      <c r="BY131" s="44"/>
      <c r="BZ131" s="44"/>
      <c r="CA131" s="44"/>
      <c r="CB131" s="44"/>
      <c r="CC131" s="44"/>
      <c r="CD131" s="44"/>
      <c r="CE131" s="44"/>
      <c r="CF131" s="44"/>
      <c r="CG131" s="44"/>
      <c r="CH131" s="44"/>
      <c r="CI131" s="44"/>
      <c r="CJ131" s="45"/>
    </row>
    <row r="132" spans="2:304" s="1" customFormat="1" ht="65.099999999999994" customHeight="1" x14ac:dyDescent="0.25">
      <c r="B132" s="1096" t="s">
        <v>59</v>
      </c>
      <c r="C132" s="1096" t="s">
        <v>60</v>
      </c>
      <c r="D132" s="1096" t="s">
        <v>61</v>
      </c>
      <c r="E132" s="1096" t="s">
        <v>62</v>
      </c>
      <c r="F132" s="1096" t="s">
        <v>63</v>
      </c>
      <c r="G132" s="1096" t="s">
        <v>64</v>
      </c>
      <c r="H132" s="1097" t="s">
        <v>65</v>
      </c>
      <c r="I132" s="1097" t="s">
        <v>329</v>
      </c>
      <c r="J132" s="1097" t="s">
        <v>330</v>
      </c>
      <c r="K132" s="1098" t="s">
        <v>357</v>
      </c>
      <c r="L132" s="1099" t="s">
        <v>411</v>
      </c>
      <c r="M132" s="1099" t="s">
        <v>333</v>
      </c>
      <c r="N132" s="1111" t="s">
        <v>449</v>
      </c>
      <c r="O132" s="1101"/>
      <c r="P132" s="1101"/>
      <c r="Q132" s="1101"/>
      <c r="R132" s="1102"/>
      <c r="S132" s="1099" t="s">
        <v>413</v>
      </c>
      <c r="T132" s="1099"/>
      <c r="U132" s="1109">
        <v>9</v>
      </c>
      <c r="V132" s="1111" t="s">
        <v>450</v>
      </c>
      <c r="W132" s="1111" t="s">
        <v>451</v>
      </c>
      <c r="X132" s="1111" t="s">
        <v>86</v>
      </c>
      <c r="Y132" s="1111" t="s">
        <v>452</v>
      </c>
      <c r="Z132" s="1095" t="s">
        <v>78</v>
      </c>
      <c r="AA132" s="445">
        <v>0</v>
      </c>
      <c r="AB132" s="445">
        <v>0.33</v>
      </c>
      <c r="AC132" s="445">
        <v>0.33</v>
      </c>
      <c r="AD132" s="445">
        <v>0.34</v>
      </c>
      <c r="AE132" s="111"/>
      <c r="AF132" s="111"/>
      <c r="AG132" s="111"/>
      <c r="AH132" s="111"/>
      <c r="AI132" s="40"/>
      <c r="AJ132" s="41"/>
      <c r="AK132" s="41"/>
      <c r="AL132" s="41"/>
      <c r="AM132" s="41"/>
      <c r="AN132" s="41"/>
      <c r="AO132" s="40"/>
      <c r="AP132" s="41"/>
      <c r="AQ132" s="41"/>
      <c r="AR132" s="41"/>
      <c r="AS132" s="41"/>
      <c r="AT132" s="41"/>
      <c r="AU132" s="40"/>
      <c r="AV132" s="70"/>
      <c r="AW132" s="72"/>
      <c r="AX132" s="73"/>
      <c r="AY132" s="73"/>
      <c r="AZ132" s="40"/>
      <c r="BA132" s="40"/>
      <c r="BB132" s="21"/>
      <c r="BC132" s="41"/>
      <c r="BD132" s="41"/>
      <c r="BE132" s="41"/>
      <c r="BF132" s="41"/>
      <c r="BG132" s="40"/>
      <c r="BH132" s="40"/>
      <c r="BI132" s="43"/>
      <c r="BJ132" s="44"/>
      <c r="BK132" s="44"/>
      <c r="BL132" s="44"/>
      <c r="BM132" s="44"/>
      <c r="BN132" s="44"/>
      <c r="BO132" s="44"/>
      <c r="BP132" s="44"/>
      <c r="BQ132" s="44"/>
      <c r="BR132" s="44"/>
      <c r="BS132" s="44"/>
      <c r="BT132" s="44"/>
      <c r="BU132" s="44"/>
      <c r="BV132" s="44"/>
      <c r="BW132" s="43"/>
      <c r="BX132" s="44"/>
      <c r="BY132" s="44"/>
      <c r="BZ132" s="44"/>
      <c r="CA132" s="44"/>
      <c r="CB132" s="44"/>
      <c r="CC132" s="44"/>
      <c r="CD132" s="44"/>
      <c r="CE132" s="44"/>
      <c r="CF132" s="44"/>
      <c r="CG132" s="44"/>
      <c r="CH132" s="44"/>
      <c r="CI132" s="44"/>
      <c r="CJ132" s="45"/>
    </row>
    <row r="133" spans="2:304" s="1" customFormat="1" ht="65.099999999999994" customHeight="1" x14ac:dyDescent="0.25">
      <c r="B133" s="1096" t="s">
        <v>59</v>
      </c>
      <c r="C133" s="1096" t="s">
        <v>60</v>
      </c>
      <c r="D133" s="1096" t="s">
        <v>61</v>
      </c>
      <c r="E133" s="1096" t="s">
        <v>62</v>
      </c>
      <c r="F133" s="1096" t="s">
        <v>63</v>
      </c>
      <c r="G133" s="1096" t="s">
        <v>64</v>
      </c>
      <c r="H133" s="1097" t="s">
        <v>65</v>
      </c>
      <c r="I133" s="1097" t="s">
        <v>329</v>
      </c>
      <c r="J133" s="1097" t="s">
        <v>330</v>
      </c>
      <c r="K133" s="1098" t="s">
        <v>357</v>
      </c>
      <c r="L133" s="1101" t="s">
        <v>411</v>
      </c>
      <c r="M133" s="1101" t="s">
        <v>333</v>
      </c>
      <c r="N133" s="1099" t="s">
        <v>105</v>
      </c>
      <c r="O133" s="1099"/>
      <c r="P133" s="1099"/>
      <c r="Q133" s="1099"/>
      <c r="R133" s="1099"/>
      <c r="S133" s="1099" t="s">
        <v>413</v>
      </c>
      <c r="T133" s="1099" t="s">
        <v>107</v>
      </c>
      <c r="U133" s="1099">
        <v>9</v>
      </c>
      <c r="V133" s="444" t="s">
        <v>108</v>
      </c>
      <c r="W133" s="1099" t="s">
        <v>109</v>
      </c>
      <c r="X133" s="1108" t="s">
        <v>76</v>
      </c>
      <c r="Y133" s="1101" t="s">
        <v>110</v>
      </c>
      <c r="Z133" s="1099" t="s">
        <v>78</v>
      </c>
      <c r="AA133" s="449">
        <v>0</v>
      </c>
      <c r="AB133" s="449">
        <v>0.34</v>
      </c>
      <c r="AC133" s="449">
        <v>0.33</v>
      </c>
      <c r="AD133" s="449">
        <v>0.33</v>
      </c>
      <c r="AE133" s="111"/>
      <c r="AF133" s="111"/>
      <c r="AG133" s="111"/>
      <c r="AH133" s="111"/>
      <c r="AI133" s="40"/>
      <c r="AJ133" s="41"/>
      <c r="AK133" s="41"/>
      <c r="AL133" s="41"/>
      <c r="AM133" s="41"/>
      <c r="AN133" s="41"/>
      <c r="AO133" s="40"/>
      <c r="AP133" s="41"/>
      <c r="AQ133" s="41"/>
      <c r="AR133" s="41"/>
      <c r="AS133" s="41"/>
      <c r="AT133" s="41"/>
      <c r="AU133" s="40"/>
      <c r="AV133" s="70"/>
      <c r="AW133" s="72"/>
      <c r="AX133" s="73"/>
      <c r="AY133" s="73"/>
      <c r="AZ133" s="40"/>
      <c r="BA133" s="40"/>
      <c r="BB133" s="21"/>
      <c r="BC133" s="41"/>
      <c r="BD133" s="41"/>
      <c r="BE133" s="41"/>
      <c r="BF133" s="41"/>
      <c r="BG133" s="40"/>
      <c r="BH133" s="40"/>
      <c r="BI133" s="43"/>
      <c r="BJ133" s="44"/>
      <c r="BK133" s="44"/>
      <c r="BL133" s="44"/>
      <c r="BM133" s="44"/>
      <c r="BN133" s="44"/>
      <c r="BO133" s="44"/>
      <c r="BP133" s="44"/>
      <c r="BQ133" s="44"/>
      <c r="BR133" s="44"/>
      <c r="BS133" s="44"/>
      <c r="BT133" s="44"/>
      <c r="BU133" s="44"/>
      <c r="BV133" s="44"/>
      <c r="BW133" s="43"/>
      <c r="BX133" s="44"/>
      <c r="BY133" s="44"/>
      <c r="BZ133" s="44"/>
      <c r="CA133" s="44"/>
      <c r="CB133" s="44"/>
      <c r="CC133" s="44"/>
      <c r="CD133" s="44"/>
      <c r="CE133" s="44"/>
      <c r="CF133" s="44"/>
      <c r="CG133" s="44"/>
      <c r="CH133" s="44"/>
      <c r="CI133" s="44"/>
      <c r="CJ133" s="45"/>
      <c r="CL133" s="23" t="s">
        <v>111</v>
      </c>
    </row>
    <row r="134" spans="2:304" s="1" customFormat="1" ht="65.099999999999994" customHeight="1" x14ac:dyDescent="0.25">
      <c r="B134" s="1096" t="s">
        <v>59</v>
      </c>
      <c r="C134" s="1096" t="s">
        <v>60</v>
      </c>
      <c r="D134" s="1096" t="s">
        <v>61</v>
      </c>
      <c r="E134" s="1096" t="s">
        <v>62</v>
      </c>
      <c r="F134" s="1096" t="s">
        <v>63</v>
      </c>
      <c r="G134" s="1096" t="s">
        <v>64</v>
      </c>
      <c r="H134" s="1097" t="s">
        <v>65</v>
      </c>
      <c r="I134" s="1097" t="s">
        <v>329</v>
      </c>
      <c r="J134" s="1097" t="s">
        <v>330</v>
      </c>
      <c r="K134" s="1098" t="s">
        <v>357</v>
      </c>
      <c r="L134" s="1101" t="s">
        <v>411</v>
      </c>
      <c r="M134" s="1101" t="s">
        <v>333</v>
      </c>
      <c r="N134" s="1099" t="s">
        <v>112</v>
      </c>
      <c r="O134" s="1099"/>
      <c r="P134" s="1099"/>
      <c r="Q134" s="1099"/>
      <c r="R134" s="1099"/>
      <c r="S134" s="1099" t="s">
        <v>413</v>
      </c>
      <c r="T134" s="1099" t="s">
        <v>107</v>
      </c>
      <c r="U134" s="1101">
        <v>3</v>
      </c>
      <c r="V134" s="1109" t="s">
        <v>113</v>
      </c>
      <c r="W134" s="1101" t="s">
        <v>114</v>
      </c>
      <c r="X134" s="1099" t="s">
        <v>76</v>
      </c>
      <c r="Y134" s="1099" t="s">
        <v>115</v>
      </c>
      <c r="Z134" s="1099" t="s">
        <v>78</v>
      </c>
      <c r="AA134" s="449">
        <v>0</v>
      </c>
      <c r="AB134" s="449">
        <v>0.33</v>
      </c>
      <c r="AC134" s="449">
        <v>0.33</v>
      </c>
      <c r="AD134" s="449">
        <v>0.33</v>
      </c>
      <c r="AE134" s="111"/>
      <c r="AF134" s="111"/>
      <c r="AG134" s="111"/>
      <c r="AH134" s="111"/>
      <c r="AI134" s="40"/>
      <c r="AJ134" s="41"/>
      <c r="AK134" s="41"/>
      <c r="AL134" s="41"/>
      <c r="AM134" s="41"/>
      <c r="AN134" s="41"/>
      <c r="AO134" s="40"/>
      <c r="AP134" s="41"/>
      <c r="AQ134" s="41"/>
      <c r="AR134" s="41"/>
      <c r="AS134" s="41"/>
      <c r="AT134" s="41"/>
      <c r="AU134" s="40"/>
      <c r="AV134" s="70"/>
      <c r="AW134" s="78"/>
      <c r="AX134" s="73"/>
      <c r="AY134" s="73"/>
      <c r="AZ134" s="40"/>
      <c r="BA134" s="40"/>
      <c r="BB134" s="41"/>
      <c r="BC134" s="41"/>
      <c r="BD134" s="41"/>
      <c r="BE134" s="41"/>
      <c r="BF134" s="41"/>
      <c r="BG134" s="40"/>
      <c r="BH134" s="40"/>
      <c r="BI134" s="43"/>
      <c r="BJ134" s="44"/>
      <c r="BK134" s="44"/>
      <c r="BL134" s="44"/>
      <c r="BM134" s="44"/>
      <c r="BN134" s="44"/>
      <c r="BO134" s="44"/>
      <c r="BP134" s="44"/>
      <c r="BQ134" s="44"/>
      <c r="BR134" s="44"/>
      <c r="BS134" s="44"/>
      <c r="BT134" s="44"/>
      <c r="BU134" s="44"/>
      <c r="BV134" s="44"/>
      <c r="BW134" s="43"/>
      <c r="BX134" s="44"/>
      <c r="BY134" s="44"/>
      <c r="BZ134" s="44"/>
      <c r="CA134" s="44"/>
      <c r="CB134" s="44"/>
      <c r="CC134" s="44"/>
      <c r="CD134" s="44"/>
      <c r="CE134" s="44"/>
      <c r="CF134" s="44"/>
      <c r="CG134" s="44"/>
      <c r="CH134" s="44"/>
      <c r="CI134" s="44"/>
      <c r="CJ134" s="45"/>
      <c r="CL134" s="23" t="s">
        <v>111</v>
      </c>
    </row>
    <row r="135" spans="2:304" s="1" customFormat="1" ht="65.099999999999994" customHeight="1" x14ac:dyDescent="0.25">
      <c r="B135" s="1096" t="s">
        <v>59</v>
      </c>
      <c r="C135" s="1096" t="s">
        <v>60</v>
      </c>
      <c r="D135" s="1096" t="s">
        <v>61</v>
      </c>
      <c r="E135" s="1096" t="s">
        <v>62</v>
      </c>
      <c r="F135" s="1096" t="s">
        <v>63</v>
      </c>
      <c r="G135" s="1096" t="s">
        <v>64</v>
      </c>
      <c r="H135" s="1097" t="s">
        <v>65</v>
      </c>
      <c r="I135" s="1097" t="s">
        <v>329</v>
      </c>
      <c r="J135" s="1097" t="s">
        <v>330</v>
      </c>
      <c r="K135" s="1098" t="s">
        <v>357</v>
      </c>
      <c r="L135" s="1101" t="s">
        <v>411</v>
      </c>
      <c r="M135" s="1101" t="s">
        <v>333</v>
      </c>
      <c r="N135" s="1099" t="s">
        <v>116</v>
      </c>
      <c r="O135" s="1099"/>
      <c r="P135" s="1099"/>
      <c r="Q135" s="1099"/>
      <c r="R135" s="1099"/>
      <c r="S135" s="1099" t="s">
        <v>413</v>
      </c>
      <c r="T135" s="1099" t="s">
        <v>107</v>
      </c>
      <c r="U135" s="1099">
        <v>3</v>
      </c>
      <c r="V135" s="447" t="s">
        <v>117</v>
      </c>
      <c r="W135" s="1099" t="s">
        <v>118</v>
      </c>
      <c r="X135" s="1099" t="s">
        <v>76</v>
      </c>
      <c r="Y135" s="1099" t="s">
        <v>119</v>
      </c>
      <c r="Z135" s="1099" t="s">
        <v>78</v>
      </c>
      <c r="AA135" s="449"/>
      <c r="AB135" s="449">
        <v>0.33</v>
      </c>
      <c r="AC135" s="449">
        <v>0.33</v>
      </c>
      <c r="AD135" s="449">
        <v>0.34</v>
      </c>
      <c r="AE135" s="111"/>
      <c r="AF135" s="111"/>
      <c r="AG135" s="111"/>
      <c r="AH135" s="111"/>
      <c r="AI135" s="40"/>
      <c r="AJ135" s="41"/>
      <c r="AK135" s="41"/>
      <c r="AL135" s="41"/>
      <c r="AM135" s="41"/>
      <c r="AN135" s="41"/>
      <c r="AO135" s="40"/>
      <c r="AP135" s="41"/>
      <c r="AQ135" s="41"/>
      <c r="AR135" s="41"/>
      <c r="AS135" s="41"/>
      <c r="AT135" s="41"/>
      <c r="AU135" s="40"/>
      <c r="AV135" s="70"/>
      <c r="AW135" s="72"/>
      <c r="AX135" s="73"/>
      <c r="AY135" s="73"/>
      <c r="AZ135" s="40"/>
      <c r="BA135" s="40"/>
      <c r="BB135" s="21"/>
      <c r="BC135" s="41"/>
      <c r="BD135" s="41"/>
      <c r="BE135" s="41"/>
      <c r="BF135" s="41"/>
      <c r="BG135" s="40"/>
      <c r="BH135" s="40"/>
      <c r="BI135" s="43"/>
      <c r="BJ135" s="44"/>
      <c r="BK135" s="44"/>
      <c r="BL135" s="44"/>
      <c r="BM135" s="44"/>
      <c r="BN135" s="44"/>
      <c r="BO135" s="44"/>
      <c r="BP135" s="44"/>
      <c r="BQ135" s="44"/>
      <c r="BR135" s="44"/>
      <c r="BS135" s="44"/>
      <c r="BT135" s="44"/>
      <c r="BU135" s="44"/>
      <c r="BV135" s="44"/>
      <c r="BW135" s="43"/>
      <c r="BX135" s="44"/>
      <c r="BY135" s="44"/>
      <c r="BZ135" s="44"/>
      <c r="CA135" s="44"/>
      <c r="CB135" s="44"/>
      <c r="CC135" s="44"/>
      <c r="CD135" s="44"/>
      <c r="CE135" s="44"/>
      <c r="CF135" s="44"/>
      <c r="CG135" s="44"/>
      <c r="CH135" s="44"/>
      <c r="CI135" s="44"/>
      <c r="CJ135" s="45"/>
      <c r="CL135" s="23" t="s">
        <v>111</v>
      </c>
    </row>
    <row r="136" spans="2:304" s="1" customFormat="1" ht="65.099999999999994" customHeight="1" x14ac:dyDescent="0.25">
      <c r="B136" s="1096" t="s">
        <v>59</v>
      </c>
      <c r="C136" s="1096" t="s">
        <v>60</v>
      </c>
      <c r="D136" s="1096" t="s">
        <v>61</v>
      </c>
      <c r="E136" s="1096" t="s">
        <v>62</v>
      </c>
      <c r="F136" s="1096" t="s">
        <v>63</v>
      </c>
      <c r="G136" s="1096" t="s">
        <v>64</v>
      </c>
      <c r="H136" s="1097" t="s">
        <v>65</v>
      </c>
      <c r="I136" s="1097" t="s">
        <v>66</v>
      </c>
      <c r="J136" s="1097" t="s">
        <v>67</v>
      </c>
      <c r="K136" s="1098" t="s">
        <v>104</v>
      </c>
      <c r="L136" s="1101" t="s">
        <v>411</v>
      </c>
      <c r="M136" s="1101" t="s">
        <v>333</v>
      </c>
      <c r="N136" s="1101">
        <v>4</v>
      </c>
      <c r="O136" s="1101"/>
      <c r="P136" s="1101"/>
      <c r="Q136" s="1101"/>
      <c r="R136" s="1101"/>
      <c r="S136" s="1099" t="s">
        <v>413</v>
      </c>
      <c r="T136" s="1101" t="s">
        <v>107</v>
      </c>
      <c r="U136" s="1101">
        <v>3</v>
      </c>
      <c r="V136" s="1101" t="s">
        <v>121</v>
      </c>
      <c r="W136" s="1101" t="s">
        <v>122</v>
      </c>
      <c r="X136" s="1101" t="s">
        <v>76</v>
      </c>
      <c r="Y136" s="1101" t="s">
        <v>453</v>
      </c>
      <c r="Z136" s="1099" t="s">
        <v>78</v>
      </c>
      <c r="AA136" s="449">
        <v>0</v>
      </c>
      <c r="AB136" s="449">
        <v>0.33</v>
      </c>
      <c r="AC136" s="449">
        <v>0.33</v>
      </c>
      <c r="AD136" s="449">
        <v>0.34</v>
      </c>
      <c r="AE136" s="111"/>
      <c r="AF136" s="111"/>
      <c r="AG136" s="111"/>
      <c r="AH136" s="111"/>
      <c r="AI136" s="40"/>
      <c r="AJ136" s="41"/>
      <c r="AK136" s="41"/>
      <c r="AL136" s="41"/>
      <c r="AM136" s="41"/>
      <c r="AN136" s="41"/>
      <c r="AO136" s="40"/>
      <c r="AP136" s="41"/>
      <c r="AQ136" s="41"/>
      <c r="AR136" s="41"/>
      <c r="AS136" s="41"/>
      <c r="AT136" s="41"/>
      <c r="AU136" s="40"/>
      <c r="AV136" s="70"/>
      <c r="AW136" s="72"/>
      <c r="AX136" s="73"/>
      <c r="AY136" s="73"/>
      <c r="AZ136" s="40"/>
      <c r="BA136" s="40"/>
      <c r="BB136" s="21"/>
      <c r="BC136" s="41"/>
      <c r="BD136" s="41"/>
      <c r="BE136" s="41"/>
      <c r="BF136" s="41"/>
      <c r="BG136" s="40"/>
      <c r="BH136" s="40"/>
      <c r="BI136" s="43"/>
      <c r="BJ136" s="44"/>
      <c r="BK136" s="44"/>
      <c r="BL136" s="44"/>
      <c r="BM136" s="44"/>
      <c r="BN136" s="44"/>
      <c r="BO136" s="44"/>
      <c r="BP136" s="44"/>
      <c r="BQ136" s="44"/>
      <c r="BR136" s="44"/>
      <c r="BS136" s="44"/>
      <c r="BT136" s="44"/>
      <c r="BU136" s="44"/>
      <c r="BV136" s="44"/>
      <c r="BW136" s="43"/>
      <c r="BX136" s="44"/>
      <c r="BY136" s="44"/>
      <c r="BZ136" s="44"/>
      <c r="CA136" s="44"/>
      <c r="CB136" s="44"/>
      <c r="CC136" s="44"/>
      <c r="CD136" s="44"/>
      <c r="CE136" s="44"/>
      <c r="CF136" s="44"/>
      <c r="CG136" s="44"/>
      <c r="CH136" s="44"/>
      <c r="CI136" s="44"/>
      <c r="CJ136" s="45"/>
      <c r="CL136" s="23" t="s">
        <v>111</v>
      </c>
    </row>
    <row r="137" spans="2:304" s="1" customFormat="1" ht="65.099999999999994" customHeight="1" x14ac:dyDescent="0.25">
      <c r="B137" s="1096" t="s">
        <v>59</v>
      </c>
      <c r="C137" s="1096" t="s">
        <v>60</v>
      </c>
      <c r="D137" s="1096" t="s">
        <v>61</v>
      </c>
      <c r="E137" s="1096" t="s">
        <v>62</v>
      </c>
      <c r="F137" s="1096" t="s">
        <v>63</v>
      </c>
      <c r="G137" s="1096" t="s">
        <v>64</v>
      </c>
      <c r="H137" s="1097" t="s">
        <v>65</v>
      </c>
      <c r="I137" s="1097" t="s">
        <v>66</v>
      </c>
      <c r="J137" s="1097" t="s">
        <v>67</v>
      </c>
      <c r="K137" s="1098" t="s">
        <v>104</v>
      </c>
      <c r="L137" s="1101" t="s">
        <v>411</v>
      </c>
      <c r="M137" s="1101" t="s">
        <v>333</v>
      </c>
      <c r="N137" s="1099" t="s">
        <v>124</v>
      </c>
      <c r="O137" s="1099"/>
      <c r="P137" s="1099"/>
      <c r="Q137" s="1099"/>
      <c r="R137" s="1099"/>
      <c r="S137" s="1099" t="s">
        <v>413</v>
      </c>
      <c r="T137" s="1099" t="s">
        <v>107</v>
      </c>
      <c r="U137" s="1099">
        <v>9</v>
      </c>
      <c r="V137" s="444" t="s">
        <v>125</v>
      </c>
      <c r="W137" s="1099" t="s">
        <v>109</v>
      </c>
      <c r="X137" s="1099" t="s">
        <v>76</v>
      </c>
      <c r="Y137" s="1101" t="s">
        <v>126</v>
      </c>
      <c r="Z137" s="1099" t="s">
        <v>78</v>
      </c>
      <c r="AA137" s="449"/>
      <c r="AB137" s="449">
        <v>0.33</v>
      </c>
      <c r="AC137" s="449">
        <v>0.33</v>
      </c>
      <c r="AD137" s="449">
        <v>0.33</v>
      </c>
      <c r="AE137" s="111"/>
      <c r="AF137" s="111"/>
      <c r="AG137" s="111"/>
      <c r="AH137" s="111"/>
      <c r="AI137" s="40"/>
      <c r="AJ137" s="41"/>
      <c r="AK137" s="41"/>
      <c r="AL137" s="41"/>
      <c r="AM137" s="41"/>
      <c r="AN137" s="41"/>
      <c r="AO137" s="40"/>
      <c r="AP137" s="41"/>
      <c r="AQ137" s="41"/>
      <c r="AR137" s="41"/>
      <c r="AS137" s="41"/>
      <c r="AT137" s="41"/>
      <c r="AU137" s="40"/>
      <c r="AV137" s="70"/>
      <c r="AW137" s="72"/>
      <c r="AX137" s="73"/>
      <c r="AY137" s="73"/>
      <c r="AZ137" s="40"/>
      <c r="BA137" s="40"/>
      <c r="BB137" s="21"/>
      <c r="BC137" s="41"/>
      <c r="BD137" s="41"/>
      <c r="BE137" s="41"/>
      <c r="BF137" s="41"/>
      <c r="BG137" s="40"/>
      <c r="BH137" s="40"/>
      <c r="BI137" s="43"/>
      <c r="BJ137" s="44"/>
      <c r="BK137" s="44"/>
      <c r="BL137" s="44"/>
      <c r="BM137" s="44"/>
      <c r="BN137" s="44"/>
      <c r="BO137" s="44"/>
      <c r="BP137" s="44"/>
      <c r="BQ137" s="44"/>
      <c r="BR137" s="44"/>
      <c r="BS137" s="44"/>
      <c r="BT137" s="44"/>
      <c r="BU137" s="44"/>
      <c r="BV137" s="44"/>
      <c r="BW137" s="43"/>
      <c r="BX137" s="44"/>
      <c r="BY137" s="44"/>
      <c r="BZ137" s="44"/>
      <c r="CA137" s="44"/>
      <c r="CB137" s="44"/>
      <c r="CC137" s="44"/>
      <c r="CD137" s="44"/>
      <c r="CE137" s="44"/>
      <c r="CF137" s="44"/>
      <c r="CG137" s="44"/>
      <c r="CH137" s="44"/>
      <c r="CI137" s="44"/>
      <c r="CJ137" s="45"/>
      <c r="CL137" s="23" t="s">
        <v>111</v>
      </c>
    </row>
    <row r="138" spans="2:304" s="1" customFormat="1" ht="65.099999999999994" customHeight="1" x14ac:dyDescent="0.25">
      <c r="B138" s="1096" t="s">
        <v>59</v>
      </c>
      <c r="C138" s="1096" t="s">
        <v>60</v>
      </c>
      <c r="D138" s="1096" t="s">
        <v>61</v>
      </c>
      <c r="E138" s="1096" t="s">
        <v>62</v>
      </c>
      <c r="F138" s="1096" t="s">
        <v>63</v>
      </c>
      <c r="G138" s="1096" t="s">
        <v>64</v>
      </c>
      <c r="H138" s="1097" t="s">
        <v>65</v>
      </c>
      <c r="I138" s="1097" t="s">
        <v>66</v>
      </c>
      <c r="J138" s="1097" t="s">
        <v>67</v>
      </c>
      <c r="K138" s="1098" t="s">
        <v>104</v>
      </c>
      <c r="L138" s="1101" t="s">
        <v>411</v>
      </c>
      <c r="M138" s="1101" t="s">
        <v>333</v>
      </c>
      <c r="N138" s="1099" t="s">
        <v>127</v>
      </c>
      <c r="O138" s="1099"/>
      <c r="P138" s="1099"/>
      <c r="Q138" s="1099"/>
      <c r="R138" s="1099"/>
      <c r="S138" s="1099" t="s">
        <v>413</v>
      </c>
      <c r="T138" s="1099" t="s">
        <v>107</v>
      </c>
      <c r="U138" s="1099">
        <v>9</v>
      </c>
      <c r="V138" s="444" t="s">
        <v>128</v>
      </c>
      <c r="W138" s="1099" t="s">
        <v>109</v>
      </c>
      <c r="X138" s="1108" t="s">
        <v>76</v>
      </c>
      <c r="Y138" s="1101" t="s">
        <v>129</v>
      </c>
      <c r="Z138" s="1099" t="s">
        <v>78</v>
      </c>
      <c r="AA138" s="449"/>
      <c r="AB138" s="449">
        <v>0.33</v>
      </c>
      <c r="AC138" s="449">
        <v>0.33</v>
      </c>
      <c r="AD138" s="449">
        <v>0.34</v>
      </c>
      <c r="AE138" s="111"/>
      <c r="AF138" s="111"/>
      <c r="AG138" s="111"/>
      <c r="AH138" s="111"/>
      <c r="AI138" s="40"/>
      <c r="AJ138" s="41"/>
      <c r="AK138" s="41"/>
      <c r="AL138" s="41"/>
      <c r="AM138" s="41"/>
      <c r="AN138" s="41"/>
      <c r="AO138" s="40"/>
      <c r="AP138" s="41"/>
      <c r="AQ138" s="41"/>
      <c r="AR138" s="41"/>
      <c r="AS138" s="41"/>
      <c r="AT138" s="41"/>
      <c r="AU138" s="40"/>
      <c r="AV138" s="70"/>
      <c r="AW138" s="71"/>
      <c r="AX138" s="69"/>
      <c r="AY138" s="70"/>
      <c r="AZ138" s="40"/>
      <c r="BA138" s="40"/>
      <c r="BB138" s="21"/>
      <c r="BC138" s="41"/>
      <c r="BD138" s="41"/>
      <c r="BE138" s="41"/>
      <c r="BF138" s="41"/>
      <c r="BG138" s="40"/>
      <c r="BH138" s="40"/>
      <c r="BI138" s="43"/>
      <c r="BJ138" s="44"/>
      <c r="BK138" s="44"/>
      <c r="BL138" s="44"/>
      <c r="BM138" s="44"/>
      <c r="BN138" s="44"/>
      <c r="BO138" s="44"/>
      <c r="BP138" s="44"/>
      <c r="BQ138" s="44"/>
      <c r="BR138" s="44"/>
      <c r="BS138" s="44"/>
      <c r="BT138" s="44"/>
      <c r="BU138" s="44"/>
      <c r="BV138" s="44"/>
      <c r="BW138" s="43"/>
      <c r="BX138" s="44"/>
      <c r="BY138" s="44"/>
      <c r="BZ138" s="44"/>
      <c r="CA138" s="44"/>
      <c r="CB138" s="44"/>
      <c r="CC138" s="44"/>
      <c r="CD138" s="44"/>
      <c r="CE138" s="44"/>
      <c r="CF138" s="44"/>
      <c r="CG138" s="44"/>
      <c r="CH138" s="44"/>
      <c r="CI138" s="44"/>
      <c r="CJ138" s="45"/>
      <c r="CL138" s="23" t="s">
        <v>111</v>
      </c>
    </row>
    <row r="139" spans="2:304" s="1" customFormat="1" ht="65.099999999999994" customHeight="1" x14ac:dyDescent="0.25">
      <c r="B139" s="1096" t="s">
        <v>59</v>
      </c>
      <c r="C139" s="1096" t="s">
        <v>60</v>
      </c>
      <c r="D139" s="1096" t="s">
        <v>61</v>
      </c>
      <c r="E139" s="1096" t="s">
        <v>62</v>
      </c>
      <c r="F139" s="1096" t="s">
        <v>63</v>
      </c>
      <c r="G139" s="1096" t="s">
        <v>64</v>
      </c>
      <c r="H139" s="1097" t="s">
        <v>65</v>
      </c>
      <c r="I139" s="1097" t="s">
        <v>66</v>
      </c>
      <c r="J139" s="1097" t="s">
        <v>67</v>
      </c>
      <c r="K139" s="1098" t="s">
        <v>104</v>
      </c>
      <c r="L139" s="1101" t="s">
        <v>411</v>
      </c>
      <c r="M139" s="1101" t="s">
        <v>333</v>
      </c>
      <c r="N139" s="1099" t="s">
        <v>130</v>
      </c>
      <c r="O139" s="1099"/>
      <c r="P139" s="1099"/>
      <c r="Q139" s="1099"/>
      <c r="R139" s="1099"/>
      <c r="S139" s="1099" t="s">
        <v>413</v>
      </c>
      <c r="T139" s="1099" t="s">
        <v>107</v>
      </c>
      <c r="U139" s="1110">
        <v>1</v>
      </c>
      <c r="V139" s="444" t="s">
        <v>130</v>
      </c>
      <c r="W139" s="1099" t="s">
        <v>131</v>
      </c>
      <c r="X139" s="1099" t="s">
        <v>76</v>
      </c>
      <c r="Y139" s="1099" t="s">
        <v>132</v>
      </c>
      <c r="Z139" s="1099" t="s">
        <v>78</v>
      </c>
      <c r="AA139" s="449"/>
      <c r="AB139" s="449"/>
      <c r="AC139" s="449"/>
      <c r="AD139" s="449">
        <v>1</v>
      </c>
      <c r="AE139" s="111"/>
      <c r="AF139" s="111"/>
      <c r="AG139" s="111"/>
      <c r="AH139" s="111"/>
      <c r="AI139" s="40"/>
      <c r="AJ139" s="41"/>
      <c r="AK139" s="41"/>
      <c r="AL139" s="41"/>
      <c r="AM139" s="41"/>
      <c r="AN139" s="41"/>
      <c r="AO139" s="40"/>
      <c r="AP139" s="41"/>
      <c r="AQ139" s="41"/>
      <c r="AR139" s="41"/>
      <c r="AS139" s="41"/>
      <c r="AT139" s="41"/>
      <c r="AU139" s="40"/>
      <c r="AV139" s="79"/>
      <c r="AW139" s="80"/>
      <c r="AX139" s="81"/>
      <c r="AY139" s="79"/>
      <c r="AZ139" s="40"/>
      <c r="BA139" s="40"/>
      <c r="BB139" s="21"/>
      <c r="BC139" s="41"/>
      <c r="BD139" s="41"/>
      <c r="BE139" s="41"/>
      <c r="BF139" s="41"/>
      <c r="BG139" s="40"/>
      <c r="BH139" s="40"/>
      <c r="BI139" s="43"/>
      <c r="BJ139" s="44"/>
      <c r="BK139" s="44"/>
      <c r="BL139" s="44"/>
      <c r="BM139" s="44"/>
      <c r="BN139" s="44"/>
      <c r="BO139" s="44"/>
      <c r="BP139" s="44"/>
      <c r="BQ139" s="44"/>
      <c r="BR139" s="44"/>
      <c r="BS139" s="44"/>
      <c r="BT139" s="44"/>
      <c r="BU139" s="44"/>
      <c r="BV139" s="44"/>
      <c r="BW139" s="43"/>
      <c r="BX139" s="44"/>
      <c r="BY139" s="44"/>
      <c r="BZ139" s="44"/>
      <c r="CA139" s="44"/>
      <c r="CB139" s="44"/>
      <c r="CC139" s="44"/>
      <c r="CD139" s="44"/>
      <c r="CE139" s="44"/>
      <c r="CF139" s="44"/>
      <c r="CG139" s="44"/>
      <c r="CH139" s="44"/>
      <c r="CI139" s="44"/>
      <c r="CJ139" s="45"/>
      <c r="CL139" s="23" t="s">
        <v>111</v>
      </c>
    </row>
    <row r="140" spans="2:304" s="25" customFormat="1" ht="65.099999999999994" customHeight="1" x14ac:dyDescent="0.25">
      <c r="B140" s="1096" t="s">
        <v>59</v>
      </c>
      <c r="C140" s="1096" t="s">
        <v>60</v>
      </c>
      <c r="D140" s="1096" t="s">
        <v>61</v>
      </c>
      <c r="E140" s="1096" t="s">
        <v>62</v>
      </c>
      <c r="F140" s="1096" t="s">
        <v>63</v>
      </c>
      <c r="G140" s="1096" t="s">
        <v>64</v>
      </c>
      <c r="H140" s="1097" t="s">
        <v>65</v>
      </c>
      <c r="I140" s="1097" t="s">
        <v>66</v>
      </c>
      <c r="J140" s="1097" t="s">
        <v>67</v>
      </c>
      <c r="K140" s="1098" t="s">
        <v>104</v>
      </c>
      <c r="L140" s="1099" t="s">
        <v>454</v>
      </c>
      <c r="M140" s="1099" t="s">
        <v>333</v>
      </c>
      <c r="N140" s="1101" t="s">
        <v>455</v>
      </c>
      <c r="O140" s="1101"/>
      <c r="P140" s="1101"/>
      <c r="Q140" s="1101"/>
      <c r="R140" s="1102"/>
      <c r="S140" s="1101" t="s">
        <v>456</v>
      </c>
      <c r="T140" s="1101" t="s">
        <v>457</v>
      </c>
      <c r="U140" s="444">
        <v>4</v>
      </c>
      <c r="V140" s="1099" t="s">
        <v>458</v>
      </c>
      <c r="W140" s="1099" t="s">
        <v>459</v>
      </c>
      <c r="X140" s="1099" t="s">
        <v>460</v>
      </c>
      <c r="Y140" s="1101" t="s">
        <v>461</v>
      </c>
      <c r="Z140" s="1100" t="s">
        <v>462</v>
      </c>
      <c r="AA140" s="445">
        <v>0.1</v>
      </c>
      <c r="AB140" s="445">
        <v>0.3</v>
      </c>
      <c r="AC140" s="445">
        <v>0.3</v>
      </c>
      <c r="AD140" s="445">
        <v>0.3</v>
      </c>
      <c r="AE140" s="111"/>
      <c r="AF140" s="111"/>
      <c r="AG140" s="111"/>
      <c r="AH140" s="111"/>
      <c r="AI140" s="40"/>
      <c r="AJ140" s="41"/>
      <c r="AK140" s="41"/>
      <c r="AL140" s="41"/>
      <c r="AM140" s="41"/>
      <c r="AN140" s="41"/>
      <c r="AO140" s="40"/>
      <c r="AP140" s="41"/>
      <c r="AQ140" s="41"/>
      <c r="AR140" s="41"/>
      <c r="AS140" s="41"/>
      <c r="AT140" s="41"/>
      <c r="AU140" s="40"/>
      <c r="AV140" s="82"/>
      <c r="AW140" s="83"/>
      <c r="AX140" s="84"/>
      <c r="AY140" s="84"/>
      <c r="AZ140" s="40"/>
      <c r="BA140" s="40"/>
      <c r="BB140" s="21"/>
      <c r="BC140" s="41"/>
      <c r="BD140" s="41"/>
      <c r="BE140" s="41"/>
      <c r="BF140" s="41"/>
      <c r="BG140" s="40"/>
      <c r="BH140" s="40"/>
      <c r="BI140" s="43"/>
      <c r="BJ140" s="44"/>
      <c r="BK140" s="44"/>
      <c r="BL140" s="44"/>
      <c r="BM140" s="44"/>
      <c r="BN140" s="44"/>
      <c r="BO140" s="44"/>
      <c r="BP140" s="44"/>
      <c r="BQ140" s="44"/>
      <c r="BR140" s="44"/>
      <c r="BS140" s="44"/>
      <c r="BT140" s="44"/>
      <c r="BU140" s="44"/>
      <c r="BV140" s="44"/>
      <c r="BW140" s="43"/>
      <c r="BX140" s="44"/>
      <c r="BY140" s="44"/>
      <c r="BZ140" s="44"/>
      <c r="CA140" s="44"/>
      <c r="CB140" s="44"/>
      <c r="CC140" s="44"/>
      <c r="CD140" s="44"/>
      <c r="CE140" s="44"/>
      <c r="CF140" s="44"/>
      <c r="CG140" s="44"/>
      <c r="CH140" s="44"/>
      <c r="CI140" s="44"/>
      <c r="CJ140" s="45"/>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c r="GN140" s="1"/>
      <c r="GO140" s="1"/>
      <c r="GP140" s="1"/>
      <c r="GQ140" s="1"/>
      <c r="GR140" s="1"/>
      <c r="GS140" s="1"/>
      <c r="GT140" s="1"/>
      <c r="GU140" s="1"/>
      <c r="GV140" s="1"/>
      <c r="GW140" s="1"/>
      <c r="GX140" s="1"/>
      <c r="GY140" s="1"/>
      <c r="GZ140" s="1"/>
      <c r="HA140" s="1"/>
      <c r="HB140" s="1"/>
      <c r="HC140" s="1"/>
      <c r="HD140" s="1"/>
      <c r="HE140" s="1"/>
      <c r="HF140" s="1"/>
      <c r="HG140" s="1"/>
      <c r="HH140" s="1"/>
      <c r="HI140" s="1"/>
      <c r="HJ140" s="1"/>
      <c r="HK140" s="1"/>
      <c r="HL140" s="1"/>
      <c r="HM140" s="1"/>
      <c r="HN140" s="1"/>
      <c r="HO140" s="1"/>
      <c r="HP140" s="1"/>
      <c r="HQ140" s="1"/>
      <c r="HR140" s="1"/>
      <c r="HS140" s="1"/>
      <c r="HT140" s="1"/>
      <c r="HU140" s="1"/>
      <c r="HV140" s="1"/>
      <c r="HW140" s="1"/>
      <c r="HX140" s="1"/>
      <c r="HY140" s="1"/>
      <c r="HZ140" s="1"/>
      <c r="IA140" s="1"/>
      <c r="IB140" s="1"/>
      <c r="IC140" s="1"/>
      <c r="ID140" s="1"/>
      <c r="IE140" s="1"/>
      <c r="IF140" s="1"/>
      <c r="IG140" s="1"/>
      <c r="IH140" s="1"/>
      <c r="II140" s="1"/>
      <c r="IJ140" s="1"/>
      <c r="IK140" s="1"/>
      <c r="IL140" s="1"/>
      <c r="IM140" s="1"/>
      <c r="IN140" s="1"/>
      <c r="IO140" s="1"/>
      <c r="IP140" s="1"/>
      <c r="IQ140" s="1"/>
      <c r="IR140" s="1"/>
      <c r="IS140" s="1"/>
      <c r="IT140" s="1"/>
      <c r="IU140" s="1"/>
      <c r="IV140" s="1"/>
      <c r="IW140" s="1"/>
      <c r="IX140" s="1"/>
      <c r="IY140" s="1"/>
      <c r="IZ140" s="1"/>
      <c r="JA140" s="1"/>
      <c r="JB140" s="1"/>
      <c r="JC140" s="1"/>
      <c r="JD140" s="1"/>
      <c r="JE140" s="1"/>
      <c r="JF140" s="1"/>
      <c r="JG140" s="1"/>
      <c r="JH140" s="1"/>
      <c r="JI140" s="1"/>
      <c r="JJ140" s="1"/>
      <c r="JK140" s="1"/>
      <c r="JL140" s="1"/>
      <c r="JM140" s="1"/>
      <c r="JN140" s="1"/>
      <c r="JO140" s="1"/>
      <c r="JP140" s="1"/>
      <c r="JQ140" s="1"/>
      <c r="JR140" s="1"/>
      <c r="JS140" s="1"/>
      <c r="JT140" s="1"/>
      <c r="JU140" s="1"/>
      <c r="JV140" s="1"/>
      <c r="JW140" s="1"/>
      <c r="JX140" s="1"/>
      <c r="JY140" s="1"/>
      <c r="JZ140" s="1"/>
      <c r="KA140" s="1"/>
      <c r="KB140" s="1"/>
      <c r="KC140" s="1"/>
      <c r="KD140" s="1"/>
      <c r="KE140" s="1"/>
      <c r="KF140" s="1"/>
      <c r="KG140" s="1"/>
      <c r="KH140" s="1"/>
      <c r="KI140" s="1"/>
      <c r="KJ140" s="1"/>
      <c r="KK140" s="1"/>
      <c r="KL140" s="1"/>
      <c r="KM140" s="1"/>
      <c r="KN140" s="1"/>
      <c r="KO140" s="1"/>
      <c r="KP140" s="1"/>
      <c r="KQ140" s="1"/>
      <c r="KR140" s="1"/>
    </row>
    <row r="141" spans="2:304" s="25" customFormat="1" ht="65.099999999999994" customHeight="1" x14ac:dyDescent="0.25">
      <c r="B141" s="1096" t="s">
        <v>59</v>
      </c>
      <c r="C141" s="1096" t="s">
        <v>60</v>
      </c>
      <c r="D141" s="1096" t="s">
        <v>61</v>
      </c>
      <c r="E141" s="1096" t="s">
        <v>62</v>
      </c>
      <c r="F141" s="1096" t="s">
        <v>63</v>
      </c>
      <c r="G141" s="1096" t="s">
        <v>64</v>
      </c>
      <c r="H141" s="1097" t="s">
        <v>65</v>
      </c>
      <c r="I141" s="1097" t="s">
        <v>66</v>
      </c>
      <c r="J141" s="1097" t="s">
        <v>67</v>
      </c>
      <c r="K141" s="1098" t="s">
        <v>104</v>
      </c>
      <c r="L141" s="1099" t="s">
        <v>454</v>
      </c>
      <c r="M141" s="1099" t="s">
        <v>333</v>
      </c>
      <c r="N141" s="1101" t="s">
        <v>463</v>
      </c>
      <c r="O141" s="1101"/>
      <c r="P141" s="1101"/>
      <c r="Q141" s="1101"/>
      <c r="R141" s="1102"/>
      <c r="S141" s="1101" t="s">
        <v>456</v>
      </c>
      <c r="T141" s="1101" t="s">
        <v>457</v>
      </c>
      <c r="U141" s="444">
        <v>27</v>
      </c>
      <c r="V141" s="1099" t="s">
        <v>464</v>
      </c>
      <c r="W141" s="1099" t="s">
        <v>465</v>
      </c>
      <c r="X141" s="1099" t="s">
        <v>460</v>
      </c>
      <c r="Y141" s="1099" t="s">
        <v>466</v>
      </c>
      <c r="Z141" s="1100" t="s">
        <v>462</v>
      </c>
      <c r="AA141" s="445">
        <v>0.1</v>
      </c>
      <c r="AB141" s="445">
        <v>0.3</v>
      </c>
      <c r="AC141" s="445">
        <v>0.3</v>
      </c>
      <c r="AD141" s="445">
        <v>0.3</v>
      </c>
      <c r="AE141" s="111"/>
      <c r="AF141" s="111"/>
      <c r="AG141" s="111"/>
      <c r="AH141" s="111"/>
      <c r="AI141" s="40"/>
      <c r="AJ141" s="41"/>
      <c r="AK141" s="41"/>
      <c r="AL141" s="41"/>
      <c r="AM141" s="41"/>
      <c r="AN141" s="41"/>
      <c r="AO141" s="40"/>
      <c r="AP141" s="41"/>
      <c r="AQ141" s="41"/>
      <c r="AR141" s="41"/>
      <c r="AS141" s="41"/>
      <c r="AT141" s="41"/>
      <c r="AU141" s="40"/>
      <c r="AV141" s="82"/>
      <c r="AW141" s="83"/>
      <c r="AX141" s="84"/>
      <c r="AY141" s="84"/>
      <c r="AZ141" s="40"/>
      <c r="BA141" s="40"/>
      <c r="BB141" s="21"/>
      <c r="BC141" s="41"/>
      <c r="BD141" s="41"/>
      <c r="BE141" s="41"/>
      <c r="BF141" s="41"/>
      <c r="BG141" s="40"/>
      <c r="BH141" s="40"/>
      <c r="BI141" s="43"/>
      <c r="BJ141" s="44"/>
      <c r="BK141" s="44"/>
      <c r="BL141" s="44"/>
      <c r="BM141" s="44"/>
      <c r="BN141" s="44"/>
      <c r="BO141" s="44"/>
      <c r="BP141" s="44"/>
      <c r="BQ141" s="44"/>
      <c r="BR141" s="44"/>
      <c r="BS141" s="44"/>
      <c r="BT141" s="44"/>
      <c r="BU141" s="44"/>
      <c r="BV141" s="44"/>
      <c r="BW141" s="43"/>
      <c r="BX141" s="44"/>
      <c r="BY141" s="44"/>
      <c r="BZ141" s="44"/>
      <c r="CA141" s="44"/>
      <c r="CB141" s="44"/>
      <c r="CC141" s="44"/>
      <c r="CD141" s="44"/>
      <c r="CE141" s="44"/>
      <c r="CF141" s="44"/>
      <c r="CG141" s="44"/>
      <c r="CH141" s="44"/>
      <c r="CI141" s="44"/>
      <c r="CJ141" s="45"/>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c r="GU141" s="1"/>
      <c r="GV141" s="1"/>
      <c r="GW141" s="1"/>
      <c r="GX141" s="1"/>
      <c r="GY141" s="1"/>
      <c r="GZ141" s="1"/>
      <c r="HA141" s="1"/>
      <c r="HB141" s="1"/>
      <c r="HC141" s="1"/>
      <c r="HD141" s="1"/>
      <c r="HE141" s="1"/>
      <c r="HF141" s="1"/>
      <c r="HG141" s="1"/>
      <c r="HH141" s="1"/>
      <c r="HI141" s="1"/>
      <c r="HJ141" s="1"/>
      <c r="HK141" s="1"/>
      <c r="HL141" s="1"/>
      <c r="HM141" s="1"/>
      <c r="HN141" s="1"/>
      <c r="HO141" s="1"/>
      <c r="HP141" s="1"/>
      <c r="HQ141" s="1"/>
      <c r="HR141" s="1"/>
      <c r="HS141" s="1"/>
      <c r="HT141" s="1"/>
      <c r="HU141" s="1"/>
      <c r="HV141" s="1"/>
      <c r="HW141" s="1"/>
      <c r="HX141" s="1"/>
      <c r="HY141" s="1"/>
      <c r="HZ141" s="1"/>
      <c r="IA141" s="1"/>
      <c r="IB141" s="1"/>
      <c r="IC141" s="1"/>
      <c r="ID141" s="1"/>
      <c r="IE141" s="1"/>
      <c r="IF141" s="1"/>
      <c r="IG141" s="1"/>
      <c r="IH141" s="1"/>
      <c r="II141" s="1"/>
      <c r="IJ141" s="1"/>
      <c r="IK141" s="1"/>
      <c r="IL141" s="1"/>
      <c r="IM141" s="1"/>
      <c r="IN141" s="1"/>
      <c r="IO141" s="1"/>
      <c r="IP141" s="1"/>
      <c r="IQ141" s="1"/>
      <c r="IR141" s="1"/>
      <c r="IS141" s="1"/>
      <c r="IT141" s="1"/>
      <c r="IU141" s="1"/>
      <c r="IV141" s="1"/>
      <c r="IW141" s="1"/>
      <c r="IX141" s="1"/>
      <c r="IY141" s="1"/>
      <c r="IZ141" s="1"/>
      <c r="JA141" s="1"/>
      <c r="JB141" s="1"/>
      <c r="JC141" s="1"/>
      <c r="JD141" s="1"/>
      <c r="JE141" s="1"/>
      <c r="JF141" s="1"/>
      <c r="JG141" s="1"/>
      <c r="JH141" s="1"/>
      <c r="JI141" s="1"/>
      <c r="JJ141" s="1"/>
      <c r="JK141" s="1"/>
      <c r="JL141" s="1"/>
      <c r="JM141" s="1"/>
      <c r="JN141" s="1"/>
      <c r="JO141" s="1"/>
      <c r="JP141" s="1"/>
      <c r="JQ141" s="1"/>
      <c r="JR141" s="1"/>
      <c r="JS141" s="1"/>
      <c r="JT141" s="1"/>
      <c r="JU141" s="1"/>
      <c r="JV141" s="1"/>
      <c r="JW141" s="1"/>
      <c r="JX141" s="1"/>
      <c r="JY141" s="1"/>
      <c r="JZ141" s="1"/>
      <c r="KA141" s="1"/>
      <c r="KB141" s="1"/>
      <c r="KC141" s="1"/>
      <c r="KD141" s="1"/>
      <c r="KE141" s="1"/>
      <c r="KF141" s="1"/>
      <c r="KG141" s="1"/>
      <c r="KH141" s="1"/>
      <c r="KI141" s="1"/>
      <c r="KJ141" s="1"/>
      <c r="KK141" s="1"/>
      <c r="KL141" s="1"/>
      <c r="KM141" s="1"/>
      <c r="KN141" s="1"/>
      <c r="KO141" s="1"/>
      <c r="KP141" s="1"/>
      <c r="KQ141" s="1"/>
      <c r="KR141" s="1"/>
    </row>
    <row r="142" spans="2:304" s="23" customFormat="1" ht="65.099999999999994" customHeight="1" x14ac:dyDescent="0.25">
      <c r="B142" s="1096" t="s">
        <v>59</v>
      </c>
      <c r="C142" s="1096" t="s">
        <v>60</v>
      </c>
      <c r="D142" s="1096" t="s">
        <v>61</v>
      </c>
      <c r="E142" s="1096" t="s">
        <v>62</v>
      </c>
      <c r="F142" s="1096" t="s">
        <v>63</v>
      </c>
      <c r="G142" s="1096" t="s">
        <v>64</v>
      </c>
      <c r="H142" s="1097" t="s">
        <v>65</v>
      </c>
      <c r="I142" s="1097" t="s">
        <v>66</v>
      </c>
      <c r="J142" s="1097" t="s">
        <v>67</v>
      </c>
      <c r="K142" s="1098" t="s">
        <v>104</v>
      </c>
      <c r="L142" s="1099" t="s">
        <v>454</v>
      </c>
      <c r="M142" s="1099" t="s">
        <v>333</v>
      </c>
      <c r="N142" s="1101" t="s">
        <v>467</v>
      </c>
      <c r="O142" s="1101"/>
      <c r="P142" s="1101"/>
      <c r="Q142" s="1101"/>
      <c r="R142" s="1102"/>
      <c r="S142" s="1101" t="s">
        <v>456</v>
      </c>
      <c r="T142" s="1101" t="s">
        <v>457</v>
      </c>
      <c r="U142" s="444">
        <v>9</v>
      </c>
      <c r="V142" s="1101" t="s">
        <v>468</v>
      </c>
      <c r="W142" s="444" t="s">
        <v>465</v>
      </c>
      <c r="X142" s="1099" t="s">
        <v>460</v>
      </c>
      <c r="Y142" s="1099" t="s">
        <v>469</v>
      </c>
      <c r="Z142" s="1100" t="s">
        <v>470</v>
      </c>
      <c r="AA142" s="445">
        <v>0.1</v>
      </c>
      <c r="AB142" s="445">
        <v>0.3</v>
      </c>
      <c r="AC142" s="445">
        <v>0.3</v>
      </c>
      <c r="AD142" s="445">
        <v>0.3</v>
      </c>
      <c r="AE142" s="111"/>
      <c r="AF142" s="111"/>
      <c r="AG142" s="111"/>
      <c r="AH142" s="111"/>
      <c r="AI142" s="40"/>
      <c r="AJ142" s="41"/>
      <c r="AK142" s="47"/>
      <c r="AL142" s="47"/>
      <c r="AM142" s="47"/>
      <c r="AN142" s="41"/>
      <c r="AO142" s="40"/>
      <c r="AP142" s="47"/>
      <c r="AQ142" s="41"/>
      <c r="AR142" s="41"/>
      <c r="AS142" s="41"/>
      <c r="AT142" s="47"/>
      <c r="AU142" s="40"/>
      <c r="AV142" s="82"/>
      <c r="AW142" s="85"/>
      <c r="AX142" s="84"/>
      <c r="AY142" s="84"/>
      <c r="AZ142" s="40"/>
      <c r="BA142" s="40"/>
      <c r="BB142" s="47"/>
      <c r="BC142" s="41"/>
      <c r="BD142" s="41"/>
      <c r="BE142" s="41"/>
      <c r="BF142" s="47"/>
      <c r="BG142" s="40"/>
      <c r="BH142" s="40"/>
      <c r="BI142" s="43"/>
      <c r="BJ142" s="48"/>
      <c r="BK142" s="48"/>
      <c r="BL142" s="48"/>
      <c r="BM142" s="48"/>
      <c r="BN142" s="48"/>
      <c r="BO142" s="48"/>
      <c r="BP142" s="48"/>
      <c r="BQ142" s="48"/>
      <c r="BR142" s="48"/>
      <c r="BS142" s="48"/>
      <c r="BT142" s="48"/>
      <c r="BU142" s="48"/>
      <c r="BV142" s="48"/>
      <c r="BW142" s="43"/>
      <c r="BX142" s="48"/>
      <c r="BY142" s="48"/>
      <c r="BZ142" s="48"/>
      <c r="CA142" s="48"/>
      <c r="CB142" s="48"/>
      <c r="CC142" s="48"/>
      <c r="CD142" s="48"/>
      <c r="CE142" s="48"/>
      <c r="CF142" s="48"/>
      <c r="CG142" s="48"/>
      <c r="CH142" s="48"/>
      <c r="CI142" s="48"/>
      <c r="CJ142" s="49"/>
    </row>
    <row r="143" spans="2:304" s="25" customFormat="1" ht="65.099999999999994" customHeight="1" x14ac:dyDescent="0.2">
      <c r="B143" s="1096" t="s">
        <v>59</v>
      </c>
      <c r="C143" s="1096" t="s">
        <v>60</v>
      </c>
      <c r="D143" s="1096" t="s">
        <v>61</v>
      </c>
      <c r="E143" s="1096" t="s">
        <v>62</v>
      </c>
      <c r="F143" s="1096" t="s">
        <v>63</v>
      </c>
      <c r="G143" s="1096" t="s">
        <v>64</v>
      </c>
      <c r="H143" s="1097" t="s">
        <v>65</v>
      </c>
      <c r="I143" s="1097" t="s">
        <v>324</v>
      </c>
      <c r="J143" s="1097" t="s">
        <v>325</v>
      </c>
      <c r="K143" s="1098" t="s">
        <v>357</v>
      </c>
      <c r="L143" s="1099" t="s">
        <v>454</v>
      </c>
      <c r="M143" s="1099" t="s">
        <v>333</v>
      </c>
      <c r="N143" s="1099" t="s">
        <v>471</v>
      </c>
      <c r="O143" s="1101"/>
      <c r="P143" s="1101"/>
      <c r="Q143" s="1101"/>
      <c r="R143" s="1102"/>
      <c r="S143" s="1101" t="s">
        <v>456</v>
      </c>
      <c r="T143" s="1101" t="s">
        <v>457</v>
      </c>
      <c r="U143" s="444">
        <v>4</v>
      </c>
      <c r="V143" s="1099" t="s">
        <v>472</v>
      </c>
      <c r="W143" s="444" t="s">
        <v>473</v>
      </c>
      <c r="X143" s="1099" t="s">
        <v>460</v>
      </c>
      <c r="Y143" s="1099" t="s">
        <v>474</v>
      </c>
      <c r="Z143" s="1100" t="s">
        <v>475</v>
      </c>
      <c r="AA143" s="445">
        <v>0.1</v>
      </c>
      <c r="AB143" s="445">
        <v>0.3</v>
      </c>
      <c r="AC143" s="445">
        <v>0.3</v>
      </c>
      <c r="AD143" s="445">
        <v>0.3</v>
      </c>
      <c r="AE143" s="111"/>
      <c r="AF143" s="111"/>
      <c r="AG143" s="111"/>
      <c r="AH143" s="111"/>
      <c r="AI143" s="40"/>
      <c r="AJ143" s="41"/>
      <c r="AK143" s="41"/>
      <c r="AL143" s="86"/>
      <c r="AM143" s="41"/>
      <c r="AN143" s="41"/>
      <c r="AO143" s="40"/>
      <c r="AP143" s="41"/>
      <c r="AQ143" s="41"/>
      <c r="AR143" s="41"/>
      <c r="AS143" s="41"/>
      <c r="AT143" s="41"/>
      <c r="AU143" s="40"/>
      <c r="AV143" s="41"/>
      <c r="AW143" s="87"/>
      <c r="AX143" s="88"/>
      <c r="AY143" s="88"/>
      <c r="AZ143" s="40"/>
      <c r="BA143" s="40"/>
      <c r="BB143" s="21"/>
      <c r="BC143" s="41"/>
      <c r="BD143" s="41"/>
      <c r="BE143" s="41"/>
      <c r="BF143" s="41"/>
      <c r="BG143" s="40"/>
      <c r="BH143" s="40"/>
      <c r="BI143" s="43"/>
      <c r="BJ143" s="44"/>
      <c r="BK143" s="44"/>
      <c r="BL143" s="44"/>
      <c r="BM143" s="44"/>
      <c r="BN143" s="44"/>
      <c r="BO143" s="44"/>
      <c r="BP143" s="44"/>
      <c r="BQ143" s="44"/>
      <c r="BR143" s="44"/>
      <c r="BS143" s="44"/>
      <c r="BT143" s="44"/>
      <c r="BU143" s="44"/>
      <c r="BV143" s="44"/>
      <c r="BW143" s="43"/>
      <c r="BX143" s="44"/>
      <c r="BY143" s="44"/>
      <c r="BZ143" s="44"/>
      <c r="CA143" s="44"/>
      <c r="CB143" s="44"/>
      <c r="CC143" s="44"/>
      <c r="CD143" s="44"/>
      <c r="CE143" s="44"/>
      <c r="CF143" s="44"/>
      <c r="CG143" s="44"/>
      <c r="CH143" s="44"/>
      <c r="CI143" s="44"/>
      <c r="CJ143" s="45"/>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c r="HB143" s="1"/>
      <c r="HC143" s="1"/>
      <c r="HD143" s="1"/>
      <c r="HE143" s="1"/>
      <c r="HF143" s="1"/>
      <c r="HG143" s="1"/>
      <c r="HH143" s="1"/>
      <c r="HI143" s="1"/>
      <c r="HJ143" s="1"/>
      <c r="HK143" s="1"/>
      <c r="HL143" s="1"/>
      <c r="HM143" s="1"/>
      <c r="HN143" s="1"/>
      <c r="HO143" s="1"/>
      <c r="HP143" s="1"/>
      <c r="HQ143" s="1"/>
      <c r="HR143" s="1"/>
      <c r="HS143" s="1"/>
      <c r="HT143" s="1"/>
      <c r="HU143" s="1"/>
      <c r="HV143" s="1"/>
      <c r="HW143" s="1"/>
      <c r="HX143" s="1"/>
      <c r="HY143" s="1"/>
      <c r="HZ143" s="1"/>
      <c r="IA143" s="1"/>
      <c r="IB143" s="1"/>
      <c r="IC143" s="1"/>
      <c r="ID143" s="1"/>
      <c r="IE143" s="1"/>
      <c r="IF143" s="1"/>
      <c r="IG143" s="1"/>
      <c r="IH143" s="1"/>
      <c r="II143" s="1"/>
      <c r="IJ143" s="1"/>
      <c r="IK143" s="1"/>
      <c r="IL143" s="1"/>
      <c r="IM143" s="1"/>
      <c r="IN143" s="1"/>
      <c r="IO143" s="1"/>
      <c r="IP143" s="1"/>
      <c r="IQ143" s="1"/>
      <c r="IR143" s="1"/>
      <c r="IS143" s="1"/>
      <c r="IT143" s="1"/>
      <c r="IU143" s="1"/>
      <c r="IV143" s="1"/>
      <c r="IW143" s="1"/>
      <c r="IX143" s="1"/>
      <c r="IY143" s="1"/>
      <c r="IZ143" s="1"/>
      <c r="JA143" s="1"/>
      <c r="JB143" s="1"/>
      <c r="JC143" s="1"/>
      <c r="JD143" s="1"/>
      <c r="JE143" s="1"/>
      <c r="JF143" s="1"/>
      <c r="JG143" s="1"/>
      <c r="JH143" s="1"/>
      <c r="JI143" s="1"/>
      <c r="JJ143" s="1"/>
      <c r="JK143" s="1"/>
      <c r="JL143" s="1"/>
      <c r="JM143" s="1"/>
      <c r="JN143" s="1"/>
      <c r="JO143" s="1"/>
      <c r="JP143" s="1"/>
      <c r="JQ143" s="1"/>
      <c r="JR143" s="1"/>
      <c r="JS143" s="1"/>
      <c r="JT143" s="1"/>
      <c r="JU143" s="1"/>
      <c r="JV143" s="1"/>
      <c r="JW143" s="1"/>
      <c r="JX143" s="1"/>
      <c r="JY143" s="1"/>
      <c r="JZ143" s="1"/>
      <c r="KA143" s="1"/>
      <c r="KB143" s="1"/>
      <c r="KC143" s="1"/>
      <c r="KD143" s="1"/>
      <c r="KE143" s="1"/>
      <c r="KF143" s="1"/>
      <c r="KG143" s="1"/>
      <c r="KH143" s="1"/>
      <c r="KI143" s="1"/>
      <c r="KJ143" s="1"/>
      <c r="KK143" s="1"/>
      <c r="KL143" s="1"/>
      <c r="KM143" s="1"/>
      <c r="KN143" s="1"/>
      <c r="KO143" s="1"/>
      <c r="KP143" s="1"/>
      <c r="KQ143" s="1"/>
      <c r="KR143" s="1"/>
    </row>
    <row r="144" spans="2:304" s="25" customFormat="1" ht="65.099999999999994" customHeight="1" x14ac:dyDescent="0.2">
      <c r="B144" s="1096" t="s">
        <v>59</v>
      </c>
      <c r="C144" s="1096" t="s">
        <v>60</v>
      </c>
      <c r="D144" s="1096" t="s">
        <v>61</v>
      </c>
      <c r="E144" s="1096" t="s">
        <v>62</v>
      </c>
      <c r="F144" s="1096" t="s">
        <v>63</v>
      </c>
      <c r="G144" s="1096" t="s">
        <v>64</v>
      </c>
      <c r="H144" s="1097" t="s">
        <v>65</v>
      </c>
      <c r="I144" s="1097" t="s">
        <v>324</v>
      </c>
      <c r="J144" s="1097" t="s">
        <v>325</v>
      </c>
      <c r="K144" s="1098" t="s">
        <v>328</v>
      </c>
      <c r="L144" s="1099" t="s">
        <v>454</v>
      </c>
      <c r="M144" s="1099" t="s">
        <v>333</v>
      </c>
      <c r="N144" s="1099" t="s">
        <v>476</v>
      </c>
      <c r="O144" s="1101"/>
      <c r="P144" s="1101"/>
      <c r="Q144" s="1101"/>
      <c r="R144" s="1102"/>
      <c r="S144" s="1101" t="s">
        <v>456</v>
      </c>
      <c r="T144" s="1101" t="s">
        <v>457</v>
      </c>
      <c r="U144" s="444">
        <v>4</v>
      </c>
      <c r="V144" s="1099" t="s">
        <v>477</v>
      </c>
      <c r="W144" s="444" t="s">
        <v>478</v>
      </c>
      <c r="X144" s="1099" t="s">
        <v>460</v>
      </c>
      <c r="Y144" s="1099" t="s">
        <v>479</v>
      </c>
      <c r="Z144" s="1100" t="s">
        <v>480</v>
      </c>
      <c r="AA144" s="445">
        <v>0.1</v>
      </c>
      <c r="AB144" s="445">
        <v>0.3</v>
      </c>
      <c r="AC144" s="445">
        <v>0.3</v>
      </c>
      <c r="AD144" s="445">
        <v>0.3</v>
      </c>
      <c r="AE144" s="111"/>
      <c r="AF144" s="111"/>
      <c r="AG144" s="111"/>
      <c r="AH144" s="111"/>
      <c r="AI144" s="40"/>
      <c r="AJ144" s="41"/>
      <c r="AK144" s="41"/>
      <c r="AL144" s="89"/>
      <c r="AM144" s="41"/>
      <c r="AN144" s="41"/>
      <c r="AO144" s="40"/>
      <c r="AP144" s="41"/>
      <c r="AQ144" s="41"/>
      <c r="AR144" s="41"/>
      <c r="AS144" s="41"/>
      <c r="AT144" s="41"/>
      <c r="AU144" s="40"/>
      <c r="AV144" s="41"/>
      <c r="AW144" s="90"/>
      <c r="AX144" s="91"/>
      <c r="AY144" s="91"/>
      <c r="AZ144" s="40"/>
      <c r="BA144" s="40"/>
      <c r="BB144" s="21"/>
      <c r="BC144" s="41"/>
      <c r="BD144" s="41"/>
      <c r="BE144" s="41"/>
      <c r="BF144" s="41"/>
      <c r="BG144" s="40"/>
      <c r="BH144" s="40"/>
      <c r="BI144" s="43"/>
      <c r="BJ144" s="44"/>
      <c r="BK144" s="44"/>
      <c r="BL144" s="44"/>
      <c r="BM144" s="44"/>
      <c r="BN144" s="44"/>
      <c r="BO144" s="44"/>
      <c r="BP144" s="44"/>
      <c r="BQ144" s="44"/>
      <c r="BR144" s="44"/>
      <c r="BS144" s="44"/>
      <c r="BT144" s="44"/>
      <c r="BU144" s="44"/>
      <c r="BV144" s="44"/>
      <c r="BW144" s="43"/>
      <c r="BX144" s="44"/>
      <c r="BY144" s="44"/>
      <c r="BZ144" s="44"/>
      <c r="CA144" s="44"/>
      <c r="CB144" s="44"/>
      <c r="CC144" s="44"/>
      <c r="CD144" s="44"/>
      <c r="CE144" s="44"/>
      <c r="CF144" s="44"/>
      <c r="CG144" s="44"/>
      <c r="CH144" s="44"/>
      <c r="CI144" s="44"/>
      <c r="CJ144" s="45"/>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
      <c r="HC144" s="1"/>
      <c r="HD144" s="1"/>
      <c r="HE144" s="1"/>
      <c r="HF144" s="1"/>
      <c r="HG144" s="1"/>
      <c r="HH144" s="1"/>
      <c r="HI144" s="1"/>
      <c r="HJ144" s="1"/>
      <c r="HK144" s="1"/>
      <c r="HL144" s="1"/>
      <c r="HM144" s="1"/>
      <c r="HN144" s="1"/>
      <c r="HO144" s="1"/>
      <c r="HP144" s="1"/>
      <c r="HQ144" s="1"/>
      <c r="HR144" s="1"/>
      <c r="HS144" s="1"/>
      <c r="HT144" s="1"/>
      <c r="HU144" s="1"/>
      <c r="HV144" s="1"/>
      <c r="HW144" s="1"/>
      <c r="HX144" s="1"/>
      <c r="HY144" s="1"/>
      <c r="HZ144" s="1"/>
      <c r="IA144" s="1"/>
      <c r="IB144" s="1"/>
      <c r="IC144" s="1"/>
      <c r="ID144" s="1"/>
      <c r="IE144" s="1"/>
      <c r="IF144" s="1"/>
      <c r="IG144" s="1"/>
      <c r="IH144" s="1"/>
      <c r="II144" s="1"/>
      <c r="IJ144" s="1"/>
      <c r="IK144" s="1"/>
      <c r="IL144" s="1"/>
      <c r="IM144" s="1"/>
      <c r="IN144" s="1"/>
      <c r="IO144" s="1"/>
      <c r="IP144" s="1"/>
      <c r="IQ144" s="1"/>
      <c r="IR144" s="1"/>
      <c r="IS144" s="1"/>
      <c r="IT144" s="1"/>
      <c r="IU144" s="1"/>
      <c r="IV144" s="1"/>
      <c r="IW144" s="1"/>
      <c r="IX144" s="1"/>
      <c r="IY144" s="1"/>
      <c r="IZ144" s="1"/>
      <c r="JA144" s="1"/>
      <c r="JB144" s="1"/>
      <c r="JC144" s="1"/>
      <c r="JD144" s="1"/>
      <c r="JE144" s="1"/>
      <c r="JF144" s="1"/>
      <c r="JG144" s="1"/>
      <c r="JH144" s="1"/>
      <c r="JI144" s="1"/>
      <c r="JJ144" s="1"/>
      <c r="JK144" s="1"/>
      <c r="JL144" s="1"/>
      <c r="JM144" s="1"/>
      <c r="JN144" s="1"/>
      <c r="JO144" s="1"/>
      <c r="JP144" s="1"/>
      <c r="JQ144" s="1"/>
      <c r="JR144" s="1"/>
      <c r="JS144" s="1"/>
      <c r="JT144" s="1"/>
      <c r="JU144" s="1"/>
      <c r="JV144" s="1"/>
      <c r="JW144" s="1"/>
      <c r="JX144" s="1"/>
      <c r="JY144" s="1"/>
      <c r="JZ144" s="1"/>
      <c r="KA144" s="1"/>
      <c r="KB144" s="1"/>
      <c r="KC144" s="1"/>
      <c r="KD144" s="1"/>
      <c r="KE144" s="1"/>
      <c r="KF144" s="1"/>
      <c r="KG144" s="1"/>
      <c r="KH144" s="1"/>
      <c r="KI144" s="1"/>
      <c r="KJ144" s="1"/>
      <c r="KK144" s="1"/>
      <c r="KL144" s="1"/>
      <c r="KM144" s="1"/>
      <c r="KN144" s="1"/>
      <c r="KO144" s="1"/>
      <c r="KP144" s="1"/>
      <c r="KQ144" s="1"/>
      <c r="KR144" s="1"/>
    </row>
    <row r="145" spans="2:304" s="25" customFormat="1" ht="65.099999999999994" customHeight="1" x14ac:dyDescent="0.2">
      <c r="B145" s="1096" t="s">
        <v>59</v>
      </c>
      <c r="C145" s="1096" t="s">
        <v>60</v>
      </c>
      <c r="D145" s="1096" t="s">
        <v>61</v>
      </c>
      <c r="E145" s="1096" t="s">
        <v>62</v>
      </c>
      <c r="F145" s="1096" t="s">
        <v>63</v>
      </c>
      <c r="G145" s="1096" t="s">
        <v>64</v>
      </c>
      <c r="H145" s="1097" t="s">
        <v>65</v>
      </c>
      <c r="I145" s="1097" t="s">
        <v>324</v>
      </c>
      <c r="J145" s="1097" t="s">
        <v>325</v>
      </c>
      <c r="K145" s="1098" t="s">
        <v>328</v>
      </c>
      <c r="L145" s="1101" t="s">
        <v>454</v>
      </c>
      <c r="M145" s="1101" t="s">
        <v>333</v>
      </c>
      <c r="N145" s="1099" t="s">
        <v>105</v>
      </c>
      <c r="O145" s="1099"/>
      <c r="P145" s="1099"/>
      <c r="Q145" s="1099"/>
      <c r="R145" s="1099"/>
      <c r="S145" s="1099" t="s">
        <v>413</v>
      </c>
      <c r="T145" s="1099" t="s">
        <v>107</v>
      </c>
      <c r="U145" s="1099">
        <v>9</v>
      </c>
      <c r="V145" s="444" t="s">
        <v>108</v>
      </c>
      <c r="W145" s="1099" t="s">
        <v>109</v>
      </c>
      <c r="X145" s="1108" t="s">
        <v>76</v>
      </c>
      <c r="Y145" s="1101" t="s">
        <v>110</v>
      </c>
      <c r="Z145" s="1099" t="s">
        <v>78</v>
      </c>
      <c r="AA145" s="449">
        <v>0</v>
      </c>
      <c r="AB145" s="449">
        <v>0.34</v>
      </c>
      <c r="AC145" s="449">
        <v>0.33</v>
      </c>
      <c r="AD145" s="449">
        <v>0.33</v>
      </c>
      <c r="AE145" s="111"/>
      <c r="AF145" s="111"/>
      <c r="AG145" s="111"/>
      <c r="AH145" s="111"/>
      <c r="AI145" s="40"/>
      <c r="AJ145" s="41"/>
      <c r="AK145" s="41"/>
      <c r="AL145" s="89"/>
      <c r="AM145" s="41"/>
      <c r="AN145" s="41"/>
      <c r="AO145" s="40"/>
      <c r="AP145" s="41"/>
      <c r="AQ145" s="41"/>
      <c r="AR145" s="41"/>
      <c r="AS145" s="41"/>
      <c r="AT145" s="41"/>
      <c r="AU145" s="40"/>
      <c r="AV145" s="41"/>
      <c r="AW145" s="90"/>
      <c r="AX145" s="91"/>
      <c r="AY145" s="91"/>
      <c r="AZ145" s="40"/>
      <c r="BA145" s="40"/>
      <c r="BB145" s="21"/>
      <c r="BC145" s="41"/>
      <c r="BD145" s="41"/>
      <c r="BE145" s="41"/>
      <c r="BF145" s="41"/>
      <c r="BG145" s="40"/>
      <c r="BH145" s="40"/>
      <c r="BI145" s="43"/>
      <c r="BJ145" s="44"/>
      <c r="BK145" s="44"/>
      <c r="BL145" s="44"/>
      <c r="BM145" s="44"/>
      <c r="BN145" s="44"/>
      <c r="BO145" s="44"/>
      <c r="BP145" s="44"/>
      <c r="BQ145" s="44"/>
      <c r="BR145" s="44"/>
      <c r="BS145" s="44"/>
      <c r="BT145" s="44"/>
      <c r="BU145" s="44"/>
      <c r="BV145" s="44"/>
      <c r="BW145" s="43"/>
      <c r="BX145" s="44"/>
      <c r="BY145" s="44"/>
      <c r="BZ145" s="44"/>
      <c r="CA145" s="44"/>
      <c r="CB145" s="44"/>
      <c r="CC145" s="44"/>
      <c r="CD145" s="44"/>
      <c r="CE145" s="44"/>
      <c r="CF145" s="44"/>
      <c r="CG145" s="44"/>
      <c r="CH145" s="44"/>
      <c r="CI145" s="44"/>
      <c r="CJ145" s="45"/>
      <c r="CK145" s="1"/>
      <c r="CL145" s="23" t="s">
        <v>111</v>
      </c>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
      <c r="HC145" s="1"/>
      <c r="HD145" s="1"/>
      <c r="HE145" s="1"/>
      <c r="HF145" s="1"/>
      <c r="HG145" s="1"/>
      <c r="HH145" s="1"/>
      <c r="HI145" s="1"/>
      <c r="HJ145" s="1"/>
      <c r="HK145" s="1"/>
      <c r="HL145" s="1"/>
      <c r="HM145" s="1"/>
      <c r="HN145" s="1"/>
      <c r="HO145" s="1"/>
      <c r="HP145" s="1"/>
      <c r="HQ145" s="1"/>
      <c r="HR145" s="1"/>
      <c r="HS145" s="1"/>
      <c r="HT145" s="1"/>
      <c r="HU145" s="1"/>
      <c r="HV145" s="1"/>
      <c r="HW145" s="1"/>
      <c r="HX145" s="1"/>
      <c r="HY145" s="1"/>
      <c r="HZ145" s="1"/>
      <c r="IA145" s="1"/>
      <c r="IB145" s="1"/>
      <c r="IC145" s="1"/>
      <c r="ID145" s="1"/>
      <c r="IE145" s="1"/>
      <c r="IF145" s="1"/>
      <c r="IG145" s="1"/>
      <c r="IH145" s="1"/>
      <c r="II145" s="1"/>
      <c r="IJ145" s="1"/>
      <c r="IK145" s="1"/>
      <c r="IL145" s="1"/>
      <c r="IM145" s="1"/>
      <c r="IN145" s="1"/>
      <c r="IO145" s="1"/>
      <c r="IP145" s="1"/>
      <c r="IQ145" s="1"/>
      <c r="IR145" s="1"/>
      <c r="IS145" s="1"/>
      <c r="IT145" s="1"/>
      <c r="IU145" s="1"/>
      <c r="IV145" s="1"/>
      <c r="IW145" s="1"/>
      <c r="IX145" s="1"/>
      <c r="IY145" s="1"/>
      <c r="IZ145" s="1"/>
      <c r="JA145" s="1"/>
      <c r="JB145" s="1"/>
      <c r="JC145" s="1"/>
      <c r="JD145" s="1"/>
      <c r="JE145" s="1"/>
      <c r="JF145" s="1"/>
      <c r="JG145" s="1"/>
      <c r="JH145" s="1"/>
      <c r="JI145" s="1"/>
      <c r="JJ145" s="1"/>
      <c r="JK145" s="1"/>
      <c r="JL145" s="1"/>
      <c r="JM145" s="1"/>
      <c r="JN145" s="1"/>
      <c r="JO145" s="1"/>
      <c r="JP145" s="1"/>
      <c r="JQ145" s="1"/>
      <c r="JR145" s="1"/>
      <c r="JS145" s="1"/>
      <c r="JT145" s="1"/>
      <c r="JU145" s="1"/>
      <c r="JV145" s="1"/>
      <c r="JW145" s="1"/>
      <c r="JX145" s="1"/>
      <c r="JY145" s="1"/>
      <c r="JZ145" s="1"/>
      <c r="KA145" s="1"/>
      <c r="KB145" s="1"/>
      <c r="KC145" s="1"/>
      <c r="KD145" s="1"/>
      <c r="KE145" s="1"/>
      <c r="KF145" s="1"/>
      <c r="KG145" s="1"/>
      <c r="KH145" s="1"/>
      <c r="KI145" s="1"/>
      <c r="KJ145" s="1"/>
      <c r="KK145" s="1"/>
      <c r="KL145" s="1"/>
      <c r="KM145" s="1"/>
      <c r="KN145" s="1"/>
      <c r="KO145" s="1"/>
      <c r="KP145" s="1"/>
      <c r="KQ145" s="1"/>
      <c r="KR145" s="1"/>
    </row>
    <row r="146" spans="2:304" s="25" customFormat="1" ht="65.099999999999994" customHeight="1" x14ac:dyDescent="0.2">
      <c r="B146" s="1096" t="s">
        <v>59</v>
      </c>
      <c r="C146" s="1096" t="s">
        <v>60</v>
      </c>
      <c r="D146" s="1096" t="s">
        <v>61</v>
      </c>
      <c r="E146" s="1096" t="s">
        <v>62</v>
      </c>
      <c r="F146" s="1096" t="s">
        <v>63</v>
      </c>
      <c r="G146" s="1096" t="s">
        <v>64</v>
      </c>
      <c r="H146" s="1097" t="s">
        <v>65</v>
      </c>
      <c r="I146" s="1097" t="s">
        <v>324</v>
      </c>
      <c r="J146" s="1097" t="s">
        <v>330</v>
      </c>
      <c r="K146" s="1098" t="s">
        <v>326</v>
      </c>
      <c r="L146" s="1101" t="s">
        <v>454</v>
      </c>
      <c r="M146" s="1101" t="s">
        <v>333</v>
      </c>
      <c r="N146" s="1099" t="s">
        <v>112</v>
      </c>
      <c r="O146" s="1099"/>
      <c r="P146" s="1099"/>
      <c r="Q146" s="1099"/>
      <c r="R146" s="1099"/>
      <c r="S146" s="1099" t="s">
        <v>413</v>
      </c>
      <c r="T146" s="1099" t="s">
        <v>107</v>
      </c>
      <c r="U146" s="1101">
        <v>3</v>
      </c>
      <c r="V146" s="1109" t="s">
        <v>113</v>
      </c>
      <c r="W146" s="1101" t="s">
        <v>114</v>
      </c>
      <c r="X146" s="1099" t="s">
        <v>76</v>
      </c>
      <c r="Y146" s="1099" t="s">
        <v>115</v>
      </c>
      <c r="Z146" s="1099" t="s">
        <v>78</v>
      </c>
      <c r="AA146" s="449">
        <v>0</v>
      </c>
      <c r="AB146" s="449">
        <v>0.33</v>
      </c>
      <c r="AC146" s="449">
        <v>0.33</v>
      </c>
      <c r="AD146" s="449">
        <v>0.33</v>
      </c>
      <c r="AE146" s="111"/>
      <c r="AF146" s="111"/>
      <c r="AG146" s="111"/>
      <c r="AH146" s="111"/>
      <c r="AI146" s="40"/>
      <c r="AJ146" s="41"/>
      <c r="AK146" s="41"/>
      <c r="AL146" s="89"/>
      <c r="AM146" s="41"/>
      <c r="AN146" s="41"/>
      <c r="AO146" s="40"/>
      <c r="AP146" s="41"/>
      <c r="AQ146" s="41"/>
      <c r="AR146" s="41"/>
      <c r="AS146" s="41"/>
      <c r="AT146" s="41"/>
      <c r="AU146" s="40"/>
      <c r="AV146" s="41"/>
      <c r="AW146" s="90"/>
      <c r="AX146" s="91"/>
      <c r="AY146" s="91"/>
      <c r="AZ146" s="40"/>
      <c r="BA146" s="40"/>
      <c r="BB146" s="21"/>
      <c r="BC146" s="41"/>
      <c r="BD146" s="41"/>
      <c r="BE146" s="41"/>
      <c r="BF146" s="41"/>
      <c r="BG146" s="40"/>
      <c r="BH146" s="40"/>
      <c r="BI146" s="43"/>
      <c r="BJ146" s="44"/>
      <c r="BK146" s="44"/>
      <c r="BL146" s="44"/>
      <c r="BM146" s="44"/>
      <c r="BN146" s="44"/>
      <c r="BO146" s="44"/>
      <c r="BP146" s="44"/>
      <c r="BQ146" s="44"/>
      <c r="BR146" s="44"/>
      <c r="BS146" s="44"/>
      <c r="BT146" s="44"/>
      <c r="BU146" s="44"/>
      <c r="BV146" s="44"/>
      <c r="BW146" s="43"/>
      <c r="BX146" s="44"/>
      <c r="BY146" s="44"/>
      <c r="BZ146" s="44"/>
      <c r="CA146" s="44"/>
      <c r="CB146" s="44"/>
      <c r="CC146" s="44"/>
      <c r="CD146" s="44"/>
      <c r="CE146" s="44"/>
      <c r="CF146" s="44"/>
      <c r="CG146" s="44"/>
      <c r="CH146" s="44"/>
      <c r="CI146" s="44"/>
      <c r="CJ146" s="45"/>
      <c r="CK146" s="1"/>
      <c r="CL146" s="23" t="s">
        <v>111</v>
      </c>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
      <c r="HC146" s="1"/>
      <c r="HD146" s="1"/>
      <c r="HE146" s="1"/>
      <c r="HF146" s="1"/>
      <c r="HG146" s="1"/>
      <c r="HH146" s="1"/>
      <c r="HI146" s="1"/>
      <c r="HJ146" s="1"/>
      <c r="HK146" s="1"/>
      <c r="HL146" s="1"/>
      <c r="HM146" s="1"/>
      <c r="HN146" s="1"/>
      <c r="HO146" s="1"/>
      <c r="HP146" s="1"/>
      <c r="HQ146" s="1"/>
      <c r="HR146" s="1"/>
      <c r="HS146" s="1"/>
      <c r="HT146" s="1"/>
      <c r="HU146" s="1"/>
      <c r="HV146" s="1"/>
      <c r="HW146" s="1"/>
      <c r="HX146" s="1"/>
      <c r="HY146" s="1"/>
      <c r="HZ146" s="1"/>
      <c r="IA146" s="1"/>
      <c r="IB146" s="1"/>
      <c r="IC146" s="1"/>
      <c r="ID146" s="1"/>
      <c r="IE146" s="1"/>
      <c r="IF146" s="1"/>
      <c r="IG146" s="1"/>
      <c r="IH146" s="1"/>
      <c r="II146" s="1"/>
      <c r="IJ146" s="1"/>
      <c r="IK146" s="1"/>
      <c r="IL146" s="1"/>
      <c r="IM146" s="1"/>
      <c r="IN146" s="1"/>
      <c r="IO146" s="1"/>
      <c r="IP146" s="1"/>
      <c r="IQ146" s="1"/>
      <c r="IR146" s="1"/>
      <c r="IS146" s="1"/>
      <c r="IT146" s="1"/>
      <c r="IU146" s="1"/>
      <c r="IV146" s="1"/>
      <c r="IW146" s="1"/>
      <c r="IX146" s="1"/>
      <c r="IY146" s="1"/>
      <c r="IZ146" s="1"/>
      <c r="JA146" s="1"/>
      <c r="JB146" s="1"/>
      <c r="JC146" s="1"/>
      <c r="JD146" s="1"/>
      <c r="JE146" s="1"/>
      <c r="JF146" s="1"/>
      <c r="JG146" s="1"/>
      <c r="JH146" s="1"/>
      <c r="JI146" s="1"/>
      <c r="JJ146" s="1"/>
      <c r="JK146" s="1"/>
      <c r="JL146" s="1"/>
      <c r="JM146" s="1"/>
      <c r="JN146" s="1"/>
      <c r="JO146" s="1"/>
      <c r="JP146" s="1"/>
      <c r="JQ146" s="1"/>
      <c r="JR146" s="1"/>
      <c r="JS146" s="1"/>
      <c r="JT146" s="1"/>
      <c r="JU146" s="1"/>
      <c r="JV146" s="1"/>
      <c r="JW146" s="1"/>
      <c r="JX146" s="1"/>
      <c r="JY146" s="1"/>
      <c r="JZ146" s="1"/>
      <c r="KA146" s="1"/>
      <c r="KB146" s="1"/>
      <c r="KC146" s="1"/>
      <c r="KD146" s="1"/>
      <c r="KE146" s="1"/>
      <c r="KF146" s="1"/>
      <c r="KG146" s="1"/>
      <c r="KH146" s="1"/>
      <c r="KI146" s="1"/>
      <c r="KJ146" s="1"/>
      <c r="KK146" s="1"/>
      <c r="KL146" s="1"/>
      <c r="KM146" s="1"/>
      <c r="KN146" s="1"/>
      <c r="KO146" s="1"/>
      <c r="KP146" s="1"/>
      <c r="KQ146" s="1"/>
      <c r="KR146" s="1"/>
    </row>
    <row r="147" spans="2:304" s="1" customFormat="1" ht="65.099999999999994" customHeight="1" x14ac:dyDescent="0.2">
      <c r="B147" s="1096" t="s">
        <v>59</v>
      </c>
      <c r="C147" s="1096" t="s">
        <v>60</v>
      </c>
      <c r="D147" s="1096" t="s">
        <v>61</v>
      </c>
      <c r="E147" s="1096" t="s">
        <v>62</v>
      </c>
      <c r="F147" s="1096" t="s">
        <v>63</v>
      </c>
      <c r="G147" s="1096" t="s">
        <v>64</v>
      </c>
      <c r="H147" s="1097" t="s">
        <v>65</v>
      </c>
      <c r="I147" s="1097" t="s">
        <v>324</v>
      </c>
      <c r="J147" s="1097" t="s">
        <v>330</v>
      </c>
      <c r="K147" s="1098" t="s">
        <v>328</v>
      </c>
      <c r="L147" s="1101" t="s">
        <v>454</v>
      </c>
      <c r="M147" s="1101" t="s">
        <v>333</v>
      </c>
      <c r="N147" s="1099" t="s">
        <v>116</v>
      </c>
      <c r="O147" s="1099"/>
      <c r="P147" s="1099"/>
      <c r="Q147" s="1099"/>
      <c r="R147" s="1099"/>
      <c r="S147" s="1099" t="s">
        <v>413</v>
      </c>
      <c r="T147" s="1099" t="s">
        <v>107</v>
      </c>
      <c r="U147" s="1099">
        <v>3</v>
      </c>
      <c r="V147" s="447" t="s">
        <v>117</v>
      </c>
      <c r="W147" s="1099" t="s">
        <v>118</v>
      </c>
      <c r="X147" s="1099" t="s">
        <v>76</v>
      </c>
      <c r="Y147" s="1099" t="s">
        <v>119</v>
      </c>
      <c r="Z147" s="1099" t="s">
        <v>78</v>
      </c>
      <c r="AA147" s="449"/>
      <c r="AB147" s="449">
        <v>0.33</v>
      </c>
      <c r="AC147" s="449">
        <v>0.33</v>
      </c>
      <c r="AD147" s="449">
        <v>0.34</v>
      </c>
      <c r="AE147" s="111"/>
      <c r="AF147" s="111"/>
      <c r="AG147" s="111"/>
      <c r="AH147" s="111"/>
      <c r="AI147" s="40"/>
      <c r="AJ147" s="41"/>
      <c r="AK147" s="41"/>
      <c r="AL147" s="89"/>
      <c r="AM147" s="41"/>
      <c r="AN147" s="41"/>
      <c r="AO147" s="40"/>
      <c r="AP147" s="41"/>
      <c r="AQ147" s="41"/>
      <c r="AR147" s="41"/>
      <c r="AS147" s="41"/>
      <c r="AT147" s="41"/>
      <c r="AU147" s="40"/>
      <c r="AV147" s="41"/>
      <c r="AW147" s="90"/>
      <c r="AX147" s="91"/>
      <c r="AY147" s="92"/>
      <c r="AZ147" s="40"/>
      <c r="BA147" s="40"/>
      <c r="BB147" s="21"/>
      <c r="BC147" s="41"/>
      <c r="BD147" s="41"/>
      <c r="BE147" s="41"/>
      <c r="BF147" s="41"/>
      <c r="BG147" s="40"/>
      <c r="BH147" s="40"/>
      <c r="BI147" s="43"/>
      <c r="BJ147" s="44"/>
      <c r="BK147" s="44"/>
      <c r="BL147" s="44"/>
      <c r="BM147" s="44"/>
      <c r="BN147" s="44"/>
      <c r="BO147" s="44"/>
      <c r="BP147" s="44"/>
      <c r="BQ147" s="44"/>
      <c r="BR147" s="44"/>
      <c r="BS147" s="44"/>
      <c r="BT147" s="44"/>
      <c r="BU147" s="44"/>
      <c r="BV147" s="44"/>
      <c r="BW147" s="43"/>
      <c r="BX147" s="44"/>
      <c r="BY147" s="44"/>
      <c r="BZ147" s="44"/>
      <c r="CA147" s="44"/>
      <c r="CB147" s="44"/>
      <c r="CC147" s="44"/>
      <c r="CD147" s="44"/>
      <c r="CE147" s="44"/>
      <c r="CF147" s="44"/>
      <c r="CG147" s="44"/>
      <c r="CH147" s="44"/>
      <c r="CI147" s="44"/>
      <c r="CJ147" s="45"/>
      <c r="CL147" s="23" t="s">
        <v>111</v>
      </c>
    </row>
    <row r="148" spans="2:304" s="1" customFormat="1" ht="65.099999999999994" customHeight="1" x14ac:dyDescent="0.2">
      <c r="B148" s="1096" t="s">
        <v>59</v>
      </c>
      <c r="C148" s="1096" t="s">
        <v>60</v>
      </c>
      <c r="D148" s="1096" t="s">
        <v>61</v>
      </c>
      <c r="E148" s="1096" t="s">
        <v>62</v>
      </c>
      <c r="F148" s="1096" t="s">
        <v>63</v>
      </c>
      <c r="G148" s="1096" t="s">
        <v>64</v>
      </c>
      <c r="H148" s="1097" t="s">
        <v>65</v>
      </c>
      <c r="I148" s="1097" t="s">
        <v>324</v>
      </c>
      <c r="J148" s="1097" t="s">
        <v>330</v>
      </c>
      <c r="K148" s="1098" t="s">
        <v>328</v>
      </c>
      <c r="L148" s="1101" t="s">
        <v>454</v>
      </c>
      <c r="M148" s="1101" t="s">
        <v>333</v>
      </c>
      <c r="N148" s="1099" t="s">
        <v>120</v>
      </c>
      <c r="O148" s="1099"/>
      <c r="P148" s="1099"/>
      <c r="Q148" s="1099"/>
      <c r="R148" s="1099"/>
      <c r="S148" s="1099" t="s">
        <v>413</v>
      </c>
      <c r="T148" s="1099" t="s">
        <v>107</v>
      </c>
      <c r="U148" s="447">
        <v>1</v>
      </c>
      <c r="V148" s="444" t="s">
        <v>121</v>
      </c>
      <c r="W148" s="1099" t="s">
        <v>122</v>
      </c>
      <c r="X148" s="1099" t="s">
        <v>76</v>
      </c>
      <c r="Y148" s="1099" t="s">
        <v>288</v>
      </c>
      <c r="Z148" s="1099" t="s">
        <v>78</v>
      </c>
      <c r="AA148" s="449"/>
      <c r="AB148" s="449">
        <v>0.5</v>
      </c>
      <c r="AC148" s="449"/>
      <c r="AD148" s="449">
        <v>0.5</v>
      </c>
      <c r="AE148" s="111"/>
      <c r="AF148" s="111"/>
      <c r="AG148" s="111"/>
      <c r="AH148" s="111"/>
      <c r="AI148" s="40"/>
      <c r="AJ148" s="41"/>
      <c r="AK148" s="41"/>
      <c r="AL148" s="89"/>
      <c r="AM148" s="41"/>
      <c r="AN148" s="41"/>
      <c r="AO148" s="40"/>
      <c r="AP148" s="41"/>
      <c r="AQ148" s="41"/>
      <c r="AR148" s="41"/>
      <c r="AS148" s="41"/>
      <c r="AT148" s="41"/>
      <c r="AU148" s="40"/>
      <c r="AV148" s="41"/>
      <c r="AW148" s="90"/>
      <c r="AX148" s="91"/>
      <c r="AY148" s="92"/>
      <c r="AZ148" s="40"/>
      <c r="BA148" s="40"/>
      <c r="BB148" s="21"/>
      <c r="BC148" s="41"/>
      <c r="BD148" s="41"/>
      <c r="BE148" s="41"/>
      <c r="BF148" s="41"/>
      <c r="BG148" s="40"/>
      <c r="BH148" s="40"/>
      <c r="BI148" s="43"/>
      <c r="BJ148" s="44"/>
      <c r="BK148" s="44"/>
      <c r="BL148" s="44"/>
      <c r="BM148" s="44"/>
      <c r="BN148" s="44"/>
      <c r="BO148" s="44"/>
      <c r="BP148" s="44"/>
      <c r="BQ148" s="44"/>
      <c r="BR148" s="44"/>
      <c r="BS148" s="44"/>
      <c r="BT148" s="44"/>
      <c r="BU148" s="44"/>
      <c r="BV148" s="44"/>
      <c r="BW148" s="43"/>
      <c r="BX148" s="44"/>
      <c r="BY148" s="44"/>
      <c r="BZ148" s="44"/>
      <c r="CA148" s="44"/>
      <c r="CB148" s="44"/>
      <c r="CC148" s="44"/>
      <c r="CD148" s="44"/>
      <c r="CE148" s="44"/>
      <c r="CF148" s="44"/>
      <c r="CG148" s="44"/>
      <c r="CH148" s="44"/>
      <c r="CI148" s="44"/>
      <c r="CJ148" s="45"/>
      <c r="CL148" s="23" t="s">
        <v>111</v>
      </c>
    </row>
    <row r="149" spans="2:304" s="1" customFormat="1" ht="65.099999999999994" customHeight="1" x14ac:dyDescent="0.2">
      <c r="B149" s="1096" t="s">
        <v>59</v>
      </c>
      <c r="C149" s="1096" t="s">
        <v>60</v>
      </c>
      <c r="D149" s="1096" t="s">
        <v>61</v>
      </c>
      <c r="E149" s="1096" t="s">
        <v>62</v>
      </c>
      <c r="F149" s="1096" t="s">
        <v>63</v>
      </c>
      <c r="G149" s="1096" t="s">
        <v>64</v>
      </c>
      <c r="H149" s="1097" t="s">
        <v>65</v>
      </c>
      <c r="I149" s="1097" t="s">
        <v>324</v>
      </c>
      <c r="J149" s="1097" t="s">
        <v>330</v>
      </c>
      <c r="K149" s="1098" t="s">
        <v>328</v>
      </c>
      <c r="L149" s="1101" t="s">
        <v>454</v>
      </c>
      <c r="M149" s="1101" t="s">
        <v>333</v>
      </c>
      <c r="N149" s="1099" t="s">
        <v>124</v>
      </c>
      <c r="O149" s="1099"/>
      <c r="P149" s="1099"/>
      <c r="Q149" s="1099"/>
      <c r="R149" s="1099"/>
      <c r="S149" s="1099" t="s">
        <v>413</v>
      </c>
      <c r="T149" s="1099" t="s">
        <v>107</v>
      </c>
      <c r="U149" s="1099">
        <v>9</v>
      </c>
      <c r="V149" s="444" t="s">
        <v>125</v>
      </c>
      <c r="W149" s="1099" t="s">
        <v>109</v>
      </c>
      <c r="X149" s="1099" t="s">
        <v>76</v>
      </c>
      <c r="Y149" s="1101" t="s">
        <v>126</v>
      </c>
      <c r="Z149" s="1099" t="s">
        <v>78</v>
      </c>
      <c r="AA149" s="449"/>
      <c r="AB149" s="449">
        <v>0.33</v>
      </c>
      <c r="AC149" s="449">
        <v>0.33</v>
      </c>
      <c r="AD149" s="449">
        <v>0.33</v>
      </c>
      <c r="AE149" s="111"/>
      <c r="AF149" s="111"/>
      <c r="AG149" s="111"/>
      <c r="AH149" s="111"/>
      <c r="AI149" s="40"/>
      <c r="AJ149" s="41"/>
      <c r="AK149" s="41"/>
      <c r="AL149" s="89"/>
      <c r="AM149" s="41"/>
      <c r="AN149" s="41"/>
      <c r="AO149" s="40"/>
      <c r="AP149" s="41"/>
      <c r="AQ149" s="41"/>
      <c r="AR149" s="41"/>
      <c r="AS149" s="41"/>
      <c r="AT149" s="41"/>
      <c r="AU149" s="40"/>
      <c r="AV149" s="41"/>
      <c r="AW149" s="93"/>
      <c r="AX149" s="91"/>
      <c r="AY149" s="92"/>
      <c r="AZ149" s="40"/>
      <c r="BA149" s="40"/>
      <c r="BB149" s="41"/>
      <c r="BC149" s="41"/>
      <c r="BD149" s="41"/>
      <c r="BE149" s="41"/>
      <c r="BF149" s="41"/>
      <c r="BG149" s="40"/>
      <c r="BH149" s="40"/>
      <c r="BI149" s="43"/>
      <c r="BJ149" s="44"/>
      <c r="BK149" s="44"/>
      <c r="BL149" s="44"/>
      <c r="BM149" s="44"/>
      <c r="BN149" s="44"/>
      <c r="BO149" s="44"/>
      <c r="BP149" s="44"/>
      <c r="BQ149" s="44"/>
      <c r="BR149" s="44"/>
      <c r="BS149" s="44"/>
      <c r="BT149" s="44"/>
      <c r="BU149" s="44"/>
      <c r="BV149" s="44"/>
      <c r="BW149" s="43"/>
      <c r="BX149" s="44"/>
      <c r="BY149" s="44"/>
      <c r="BZ149" s="44"/>
      <c r="CA149" s="44"/>
      <c r="CB149" s="44"/>
      <c r="CC149" s="44"/>
      <c r="CD149" s="44"/>
      <c r="CE149" s="44"/>
      <c r="CF149" s="44"/>
      <c r="CG149" s="44"/>
      <c r="CH149" s="44"/>
      <c r="CI149" s="44"/>
      <c r="CJ149" s="45"/>
      <c r="CL149" s="23" t="s">
        <v>111</v>
      </c>
    </row>
    <row r="150" spans="2:304" s="1" customFormat="1" ht="65.099999999999994" customHeight="1" x14ac:dyDescent="0.2">
      <c r="B150" s="1096" t="s">
        <v>59</v>
      </c>
      <c r="C150" s="1096" t="s">
        <v>60</v>
      </c>
      <c r="D150" s="1096" t="s">
        <v>61</v>
      </c>
      <c r="E150" s="1096" t="s">
        <v>62</v>
      </c>
      <c r="F150" s="1096" t="s">
        <v>63</v>
      </c>
      <c r="G150" s="1096" t="s">
        <v>64</v>
      </c>
      <c r="H150" s="1097" t="s">
        <v>65</v>
      </c>
      <c r="I150" s="1097" t="s">
        <v>324</v>
      </c>
      <c r="J150" s="1097" t="s">
        <v>330</v>
      </c>
      <c r="K150" s="1098" t="s">
        <v>328</v>
      </c>
      <c r="L150" s="1101" t="s">
        <v>454</v>
      </c>
      <c r="M150" s="1101" t="s">
        <v>333</v>
      </c>
      <c r="N150" s="1099" t="s">
        <v>127</v>
      </c>
      <c r="O150" s="1099"/>
      <c r="P150" s="1099"/>
      <c r="Q150" s="1099"/>
      <c r="R150" s="1099"/>
      <c r="S150" s="1099" t="s">
        <v>413</v>
      </c>
      <c r="T150" s="1099" t="s">
        <v>107</v>
      </c>
      <c r="U150" s="1099">
        <v>9</v>
      </c>
      <c r="V150" s="444" t="s">
        <v>128</v>
      </c>
      <c r="W150" s="1099" t="s">
        <v>109</v>
      </c>
      <c r="X150" s="1108" t="s">
        <v>76</v>
      </c>
      <c r="Y150" s="1101" t="s">
        <v>129</v>
      </c>
      <c r="Z150" s="1099" t="s">
        <v>78</v>
      </c>
      <c r="AA150" s="449"/>
      <c r="AB150" s="449">
        <v>0.33</v>
      </c>
      <c r="AC150" s="449">
        <v>0.33</v>
      </c>
      <c r="AD150" s="449">
        <v>0.34</v>
      </c>
      <c r="AE150" s="111"/>
      <c r="AF150" s="111"/>
      <c r="AG150" s="111"/>
      <c r="AH150" s="111"/>
      <c r="AI150" s="40"/>
      <c r="AJ150" s="41"/>
      <c r="AK150" s="41"/>
      <c r="AL150" s="89"/>
      <c r="AM150" s="41"/>
      <c r="AN150" s="41"/>
      <c r="AO150" s="40"/>
      <c r="AP150" s="41"/>
      <c r="AQ150" s="41"/>
      <c r="AR150" s="41"/>
      <c r="AS150" s="41"/>
      <c r="AT150" s="41"/>
      <c r="AU150" s="40"/>
      <c r="AV150" s="41"/>
      <c r="AW150" s="93"/>
      <c r="AX150" s="91"/>
      <c r="AY150" s="92"/>
      <c r="AZ150" s="40"/>
      <c r="BA150" s="40"/>
      <c r="BB150" s="41"/>
      <c r="BC150" s="41"/>
      <c r="BD150" s="41"/>
      <c r="BE150" s="41"/>
      <c r="BF150" s="41"/>
      <c r="BG150" s="40"/>
      <c r="BH150" s="40"/>
      <c r="BI150" s="43"/>
      <c r="BJ150" s="44"/>
      <c r="BK150" s="44"/>
      <c r="BL150" s="44"/>
      <c r="BM150" s="44"/>
      <c r="BN150" s="44"/>
      <c r="BO150" s="44"/>
      <c r="BP150" s="44"/>
      <c r="BQ150" s="44"/>
      <c r="BR150" s="44"/>
      <c r="BS150" s="44"/>
      <c r="BT150" s="44"/>
      <c r="BU150" s="44"/>
      <c r="BV150" s="44"/>
      <c r="BW150" s="43"/>
      <c r="BX150" s="44"/>
      <c r="BY150" s="44"/>
      <c r="BZ150" s="44"/>
      <c r="CA150" s="44"/>
      <c r="CB150" s="44"/>
      <c r="CC150" s="44"/>
      <c r="CD150" s="44"/>
      <c r="CE150" s="44"/>
      <c r="CF150" s="44"/>
      <c r="CG150" s="44"/>
      <c r="CH150" s="44"/>
      <c r="CI150" s="44"/>
      <c r="CJ150" s="45"/>
      <c r="CL150" s="23" t="s">
        <v>111</v>
      </c>
    </row>
    <row r="151" spans="2:304" s="1" customFormat="1" ht="65.099999999999994" customHeight="1" x14ac:dyDescent="0.2">
      <c r="B151" s="1096" t="s">
        <v>59</v>
      </c>
      <c r="C151" s="1096" t="s">
        <v>60</v>
      </c>
      <c r="D151" s="1096" t="s">
        <v>61</v>
      </c>
      <c r="E151" s="1096" t="s">
        <v>62</v>
      </c>
      <c r="F151" s="1096" t="s">
        <v>63</v>
      </c>
      <c r="G151" s="1096" t="s">
        <v>64</v>
      </c>
      <c r="H151" s="1097" t="s">
        <v>65</v>
      </c>
      <c r="I151" s="1097" t="s">
        <v>66</v>
      </c>
      <c r="J151" s="1097" t="s">
        <v>67</v>
      </c>
      <c r="K151" s="1098" t="s">
        <v>104</v>
      </c>
      <c r="L151" s="1101" t="s">
        <v>454</v>
      </c>
      <c r="M151" s="1101" t="s">
        <v>333</v>
      </c>
      <c r="N151" s="1099" t="s">
        <v>130</v>
      </c>
      <c r="O151" s="1099"/>
      <c r="P151" s="1099"/>
      <c r="Q151" s="1099"/>
      <c r="R151" s="1099"/>
      <c r="S151" s="1099" t="s">
        <v>413</v>
      </c>
      <c r="T151" s="1099" t="s">
        <v>107</v>
      </c>
      <c r="U151" s="1110">
        <v>1</v>
      </c>
      <c r="V151" s="444" t="s">
        <v>130</v>
      </c>
      <c r="W151" s="1099" t="s">
        <v>131</v>
      </c>
      <c r="X151" s="1099" t="s">
        <v>76</v>
      </c>
      <c r="Y151" s="1099" t="s">
        <v>132</v>
      </c>
      <c r="Z151" s="1099" t="s">
        <v>78</v>
      </c>
      <c r="AA151" s="449"/>
      <c r="AB151" s="449"/>
      <c r="AC151" s="449"/>
      <c r="AD151" s="449">
        <v>1</v>
      </c>
      <c r="AE151" s="111"/>
      <c r="AF151" s="111"/>
      <c r="AG151" s="111"/>
      <c r="AH151" s="111"/>
      <c r="AI151" s="40"/>
      <c r="AJ151" s="41"/>
      <c r="AK151" s="41"/>
      <c r="AL151" s="93"/>
      <c r="AM151" s="41"/>
      <c r="AN151" s="41"/>
      <c r="AO151" s="40"/>
      <c r="AP151" s="41"/>
      <c r="AQ151" s="41"/>
      <c r="AR151" s="41"/>
      <c r="AS151" s="41"/>
      <c r="AT151" s="41"/>
      <c r="AU151" s="40"/>
      <c r="AV151" s="41"/>
      <c r="AW151" s="90"/>
      <c r="AX151" s="91"/>
      <c r="AY151" s="92"/>
      <c r="AZ151" s="40"/>
      <c r="BA151" s="40"/>
      <c r="BB151" s="21"/>
      <c r="BC151" s="41"/>
      <c r="BD151" s="41"/>
      <c r="BE151" s="41"/>
      <c r="BF151" s="41"/>
      <c r="BG151" s="40"/>
      <c r="BH151" s="40"/>
      <c r="BI151" s="43"/>
      <c r="BJ151" s="44"/>
      <c r="BK151" s="44"/>
      <c r="BL151" s="44"/>
      <c r="BM151" s="44"/>
      <c r="BN151" s="44"/>
      <c r="BO151" s="44"/>
      <c r="BP151" s="44"/>
      <c r="BQ151" s="44"/>
      <c r="BR151" s="44"/>
      <c r="BS151" s="44"/>
      <c r="BT151" s="44"/>
      <c r="BU151" s="44"/>
      <c r="BV151" s="44"/>
      <c r="BW151" s="43"/>
      <c r="BX151" s="44"/>
      <c r="BY151" s="44"/>
      <c r="BZ151" s="44"/>
      <c r="CA151" s="44"/>
      <c r="CB151" s="44"/>
      <c r="CC151" s="44"/>
      <c r="CD151" s="44"/>
      <c r="CE151" s="44"/>
      <c r="CF151" s="44"/>
      <c r="CG151" s="44"/>
      <c r="CH151" s="44"/>
      <c r="CI151" s="44"/>
      <c r="CJ151" s="45"/>
      <c r="CL151" s="23" t="s">
        <v>111</v>
      </c>
    </row>
    <row r="152" spans="2:304" s="1" customFormat="1" ht="65.099999999999994" customHeight="1" x14ac:dyDescent="0.2">
      <c r="B152" s="1096" t="s">
        <v>59</v>
      </c>
      <c r="C152" s="1096" t="s">
        <v>60</v>
      </c>
      <c r="D152" s="1096" t="s">
        <v>61</v>
      </c>
      <c r="E152" s="1096" t="s">
        <v>62</v>
      </c>
      <c r="F152" s="1096" t="s">
        <v>63</v>
      </c>
      <c r="G152" s="1096" t="s">
        <v>64</v>
      </c>
      <c r="H152" s="1097" t="s">
        <v>65</v>
      </c>
      <c r="I152" s="1097" t="s">
        <v>66</v>
      </c>
      <c r="J152" s="1097" t="s">
        <v>67</v>
      </c>
      <c r="K152" s="1098" t="s">
        <v>104</v>
      </c>
      <c r="L152" s="1101" t="s">
        <v>481</v>
      </c>
      <c r="M152" s="1101" t="s">
        <v>333</v>
      </c>
      <c r="N152" s="1113" t="s">
        <v>482</v>
      </c>
      <c r="O152" s="1114" t="s">
        <v>384</v>
      </c>
      <c r="P152" s="1114" t="s">
        <v>385</v>
      </c>
      <c r="Q152" s="1114" t="s">
        <v>483</v>
      </c>
      <c r="R152" s="453">
        <v>15000000</v>
      </c>
      <c r="S152" s="1114" t="s">
        <v>484</v>
      </c>
      <c r="T152" s="1107" t="s">
        <v>485</v>
      </c>
      <c r="U152" s="1115">
        <v>1</v>
      </c>
      <c r="V152" s="1114" t="s">
        <v>486</v>
      </c>
      <c r="W152" s="1113" t="s">
        <v>487</v>
      </c>
      <c r="X152" s="1116" t="s">
        <v>76</v>
      </c>
      <c r="Y152" s="1115" t="s">
        <v>488</v>
      </c>
      <c r="Z152" s="1095"/>
      <c r="AA152" s="1115">
        <v>0.25</v>
      </c>
      <c r="AB152" s="1115">
        <v>0.25</v>
      </c>
      <c r="AC152" s="1115">
        <v>0.25</v>
      </c>
      <c r="AD152" s="1115">
        <v>0.25</v>
      </c>
      <c r="AE152" s="111"/>
      <c r="AF152" s="111"/>
      <c r="AG152" s="111"/>
      <c r="AH152" s="111"/>
      <c r="AI152" s="40"/>
      <c r="AJ152" s="41"/>
      <c r="AK152" s="41"/>
      <c r="AL152" s="93"/>
      <c r="AM152" s="41"/>
      <c r="AN152" s="41"/>
      <c r="AO152" s="40"/>
      <c r="AP152" s="41"/>
      <c r="AQ152" s="41"/>
      <c r="AR152" s="41"/>
      <c r="AS152" s="41"/>
      <c r="AT152" s="41"/>
      <c r="AU152" s="40"/>
      <c r="AV152" s="41"/>
      <c r="AW152" s="90"/>
      <c r="AX152" s="91"/>
      <c r="AY152" s="92"/>
      <c r="AZ152" s="40"/>
      <c r="BA152" s="40"/>
      <c r="BB152" s="21"/>
      <c r="BC152" s="41"/>
      <c r="BD152" s="41"/>
      <c r="BE152" s="41"/>
      <c r="BF152" s="41"/>
      <c r="BG152" s="40"/>
      <c r="BH152" s="40"/>
      <c r="BI152" s="43"/>
      <c r="BJ152" s="44"/>
      <c r="BK152" s="44"/>
      <c r="BL152" s="44"/>
      <c r="BM152" s="44"/>
      <c r="BN152" s="44"/>
      <c r="BO152" s="44"/>
      <c r="BP152" s="44"/>
      <c r="BQ152" s="44"/>
      <c r="BR152" s="44"/>
      <c r="BS152" s="44"/>
      <c r="BT152" s="44"/>
      <c r="BU152" s="44"/>
      <c r="BV152" s="44"/>
      <c r="BW152" s="43"/>
      <c r="BX152" s="44"/>
      <c r="BY152" s="44"/>
      <c r="BZ152" s="44"/>
      <c r="CA152" s="44"/>
      <c r="CB152" s="44"/>
      <c r="CC152" s="44"/>
      <c r="CD152" s="44"/>
      <c r="CE152" s="44"/>
      <c r="CF152" s="44"/>
      <c r="CG152" s="44"/>
      <c r="CH152" s="44"/>
      <c r="CI152" s="44"/>
      <c r="CJ152" s="45"/>
    </row>
    <row r="153" spans="2:304" s="1" customFormat="1" ht="65.099999999999994" customHeight="1" x14ac:dyDescent="0.2">
      <c r="B153" s="1096" t="s">
        <v>59</v>
      </c>
      <c r="C153" s="1096" t="s">
        <v>60</v>
      </c>
      <c r="D153" s="1096" t="s">
        <v>61</v>
      </c>
      <c r="E153" s="1096" t="s">
        <v>62</v>
      </c>
      <c r="F153" s="1096" t="s">
        <v>63</v>
      </c>
      <c r="G153" s="1096" t="s">
        <v>64</v>
      </c>
      <c r="H153" s="1097" t="s">
        <v>65</v>
      </c>
      <c r="I153" s="1097" t="s">
        <v>66</v>
      </c>
      <c r="J153" s="1097" t="s">
        <v>67</v>
      </c>
      <c r="K153" s="1098" t="s">
        <v>104</v>
      </c>
      <c r="L153" s="1101" t="s">
        <v>481</v>
      </c>
      <c r="M153" s="1101" t="s">
        <v>333</v>
      </c>
      <c r="N153" s="1107" t="s">
        <v>489</v>
      </c>
      <c r="O153" s="1114" t="s">
        <v>384</v>
      </c>
      <c r="P153" s="1114" t="s">
        <v>385</v>
      </c>
      <c r="Q153" s="1114" t="s">
        <v>483</v>
      </c>
      <c r="R153" s="453">
        <v>15000000</v>
      </c>
      <c r="S153" s="1114" t="s">
        <v>484</v>
      </c>
      <c r="T153" s="1107" t="s">
        <v>485</v>
      </c>
      <c r="U153" s="1115">
        <v>1</v>
      </c>
      <c r="V153" s="1114" t="s">
        <v>486</v>
      </c>
      <c r="W153" s="1113" t="s">
        <v>487</v>
      </c>
      <c r="X153" s="1116" t="s">
        <v>76</v>
      </c>
      <c r="Y153" s="1115" t="s">
        <v>490</v>
      </c>
      <c r="Z153" s="1095"/>
      <c r="AA153" s="1115">
        <v>0.25</v>
      </c>
      <c r="AB153" s="1115">
        <v>0.25</v>
      </c>
      <c r="AC153" s="1115">
        <v>0.25</v>
      </c>
      <c r="AD153" s="1115">
        <v>0.25</v>
      </c>
      <c r="AE153" s="111"/>
      <c r="AF153" s="111"/>
      <c r="AG153" s="111"/>
      <c r="AH153" s="111"/>
      <c r="AI153" s="40"/>
      <c r="AJ153" s="41"/>
      <c r="AK153" s="41"/>
      <c r="AL153" s="93"/>
      <c r="AM153" s="41"/>
      <c r="AN153" s="41"/>
      <c r="AO153" s="40"/>
      <c r="AP153" s="41"/>
      <c r="AQ153" s="41"/>
      <c r="AR153" s="41"/>
      <c r="AS153" s="41"/>
      <c r="AT153" s="41"/>
      <c r="AU153" s="40"/>
      <c r="AV153" s="41"/>
      <c r="AW153" s="90"/>
      <c r="AX153" s="91"/>
      <c r="AY153" s="92"/>
      <c r="AZ153" s="40"/>
      <c r="BA153" s="40"/>
      <c r="BB153" s="21"/>
      <c r="BC153" s="41"/>
      <c r="BD153" s="41"/>
      <c r="BE153" s="41"/>
      <c r="BF153" s="41"/>
      <c r="BG153" s="40"/>
      <c r="BH153" s="40"/>
      <c r="BI153" s="43"/>
      <c r="BJ153" s="44"/>
      <c r="BK153" s="44"/>
      <c r="BL153" s="44"/>
      <c r="BM153" s="44"/>
      <c r="BN153" s="44"/>
      <c r="BO153" s="44"/>
      <c r="BP153" s="44"/>
      <c r="BQ153" s="44"/>
      <c r="BR153" s="44"/>
      <c r="BS153" s="44"/>
      <c r="BT153" s="44"/>
      <c r="BU153" s="44"/>
      <c r="BV153" s="44"/>
      <c r="BW153" s="43"/>
      <c r="BX153" s="44"/>
      <c r="BY153" s="44"/>
      <c r="BZ153" s="44"/>
      <c r="CA153" s="44"/>
      <c r="CB153" s="44"/>
      <c r="CC153" s="44"/>
      <c r="CD153" s="44"/>
      <c r="CE153" s="44"/>
      <c r="CF153" s="44"/>
      <c r="CG153" s="44"/>
      <c r="CH153" s="44"/>
      <c r="CI153" s="44"/>
      <c r="CJ153" s="45"/>
    </row>
    <row r="154" spans="2:304" s="1" customFormat="1" ht="65.099999999999994" customHeight="1" x14ac:dyDescent="0.2">
      <c r="B154" s="1096" t="s">
        <v>59</v>
      </c>
      <c r="C154" s="1096" t="s">
        <v>60</v>
      </c>
      <c r="D154" s="1096" t="s">
        <v>61</v>
      </c>
      <c r="E154" s="1096" t="s">
        <v>62</v>
      </c>
      <c r="F154" s="1096" t="s">
        <v>63</v>
      </c>
      <c r="G154" s="1096" t="s">
        <v>64</v>
      </c>
      <c r="H154" s="1097" t="s">
        <v>65</v>
      </c>
      <c r="I154" s="1097" t="s">
        <v>66</v>
      </c>
      <c r="J154" s="1097" t="s">
        <v>67</v>
      </c>
      <c r="K154" s="1098" t="s">
        <v>104</v>
      </c>
      <c r="L154" s="1101" t="s">
        <v>481</v>
      </c>
      <c r="M154" s="1101" t="s">
        <v>333</v>
      </c>
      <c r="N154" s="1107" t="s">
        <v>491</v>
      </c>
      <c r="O154" s="1114" t="s">
        <v>384</v>
      </c>
      <c r="P154" s="1114" t="s">
        <v>385</v>
      </c>
      <c r="Q154" s="1114" t="s">
        <v>483</v>
      </c>
      <c r="R154" s="453">
        <v>15000000</v>
      </c>
      <c r="S154" s="1114" t="s">
        <v>484</v>
      </c>
      <c r="T154" s="1107" t="s">
        <v>485</v>
      </c>
      <c r="U154" s="1115">
        <v>1</v>
      </c>
      <c r="V154" s="1114" t="s">
        <v>492</v>
      </c>
      <c r="W154" s="1116" t="s">
        <v>493</v>
      </c>
      <c r="X154" s="1116" t="s">
        <v>76</v>
      </c>
      <c r="Y154" s="1115" t="s">
        <v>494</v>
      </c>
      <c r="Z154" s="1095"/>
      <c r="AA154" s="1115">
        <v>0.25</v>
      </c>
      <c r="AB154" s="1115">
        <v>0.25</v>
      </c>
      <c r="AC154" s="1115">
        <v>0.25</v>
      </c>
      <c r="AD154" s="1115">
        <v>0.25</v>
      </c>
      <c r="AE154" s="111"/>
      <c r="AF154" s="111"/>
      <c r="AG154" s="111"/>
      <c r="AH154" s="111"/>
      <c r="AI154" s="40"/>
      <c r="AJ154" s="41"/>
      <c r="AK154" s="41"/>
      <c r="AL154" s="93"/>
      <c r="AM154" s="41"/>
      <c r="AN154" s="41"/>
      <c r="AO154" s="40"/>
      <c r="AP154" s="41"/>
      <c r="AQ154" s="41"/>
      <c r="AR154" s="41"/>
      <c r="AS154" s="41"/>
      <c r="AT154" s="41"/>
      <c r="AU154" s="40"/>
      <c r="AV154" s="41"/>
      <c r="AW154" s="93"/>
      <c r="AX154" s="91"/>
      <c r="AY154" s="92"/>
      <c r="AZ154" s="40"/>
      <c r="BA154" s="40"/>
      <c r="BB154" s="41"/>
      <c r="BC154" s="41"/>
      <c r="BD154" s="41"/>
      <c r="BE154" s="41"/>
      <c r="BF154" s="41"/>
      <c r="BG154" s="40"/>
      <c r="BH154" s="40"/>
      <c r="BI154" s="43"/>
      <c r="BJ154" s="44"/>
      <c r="BK154" s="44"/>
      <c r="BL154" s="44"/>
      <c r="BM154" s="44"/>
      <c r="BN154" s="44"/>
      <c r="BO154" s="44"/>
      <c r="BP154" s="44"/>
      <c r="BQ154" s="44"/>
      <c r="BR154" s="44"/>
      <c r="BS154" s="44"/>
      <c r="BT154" s="44"/>
      <c r="BU154" s="44"/>
      <c r="BV154" s="44"/>
      <c r="BW154" s="43"/>
      <c r="BX154" s="44"/>
      <c r="BY154" s="44"/>
      <c r="BZ154" s="44"/>
      <c r="CA154" s="44"/>
      <c r="CB154" s="44"/>
      <c r="CC154" s="44"/>
      <c r="CD154" s="44"/>
      <c r="CE154" s="44"/>
      <c r="CF154" s="44"/>
      <c r="CG154" s="44"/>
      <c r="CH154" s="44"/>
      <c r="CI154" s="44"/>
      <c r="CJ154" s="45"/>
    </row>
    <row r="155" spans="2:304" s="1" customFormat="1" ht="65.099999999999994" customHeight="1" x14ac:dyDescent="0.2">
      <c r="B155" s="1096" t="s">
        <v>59</v>
      </c>
      <c r="C155" s="1096" t="s">
        <v>60</v>
      </c>
      <c r="D155" s="1096" t="s">
        <v>61</v>
      </c>
      <c r="E155" s="1096" t="s">
        <v>62</v>
      </c>
      <c r="F155" s="1096" t="s">
        <v>63</v>
      </c>
      <c r="G155" s="1096" t="s">
        <v>64</v>
      </c>
      <c r="H155" s="1097" t="s">
        <v>65</v>
      </c>
      <c r="I155" s="1097" t="s">
        <v>66</v>
      </c>
      <c r="J155" s="1097" t="s">
        <v>67</v>
      </c>
      <c r="K155" s="1098" t="s">
        <v>104</v>
      </c>
      <c r="L155" s="1101" t="s">
        <v>481</v>
      </c>
      <c r="M155" s="1101" t="s">
        <v>333</v>
      </c>
      <c r="N155" s="1107" t="s">
        <v>495</v>
      </c>
      <c r="O155" s="1114" t="s">
        <v>384</v>
      </c>
      <c r="P155" s="1114" t="s">
        <v>385</v>
      </c>
      <c r="Q155" s="1114" t="s">
        <v>483</v>
      </c>
      <c r="R155" s="453">
        <v>15000000</v>
      </c>
      <c r="S155" s="1114" t="s">
        <v>484</v>
      </c>
      <c r="T155" s="1107" t="s">
        <v>485</v>
      </c>
      <c r="U155" s="1117">
        <v>15</v>
      </c>
      <c r="V155" s="1114" t="s">
        <v>496</v>
      </c>
      <c r="W155" s="1116" t="s">
        <v>497</v>
      </c>
      <c r="X155" s="1116" t="s">
        <v>86</v>
      </c>
      <c r="Y155" s="1115" t="s">
        <v>494</v>
      </c>
      <c r="Z155" s="1095"/>
      <c r="AA155" s="1114"/>
      <c r="AB155" s="1115">
        <v>0.33</v>
      </c>
      <c r="AC155" s="1115">
        <v>0.33</v>
      </c>
      <c r="AD155" s="1115">
        <v>0.34</v>
      </c>
      <c r="AE155" s="111"/>
      <c r="AF155" s="111"/>
      <c r="AG155" s="111"/>
      <c r="AH155" s="111"/>
      <c r="AI155" s="40"/>
      <c r="AJ155" s="41"/>
      <c r="AK155" s="41"/>
      <c r="AL155" s="93"/>
      <c r="AM155" s="41"/>
      <c r="AN155" s="41"/>
      <c r="AO155" s="40"/>
      <c r="AP155" s="41"/>
      <c r="AQ155" s="41"/>
      <c r="AR155" s="41"/>
      <c r="AS155" s="41"/>
      <c r="AT155" s="41"/>
      <c r="AU155" s="40"/>
      <c r="AV155" s="41"/>
      <c r="AW155" s="90"/>
      <c r="AX155" s="91"/>
      <c r="AY155" s="92"/>
      <c r="AZ155" s="40"/>
      <c r="BA155" s="40"/>
      <c r="BB155" s="21"/>
      <c r="BC155" s="41"/>
      <c r="BD155" s="41"/>
      <c r="BE155" s="41"/>
      <c r="BF155" s="41"/>
      <c r="BG155" s="40"/>
      <c r="BH155" s="40"/>
      <c r="BI155" s="43"/>
      <c r="BJ155" s="44"/>
      <c r="BK155" s="44"/>
      <c r="BL155" s="44"/>
      <c r="BM155" s="44"/>
      <c r="BN155" s="44"/>
      <c r="BO155" s="44"/>
      <c r="BP155" s="44"/>
      <c r="BQ155" s="44"/>
      <c r="BR155" s="44"/>
      <c r="BS155" s="44"/>
      <c r="BT155" s="44"/>
      <c r="BU155" s="44"/>
      <c r="BV155" s="44"/>
      <c r="BW155" s="43"/>
      <c r="BX155" s="44"/>
      <c r="BY155" s="44"/>
      <c r="BZ155" s="44"/>
      <c r="CA155" s="44"/>
      <c r="CB155" s="44"/>
      <c r="CC155" s="44"/>
      <c r="CD155" s="44"/>
      <c r="CE155" s="44"/>
      <c r="CF155" s="44"/>
      <c r="CG155" s="44"/>
      <c r="CH155" s="44"/>
      <c r="CI155" s="44"/>
      <c r="CJ155" s="45"/>
    </row>
    <row r="156" spans="2:304" s="23" customFormat="1" ht="65.099999999999994" customHeight="1" x14ac:dyDescent="0.2">
      <c r="B156" s="1096" t="s">
        <v>59</v>
      </c>
      <c r="C156" s="1096" t="s">
        <v>60</v>
      </c>
      <c r="D156" s="1096" t="s">
        <v>61</v>
      </c>
      <c r="E156" s="1096" t="s">
        <v>62</v>
      </c>
      <c r="F156" s="1096" t="s">
        <v>63</v>
      </c>
      <c r="G156" s="1096" t="s">
        <v>64</v>
      </c>
      <c r="H156" s="1097" t="s">
        <v>65</v>
      </c>
      <c r="I156" s="1097" t="s">
        <v>66</v>
      </c>
      <c r="J156" s="1097" t="s">
        <v>67</v>
      </c>
      <c r="K156" s="1098" t="s">
        <v>104</v>
      </c>
      <c r="L156" s="1101" t="s">
        <v>481</v>
      </c>
      <c r="M156" s="1101" t="s">
        <v>333</v>
      </c>
      <c r="N156" s="1107" t="s">
        <v>498</v>
      </c>
      <c r="O156" s="1114" t="s">
        <v>384</v>
      </c>
      <c r="P156" s="1114" t="s">
        <v>385</v>
      </c>
      <c r="Q156" s="1114" t="s">
        <v>483</v>
      </c>
      <c r="R156" s="453">
        <v>15000000</v>
      </c>
      <c r="S156" s="1114" t="s">
        <v>484</v>
      </c>
      <c r="T156" s="1107" t="s">
        <v>485</v>
      </c>
      <c r="U156" s="1115">
        <v>1</v>
      </c>
      <c r="V156" s="1114" t="s">
        <v>499</v>
      </c>
      <c r="W156" s="1114" t="s">
        <v>500</v>
      </c>
      <c r="X156" s="1116" t="s">
        <v>76</v>
      </c>
      <c r="Y156" s="1115" t="s">
        <v>501</v>
      </c>
      <c r="Z156" s="1118"/>
      <c r="AA156" s="1115">
        <v>0.25</v>
      </c>
      <c r="AB156" s="1115">
        <v>0.25</v>
      </c>
      <c r="AC156" s="1115">
        <v>0.25</v>
      </c>
      <c r="AD156" s="1115">
        <v>0.25</v>
      </c>
      <c r="AE156" s="111"/>
      <c r="AF156" s="111"/>
      <c r="AG156" s="111"/>
      <c r="AH156" s="111"/>
      <c r="AI156" s="40"/>
      <c r="AJ156" s="41"/>
      <c r="AK156" s="47"/>
      <c r="AL156" s="93"/>
      <c r="AM156" s="47"/>
      <c r="AN156" s="41"/>
      <c r="AO156" s="40"/>
      <c r="AP156" s="47"/>
      <c r="AQ156" s="41"/>
      <c r="AR156" s="41"/>
      <c r="AS156" s="41"/>
      <c r="AT156" s="47"/>
      <c r="AU156" s="40"/>
      <c r="AV156" s="41"/>
      <c r="AW156" s="93"/>
      <c r="AX156" s="91"/>
      <c r="AY156" s="92"/>
      <c r="AZ156" s="40"/>
      <c r="BA156" s="40"/>
      <c r="BB156" s="47"/>
      <c r="BC156" s="41"/>
      <c r="BD156" s="41"/>
      <c r="BE156" s="41"/>
      <c r="BF156" s="47"/>
      <c r="BG156" s="40"/>
      <c r="BH156" s="40"/>
      <c r="BI156" s="43"/>
      <c r="BJ156" s="48"/>
      <c r="BK156" s="48"/>
      <c r="BL156" s="48"/>
      <c r="BM156" s="48"/>
      <c r="BN156" s="48"/>
      <c r="BO156" s="48"/>
      <c r="BP156" s="48"/>
      <c r="BQ156" s="48"/>
      <c r="BR156" s="48"/>
      <c r="BS156" s="48"/>
      <c r="BT156" s="48"/>
      <c r="BU156" s="48"/>
      <c r="BV156" s="48"/>
      <c r="BW156" s="43"/>
      <c r="BX156" s="48"/>
      <c r="BY156" s="48"/>
      <c r="BZ156" s="48"/>
      <c r="CA156" s="48"/>
      <c r="CB156" s="48"/>
      <c r="CC156" s="48"/>
      <c r="CD156" s="48"/>
      <c r="CE156" s="48"/>
      <c r="CF156" s="48"/>
      <c r="CG156" s="48"/>
      <c r="CH156" s="48"/>
      <c r="CI156" s="48"/>
      <c r="CJ156" s="49"/>
    </row>
    <row r="157" spans="2:304" s="26" customFormat="1" ht="65.099999999999994" customHeight="1" x14ac:dyDescent="0.2">
      <c r="B157" s="1096" t="s">
        <v>59</v>
      </c>
      <c r="C157" s="1096" t="s">
        <v>60</v>
      </c>
      <c r="D157" s="1096" t="s">
        <v>61</v>
      </c>
      <c r="E157" s="1096" t="s">
        <v>62</v>
      </c>
      <c r="F157" s="1096" t="s">
        <v>63</v>
      </c>
      <c r="G157" s="1096" t="s">
        <v>64</v>
      </c>
      <c r="H157" s="1097" t="s">
        <v>65</v>
      </c>
      <c r="I157" s="1097" t="s">
        <v>329</v>
      </c>
      <c r="J157" s="1097" t="s">
        <v>330</v>
      </c>
      <c r="K157" s="1098" t="s">
        <v>433</v>
      </c>
      <c r="L157" s="1101" t="s">
        <v>481</v>
      </c>
      <c r="M157" s="1101" t="s">
        <v>333</v>
      </c>
      <c r="N157" s="1107" t="s">
        <v>502</v>
      </c>
      <c r="O157" s="1114" t="s">
        <v>384</v>
      </c>
      <c r="P157" s="1114" t="s">
        <v>385</v>
      </c>
      <c r="Q157" s="1114" t="s">
        <v>483</v>
      </c>
      <c r="R157" s="453">
        <v>15000000</v>
      </c>
      <c r="S157" s="1114" t="s">
        <v>484</v>
      </c>
      <c r="T157" s="1107" t="s">
        <v>485</v>
      </c>
      <c r="U157" s="1115">
        <v>1</v>
      </c>
      <c r="V157" s="1114" t="s">
        <v>503</v>
      </c>
      <c r="W157" s="1114" t="s">
        <v>500</v>
      </c>
      <c r="X157" s="1116" t="s">
        <v>76</v>
      </c>
      <c r="Y157" s="1115" t="s">
        <v>504</v>
      </c>
      <c r="Z157" s="1119"/>
      <c r="AA157" s="1115">
        <v>0.25</v>
      </c>
      <c r="AB157" s="1115">
        <v>0.25</v>
      </c>
      <c r="AC157" s="1115">
        <v>0.25</v>
      </c>
      <c r="AD157" s="1115">
        <v>0.25</v>
      </c>
      <c r="AE157" s="111"/>
      <c r="AF157" s="111"/>
      <c r="AG157" s="111"/>
      <c r="AH157" s="111"/>
      <c r="AI157" s="40"/>
      <c r="AJ157" s="41"/>
      <c r="AK157" s="59"/>
      <c r="AL157" s="59"/>
      <c r="AM157" s="59"/>
      <c r="AN157" s="41"/>
      <c r="AO157" s="40"/>
      <c r="AP157" s="59"/>
      <c r="AQ157" s="41"/>
      <c r="AR157" s="41"/>
      <c r="AS157" s="41"/>
      <c r="AT157" s="59"/>
      <c r="AU157" s="40"/>
      <c r="AV157" s="41"/>
      <c r="AW157" s="67"/>
      <c r="AX157" s="63"/>
      <c r="AY157" s="59"/>
      <c r="AZ157" s="40"/>
      <c r="BA157" s="40"/>
      <c r="BB157" s="63"/>
      <c r="BC157" s="41"/>
      <c r="BD157" s="41"/>
      <c r="BE157" s="41"/>
      <c r="BF157" s="59"/>
      <c r="BG157" s="40"/>
      <c r="BH157" s="40"/>
      <c r="BI157" s="43"/>
      <c r="BJ157" s="65"/>
      <c r="BK157" s="65"/>
      <c r="BL157" s="65"/>
      <c r="BM157" s="65"/>
      <c r="BN157" s="65"/>
      <c r="BO157" s="65"/>
      <c r="BP157" s="65"/>
      <c r="BQ157" s="65"/>
      <c r="BR157" s="65"/>
      <c r="BS157" s="65"/>
      <c r="BT157" s="65"/>
      <c r="BU157" s="65"/>
      <c r="BV157" s="65"/>
      <c r="BW157" s="43"/>
      <c r="BX157" s="65"/>
      <c r="BY157" s="65"/>
      <c r="BZ157" s="65"/>
      <c r="CA157" s="65"/>
      <c r="CB157" s="65"/>
      <c r="CC157" s="65"/>
      <c r="CD157" s="65"/>
      <c r="CE157" s="65"/>
      <c r="CF157" s="65"/>
      <c r="CG157" s="65"/>
      <c r="CH157" s="65"/>
      <c r="CI157" s="65"/>
      <c r="CJ157" s="66"/>
    </row>
    <row r="158" spans="2:304" s="26" customFormat="1" ht="65.099999999999994" customHeight="1" x14ac:dyDescent="0.2">
      <c r="B158" s="1096" t="s">
        <v>59</v>
      </c>
      <c r="C158" s="1096" t="s">
        <v>60</v>
      </c>
      <c r="D158" s="1096" t="s">
        <v>61</v>
      </c>
      <c r="E158" s="1096" t="s">
        <v>62</v>
      </c>
      <c r="F158" s="1096" t="s">
        <v>63</v>
      </c>
      <c r="G158" s="1096" t="s">
        <v>64</v>
      </c>
      <c r="H158" s="1097" t="s">
        <v>65</v>
      </c>
      <c r="I158" s="1097" t="s">
        <v>329</v>
      </c>
      <c r="J158" s="1097" t="s">
        <v>330</v>
      </c>
      <c r="K158" s="1098" t="s">
        <v>433</v>
      </c>
      <c r="L158" s="1101" t="s">
        <v>481</v>
      </c>
      <c r="M158" s="1101" t="s">
        <v>333</v>
      </c>
      <c r="N158" s="1107" t="s">
        <v>505</v>
      </c>
      <c r="O158" s="1114" t="s">
        <v>384</v>
      </c>
      <c r="P158" s="1114" t="s">
        <v>385</v>
      </c>
      <c r="Q158" s="1114" t="s">
        <v>483</v>
      </c>
      <c r="R158" s="453">
        <v>15000000</v>
      </c>
      <c r="S158" s="1114" t="s">
        <v>484</v>
      </c>
      <c r="T158" s="1107" t="s">
        <v>485</v>
      </c>
      <c r="U158" s="1115">
        <v>1</v>
      </c>
      <c r="V158" s="1114" t="s">
        <v>506</v>
      </c>
      <c r="W158" s="1114" t="s">
        <v>500</v>
      </c>
      <c r="X158" s="1116" t="s">
        <v>76</v>
      </c>
      <c r="Y158" s="1115" t="s">
        <v>507</v>
      </c>
      <c r="Z158" s="1119"/>
      <c r="AA158" s="1115">
        <v>0.25</v>
      </c>
      <c r="AB158" s="1115">
        <v>0.25</v>
      </c>
      <c r="AC158" s="1115">
        <v>0.25</v>
      </c>
      <c r="AD158" s="1115">
        <v>0.25</v>
      </c>
      <c r="AE158" s="111"/>
      <c r="AF158" s="111"/>
      <c r="AG158" s="111"/>
      <c r="AH158" s="111"/>
      <c r="AI158" s="40"/>
      <c r="AJ158" s="41"/>
      <c r="AK158" s="59"/>
      <c r="AL158" s="59"/>
      <c r="AM158" s="59"/>
      <c r="AN158" s="41"/>
      <c r="AO158" s="40"/>
      <c r="AP158" s="59"/>
      <c r="AQ158" s="41"/>
      <c r="AR158" s="41"/>
      <c r="AS158" s="41"/>
      <c r="AT158" s="59"/>
      <c r="AU158" s="40"/>
      <c r="AV158" s="41"/>
      <c r="AW158" s="67"/>
      <c r="AX158" s="63"/>
      <c r="AY158" s="57"/>
      <c r="AZ158" s="40"/>
      <c r="BA158" s="40"/>
      <c r="BB158" s="63"/>
      <c r="BC158" s="41"/>
      <c r="BD158" s="41"/>
      <c r="BE158" s="41"/>
      <c r="BF158" s="59"/>
      <c r="BG158" s="40"/>
      <c r="BH158" s="40"/>
      <c r="BI158" s="43"/>
      <c r="BJ158" s="65"/>
      <c r="BK158" s="65"/>
      <c r="BL158" s="65"/>
      <c r="BM158" s="65"/>
      <c r="BN158" s="65"/>
      <c r="BO158" s="65"/>
      <c r="BP158" s="94"/>
      <c r="BQ158" s="65"/>
      <c r="BR158" s="65"/>
      <c r="BS158" s="65"/>
      <c r="BT158" s="65"/>
      <c r="BU158" s="65"/>
      <c r="BV158" s="65"/>
      <c r="BW158" s="43"/>
      <c r="BX158" s="65"/>
      <c r="BY158" s="65"/>
      <c r="BZ158" s="65"/>
      <c r="CA158" s="65"/>
      <c r="CB158" s="65"/>
      <c r="CC158" s="65"/>
      <c r="CD158" s="65"/>
      <c r="CE158" s="65"/>
      <c r="CF158" s="65"/>
      <c r="CG158" s="65"/>
      <c r="CH158" s="65"/>
      <c r="CI158" s="65"/>
      <c r="CJ158" s="66"/>
    </row>
    <row r="159" spans="2:304" s="26" customFormat="1" ht="65.099999999999994" customHeight="1" x14ac:dyDescent="0.2">
      <c r="B159" s="1096" t="s">
        <v>59</v>
      </c>
      <c r="C159" s="1096" t="s">
        <v>60</v>
      </c>
      <c r="D159" s="1096" t="s">
        <v>61</v>
      </c>
      <c r="E159" s="1096" t="s">
        <v>62</v>
      </c>
      <c r="F159" s="1096" t="s">
        <v>63</v>
      </c>
      <c r="G159" s="1096" t="s">
        <v>64</v>
      </c>
      <c r="H159" s="1097" t="s">
        <v>65</v>
      </c>
      <c r="I159" s="1097" t="s">
        <v>329</v>
      </c>
      <c r="J159" s="1097" t="s">
        <v>330</v>
      </c>
      <c r="K159" s="1098" t="s">
        <v>433</v>
      </c>
      <c r="L159" s="1101" t="s">
        <v>481</v>
      </c>
      <c r="M159" s="1101" t="s">
        <v>333</v>
      </c>
      <c r="N159" s="1107" t="s">
        <v>508</v>
      </c>
      <c r="O159" s="1114" t="s">
        <v>384</v>
      </c>
      <c r="P159" s="1114" t="s">
        <v>385</v>
      </c>
      <c r="Q159" s="1114" t="s">
        <v>483</v>
      </c>
      <c r="R159" s="453">
        <v>15000000</v>
      </c>
      <c r="S159" s="1114" t="s">
        <v>484</v>
      </c>
      <c r="T159" s="1107" t="s">
        <v>485</v>
      </c>
      <c r="U159" s="1117">
        <v>2</v>
      </c>
      <c r="V159" s="1107" t="s">
        <v>509</v>
      </c>
      <c r="W159" s="1114" t="s">
        <v>510</v>
      </c>
      <c r="X159" s="1116" t="s">
        <v>86</v>
      </c>
      <c r="Y159" s="1115" t="s">
        <v>511</v>
      </c>
      <c r="Z159" s="1119"/>
      <c r="AA159" s="1107"/>
      <c r="AB159" s="1115">
        <v>0.5</v>
      </c>
      <c r="AC159" s="1116"/>
      <c r="AD159" s="1120">
        <v>0.5</v>
      </c>
      <c r="AE159" s="111"/>
      <c r="AF159" s="111"/>
      <c r="AG159" s="111"/>
      <c r="AH159" s="111"/>
      <c r="AI159" s="40"/>
      <c r="AJ159" s="41"/>
      <c r="AK159" s="59"/>
      <c r="AL159" s="59"/>
      <c r="AM159" s="59"/>
      <c r="AN159" s="41"/>
      <c r="AO159" s="40"/>
      <c r="AP159" s="59"/>
      <c r="AQ159" s="41"/>
      <c r="AR159" s="41"/>
      <c r="AS159" s="41"/>
      <c r="AT159" s="59"/>
      <c r="AU159" s="40"/>
      <c r="AV159" s="41"/>
      <c r="AW159" s="67"/>
      <c r="AX159" s="63"/>
      <c r="AY159" s="59"/>
      <c r="AZ159" s="40"/>
      <c r="BA159" s="40"/>
      <c r="BB159" s="63"/>
      <c r="BC159" s="41"/>
      <c r="BD159" s="41"/>
      <c r="BE159" s="41"/>
      <c r="BF159" s="59"/>
      <c r="BG159" s="40"/>
      <c r="BH159" s="40"/>
      <c r="BI159" s="43"/>
      <c r="BJ159" s="65"/>
      <c r="BK159" s="65"/>
      <c r="BL159" s="65"/>
      <c r="BM159" s="65"/>
      <c r="BN159" s="65"/>
      <c r="BO159" s="65"/>
      <c r="BP159" s="94"/>
      <c r="BQ159" s="65"/>
      <c r="BR159" s="65"/>
      <c r="BS159" s="65"/>
      <c r="BT159" s="65"/>
      <c r="BU159" s="65"/>
      <c r="BV159" s="65"/>
      <c r="BW159" s="43"/>
      <c r="BX159" s="65"/>
      <c r="BY159" s="65"/>
      <c r="BZ159" s="65"/>
      <c r="CA159" s="65"/>
      <c r="CB159" s="65"/>
      <c r="CC159" s="65"/>
      <c r="CD159" s="65"/>
      <c r="CE159" s="65"/>
      <c r="CF159" s="65"/>
      <c r="CG159" s="65"/>
      <c r="CH159" s="65"/>
      <c r="CI159" s="65"/>
      <c r="CJ159" s="66"/>
    </row>
    <row r="160" spans="2:304" s="26" customFormat="1" ht="65.099999999999994" customHeight="1" x14ac:dyDescent="0.2">
      <c r="B160" s="1096" t="s">
        <v>59</v>
      </c>
      <c r="C160" s="1096" t="s">
        <v>60</v>
      </c>
      <c r="D160" s="1096" t="s">
        <v>61</v>
      </c>
      <c r="E160" s="1096" t="s">
        <v>62</v>
      </c>
      <c r="F160" s="1096" t="s">
        <v>63</v>
      </c>
      <c r="G160" s="1096" t="s">
        <v>64</v>
      </c>
      <c r="H160" s="1097" t="s">
        <v>65</v>
      </c>
      <c r="I160" s="1097" t="s">
        <v>329</v>
      </c>
      <c r="J160" s="1097" t="s">
        <v>330</v>
      </c>
      <c r="K160" s="1098" t="s">
        <v>433</v>
      </c>
      <c r="L160" s="1101" t="s">
        <v>481</v>
      </c>
      <c r="M160" s="1101" t="s">
        <v>333</v>
      </c>
      <c r="N160" s="1107" t="s">
        <v>512</v>
      </c>
      <c r="O160" s="1114" t="s">
        <v>384</v>
      </c>
      <c r="P160" s="1114" t="s">
        <v>385</v>
      </c>
      <c r="Q160" s="1114" t="s">
        <v>483</v>
      </c>
      <c r="R160" s="453">
        <v>15000000</v>
      </c>
      <c r="S160" s="1114" t="s">
        <v>484</v>
      </c>
      <c r="T160" s="1107" t="s">
        <v>485</v>
      </c>
      <c r="U160" s="1117">
        <v>10</v>
      </c>
      <c r="V160" s="1114" t="s">
        <v>513</v>
      </c>
      <c r="W160" s="1114" t="s">
        <v>514</v>
      </c>
      <c r="X160" s="1116" t="s">
        <v>86</v>
      </c>
      <c r="Y160" s="1115" t="s">
        <v>515</v>
      </c>
      <c r="Z160" s="1119"/>
      <c r="AA160" s="1114"/>
      <c r="AB160" s="1115">
        <v>0.33</v>
      </c>
      <c r="AC160" s="1115">
        <v>0.33</v>
      </c>
      <c r="AD160" s="1115">
        <v>0.34</v>
      </c>
      <c r="AE160" s="111"/>
      <c r="AF160" s="111"/>
      <c r="AG160" s="111"/>
      <c r="AH160" s="111"/>
      <c r="AI160" s="40"/>
      <c r="AJ160" s="41"/>
      <c r="AK160" s="59"/>
      <c r="AL160" s="59"/>
      <c r="AM160" s="59"/>
      <c r="AN160" s="41"/>
      <c r="AO160" s="40"/>
      <c r="AP160" s="59"/>
      <c r="AQ160" s="41"/>
      <c r="AR160" s="41"/>
      <c r="AS160" s="41"/>
      <c r="AT160" s="59"/>
      <c r="AU160" s="40"/>
      <c r="AV160" s="41"/>
      <c r="AW160" s="67"/>
      <c r="AX160" s="21"/>
      <c r="AY160" s="59"/>
      <c r="AZ160" s="40"/>
      <c r="BA160" s="40"/>
      <c r="BB160" s="63"/>
      <c r="BC160" s="41"/>
      <c r="BD160" s="41"/>
      <c r="BE160" s="41"/>
      <c r="BF160" s="59"/>
      <c r="BG160" s="40"/>
      <c r="BH160" s="40"/>
      <c r="BI160" s="43"/>
      <c r="BJ160" s="65"/>
      <c r="BK160" s="65"/>
      <c r="BL160" s="65"/>
      <c r="BM160" s="65"/>
      <c r="BN160" s="65"/>
      <c r="BO160" s="65"/>
      <c r="BP160" s="65"/>
      <c r="BQ160" s="65"/>
      <c r="BR160" s="65"/>
      <c r="BS160" s="65"/>
      <c r="BT160" s="65"/>
      <c r="BU160" s="65"/>
      <c r="BV160" s="65"/>
      <c r="BW160" s="43"/>
      <c r="BX160" s="65"/>
      <c r="BY160" s="65"/>
      <c r="BZ160" s="65"/>
      <c r="CA160" s="65"/>
      <c r="CB160" s="65"/>
      <c r="CC160" s="65"/>
      <c r="CD160" s="65"/>
      <c r="CE160" s="65"/>
      <c r="CF160" s="65"/>
      <c r="CG160" s="65"/>
      <c r="CH160" s="65"/>
      <c r="CI160" s="65"/>
      <c r="CJ160" s="66"/>
    </row>
    <row r="161" spans="2:90" s="26" customFormat="1" ht="65.099999999999994" customHeight="1" x14ac:dyDescent="0.2">
      <c r="B161" s="1096" t="s">
        <v>59</v>
      </c>
      <c r="C161" s="1096" t="s">
        <v>60</v>
      </c>
      <c r="D161" s="1096" t="s">
        <v>61</v>
      </c>
      <c r="E161" s="1096" t="s">
        <v>62</v>
      </c>
      <c r="F161" s="1096" t="s">
        <v>63</v>
      </c>
      <c r="G161" s="1096" t="s">
        <v>64</v>
      </c>
      <c r="H161" s="1097" t="s">
        <v>65</v>
      </c>
      <c r="I161" s="1097" t="s">
        <v>329</v>
      </c>
      <c r="J161" s="1097" t="s">
        <v>330</v>
      </c>
      <c r="K161" s="1098" t="s">
        <v>433</v>
      </c>
      <c r="L161" s="1101" t="s">
        <v>481</v>
      </c>
      <c r="M161" s="1101" t="s">
        <v>333</v>
      </c>
      <c r="N161" s="1099" t="s">
        <v>105</v>
      </c>
      <c r="O161" s="1099"/>
      <c r="P161" s="1099"/>
      <c r="Q161" s="1099"/>
      <c r="R161" s="1099"/>
      <c r="S161" s="1099" t="s">
        <v>413</v>
      </c>
      <c r="T161" s="1099" t="s">
        <v>107</v>
      </c>
      <c r="U161" s="1099">
        <v>9</v>
      </c>
      <c r="V161" s="444" t="s">
        <v>108</v>
      </c>
      <c r="W161" s="1099" t="s">
        <v>109</v>
      </c>
      <c r="X161" s="1108" t="s">
        <v>76</v>
      </c>
      <c r="Y161" s="1101" t="s">
        <v>110</v>
      </c>
      <c r="Z161" s="1099" t="s">
        <v>78</v>
      </c>
      <c r="AA161" s="449">
        <v>0</v>
      </c>
      <c r="AB161" s="449">
        <v>0.34</v>
      </c>
      <c r="AC161" s="449">
        <v>0.33</v>
      </c>
      <c r="AD161" s="449">
        <v>0.33</v>
      </c>
      <c r="AE161" s="111"/>
      <c r="AF161" s="111"/>
      <c r="AG161" s="111"/>
      <c r="AH161" s="111"/>
      <c r="AI161" s="40"/>
      <c r="AJ161" s="41"/>
      <c r="AK161" s="59"/>
      <c r="AL161" s="59"/>
      <c r="AM161" s="59"/>
      <c r="AN161" s="41"/>
      <c r="AO161" s="40"/>
      <c r="AP161" s="59"/>
      <c r="AQ161" s="41"/>
      <c r="AR161" s="41"/>
      <c r="AS161" s="41"/>
      <c r="AT161" s="59"/>
      <c r="AU161" s="40"/>
      <c r="AV161" s="41"/>
      <c r="AW161" s="67"/>
      <c r="AX161" s="63"/>
      <c r="AY161" s="59"/>
      <c r="AZ161" s="40"/>
      <c r="BA161" s="40"/>
      <c r="BB161" s="63"/>
      <c r="BC161" s="41"/>
      <c r="BD161" s="41"/>
      <c r="BE161" s="41"/>
      <c r="BF161" s="59"/>
      <c r="BG161" s="40"/>
      <c r="BH161" s="40"/>
      <c r="BI161" s="43"/>
      <c r="BJ161" s="65"/>
      <c r="BK161" s="65"/>
      <c r="BL161" s="65"/>
      <c r="BM161" s="65"/>
      <c r="BN161" s="65"/>
      <c r="BO161" s="65"/>
      <c r="BP161" s="65"/>
      <c r="BQ161" s="65"/>
      <c r="BR161" s="65"/>
      <c r="BS161" s="65"/>
      <c r="BT161" s="65"/>
      <c r="BU161" s="65"/>
      <c r="BV161" s="65"/>
      <c r="BW161" s="43"/>
      <c r="BX161" s="65"/>
      <c r="BY161" s="65"/>
      <c r="BZ161" s="65"/>
      <c r="CA161" s="65"/>
      <c r="CB161" s="65"/>
      <c r="CC161" s="65"/>
      <c r="CD161" s="65"/>
      <c r="CE161" s="65"/>
      <c r="CF161" s="65"/>
      <c r="CG161" s="65"/>
      <c r="CH161" s="65"/>
      <c r="CI161" s="65"/>
      <c r="CJ161" s="66"/>
      <c r="CL161" s="23" t="s">
        <v>111</v>
      </c>
    </row>
    <row r="162" spans="2:90" s="26" customFormat="1" ht="65.099999999999994" customHeight="1" x14ac:dyDescent="0.2">
      <c r="B162" s="1096" t="s">
        <v>59</v>
      </c>
      <c r="C162" s="1096" t="s">
        <v>60</v>
      </c>
      <c r="D162" s="1096" t="s">
        <v>61</v>
      </c>
      <c r="E162" s="1096" t="s">
        <v>62</v>
      </c>
      <c r="F162" s="1096" t="s">
        <v>63</v>
      </c>
      <c r="G162" s="1096" t="s">
        <v>64</v>
      </c>
      <c r="H162" s="1097" t="s">
        <v>65</v>
      </c>
      <c r="I162" s="1097" t="s">
        <v>329</v>
      </c>
      <c r="J162" s="1097" t="s">
        <v>330</v>
      </c>
      <c r="K162" s="1098" t="s">
        <v>433</v>
      </c>
      <c r="L162" s="1101" t="s">
        <v>481</v>
      </c>
      <c r="M162" s="1101" t="s">
        <v>333</v>
      </c>
      <c r="N162" s="1099" t="s">
        <v>112</v>
      </c>
      <c r="O162" s="1099"/>
      <c r="P162" s="1099"/>
      <c r="Q162" s="1099"/>
      <c r="R162" s="1099"/>
      <c r="S162" s="1099" t="s">
        <v>413</v>
      </c>
      <c r="T162" s="1099" t="s">
        <v>107</v>
      </c>
      <c r="U162" s="1101">
        <v>3</v>
      </c>
      <c r="V162" s="1109" t="s">
        <v>113</v>
      </c>
      <c r="W162" s="1101" t="s">
        <v>114</v>
      </c>
      <c r="X162" s="1099" t="s">
        <v>76</v>
      </c>
      <c r="Y162" s="1099" t="s">
        <v>115</v>
      </c>
      <c r="Z162" s="1099" t="s">
        <v>78</v>
      </c>
      <c r="AA162" s="449">
        <v>0</v>
      </c>
      <c r="AB162" s="449">
        <v>0.33</v>
      </c>
      <c r="AC162" s="449">
        <v>0.33</v>
      </c>
      <c r="AD162" s="449">
        <v>0.33</v>
      </c>
      <c r="AE162" s="111"/>
      <c r="AF162" s="111"/>
      <c r="AG162" s="111"/>
      <c r="AH162" s="111"/>
      <c r="AI162" s="40"/>
      <c r="AJ162" s="41"/>
      <c r="AK162" s="59"/>
      <c r="AL162" s="59"/>
      <c r="AM162" s="59"/>
      <c r="AN162" s="41"/>
      <c r="AO162" s="40"/>
      <c r="AP162" s="59"/>
      <c r="AQ162" s="41"/>
      <c r="AR162" s="41"/>
      <c r="AS162" s="41"/>
      <c r="AT162" s="59"/>
      <c r="AU162" s="40"/>
      <c r="AV162" s="41"/>
      <c r="AW162" s="67"/>
      <c r="AX162" s="63"/>
      <c r="AY162" s="59"/>
      <c r="AZ162" s="40"/>
      <c r="BA162" s="40"/>
      <c r="BB162" s="63"/>
      <c r="BC162" s="41"/>
      <c r="BD162" s="41"/>
      <c r="BE162" s="41"/>
      <c r="BF162" s="59"/>
      <c r="BG162" s="40"/>
      <c r="BH162" s="40"/>
      <c r="BI162" s="43"/>
      <c r="BJ162" s="65"/>
      <c r="BK162" s="65"/>
      <c r="BL162" s="65"/>
      <c r="BM162" s="65"/>
      <c r="BN162" s="65"/>
      <c r="BO162" s="65"/>
      <c r="BP162" s="65"/>
      <c r="BQ162" s="65"/>
      <c r="BR162" s="65"/>
      <c r="BS162" s="65"/>
      <c r="BT162" s="65"/>
      <c r="BU162" s="65"/>
      <c r="BV162" s="65"/>
      <c r="BW162" s="43"/>
      <c r="BX162" s="65"/>
      <c r="BY162" s="65"/>
      <c r="BZ162" s="65"/>
      <c r="CA162" s="65"/>
      <c r="CB162" s="65"/>
      <c r="CC162" s="65"/>
      <c r="CD162" s="65"/>
      <c r="CE162" s="65"/>
      <c r="CF162" s="65"/>
      <c r="CG162" s="65"/>
      <c r="CH162" s="65"/>
      <c r="CI162" s="65"/>
      <c r="CJ162" s="66"/>
      <c r="CL162" s="23" t="s">
        <v>111</v>
      </c>
    </row>
    <row r="163" spans="2:90" s="26" customFormat="1" ht="65.099999999999994" customHeight="1" x14ac:dyDescent="0.2">
      <c r="B163" s="1096" t="s">
        <v>59</v>
      </c>
      <c r="C163" s="1096" t="s">
        <v>60</v>
      </c>
      <c r="D163" s="1096" t="s">
        <v>61</v>
      </c>
      <c r="E163" s="1096" t="s">
        <v>62</v>
      </c>
      <c r="F163" s="1096" t="s">
        <v>63</v>
      </c>
      <c r="G163" s="1096" t="s">
        <v>64</v>
      </c>
      <c r="H163" s="1097" t="s">
        <v>65</v>
      </c>
      <c r="I163" s="1097" t="s">
        <v>329</v>
      </c>
      <c r="J163" s="1097" t="s">
        <v>330</v>
      </c>
      <c r="K163" s="1098" t="s">
        <v>433</v>
      </c>
      <c r="L163" s="1101" t="s">
        <v>481</v>
      </c>
      <c r="M163" s="1101" t="s">
        <v>333</v>
      </c>
      <c r="N163" s="1099" t="s">
        <v>116</v>
      </c>
      <c r="O163" s="1099"/>
      <c r="P163" s="1099"/>
      <c r="Q163" s="1099"/>
      <c r="R163" s="1099"/>
      <c r="S163" s="1099" t="s">
        <v>413</v>
      </c>
      <c r="T163" s="1099" t="s">
        <v>107</v>
      </c>
      <c r="U163" s="1099">
        <v>3</v>
      </c>
      <c r="V163" s="447" t="s">
        <v>117</v>
      </c>
      <c r="W163" s="1099" t="s">
        <v>118</v>
      </c>
      <c r="X163" s="1099" t="s">
        <v>76</v>
      </c>
      <c r="Y163" s="1099" t="s">
        <v>119</v>
      </c>
      <c r="Z163" s="1099" t="s">
        <v>78</v>
      </c>
      <c r="AA163" s="449"/>
      <c r="AB163" s="449">
        <v>0.33</v>
      </c>
      <c r="AC163" s="449">
        <v>0.33</v>
      </c>
      <c r="AD163" s="449">
        <v>0.34</v>
      </c>
      <c r="AE163" s="111"/>
      <c r="AF163" s="111"/>
      <c r="AG163" s="111"/>
      <c r="AH163" s="111"/>
      <c r="AI163" s="40"/>
      <c r="AJ163" s="41"/>
      <c r="AK163" s="59"/>
      <c r="AL163" s="59"/>
      <c r="AM163" s="59"/>
      <c r="AN163" s="41"/>
      <c r="AO163" s="40"/>
      <c r="AP163" s="59"/>
      <c r="AQ163" s="41"/>
      <c r="AR163" s="41"/>
      <c r="AS163" s="41"/>
      <c r="AT163" s="59"/>
      <c r="AU163" s="40"/>
      <c r="AV163" s="41"/>
      <c r="AW163" s="59"/>
      <c r="AX163" s="63"/>
      <c r="AY163" s="59"/>
      <c r="AZ163" s="40"/>
      <c r="BA163" s="40"/>
      <c r="BB163" s="63"/>
      <c r="BC163" s="41"/>
      <c r="BD163" s="41"/>
      <c r="BE163" s="41"/>
      <c r="BF163" s="59"/>
      <c r="BG163" s="40"/>
      <c r="BH163" s="40"/>
      <c r="BI163" s="43"/>
      <c r="BJ163" s="65"/>
      <c r="BK163" s="65"/>
      <c r="BL163" s="65"/>
      <c r="BM163" s="65"/>
      <c r="BN163" s="65"/>
      <c r="BO163" s="65"/>
      <c r="BP163" s="65"/>
      <c r="BQ163" s="65"/>
      <c r="BR163" s="65"/>
      <c r="BS163" s="65"/>
      <c r="BT163" s="65"/>
      <c r="BU163" s="65"/>
      <c r="BV163" s="65"/>
      <c r="BW163" s="43"/>
      <c r="BX163" s="65"/>
      <c r="BY163" s="65"/>
      <c r="BZ163" s="65"/>
      <c r="CA163" s="65"/>
      <c r="CB163" s="65"/>
      <c r="CC163" s="65"/>
      <c r="CD163" s="65"/>
      <c r="CE163" s="65"/>
      <c r="CF163" s="65"/>
      <c r="CG163" s="65"/>
      <c r="CH163" s="65"/>
      <c r="CI163" s="65"/>
      <c r="CJ163" s="66"/>
      <c r="CL163" s="23" t="s">
        <v>111</v>
      </c>
    </row>
    <row r="164" spans="2:90" s="26" customFormat="1" ht="65.099999999999994" customHeight="1" x14ac:dyDescent="0.2">
      <c r="B164" s="1096" t="s">
        <v>59</v>
      </c>
      <c r="C164" s="1096" t="s">
        <v>60</v>
      </c>
      <c r="D164" s="1096" t="s">
        <v>61</v>
      </c>
      <c r="E164" s="1096" t="s">
        <v>62</v>
      </c>
      <c r="F164" s="1096" t="s">
        <v>63</v>
      </c>
      <c r="G164" s="1096" t="s">
        <v>64</v>
      </c>
      <c r="H164" s="1097" t="s">
        <v>65</v>
      </c>
      <c r="I164" s="1097" t="s">
        <v>329</v>
      </c>
      <c r="J164" s="1097" t="s">
        <v>330</v>
      </c>
      <c r="K164" s="1098" t="s">
        <v>433</v>
      </c>
      <c r="L164" s="1101" t="s">
        <v>481</v>
      </c>
      <c r="M164" s="1101" t="s">
        <v>333</v>
      </c>
      <c r="N164" s="1099" t="s">
        <v>120</v>
      </c>
      <c r="O164" s="1099"/>
      <c r="P164" s="1099"/>
      <c r="Q164" s="1099"/>
      <c r="R164" s="1099"/>
      <c r="S164" s="1099" t="s">
        <v>413</v>
      </c>
      <c r="T164" s="1099" t="s">
        <v>107</v>
      </c>
      <c r="U164" s="447">
        <v>1</v>
      </c>
      <c r="V164" s="444" t="s">
        <v>121</v>
      </c>
      <c r="W164" s="1099" t="s">
        <v>122</v>
      </c>
      <c r="X164" s="1099" t="s">
        <v>76</v>
      </c>
      <c r="Y164" s="1099" t="s">
        <v>288</v>
      </c>
      <c r="Z164" s="1099" t="s">
        <v>78</v>
      </c>
      <c r="AA164" s="449"/>
      <c r="AB164" s="449">
        <v>0.5</v>
      </c>
      <c r="AC164" s="449"/>
      <c r="AD164" s="449">
        <v>0.5</v>
      </c>
      <c r="AE164" s="111"/>
      <c r="AF164" s="111"/>
      <c r="AG164" s="111"/>
      <c r="AH164" s="111"/>
      <c r="AI164" s="40"/>
      <c r="AJ164" s="41"/>
      <c r="AK164" s="59"/>
      <c r="AL164" s="59"/>
      <c r="AM164" s="59"/>
      <c r="AN164" s="41"/>
      <c r="AO164" s="40"/>
      <c r="AP164" s="59"/>
      <c r="AQ164" s="41"/>
      <c r="AR164" s="41"/>
      <c r="AS164" s="41"/>
      <c r="AT164" s="59"/>
      <c r="AU164" s="40"/>
      <c r="AV164" s="41"/>
      <c r="AW164" s="67"/>
      <c r="AX164" s="63"/>
      <c r="AY164" s="59"/>
      <c r="AZ164" s="40"/>
      <c r="BA164" s="40"/>
      <c r="BB164" s="63"/>
      <c r="BC164" s="41"/>
      <c r="BD164" s="41"/>
      <c r="BE164" s="41"/>
      <c r="BF164" s="59"/>
      <c r="BG164" s="40"/>
      <c r="BH164" s="40"/>
      <c r="BI164" s="43"/>
      <c r="BJ164" s="65"/>
      <c r="BK164" s="65"/>
      <c r="BL164" s="65"/>
      <c r="BM164" s="65"/>
      <c r="BN164" s="65"/>
      <c r="BO164" s="65"/>
      <c r="BP164" s="65"/>
      <c r="BQ164" s="65"/>
      <c r="BR164" s="65"/>
      <c r="BS164" s="65"/>
      <c r="BT164" s="65"/>
      <c r="BU164" s="65"/>
      <c r="BV164" s="65"/>
      <c r="BW164" s="43"/>
      <c r="BX164" s="65"/>
      <c r="BY164" s="65"/>
      <c r="BZ164" s="65"/>
      <c r="CA164" s="65"/>
      <c r="CB164" s="65"/>
      <c r="CC164" s="65"/>
      <c r="CD164" s="65"/>
      <c r="CE164" s="65"/>
      <c r="CF164" s="65"/>
      <c r="CG164" s="65"/>
      <c r="CH164" s="65"/>
      <c r="CI164" s="65"/>
      <c r="CJ164" s="66"/>
      <c r="CL164" s="23" t="s">
        <v>111</v>
      </c>
    </row>
    <row r="165" spans="2:90" s="1" customFormat="1" ht="65.099999999999994" customHeight="1" x14ac:dyDescent="0.25">
      <c r="B165" s="1096" t="s">
        <v>59</v>
      </c>
      <c r="C165" s="1096" t="s">
        <v>60</v>
      </c>
      <c r="D165" s="1096" t="s">
        <v>61</v>
      </c>
      <c r="E165" s="1096" t="s">
        <v>62</v>
      </c>
      <c r="F165" s="1096" t="s">
        <v>63</v>
      </c>
      <c r="G165" s="1096" t="s">
        <v>64</v>
      </c>
      <c r="H165" s="1097" t="s">
        <v>65</v>
      </c>
      <c r="I165" s="1097" t="s">
        <v>66</v>
      </c>
      <c r="J165" s="1097" t="s">
        <v>67</v>
      </c>
      <c r="K165" s="1098" t="s">
        <v>104</v>
      </c>
      <c r="L165" s="1101" t="s">
        <v>481</v>
      </c>
      <c r="M165" s="1101" t="s">
        <v>333</v>
      </c>
      <c r="N165" s="1099" t="s">
        <v>124</v>
      </c>
      <c r="O165" s="1099"/>
      <c r="P165" s="1099"/>
      <c r="Q165" s="1099"/>
      <c r="R165" s="1099"/>
      <c r="S165" s="1099" t="s">
        <v>413</v>
      </c>
      <c r="T165" s="1099" t="s">
        <v>107</v>
      </c>
      <c r="U165" s="1099">
        <v>9</v>
      </c>
      <c r="V165" s="444" t="s">
        <v>125</v>
      </c>
      <c r="W165" s="1099" t="s">
        <v>109</v>
      </c>
      <c r="X165" s="1099" t="s">
        <v>76</v>
      </c>
      <c r="Y165" s="1101" t="s">
        <v>126</v>
      </c>
      <c r="Z165" s="1099" t="s">
        <v>78</v>
      </c>
      <c r="AA165" s="449"/>
      <c r="AB165" s="449">
        <v>0.33</v>
      </c>
      <c r="AC165" s="449">
        <v>0.33</v>
      </c>
      <c r="AD165" s="449">
        <v>0.33</v>
      </c>
      <c r="AE165" s="111"/>
      <c r="AF165" s="111"/>
      <c r="AG165" s="111"/>
      <c r="AH165" s="111"/>
      <c r="AI165" s="40"/>
      <c r="AJ165" s="41"/>
      <c r="AK165" s="41"/>
      <c r="AL165" s="41"/>
      <c r="AM165" s="41"/>
      <c r="AN165" s="41"/>
      <c r="AO165" s="40"/>
      <c r="AP165" s="41"/>
      <c r="AQ165" s="41"/>
      <c r="AR165" s="41"/>
      <c r="AS165" s="41"/>
      <c r="AT165" s="41"/>
      <c r="AU165" s="40"/>
      <c r="AV165" s="41"/>
      <c r="AW165" s="40"/>
      <c r="AX165" s="21"/>
      <c r="AY165" s="41"/>
      <c r="AZ165" s="40"/>
      <c r="BA165" s="40"/>
      <c r="BB165" s="21"/>
      <c r="BC165" s="41"/>
      <c r="BD165" s="41"/>
      <c r="BE165" s="41"/>
      <c r="BF165" s="41"/>
      <c r="BG165" s="40"/>
      <c r="BH165" s="40"/>
      <c r="BI165" s="43"/>
      <c r="BJ165" s="44"/>
      <c r="BK165" s="44"/>
      <c r="BL165" s="44"/>
      <c r="BM165" s="44"/>
      <c r="BN165" s="44"/>
      <c r="BO165" s="44"/>
      <c r="BP165" s="44"/>
      <c r="BQ165" s="44"/>
      <c r="BR165" s="44"/>
      <c r="BS165" s="44"/>
      <c r="BT165" s="44"/>
      <c r="BU165" s="44"/>
      <c r="BV165" s="44"/>
      <c r="BW165" s="43"/>
      <c r="BX165" s="44"/>
      <c r="BY165" s="44"/>
      <c r="BZ165" s="44"/>
      <c r="CA165" s="44"/>
      <c r="CB165" s="44"/>
      <c r="CC165" s="44"/>
      <c r="CD165" s="44"/>
      <c r="CE165" s="44"/>
      <c r="CF165" s="44"/>
      <c r="CG165" s="44"/>
      <c r="CH165" s="44"/>
      <c r="CI165" s="44"/>
      <c r="CJ165" s="45"/>
      <c r="CL165" s="23" t="s">
        <v>111</v>
      </c>
    </row>
    <row r="166" spans="2:90" s="1" customFormat="1" ht="65.099999999999994" customHeight="1" x14ac:dyDescent="0.25">
      <c r="B166" s="1096" t="s">
        <v>59</v>
      </c>
      <c r="C166" s="1096" t="s">
        <v>60</v>
      </c>
      <c r="D166" s="1096" t="s">
        <v>61</v>
      </c>
      <c r="E166" s="1096" t="s">
        <v>62</v>
      </c>
      <c r="F166" s="1096" t="s">
        <v>63</v>
      </c>
      <c r="G166" s="1096" t="s">
        <v>64</v>
      </c>
      <c r="H166" s="1097" t="s">
        <v>65</v>
      </c>
      <c r="I166" s="1097" t="s">
        <v>66</v>
      </c>
      <c r="J166" s="1097" t="s">
        <v>67</v>
      </c>
      <c r="K166" s="1098" t="s">
        <v>104</v>
      </c>
      <c r="L166" s="1101" t="s">
        <v>481</v>
      </c>
      <c r="M166" s="1101" t="s">
        <v>333</v>
      </c>
      <c r="N166" s="1099" t="s">
        <v>127</v>
      </c>
      <c r="O166" s="1099"/>
      <c r="P166" s="1099"/>
      <c r="Q166" s="1099"/>
      <c r="R166" s="1099"/>
      <c r="S166" s="1099" t="s">
        <v>413</v>
      </c>
      <c r="T166" s="1099" t="s">
        <v>107</v>
      </c>
      <c r="U166" s="1099">
        <v>9</v>
      </c>
      <c r="V166" s="444" t="s">
        <v>128</v>
      </c>
      <c r="W166" s="1099" t="s">
        <v>109</v>
      </c>
      <c r="X166" s="1108" t="s">
        <v>76</v>
      </c>
      <c r="Y166" s="1101" t="s">
        <v>129</v>
      </c>
      <c r="Z166" s="1099" t="s">
        <v>78</v>
      </c>
      <c r="AA166" s="449"/>
      <c r="AB166" s="449">
        <v>0.33</v>
      </c>
      <c r="AC166" s="449">
        <v>0.33</v>
      </c>
      <c r="AD166" s="449">
        <v>0.34</v>
      </c>
      <c r="AE166" s="111"/>
      <c r="AF166" s="111"/>
      <c r="AG166" s="111"/>
      <c r="AH166" s="111"/>
      <c r="AI166" s="40"/>
      <c r="AJ166" s="41"/>
      <c r="AK166" s="41"/>
      <c r="AL166" s="41"/>
      <c r="AM166" s="41"/>
      <c r="AN166" s="41"/>
      <c r="AO166" s="40"/>
      <c r="AP166" s="41"/>
      <c r="AQ166" s="41"/>
      <c r="AR166" s="41"/>
      <c r="AS166" s="41"/>
      <c r="AT166" s="41"/>
      <c r="AU166" s="40"/>
      <c r="AV166" s="41"/>
      <c r="AW166" s="40"/>
      <c r="AX166" s="21"/>
      <c r="AY166" s="41"/>
      <c r="AZ166" s="40"/>
      <c r="BA166" s="40"/>
      <c r="BB166" s="21"/>
      <c r="BC166" s="41"/>
      <c r="BD166" s="41"/>
      <c r="BE166" s="41"/>
      <c r="BF166" s="41"/>
      <c r="BG166" s="40"/>
      <c r="BH166" s="40"/>
      <c r="BI166" s="43"/>
      <c r="BJ166" s="44"/>
      <c r="BK166" s="44"/>
      <c r="BL166" s="44"/>
      <c r="BM166" s="44"/>
      <c r="BN166" s="44"/>
      <c r="BO166" s="44"/>
      <c r="BP166" s="44"/>
      <c r="BQ166" s="44"/>
      <c r="BR166" s="44"/>
      <c r="BS166" s="44"/>
      <c r="BT166" s="44"/>
      <c r="BU166" s="44"/>
      <c r="BV166" s="44"/>
      <c r="BW166" s="43"/>
      <c r="BX166" s="44"/>
      <c r="BY166" s="44"/>
      <c r="BZ166" s="44"/>
      <c r="CA166" s="44"/>
      <c r="CB166" s="44"/>
      <c r="CC166" s="44"/>
      <c r="CD166" s="44"/>
      <c r="CE166" s="44"/>
      <c r="CF166" s="44"/>
      <c r="CG166" s="44"/>
      <c r="CH166" s="44"/>
      <c r="CI166" s="44"/>
      <c r="CJ166" s="45"/>
      <c r="CL166" s="23" t="s">
        <v>111</v>
      </c>
    </row>
    <row r="167" spans="2:90" s="1" customFormat="1" ht="65.099999999999994" customHeight="1" x14ac:dyDescent="0.25">
      <c r="B167" s="1096" t="s">
        <v>59</v>
      </c>
      <c r="C167" s="1096" t="s">
        <v>60</v>
      </c>
      <c r="D167" s="1096" t="s">
        <v>61</v>
      </c>
      <c r="E167" s="1096" t="s">
        <v>62</v>
      </c>
      <c r="F167" s="1096" t="s">
        <v>63</v>
      </c>
      <c r="G167" s="1096" t="s">
        <v>64</v>
      </c>
      <c r="H167" s="1097" t="s">
        <v>65</v>
      </c>
      <c r="I167" s="1097" t="s">
        <v>66</v>
      </c>
      <c r="J167" s="1097" t="s">
        <v>67</v>
      </c>
      <c r="K167" s="1098" t="s">
        <v>104</v>
      </c>
      <c r="L167" s="1101" t="s">
        <v>481</v>
      </c>
      <c r="M167" s="1101" t="s">
        <v>333</v>
      </c>
      <c r="N167" s="1099" t="s">
        <v>130</v>
      </c>
      <c r="O167" s="1099"/>
      <c r="P167" s="1099"/>
      <c r="Q167" s="1099"/>
      <c r="R167" s="1099"/>
      <c r="S167" s="1099" t="s">
        <v>413</v>
      </c>
      <c r="T167" s="1099" t="s">
        <v>107</v>
      </c>
      <c r="U167" s="1110">
        <v>1</v>
      </c>
      <c r="V167" s="444" t="s">
        <v>130</v>
      </c>
      <c r="W167" s="1099" t="s">
        <v>131</v>
      </c>
      <c r="X167" s="1099" t="s">
        <v>76</v>
      </c>
      <c r="Y167" s="1099" t="s">
        <v>132</v>
      </c>
      <c r="Z167" s="1099" t="s">
        <v>78</v>
      </c>
      <c r="AA167" s="449"/>
      <c r="AB167" s="449"/>
      <c r="AC167" s="449"/>
      <c r="AD167" s="449">
        <v>1</v>
      </c>
      <c r="AE167" s="111"/>
      <c r="AF167" s="111"/>
      <c r="AG167" s="111"/>
      <c r="AH167" s="111"/>
      <c r="AI167" s="40"/>
      <c r="AJ167" s="41"/>
      <c r="AK167" s="41"/>
      <c r="AL167" s="41"/>
      <c r="AM167" s="41"/>
      <c r="AN167" s="41"/>
      <c r="AO167" s="40"/>
      <c r="AP167" s="41"/>
      <c r="AQ167" s="41"/>
      <c r="AR167" s="41"/>
      <c r="AS167" s="41"/>
      <c r="AT167" s="41"/>
      <c r="AU167" s="40"/>
      <c r="AV167" s="41"/>
      <c r="AW167" s="40"/>
      <c r="AX167" s="21"/>
      <c r="AY167" s="41"/>
      <c r="AZ167" s="40"/>
      <c r="BA167" s="40"/>
      <c r="BB167" s="21"/>
      <c r="BC167" s="41"/>
      <c r="BD167" s="41"/>
      <c r="BE167" s="41"/>
      <c r="BF167" s="41"/>
      <c r="BG167" s="40"/>
      <c r="BH167" s="40"/>
      <c r="BI167" s="43"/>
      <c r="BJ167" s="44"/>
      <c r="BK167" s="44"/>
      <c r="BL167" s="44"/>
      <c r="BM167" s="44"/>
      <c r="BN167" s="44"/>
      <c r="BO167" s="44"/>
      <c r="BP167" s="44"/>
      <c r="BQ167" s="44"/>
      <c r="BR167" s="44"/>
      <c r="BS167" s="44"/>
      <c r="BT167" s="44"/>
      <c r="BU167" s="44"/>
      <c r="BV167" s="44"/>
      <c r="BW167" s="43"/>
      <c r="BX167" s="44"/>
      <c r="BY167" s="44"/>
      <c r="BZ167" s="44"/>
      <c r="CA167" s="44"/>
      <c r="CB167" s="44"/>
      <c r="CC167" s="44"/>
      <c r="CD167" s="44"/>
      <c r="CE167" s="44"/>
      <c r="CF167" s="44"/>
      <c r="CG167" s="44"/>
      <c r="CH167" s="44"/>
      <c r="CI167" s="44"/>
      <c r="CJ167" s="45"/>
      <c r="CL167" s="23" t="s">
        <v>111</v>
      </c>
    </row>
    <row r="168" spans="2:90" s="1" customFormat="1" ht="65.099999999999994" customHeight="1" x14ac:dyDescent="0.25">
      <c r="B168" s="1096" t="s">
        <v>59</v>
      </c>
      <c r="C168" s="1096" t="s">
        <v>60</v>
      </c>
      <c r="D168" s="1096" t="s">
        <v>61</v>
      </c>
      <c r="E168" s="1096" t="s">
        <v>62</v>
      </c>
      <c r="F168" s="1096" t="s">
        <v>63</v>
      </c>
      <c r="G168" s="1096" t="s">
        <v>64</v>
      </c>
      <c r="H168" s="1097" t="s">
        <v>65</v>
      </c>
      <c r="I168" s="1097" t="s">
        <v>66</v>
      </c>
      <c r="J168" s="1097" t="s">
        <v>67</v>
      </c>
      <c r="K168" s="1098" t="s">
        <v>104</v>
      </c>
      <c r="L168" s="1121" t="s">
        <v>516</v>
      </c>
      <c r="M168" s="1121" t="s">
        <v>182</v>
      </c>
      <c r="N168" s="1122" t="s">
        <v>517</v>
      </c>
      <c r="O168" s="1123" t="s">
        <v>518</v>
      </c>
      <c r="P168" s="1123" t="s">
        <v>519</v>
      </c>
      <c r="Q168" s="1114" t="s">
        <v>483</v>
      </c>
      <c r="R168" s="1114" t="s">
        <v>520</v>
      </c>
      <c r="S168" s="1121" t="s">
        <v>521</v>
      </c>
      <c r="T168" s="1123" t="s">
        <v>522</v>
      </c>
      <c r="U168" s="1124">
        <v>12</v>
      </c>
      <c r="V168" s="1121" t="s">
        <v>523</v>
      </c>
      <c r="W168" s="1121" t="s">
        <v>524</v>
      </c>
      <c r="X168" s="1121" t="s">
        <v>86</v>
      </c>
      <c r="Y168" s="1125" t="s">
        <v>525</v>
      </c>
      <c r="Z168" s="1126" t="s">
        <v>526</v>
      </c>
      <c r="AA168" s="451">
        <v>0.25</v>
      </c>
      <c r="AB168" s="451">
        <v>0.25</v>
      </c>
      <c r="AC168" s="451">
        <v>0.25</v>
      </c>
      <c r="AD168" s="452">
        <v>0.25</v>
      </c>
      <c r="AE168" s="111"/>
      <c r="AF168" s="111"/>
      <c r="AG168" s="111"/>
      <c r="AH168" s="111"/>
      <c r="AI168" s="40"/>
      <c r="AJ168" s="41"/>
      <c r="AK168" s="41"/>
      <c r="AL168" s="41"/>
      <c r="AM168" s="41"/>
      <c r="AN168" s="41"/>
      <c r="AO168" s="40"/>
      <c r="AP168" s="41"/>
      <c r="AQ168" s="41"/>
      <c r="AR168" s="41"/>
      <c r="AS168" s="41"/>
      <c r="AT168" s="41"/>
      <c r="AU168" s="40"/>
      <c r="AV168" s="41"/>
      <c r="AW168" s="40"/>
      <c r="AX168" s="21"/>
      <c r="AY168" s="41"/>
      <c r="AZ168" s="40"/>
      <c r="BA168" s="40"/>
      <c r="BB168" s="21"/>
      <c r="BC168" s="41"/>
      <c r="BD168" s="41"/>
      <c r="BE168" s="41"/>
      <c r="BF168" s="41"/>
      <c r="BG168" s="40"/>
      <c r="BH168" s="40"/>
      <c r="BI168" s="43"/>
      <c r="BJ168" s="44"/>
      <c r="BK168" s="44"/>
      <c r="BL168" s="44"/>
      <c r="BM168" s="44"/>
      <c r="BN168" s="44"/>
      <c r="BO168" s="44"/>
      <c r="BP168" s="44"/>
      <c r="BQ168" s="44"/>
      <c r="BR168" s="44"/>
      <c r="BS168" s="44"/>
      <c r="BT168" s="44"/>
      <c r="BU168" s="44"/>
      <c r="BV168" s="44"/>
      <c r="BW168" s="43"/>
      <c r="BX168" s="44"/>
      <c r="BY168" s="44"/>
      <c r="BZ168" s="44"/>
      <c r="CA168" s="44"/>
      <c r="CB168" s="44"/>
      <c r="CC168" s="44"/>
      <c r="CD168" s="44"/>
      <c r="CE168" s="44"/>
      <c r="CF168" s="44"/>
      <c r="CG168" s="44"/>
      <c r="CH168" s="44"/>
      <c r="CI168" s="44"/>
      <c r="CJ168" s="45"/>
    </row>
    <row r="169" spans="2:90" s="1" customFormat="1" ht="65.099999999999994" customHeight="1" x14ac:dyDescent="0.25">
      <c r="B169" s="1096" t="s">
        <v>59</v>
      </c>
      <c r="C169" s="1096" t="s">
        <v>60</v>
      </c>
      <c r="D169" s="1096" t="s">
        <v>61</v>
      </c>
      <c r="E169" s="1096" t="s">
        <v>62</v>
      </c>
      <c r="F169" s="1096" t="s">
        <v>63</v>
      </c>
      <c r="G169" s="1096" t="s">
        <v>64</v>
      </c>
      <c r="H169" s="1097" t="s">
        <v>65</v>
      </c>
      <c r="I169" s="1097" t="s">
        <v>66</v>
      </c>
      <c r="J169" s="1097" t="s">
        <v>67</v>
      </c>
      <c r="K169" s="1098" t="s">
        <v>104</v>
      </c>
      <c r="L169" s="1121" t="s">
        <v>516</v>
      </c>
      <c r="M169" s="1121" t="s">
        <v>182</v>
      </c>
      <c r="N169" s="1122" t="s">
        <v>527</v>
      </c>
      <c r="O169" s="1123" t="s">
        <v>518</v>
      </c>
      <c r="P169" s="1123" t="s">
        <v>519</v>
      </c>
      <c r="Q169" s="1114" t="s">
        <v>528</v>
      </c>
      <c r="R169" s="1114" t="s">
        <v>520</v>
      </c>
      <c r="S169" s="1121" t="s">
        <v>521</v>
      </c>
      <c r="T169" s="1123" t="s">
        <v>529</v>
      </c>
      <c r="U169" s="1124">
        <v>25</v>
      </c>
      <c r="V169" s="1121" t="s">
        <v>530</v>
      </c>
      <c r="W169" s="1121" t="s">
        <v>222</v>
      </c>
      <c r="X169" s="1121" t="s">
        <v>86</v>
      </c>
      <c r="Y169" s="1121" t="s">
        <v>531</v>
      </c>
      <c r="Z169" s="1127"/>
      <c r="AA169" s="451">
        <v>0.25</v>
      </c>
      <c r="AB169" s="451">
        <v>0.25</v>
      </c>
      <c r="AC169" s="451">
        <v>0.25</v>
      </c>
      <c r="AD169" s="452">
        <v>0.25</v>
      </c>
      <c r="AE169" s="111"/>
      <c r="AF169" s="111"/>
      <c r="AG169" s="111"/>
      <c r="AH169" s="111"/>
      <c r="AI169" s="40"/>
      <c r="AJ169" s="41"/>
      <c r="AK169" s="41"/>
      <c r="AL169" s="41"/>
      <c r="AM169" s="41"/>
      <c r="AN169" s="41"/>
      <c r="AO169" s="40"/>
      <c r="AP169" s="41"/>
      <c r="AQ169" s="41"/>
      <c r="AR169" s="41"/>
      <c r="AS169" s="41"/>
      <c r="AT169" s="41"/>
      <c r="AU169" s="40"/>
      <c r="AV169" s="41"/>
      <c r="AW169" s="42"/>
      <c r="AX169" s="21"/>
      <c r="AY169" s="41"/>
      <c r="AZ169" s="40"/>
      <c r="BA169" s="40"/>
      <c r="BB169" s="21"/>
      <c r="BC169" s="41"/>
      <c r="BD169" s="41"/>
      <c r="BE169" s="41"/>
      <c r="BF169" s="41"/>
      <c r="BG169" s="40"/>
      <c r="BH169" s="40"/>
      <c r="BI169" s="43"/>
      <c r="BJ169" s="44"/>
      <c r="BK169" s="44"/>
      <c r="BL169" s="44"/>
      <c r="BM169" s="44"/>
      <c r="BN169" s="44"/>
      <c r="BO169" s="44"/>
      <c r="BP169" s="44"/>
      <c r="BQ169" s="44"/>
      <c r="BR169" s="44"/>
      <c r="BS169" s="44"/>
      <c r="BT169" s="44"/>
      <c r="BU169" s="44"/>
      <c r="BV169" s="44"/>
      <c r="BW169" s="43"/>
      <c r="BX169" s="44"/>
      <c r="BY169" s="44"/>
      <c r="BZ169" s="44"/>
      <c r="CA169" s="44"/>
      <c r="CB169" s="44"/>
      <c r="CC169" s="44"/>
      <c r="CD169" s="44"/>
      <c r="CE169" s="44"/>
      <c r="CF169" s="44"/>
      <c r="CG169" s="44"/>
      <c r="CH169" s="44"/>
      <c r="CI169" s="44"/>
      <c r="CJ169" s="45"/>
    </row>
    <row r="170" spans="2:90" s="1" customFormat="1" ht="65.099999999999994" customHeight="1" x14ac:dyDescent="0.25">
      <c r="B170" s="1096" t="s">
        <v>59</v>
      </c>
      <c r="C170" s="1096" t="s">
        <v>60</v>
      </c>
      <c r="D170" s="1096" t="s">
        <v>61</v>
      </c>
      <c r="E170" s="1096" t="s">
        <v>62</v>
      </c>
      <c r="F170" s="1096" t="s">
        <v>63</v>
      </c>
      <c r="G170" s="1096" t="s">
        <v>64</v>
      </c>
      <c r="H170" s="1097" t="s">
        <v>65</v>
      </c>
      <c r="I170" s="1097" t="s">
        <v>66</v>
      </c>
      <c r="J170" s="1097" t="s">
        <v>67</v>
      </c>
      <c r="K170" s="1098" t="s">
        <v>104</v>
      </c>
      <c r="L170" s="1121" t="s">
        <v>516</v>
      </c>
      <c r="M170" s="1121" t="s">
        <v>182</v>
      </c>
      <c r="N170" s="1122" t="s">
        <v>532</v>
      </c>
      <c r="O170" s="1123" t="s">
        <v>518</v>
      </c>
      <c r="P170" s="1123" t="s">
        <v>519</v>
      </c>
      <c r="Q170" s="1114" t="s">
        <v>483</v>
      </c>
      <c r="R170" s="1114" t="s">
        <v>520</v>
      </c>
      <c r="S170" s="1121" t="s">
        <v>521</v>
      </c>
      <c r="T170" s="1123" t="s">
        <v>533</v>
      </c>
      <c r="U170" s="1124">
        <v>13</v>
      </c>
      <c r="V170" s="1121" t="s">
        <v>534</v>
      </c>
      <c r="W170" s="1121" t="s">
        <v>222</v>
      </c>
      <c r="X170" s="1121" t="s">
        <v>86</v>
      </c>
      <c r="Y170" s="1121" t="s">
        <v>535</v>
      </c>
      <c r="Z170" s="1127"/>
      <c r="AA170" s="451">
        <v>0.25</v>
      </c>
      <c r="AB170" s="451">
        <v>0.25</v>
      </c>
      <c r="AC170" s="451">
        <v>0.25</v>
      </c>
      <c r="AD170" s="452">
        <v>0.25</v>
      </c>
      <c r="AE170" s="111"/>
      <c r="AF170" s="111"/>
      <c r="AG170" s="111"/>
      <c r="AH170" s="111"/>
      <c r="AI170" s="40"/>
      <c r="AJ170" s="41"/>
      <c r="AK170" s="41"/>
      <c r="AL170" s="41"/>
      <c r="AM170" s="41"/>
      <c r="AN170" s="41"/>
      <c r="AO170" s="40"/>
      <c r="AP170" s="41"/>
      <c r="AQ170" s="41"/>
      <c r="AR170" s="41"/>
      <c r="AS170" s="41"/>
      <c r="AT170" s="41"/>
      <c r="AU170" s="40"/>
      <c r="AV170" s="41"/>
      <c r="AW170" s="40"/>
      <c r="AX170" s="21"/>
      <c r="AY170" s="41"/>
      <c r="AZ170" s="40"/>
      <c r="BA170" s="40"/>
      <c r="BB170" s="21"/>
      <c r="BC170" s="41"/>
      <c r="BD170" s="41"/>
      <c r="BE170" s="41"/>
      <c r="BF170" s="41"/>
      <c r="BG170" s="40"/>
      <c r="BH170" s="40"/>
      <c r="BI170" s="43"/>
      <c r="BJ170" s="44"/>
      <c r="BK170" s="44"/>
      <c r="BL170" s="44"/>
      <c r="BM170" s="44"/>
      <c r="BN170" s="44"/>
      <c r="BO170" s="44"/>
      <c r="BP170" s="44"/>
      <c r="BQ170" s="44"/>
      <c r="BR170" s="44"/>
      <c r="BS170" s="44"/>
      <c r="BT170" s="44"/>
      <c r="BU170" s="44"/>
      <c r="BV170" s="44"/>
      <c r="BW170" s="43"/>
      <c r="BX170" s="44"/>
      <c r="BY170" s="44"/>
      <c r="BZ170" s="44"/>
      <c r="CA170" s="44"/>
      <c r="CB170" s="44"/>
      <c r="CC170" s="44"/>
      <c r="CD170" s="44"/>
      <c r="CE170" s="44"/>
      <c r="CF170" s="44"/>
      <c r="CG170" s="44"/>
      <c r="CH170" s="44"/>
      <c r="CI170" s="44"/>
      <c r="CJ170" s="45"/>
    </row>
    <row r="171" spans="2:90" s="23" customFormat="1" ht="65.099999999999994" customHeight="1" x14ac:dyDescent="0.25">
      <c r="B171" s="1096" t="s">
        <v>59</v>
      </c>
      <c r="C171" s="1096" t="s">
        <v>60</v>
      </c>
      <c r="D171" s="1096" t="s">
        <v>61</v>
      </c>
      <c r="E171" s="1096" t="s">
        <v>62</v>
      </c>
      <c r="F171" s="1096" t="s">
        <v>63</v>
      </c>
      <c r="G171" s="1096" t="s">
        <v>64</v>
      </c>
      <c r="H171" s="1097" t="s">
        <v>65</v>
      </c>
      <c r="I171" s="1097" t="s">
        <v>66</v>
      </c>
      <c r="J171" s="1097" t="s">
        <v>67</v>
      </c>
      <c r="K171" s="1098" t="s">
        <v>104</v>
      </c>
      <c r="L171" s="1121" t="s">
        <v>516</v>
      </c>
      <c r="M171" s="1121" t="s">
        <v>182</v>
      </c>
      <c r="N171" s="1122" t="s">
        <v>536</v>
      </c>
      <c r="O171" s="1123" t="s">
        <v>518</v>
      </c>
      <c r="P171" s="1123" t="s">
        <v>519</v>
      </c>
      <c r="Q171" s="1114" t="s">
        <v>483</v>
      </c>
      <c r="R171" s="1114" t="s">
        <v>520</v>
      </c>
      <c r="S171" s="1121" t="s">
        <v>521</v>
      </c>
      <c r="T171" s="1123" t="s">
        <v>537</v>
      </c>
      <c r="U171" s="1124">
        <v>13</v>
      </c>
      <c r="V171" s="1121" t="s">
        <v>538</v>
      </c>
      <c r="W171" s="1121" t="s">
        <v>222</v>
      </c>
      <c r="X171" s="1121" t="s">
        <v>86</v>
      </c>
      <c r="Y171" s="1121" t="s">
        <v>539</v>
      </c>
      <c r="Z171" s="1127"/>
      <c r="AA171" s="451">
        <v>0.25</v>
      </c>
      <c r="AB171" s="451">
        <v>0.25</v>
      </c>
      <c r="AC171" s="451">
        <v>0.25</v>
      </c>
      <c r="AD171" s="452">
        <v>0.25</v>
      </c>
      <c r="AE171" s="111"/>
      <c r="AF171" s="111"/>
      <c r="AG171" s="111"/>
      <c r="AH171" s="111"/>
      <c r="AI171" s="40"/>
      <c r="AJ171" s="41"/>
      <c r="AK171" s="47"/>
      <c r="AL171" s="47"/>
      <c r="AM171" s="47"/>
      <c r="AN171" s="41"/>
      <c r="AO171" s="40"/>
      <c r="AP171" s="47"/>
      <c r="AQ171" s="41"/>
      <c r="AR171" s="41"/>
      <c r="AS171" s="41"/>
      <c r="AT171" s="47"/>
      <c r="AU171" s="40"/>
      <c r="AV171" s="41"/>
      <c r="AW171" s="47"/>
      <c r="AX171" s="47"/>
      <c r="AY171" s="47"/>
      <c r="AZ171" s="40"/>
      <c r="BA171" s="40"/>
      <c r="BB171" s="47"/>
      <c r="BC171" s="41"/>
      <c r="BD171" s="41"/>
      <c r="BE171" s="41"/>
      <c r="BF171" s="47"/>
      <c r="BG171" s="40"/>
      <c r="BH171" s="40"/>
      <c r="BI171" s="43"/>
      <c r="BJ171" s="48"/>
      <c r="BK171" s="48"/>
      <c r="BL171" s="48"/>
      <c r="BM171" s="48"/>
      <c r="BN171" s="48"/>
      <c r="BO171" s="48"/>
      <c r="BP171" s="48"/>
      <c r="BQ171" s="48"/>
      <c r="BR171" s="48"/>
      <c r="BS171" s="48"/>
      <c r="BT171" s="48"/>
      <c r="BU171" s="48"/>
      <c r="BV171" s="48"/>
      <c r="BW171" s="43"/>
      <c r="BX171" s="48"/>
      <c r="BY171" s="48"/>
      <c r="BZ171" s="48"/>
      <c r="CA171" s="48"/>
      <c r="CB171" s="48"/>
      <c r="CC171" s="48"/>
      <c r="CD171" s="48"/>
      <c r="CE171" s="48"/>
      <c r="CF171" s="48"/>
      <c r="CG171" s="48"/>
      <c r="CH171" s="48"/>
      <c r="CI171" s="48"/>
      <c r="CJ171" s="49"/>
    </row>
    <row r="172" spans="2:90" s="26" customFormat="1" ht="65.099999999999994" customHeight="1" x14ac:dyDescent="0.2">
      <c r="B172" s="1096" t="s">
        <v>59</v>
      </c>
      <c r="C172" s="1096" t="s">
        <v>60</v>
      </c>
      <c r="D172" s="1096" t="s">
        <v>61</v>
      </c>
      <c r="E172" s="1096" t="s">
        <v>62</v>
      </c>
      <c r="F172" s="1096" t="s">
        <v>63</v>
      </c>
      <c r="G172" s="1096" t="s">
        <v>64</v>
      </c>
      <c r="H172" s="1097" t="s">
        <v>65</v>
      </c>
      <c r="I172" s="1099" t="s">
        <v>66</v>
      </c>
      <c r="J172" s="1099" t="s">
        <v>67</v>
      </c>
      <c r="K172" s="1103" t="s">
        <v>68</v>
      </c>
      <c r="L172" s="1121" t="s">
        <v>516</v>
      </c>
      <c r="M172" s="1121" t="s">
        <v>182</v>
      </c>
      <c r="N172" s="1122" t="s">
        <v>540</v>
      </c>
      <c r="O172" s="1123" t="s">
        <v>518</v>
      </c>
      <c r="P172" s="1123" t="s">
        <v>519</v>
      </c>
      <c r="Q172" s="1114" t="s">
        <v>483</v>
      </c>
      <c r="R172" s="1114" t="s">
        <v>520</v>
      </c>
      <c r="S172" s="1121" t="s">
        <v>521</v>
      </c>
      <c r="T172" s="1123" t="s">
        <v>541</v>
      </c>
      <c r="U172" s="1124">
        <v>135</v>
      </c>
      <c r="V172" s="1121" t="s">
        <v>542</v>
      </c>
      <c r="W172" s="1121" t="s">
        <v>222</v>
      </c>
      <c r="X172" s="1121" t="s">
        <v>86</v>
      </c>
      <c r="Y172" s="1121" t="s">
        <v>543</v>
      </c>
      <c r="Z172" s="1127"/>
      <c r="AA172" s="451">
        <v>0.25</v>
      </c>
      <c r="AB172" s="451">
        <v>0.25</v>
      </c>
      <c r="AC172" s="451">
        <v>0.25</v>
      </c>
      <c r="AD172" s="452">
        <v>0.25</v>
      </c>
      <c r="AE172" s="111"/>
      <c r="AF172" s="111"/>
      <c r="AG172" s="111"/>
      <c r="AH172" s="111"/>
      <c r="AI172" s="40"/>
      <c r="AJ172" s="41"/>
      <c r="AK172" s="50"/>
      <c r="AL172" s="22"/>
      <c r="AM172" s="59"/>
      <c r="AN172" s="41"/>
      <c r="AO172" s="40"/>
      <c r="AP172" s="63"/>
      <c r="AQ172" s="41"/>
      <c r="AR172" s="41"/>
      <c r="AS172" s="41"/>
      <c r="AT172" s="59"/>
      <c r="AU172" s="40"/>
      <c r="AV172" s="41"/>
      <c r="AW172" s="95"/>
      <c r="AX172" s="22"/>
      <c r="AY172" s="22"/>
      <c r="AZ172" s="40"/>
      <c r="BA172" s="40"/>
      <c r="BB172" s="63"/>
      <c r="BC172" s="41"/>
      <c r="BD172" s="41"/>
      <c r="BE172" s="41"/>
      <c r="BF172" s="59"/>
      <c r="BG172" s="40"/>
      <c r="BH172" s="40"/>
      <c r="BI172" s="43"/>
      <c r="BJ172" s="65"/>
      <c r="BK172" s="65"/>
      <c r="BL172" s="65"/>
      <c r="BM172" s="65"/>
      <c r="BN172" s="65"/>
      <c r="BO172" s="65"/>
      <c r="BP172" s="65"/>
      <c r="BQ172" s="65"/>
      <c r="BR172" s="65"/>
      <c r="BS172" s="65"/>
      <c r="BT172" s="65"/>
      <c r="BU172" s="65"/>
      <c r="BV172" s="65"/>
      <c r="BW172" s="43"/>
      <c r="BX172" s="65"/>
      <c r="BY172" s="65"/>
      <c r="BZ172" s="65"/>
      <c r="CA172" s="65"/>
      <c r="CB172" s="65"/>
      <c r="CC172" s="65"/>
      <c r="CD172" s="65"/>
      <c r="CE172" s="65"/>
      <c r="CF172" s="65"/>
      <c r="CG172" s="65"/>
      <c r="CH172" s="65"/>
      <c r="CI172" s="65"/>
      <c r="CJ172" s="66"/>
    </row>
    <row r="173" spans="2:90" s="26" customFormat="1" ht="65.099999999999994" customHeight="1" x14ac:dyDescent="0.2">
      <c r="B173" s="1096" t="s">
        <v>59</v>
      </c>
      <c r="C173" s="1096" t="s">
        <v>60</v>
      </c>
      <c r="D173" s="1096" t="s">
        <v>61</v>
      </c>
      <c r="E173" s="1096" t="s">
        <v>62</v>
      </c>
      <c r="F173" s="1096" t="s">
        <v>63</v>
      </c>
      <c r="G173" s="1096" t="s">
        <v>64</v>
      </c>
      <c r="H173" s="1097" t="s">
        <v>65</v>
      </c>
      <c r="I173" s="1099" t="s">
        <v>66</v>
      </c>
      <c r="J173" s="1099" t="s">
        <v>67</v>
      </c>
      <c r="K173" s="1103" t="s">
        <v>68</v>
      </c>
      <c r="L173" s="1121" t="s">
        <v>516</v>
      </c>
      <c r="M173" s="1121" t="s">
        <v>182</v>
      </c>
      <c r="N173" s="1122" t="s">
        <v>544</v>
      </c>
      <c r="O173" s="1123" t="s">
        <v>518</v>
      </c>
      <c r="P173" s="1123" t="s">
        <v>545</v>
      </c>
      <c r="Q173" s="1114" t="s">
        <v>483</v>
      </c>
      <c r="R173" s="1114" t="s">
        <v>520</v>
      </c>
      <c r="S173" s="1121" t="s">
        <v>521</v>
      </c>
      <c r="T173" s="1123" t="s">
        <v>546</v>
      </c>
      <c r="U173" s="1124">
        <v>95</v>
      </c>
      <c r="V173" s="1121" t="s">
        <v>547</v>
      </c>
      <c r="W173" s="1121" t="s">
        <v>222</v>
      </c>
      <c r="X173" s="1121" t="s">
        <v>86</v>
      </c>
      <c r="Y173" s="1121" t="s">
        <v>548</v>
      </c>
      <c r="Z173" s="1127"/>
      <c r="AA173" s="451">
        <v>0.25</v>
      </c>
      <c r="AB173" s="451">
        <v>0.25</v>
      </c>
      <c r="AC173" s="451">
        <v>0.25</v>
      </c>
      <c r="AD173" s="452">
        <v>0.25</v>
      </c>
      <c r="AE173" s="111"/>
      <c r="AF173" s="111"/>
      <c r="AG173" s="111"/>
      <c r="AH173" s="111"/>
      <c r="AI173" s="40"/>
      <c r="AJ173" s="41"/>
      <c r="AK173" s="50"/>
      <c r="AL173" s="22"/>
      <c r="AM173" s="59"/>
      <c r="AN173" s="41"/>
      <c r="AO173" s="40"/>
      <c r="AP173" s="63"/>
      <c r="AQ173" s="41"/>
      <c r="AR173" s="41"/>
      <c r="AS173" s="41"/>
      <c r="AT173" s="59"/>
      <c r="AU173" s="40"/>
      <c r="AV173" s="41"/>
      <c r="AW173" s="50"/>
      <c r="AX173" s="22"/>
      <c r="AY173" s="59"/>
      <c r="AZ173" s="40"/>
      <c r="BA173" s="40"/>
      <c r="BB173" s="63"/>
      <c r="BC173" s="41"/>
      <c r="BD173" s="41"/>
      <c r="BE173" s="41"/>
      <c r="BF173" s="59"/>
      <c r="BG173" s="40"/>
      <c r="BH173" s="40"/>
      <c r="BI173" s="43"/>
      <c r="BJ173" s="65"/>
      <c r="BK173" s="65"/>
      <c r="BL173" s="65"/>
      <c r="BM173" s="65"/>
      <c r="BN173" s="65"/>
      <c r="BO173" s="65"/>
      <c r="BP173" s="65"/>
      <c r="BQ173" s="65"/>
      <c r="BR173" s="65"/>
      <c r="BS173" s="65"/>
      <c r="BT173" s="65"/>
      <c r="BU173" s="65"/>
      <c r="BV173" s="65"/>
      <c r="BW173" s="43"/>
      <c r="BX173" s="65"/>
      <c r="BY173" s="65"/>
      <c r="BZ173" s="65"/>
      <c r="CA173" s="65"/>
      <c r="CB173" s="65"/>
      <c r="CC173" s="65"/>
      <c r="CD173" s="65"/>
      <c r="CE173" s="65"/>
      <c r="CF173" s="65"/>
      <c r="CG173" s="65"/>
      <c r="CH173" s="65"/>
      <c r="CI173" s="65"/>
      <c r="CJ173" s="66"/>
    </row>
    <row r="174" spans="2:90" s="26" customFormat="1" ht="65.099999999999994" customHeight="1" x14ac:dyDescent="0.2">
      <c r="B174" s="1096" t="s">
        <v>59</v>
      </c>
      <c r="C174" s="1096" t="s">
        <v>60</v>
      </c>
      <c r="D174" s="1096" t="s">
        <v>61</v>
      </c>
      <c r="E174" s="1096" t="s">
        <v>62</v>
      </c>
      <c r="F174" s="1096" t="s">
        <v>63</v>
      </c>
      <c r="G174" s="1096" t="s">
        <v>64</v>
      </c>
      <c r="H174" s="1097" t="s">
        <v>65</v>
      </c>
      <c r="I174" s="1099" t="s">
        <v>66</v>
      </c>
      <c r="J174" s="1099" t="s">
        <v>67</v>
      </c>
      <c r="K174" s="1103" t="s">
        <v>68</v>
      </c>
      <c r="L174" s="1121" t="s">
        <v>516</v>
      </c>
      <c r="M174" s="1121" t="s">
        <v>182</v>
      </c>
      <c r="N174" s="1122" t="s">
        <v>549</v>
      </c>
      <c r="O174" s="1123" t="s">
        <v>518</v>
      </c>
      <c r="P174" s="1123" t="s">
        <v>545</v>
      </c>
      <c r="Q174" s="1114" t="s">
        <v>483</v>
      </c>
      <c r="R174" s="1114" t="s">
        <v>520</v>
      </c>
      <c r="S174" s="1121" t="s">
        <v>521</v>
      </c>
      <c r="T174" s="1123" t="s">
        <v>550</v>
      </c>
      <c r="U174" s="1124">
        <v>59</v>
      </c>
      <c r="V174" s="1121" t="s">
        <v>551</v>
      </c>
      <c r="W174" s="1121" t="s">
        <v>222</v>
      </c>
      <c r="X174" s="1121" t="s">
        <v>86</v>
      </c>
      <c r="Y174" s="1121" t="s">
        <v>552</v>
      </c>
      <c r="Z174" s="1127"/>
      <c r="AA174" s="451">
        <v>0.25</v>
      </c>
      <c r="AB174" s="451">
        <v>0.25</v>
      </c>
      <c r="AC174" s="451">
        <v>0.25</v>
      </c>
      <c r="AD174" s="452">
        <v>0.25</v>
      </c>
      <c r="AE174" s="111"/>
      <c r="AF174" s="111"/>
      <c r="AG174" s="111"/>
      <c r="AH174" s="111"/>
      <c r="AI174" s="40"/>
      <c r="AJ174" s="41"/>
      <c r="AK174" s="50"/>
      <c r="AL174" s="22"/>
      <c r="AM174" s="59"/>
      <c r="AN174" s="41"/>
      <c r="AO174" s="40"/>
      <c r="AP174" s="63"/>
      <c r="AQ174" s="41"/>
      <c r="AR174" s="41"/>
      <c r="AS174" s="41"/>
      <c r="AT174" s="59"/>
      <c r="AU174" s="40"/>
      <c r="AV174" s="41"/>
      <c r="AW174" s="50"/>
      <c r="AX174" s="22"/>
      <c r="AY174" s="59"/>
      <c r="AZ174" s="40"/>
      <c r="BA174" s="40"/>
      <c r="BB174" s="63"/>
      <c r="BC174" s="41"/>
      <c r="BD174" s="41"/>
      <c r="BE174" s="41"/>
      <c r="BF174" s="59"/>
      <c r="BG174" s="40"/>
      <c r="BH174" s="40"/>
      <c r="BI174" s="43"/>
      <c r="BJ174" s="65"/>
      <c r="BK174" s="65"/>
      <c r="BL174" s="65"/>
      <c r="BM174" s="65"/>
      <c r="BN174" s="65"/>
      <c r="BO174" s="65"/>
      <c r="BP174" s="65"/>
      <c r="BQ174" s="65"/>
      <c r="BR174" s="65"/>
      <c r="BS174" s="65"/>
      <c r="BT174" s="65"/>
      <c r="BU174" s="65"/>
      <c r="BV174" s="65"/>
      <c r="BW174" s="43"/>
      <c r="BX174" s="65"/>
      <c r="BY174" s="65"/>
      <c r="BZ174" s="65"/>
      <c r="CA174" s="65"/>
      <c r="CB174" s="65"/>
      <c r="CC174" s="65"/>
      <c r="CD174" s="65"/>
      <c r="CE174" s="65"/>
      <c r="CF174" s="65"/>
      <c r="CG174" s="65"/>
      <c r="CH174" s="65"/>
      <c r="CI174" s="65"/>
      <c r="CJ174" s="66"/>
    </row>
    <row r="175" spans="2:90" s="26" customFormat="1" ht="65.099999999999994" customHeight="1" x14ac:dyDescent="0.2">
      <c r="B175" s="1096" t="s">
        <v>59</v>
      </c>
      <c r="C175" s="1096" t="s">
        <v>60</v>
      </c>
      <c r="D175" s="1096" t="s">
        <v>61</v>
      </c>
      <c r="E175" s="1096" t="s">
        <v>62</v>
      </c>
      <c r="F175" s="1096" t="s">
        <v>63</v>
      </c>
      <c r="G175" s="1096" t="s">
        <v>64</v>
      </c>
      <c r="H175" s="1097" t="s">
        <v>65</v>
      </c>
      <c r="I175" s="1099" t="s">
        <v>66</v>
      </c>
      <c r="J175" s="1099" t="s">
        <v>67</v>
      </c>
      <c r="K175" s="1103" t="s">
        <v>68</v>
      </c>
      <c r="L175" s="1121" t="s">
        <v>516</v>
      </c>
      <c r="M175" s="1121" t="s">
        <v>182</v>
      </c>
      <c r="N175" s="1122" t="s">
        <v>553</v>
      </c>
      <c r="O175" s="1123" t="s">
        <v>518</v>
      </c>
      <c r="P175" s="1123" t="s">
        <v>519</v>
      </c>
      <c r="Q175" s="1114" t="s">
        <v>483</v>
      </c>
      <c r="R175" s="1114" t="s">
        <v>520</v>
      </c>
      <c r="S175" s="1121" t="s">
        <v>521</v>
      </c>
      <c r="T175" s="1123" t="s">
        <v>554</v>
      </c>
      <c r="U175" s="1124">
        <v>136</v>
      </c>
      <c r="V175" s="1121" t="s">
        <v>555</v>
      </c>
      <c r="W175" s="1121" t="s">
        <v>222</v>
      </c>
      <c r="X175" s="1121" t="s">
        <v>86</v>
      </c>
      <c r="Y175" s="1123" t="s">
        <v>556</v>
      </c>
      <c r="Z175" s="1128"/>
      <c r="AA175" s="451">
        <v>0.25</v>
      </c>
      <c r="AB175" s="451">
        <v>0.25</v>
      </c>
      <c r="AC175" s="451">
        <v>0.25</v>
      </c>
      <c r="AD175" s="452">
        <v>0.25</v>
      </c>
      <c r="AE175" s="111"/>
      <c r="AF175" s="111"/>
      <c r="AG175" s="111"/>
      <c r="AH175" s="111"/>
      <c r="AI175" s="40"/>
      <c r="AJ175" s="41"/>
      <c r="AK175" s="50"/>
      <c r="AL175" s="22"/>
      <c r="AM175" s="59"/>
      <c r="AN175" s="41"/>
      <c r="AO175" s="40"/>
      <c r="AP175" s="63"/>
      <c r="AQ175" s="41"/>
      <c r="AR175" s="41"/>
      <c r="AS175" s="41"/>
      <c r="AT175" s="59"/>
      <c r="AU175" s="40"/>
      <c r="AV175" s="41"/>
      <c r="AW175" s="50"/>
      <c r="AX175" s="22"/>
      <c r="AY175" s="59"/>
      <c r="AZ175" s="40"/>
      <c r="BA175" s="40"/>
      <c r="BB175" s="63"/>
      <c r="BC175" s="41"/>
      <c r="BD175" s="41"/>
      <c r="BE175" s="41"/>
      <c r="BF175" s="59"/>
      <c r="BG175" s="40"/>
      <c r="BH175" s="40"/>
      <c r="BI175" s="43"/>
      <c r="BJ175" s="65"/>
      <c r="BK175" s="65"/>
      <c r="BL175" s="65"/>
      <c r="BM175" s="65"/>
      <c r="BN175" s="65"/>
      <c r="BO175" s="65"/>
      <c r="BP175" s="65"/>
      <c r="BQ175" s="65"/>
      <c r="BR175" s="65"/>
      <c r="BS175" s="65"/>
      <c r="BT175" s="65"/>
      <c r="BU175" s="65"/>
      <c r="BV175" s="65"/>
      <c r="BW175" s="43"/>
      <c r="BX175" s="65"/>
      <c r="BY175" s="65"/>
      <c r="BZ175" s="65"/>
      <c r="CA175" s="65"/>
      <c r="CB175" s="65"/>
      <c r="CC175" s="65"/>
      <c r="CD175" s="65"/>
      <c r="CE175" s="65"/>
      <c r="CF175" s="65"/>
      <c r="CG175" s="65"/>
      <c r="CH175" s="65"/>
      <c r="CI175" s="65"/>
      <c r="CJ175" s="66"/>
    </row>
    <row r="176" spans="2:90" s="26" customFormat="1" ht="65.099999999999994" customHeight="1" x14ac:dyDescent="0.2">
      <c r="B176" s="1096" t="s">
        <v>59</v>
      </c>
      <c r="C176" s="1096" t="s">
        <v>60</v>
      </c>
      <c r="D176" s="1096" t="s">
        <v>61</v>
      </c>
      <c r="E176" s="1096" t="s">
        <v>62</v>
      </c>
      <c r="F176" s="1096" t="s">
        <v>63</v>
      </c>
      <c r="G176" s="1096" t="s">
        <v>64</v>
      </c>
      <c r="H176" s="1097" t="s">
        <v>65</v>
      </c>
      <c r="I176" s="1099" t="s">
        <v>66</v>
      </c>
      <c r="J176" s="1099" t="s">
        <v>67</v>
      </c>
      <c r="K176" s="1103" t="s">
        <v>68</v>
      </c>
      <c r="L176" s="1101" t="s">
        <v>516</v>
      </c>
      <c r="M176" s="1101" t="s">
        <v>557</v>
      </c>
      <c r="N176" s="1101" t="s">
        <v>105</v>
      </c>
      <c r="O176" s="1101"/>
      <c r="P176" s="1101"/>
      <c r="Q176" s="1101"/>
      <c r="R176" s="1101"/>
      <c r="S176" s="1101" t="s">
        <v>521</v>
      </c>
      <c r="T176" s="1099" t="s">
        <v>107</v>
      </c>
      <c r="U176" s="1124">
        <v>12</v>
      </c>
      <c r="V176" s="444" t="s">
        <v>108</v>
      </c>
      <c r="W176" s="1099" t="s">
        <v>109</v>
      </c>
      <c r="X176" s="1108" t="s">
        <v>76</v>
      </c>
      <c r="Y176" s="1123" t="s">
        <v>558</v>
      </c>
      <c r="Z176" s="1099" t="s">
        <v>78</v>
      </c>
      <c r="AA176" s="451">
        <v>0.25</v>
      </c>
      <c r="AB176" s="451">
        <v>0.25</v>
      </c>
      <c r="AC176" s="451">
        <v>0.25</v>
      </c>
      <c r="AD176" s="452">
        <v>0.25</v>
      </c>
      <c r="AE176" s="111"/>
      <c r="AF176" s="111"/>
      <c r="AG176" s="111"/>
      <c r="AH176" s="111"/>
      <c r="AI176" s="40"/>
      <c r="AJ176" s="41"/>
      <c r="AK176" s="50"/>
      <c r="AL176" s="22"/>
      <c r="AM176" s="59"/>
      <c r="AN176" s="41"/>
      <c r="AO176" s="40"/>
      <c r="AP176" s="46"/>
      <c r="AQ176" s="41"/>
      <c r="AR176" s="41"/>
      <c r="AS176" s="41"/>
      <c r="AT176" s="59"/>
      <c r="AU176" s="40"/>
      <c r="AV176" s="41"/>
      <c r="AW176" s="50"/>
      <c r="AX176" s="22"/>
      <c r="AY176" s="22"/>
      <c r="AZ176" s="40"/>
      <c r="BA176" s="40"/>
      <c r="BB176" s="46"/>
      <c r="BC176" s="41"/>
      <c r="BD176" s="41"/>
      <c r="BE176" s="41"/>
      <c r="BF176" s="59"/>
      <c r="BG176" s="40"/>
      <c r="BH176" s="40"/>
      <c r="BI176" s="43"/>
      <c r="BJ176" s="65"/>
      <c r="BK176" s="65"/>
      <c r="BL176" s="65"/>
      <c r="BM176" s="65"/>
      <c r="BN176" s="65"/>
      <c r="BO176" s="65"/>
      <c r="BP176" s="65"/>
      <c r="BQ176" s="65"/>
      <c r="BR176" s="65"/>
      <c r="BS176" s="65"/>
      <c r="BT176" s="65"/>
      <c r="BU176" s="65"/>
      <c r="BV176" s="65"/>
      <c r="BW176" s="43"/>
      <c r="BX176" s="65"/>
      <c r="BY176" s="65"/>
      <c r="BZ176" s="65"/>
      <c r="CA176" s="65"/>
      <c r="CB176" s="65"/>
      <c r="CC176" s="65"/>
      <c r="CD176" s="65"/>
      <c r="CE176" s="65"/>
      <c r="CF176" s="65"/>
      <c r="CG176" s="65"/>
      <c r="CH176" s="65"/>
      <c r="CI176" s="65"/>
      <c r="CJ176" s="66"/>
      <c r="CL176" s="23" t="s">
        <v>111</v>
      </c>
    </row>
    <row r="177" spans="2:90" s="26" customFormat="1" ht="65.099999999999994" customHeight="1" x14ac:dyDescent="0.2">
      <c r="B177" s="1096" t="s">
        <v>59</v>
      </c>
      <c r="C177" s="1096" t="s">
        <v>60</v>
      </c>
      <c r="D177" s="1096" t="s">
        <v>61</v>
      </c>
      <c r="E177" s="1096" t="s">
        <v>62</v>
      </c>
      <c r="F177" s="1096" t="s">
        <v>63</v>
      </c>
      <c r="G177" s="1096" t="s">
        <v>64</v>
      </c>
      <c r="H177" s="1097" t="s">
        <v>65</v>
      </c>
      <c r="I177" s="1099" t="s">
        <v>66</v>
      </c>
      <c r="J177" s="1099" t="s">
        <v>67</v>
      </c>
      <c r="K177" s="1103" t="s">
        <v>68</v>
      </c>
      <c r="L177" s="1101" t="s">
        <v>516</v>
      </c>
      <c r="M177" s="1101" t="s">
        <v>557</v>
      </c>
      <c r="N177" s="1101" t="s">
        <v>112</v>
      </c>
      <c r="O177" s="1101"/>
      <c r="P177" s="1101"/>
      <c r="Q177" s="1101"/>
      <c r="R177" s="1101"/>
      <c r="S177" s="1101" t="s">
        <v>521</v>
      </c>
      <c r="T177" s="1099" t="s">
        <v>107</v>
      </c>
      <c r="U177" s="1124">
        <v>3</v>
      </c>
      <c r="V177" s="1109" t="s">
        <v>113</v>
      </c>
      <c r="W177" s="1101" t="s">
        <v>114</v>
      </c>
      <c r="X177" s="1099" t="s">
        <v>76</v>
      </c>
      <c r="Y177" s="1123" t="s">
        <v>559</v>
      </c>
      <c r="Z177" s="1099" t="s">
        <v>78</v>
      </c>
      <c r="AA177" s="451"/>
      <c r="AB177" s="451">
        <v>0.33</v>
      </c>
      <c r="AC177" s="451">
        <v>0.33</v>
      </c>
      <c r="AD177" s="452">
        <v>0.34</v>
      </c>
      <c r="AE177" s="111"/>
      <c r="AF177" s="111"/>
      <c r="AG177" s="111"/>
      <c r="AH177" s="111"/>
      <c r="AI177" s="40"/>
      <c r="AJ177" s="41"/>
      <c r="AK177" s="62"/>
      <c r="AL177" s="59"/>
      <c r="AM177" s="59"/>
      <c r="AN177" s="41"/>
      <c r="AO177" s="40"/>
      <c r="AP177" s="63"/>
      <c r="AQ177" s="41"/>
      <c r="AR177" s="41"/>
      <c r="AS177" s="41"/>
      <c r="AT177" s="59"/>
      <c r="AU177" s="40"/>
      <c r="AV177" s="41"/>
      <c r="AW177" s="62"/>
      <c r="AX177" s="59"/>
      <c r="AY177" s="59"/>
      <c r="AZ177" s="40"/>
      <c r="BA177" s="40"/>
      <c r="BB177" s="63"/>
      <c r="BC177" s="41"/>
      <c r="BD177" s="41"/>
      <c r="BE177" s="41"/>
      <c r="BF177" s="59"/>
      <c r="BG177" s="40"/>
      <c r="BH177" s="40"/>
      <c r="BI177" s="43"/>
      <c r="BJ177" s="65"/>
      <c r="BK177" s="65"/>
      <c r="BL177" s="65"/>
      <c r="BM177" s="65"/>
      <c r="BN177" s="65"/>
      <c r="BO177" s="65"/>
      <c r="BP177" s="65"/>
      <c r="BQ177" s="65"/>
      <c r="BR177" s="65"/>
      <c r="BS177" s="65"/>
      <c r="BT177" s="65"/>
      <c r="BU177" s="65"/>
      <c r="BV177" s="65"/>
      <c r="BW177" s="43"/>
      <c r="BX177" s="65"/>
      <c r="BY177" s="65"/>
      <c r="BZ177" s="65"/>
      <c r="CA177" s="65"/>
      <c r="CB177" s="65"/>
      <c r="CC177" s="65"/>
      <c r="CD177" s="65"/>
      <c r="CE177" s="65"/>
      <c r="CF177" s="65"/>
      <c r="CG177" s="65"/>
      <c r="CH177" s="65"/>
      <c r="CI177" s="65"/>
      <c r="CJ177" s="66"/>
      <c r="CL177" s="23" t="s">
        <v>111</v>
      </c>
    </row>
    <row r="178" spans="2:90" s="26" customFormat="1" ht="65.099999999999994" customHeight="1" x14ac:dyDescent="0.2">
      <c r="B178" s="1096" t="s">
        <v>59</v>
      </c>
      <c r="C178" s="1096" t="s">
        <v>60</v>
      </c>
      <c r="D178" s="1096" t="s">
        <v>61</v>
      </c>
      <c r="E178" s="1096" t="s">
        <v>62</v>
      </c>
      <c r="F178" s="1096" t="s">
        <v>63</v>
      </c>
      <c r="G178" s="1096" t="s">
        <v>64</v>
      </c>
      <c r="H178" s="1099" t="s">
        <v>65</v>
      </c>
      <c r="I178" s="1099" t="s">
        <v>66</v>
      </c>
      <c r="J178" s="1099" t="s">
        <v>67</v>
      </c>
      <c r="K178" s="1103" t="s">
        <v>68</v>
      </c>
      <c r="L178" s="1101" t="s">
        <v>516</v>
      </c>
      <c r="M178" s="1101" t="s">
        <v>557</v>
      </c>
      <c r="N178" s="1101" t="s">
        <v>116</v>
      </c>
      <c r="O178" s="1101"/>
      <c r="P178" s="1101"/>
      <c r="Q178" s="1101"/>
      <c r="R178" s="1101"/>
      <c r="S178" s="1101" t="s">
        <v>521</v>
      </c>
      <c r="T178" s="1099" t="s">
        <v>107</v>
      </c>
      <c r="U178" s="1124">
        <v>4</v>
      </c>
      <c r="V178" s="447" t="s">
        <v>117</v>
      </c>
      <c r="W178" s="1099" t="s">
        <v>118</v>
      </c>
      <c r="X178" s="1099" t="s">
        <v>76</v>
      </c>
      <c r="Y178" s="1123" t="s">
        <v>560</v>
      </c>
      <c r="Z178" s="1099" t="s">
        <v>78</v>
      </c>
      <c r="AA178" s="451">
        <v>0.25</v>
      </c>
      <c r="AB178" s="451">
        <v>0.25</v>
      </c>
      <c r="AC178" s="451">
        <v>0.25</v>
      </c>
      <c r="AD178" s="452">
        <v>0.25</v>
      </c>
      <c r="AE178" s="111"/>
      <c r="AF178" s="111"/>
      <c r="AG178" s="111"/>
      <c r="AH178" s="111"/>
      <c r="AI178" s="40"/>
      <c r="AJ178" s="41"/>
      <c r="AK178" s="62"/>
      <c r="AL178" s="59"/>
      <c r="AM178" s="59"/>
      <c r="AN178" s="41"/>
      <c r="AO178" s="40"/>
      <c r="AP178" s="46"/>
      <c r="AQ178" s="41"/>
      <c r="AR178" s="41"/>
      <c r="AS178" s="41"/>
      <c r="AT178" s="59"/>
      <c r="AU178" s="40"/>
      <c r="AV178" s="41"/>
      <c r="AW178" s="62"/>
      <c r="AX178" s="59"/>
      <c r="AY178" s="59"/>
      <c r="AZ178" s="40"/>
      <c r="BA178" s="40"/>
      <c r="BB178" s="46"/>
      <c r="BC178" s="41"/>
      <c r="BD178" s="41"/>
      <c r="BE178" s="41"/>
      <c r="BF178" s="59"/>
      <c r="BG178" s="40"/>
      <c r="BH178" s="40"/>
      <c r="BI178" s="43"/>
      <c r="BJ178" s="65"/>
      <c r="BK178" s="65"/>
      <c r="BL178" s="65"/>
      <c r="BM178" s="65"/>
      <c r="BN178" s="65"/>
      <c r="BO178" s="65"/>
      <c r="BP178" s="65"/>
      <c r="BQ178" s="65"/>
      <c r="BR178" s="65"/>
      <c r="BS178" s="65"/>
      <c r="BT178" s="65"/>
      <c r="BU178" s="65"/>
      <c r="BV178" s="65"/>
      <c r="BW178" s="43"/>
      <c r="BX178" s="65"/>
      <c r="BY178" s="65"/>
      <c r="BZ178" s="65"/>
      <c r="CA178" s="65"/>
      <c r="CB178" s="65"/>
      <c r="CC178" s="65"/>
      <c r="CD178" s="65"/>
      <c r="CE178" s="65"/>
      <c r="CF178" s="65"/>
      <c r="CG178" s="65"/>
      <c r="CH178" s="65"/>
      <c r="CI178" s="65"/>
      <c r="CJ178" s="66"/>
      <c r="CL178" s="23" t="s">
        <v>111</v>
      </c>
    </row>
    <row r="179" spans="2:90" s="26" customFormat="1" ht="65.099999999999994" customHeight="1" x14ac:dyDescent="0.2">
      <c r="B179" s="1096" t="s">
        <v>59</v>
      </c>
      <c r="C179" s="1096" t="s">
        <v>60</v>
      </c>
      <c r="D179" s="1096" t="s">
        <v>61</v>
      </c>
      <c r="E179" s="1096" t="s">
        <v>62</v>
      </c>
      <c r="F179" s="1096" t="s">
        <v>63</v>
      </c>
      <c r="G179" s="1096" t="s">
        <v>64</v>
      </c>
      <c r="H179" s="1099" t="s">
        <v>65</v>
      </c>
      <c r="I179" s="1099" t="s">
        <v>66</v>
      </c>
      <c r="J179" s="1099" t="s">
        <v>67</v>
      </c>
      <c r="K179" s="1103" t="s">
        <v>68</v>
      </c>
      <c r="L179" s="1101" t="s">
        <v>516</v>
      </c>
      <c r="M179" s="1101" t="s">
        <v>557</v>
      </c>
      <c r="N179" s="1101" t="s">
        <v>120</v>
      </c>
      <c r="O179" s="1101" t="s">
        <v>371</v>
      </c>
      <c r="P179" s="1101" t="s">
        <v>561</v>
      </c>
      <c r="Q179" s="1101" t="s">
        <v>528</v>
      </c>
      <c r="R179" s="1101"/>
      <c r="S179" s="1101" t="s">
        <v>521</v>
      </c>
      <c r="T179" s="1099" t="s">
        <v>562</v>
      </c>
      <c r="U179" s="1124">
        <v>7</v>
      </c>
      <c r="V179" s="447" t="s">
        <v>121</v>
      </c>
      <c r="W179" s="1099" t="s">
        <v>563</v>
      </c>
      <c r="X179" s="1099" t="s">
        <v>86</v>
      </c>
      <c r="Y179" s="1123" t="s">
        <v>564</v>
      </c>
      <c r="Z179" s="1099" t="s">
        <v>78</v>
      </c>
      <c r="AA179" s="451">
        <v>0.33</v>
      </c>
      <c r="AB179" s="451">
        <v>0.33</v>
      </c>
      <c r="AC179" s="451">
        <v>0.34</v>
      </c>
      <c r="AD179" s="452">
        <v>0</v>
      </c>
      <c r="AE179" s="111"/>
      <c r="AF179" s="111"/>
      <c r="AG179" s="111"/>
      <c r="AH179" s="111"/>
      <c r="AI179" s="40"/>
      <c r="AJ179" s="41"/>
      <c r="AK179" s="62"/>
      <c r="AL179" s="59"/>
      <c r="AM179" s="59"/>
      <c r="AN179" s="41"/>
      <c r="AO179" s="40"/>
      <c r="AP179" s="46"/>
      <c r="AQ179" s="41"/>
      <c r="AR179" s="41"/>
      <c r="AS179" s="41"/>
      <c r="AT179" s="59"/>
      <c r="AU179" s="40"/>
      <c r="AV179" s="41"/>
      <c r="AW179" s="62"/>
      <c r="AX179" s="59"/>
      <c r="AY179" s="59"/>
      <c r="AZ179" s="40"/>
      <c r="BA179" s="40"/>
      <c r="BB179" s="46"/>
      <c r="BC179" s="41"/>
      <c r="BD179" s="41"/>
      <c r="BE179" s="41"/>
      <c r="BF179" s="59"/>
      <c r="BG179" s="40"/>
      <c r="BH179" s="40"/>
      <c r="BI179" s="43"/>
      <c r="BJ179" s="65"/>
      <c r="BK179" s="65"/>
      <c r="BL179" s="65"/>
      <c r="BM179" s="65"/>
      <c r="BN179" s="65"/>
      <c r="BO179" s="65"/>
      <c r="BP179" s="65"/>
      <c r="BQ179" s="65"/>
      <c r="BR179" s="65"/>
      <c r="BS179" s="65"/>
      <c r="BT179" s="65"/>
      <c r="BU179" s="65"/>
      <c r="BV179" s="65"/>
      <c r="BW179" s="43"/>
      <c r="BX179" s="65"/>
      <c r="BY179" s="65"/>
      <c r="BZ179" s="65"/>
      <c r="CA179" s="65"/>
      <c r="CB179" s="65"/>
      <c r="CC179" s="65"/>
      <c r="CD179" s="65"/>
      <c r="CE179" s="65"/>
      <c r="CF179" s="65"/>
      <c r="CG179" s="65"/>
      <c r="CH179" s="65"/>
      <c r="CI179" s="65"/>
      <c r="CJ179" s="66"/>
    </row>
    <row r="180" spans="2:90" s="1" customFormat="1" ht="65.099999999999994" customHeight="1" x14ac:dyDescent="0.25">
      <c r="B180" s="1096" t="s">
        <v>59</v>
      </c>
      <c r="C180" s="1096" t="s">
        <v>60</v>
      </c>
      <c r="D180" s="1096" t="s">
        <v>61</v>
      </c>
      <c r="E180" s="1096" t="s">
        <v>62</v>
      </c>
      <c r="F180" s="1096" t="s">
        <v>63</v>
      </c>
      <c r="G180" s="1096" t="s">
        <v>64</v>
      </c>
      <c r="H180" s="1097" t="s">
        <v>65</v>
      </c>
      <c r="I180" s="1097" t="s">
        <v>66</v>
      </c>
      <c r="J180" s="1097" t="s">
        <v>67</v>
      </c>
      <c r="K180" s="1098" t="s">
        <v>104</v>
      </c>
      <c r="L180" s="1101" t="s">
        <v>516</v>
      </c>
      <c r="M180" s="1101" t="s">
        <v>557</v>
      </c>
      <c r="N180" s="1101" t="s">
        <v>124</v>
      </c>
      <c r="O180" s="1101"/>
      <c r="P180" s="1101"/>
      <c r="Q180" s="1101"/>
      <c r="R180" s="1101"/>
      <c r="S180" s="1101" t="s">
        <v>521</v>
      </c>
      <c r="T180" s="1099" t="s">
        <v>107</v>
      </c>
      <c r="U180" s="1124">
        <v>12</v>
      </c>
      <c r="V180" s="447" t="s">
        <v>125</v>
      </c>
      <c r="W180" s="1099" t="s">
        <v>109</v>
      </c>
      <c r="X180" s="1099" t="s">
        <v>76</v>
      </c>
      <c r="Y180" s="1121" t="s">
        <v>565</v>
      </c>
      <c r="Z180" s="1099" t="s">
        <v>78</v>
      </c>
      <c r="AA180" s="451">
        <v>0.25</v>
      </c>
      <c r="AB180" s="451">
        <v>0.25</v>
      </c>
      <c r="AC180" s="451">
        <v>0.25</v>
      </c>
      <c r="AD180" s="452">
        <v>0.25</v>
      </c>
      <c r="AE180" s="111"/>
      <c r="AF180" s="111"/>
      <c r="AG180" s="111"/>
      <c r="AH180" s="111"/>
      <c r="AI180" s="40"/>
      <c r="AJ180" s="41"/>
      <c r="AK180" s="41"/>
      <c r="AL180" s="41"/>
      <c r="AM180" s="41"/>
      <c r="AN180" s="41"/>
      <c r="AO180" s="40"/>
      <c r="AP180" s="41"/>
      <c r="AQ180" s="41"/>
      <c r="AR180" s="41"/>
      <c r="AS180" s="41"/>
      <c r="AT180" s="41"/>
      <c r="AU180" s="40"/>
      <c r="AV180" s="41"/>
      <c r="AW180" s="42"/>
      <c r="AX180" s="41"/>
      <c r="AY180" s="41"/>
      <c r="AZ180" s="40"/>
      <c r="BA180" s="40"/>
      <c r="BB180" s="41"/>
      <c r="BC180" s="41"/>
      <c r="BD180" s="41"/>
      <c r="BE180" s="41"/>
      <c r="BF180" s="41"/>
      <c r="BG180" s="40"/>
      <c r="BH180" s="40"/>
      <c r="BI180" s="43"/>
      <c r="BJ180" s="44"/>
      <c r="BK180" s="44"/>
      <c r="BL180" s="44"/>
      <c r="BM180" s="44"/>
      <c r="BN180" s="44"/>
      <c r="BO180" s="44"/>
      <c r="BP180" s="44"/>
      <c r="BQ180" s="44"/>
      <c r="BR180" s="44"/>
      <c r="BS180" s="44"/>
      <c r="BT180" s="44"/>
      <c r="BU180" s="44"/>
      <c r="BV180" s="44"/>
      <c r="BW180" s="43"/>
      <c r="BX180" s="44"/>
      <c r="BY180" s="44"/>
      <c r="BZ180" s="44"/>
      <c r="CA180" s="44"/>
      <c r="CB180" s="44"/>
      <c r="CC180" s="44"/>
      <c r="CD180" s="44"/>
      <c r="CE180" s="44"/>
      <c r="CF180" s="44"/>
      <c r="CG180" s="44"/>
      <c r="CH180" s="44"/>
      <c r="CI180" s="44"/>
      <c r="CJ180" s="45"/>
      <c r="CL180" s="23" t="s">
        <v>111</v>
      </c>
    </row>
    <row r="181" spans="2:90" s="1" customFormat="1" ht="65.099999999999994" customHeight="1" x14ac:dyDescent="0.25">
      <c r="B181" s="1096" t="s">
        <v>59</v>
      </c>
      <c r="C181" s="1096" t="s">
        <v>60</v>
      </c>
      <c r="D181" s="1096" t="s">
        <v>61</v>
      </c>
      <c r="E181" s="1096" t="s">
        <v>62</v>
      </c>
      <c r="F181" s="1096" t="s">
        <v>63</v>
      </c>
      <c r="G181" s="1096" t="s">
        <v>64</v>
      </c>
      <c r="H181" s="1097" t="s">
        <v>65</v>
      </c>
      <c r="I181" s="1097" t="s">
        <v>66</v>
      </c>
      <c r="J181" s="1097" t="s">
        <v>67</v>
      </c>
      <c r="K181" s="1098" t="s">
        <v>104</v>
      </c>
      <c r="L181" s="1101" t="s">
        <v>516</v>
      </c>
      <c r="M181" s="1101" t="s">
        <v>557</v>
      </c>
      <c r="N181" s="1101" t="s">
        <v>127</v>
      </c>
      <c r="O181" s="1101"/>
      <c r="P181" s="1101"/>
      <c r="Q181" s="1101"/>
      <c r="R181" s="1101"/>
      <c r="S181" s="1101" t="s">
        <v>521</v>
      </c>
      <c r="T181" s="1099" t="s">
        <v>107</v>
      </c>
      <c r="U181" s="1124">
        <v>12</v>
      </c>
      <c r="V181" s="447" t="s">
        <v>128</v>
      </c>
      <c r="W181" s="1099" t="s">
        <v>109</v>
      </c>
      <c r="X181" s="1099" t="s">
        <v>76</v>
      </c>
      <c r="Y181" s="1121" t="s">
        <v>566</v>
      </c>
      <c r="Z181" s="1099" t="s">
        <v>78</v>
      </c>
      <c r="AA181" s="451">
        <v>0.25</v>
      </c>
      <c r="AB181" s="451">
        <v>0.25</v>
      </c>
      <c r="AC181" s="451">
        <v>0.25</v>
      </c>
      <c r="AD181" s="452">
        <v>0.25</v>
      </c>
      <c r="AE181" s="111"/>
      <c r="AF181" s="111"/>
      <c r="AG181" s="111"/>
      <c r="AH181" s="111"/>
      <c r="AI181" s="40"/>
      <c r="AJ181" s="41"/>
      <c r="AK181" s="41"/>
      <c r="AL181" s="41"/>
      <c r="AM181" s="41"/>
      <c r="AN181" s="41"/>
      <c r="AO181" s="40"/>
      <c r="AP181" s="41"/>
      <c r="AQ181" s="41"/>
      <c r="AR181" s="41"/>
      <c r="AS181" s="41"/>
      <c r="AT181" s="41"/>
      <c r="AU181" s="40"/>
      <c r="AV181" s="41"/>
      <c r="AW181" s="42"/>
      <c r="AX181" s="41"/>
      <c r="AY181" s="41"/>
      <c r="AZ181" s="40"/>
      <c r="BA181" s="40"/>
      <c r="BB181" s="41"/>
      <c r="BC181" s="41"/>
      <c r="BD181" s="41"/>
      <c r="BE181" s="41"/>
      <c r="BF181" s="41"/>
      <c r="BG181" s="40"/>
      <c r="BH181" s="40"/>
      <c r="BI181" s="43"/>
      <c r="BJ181" s="44"/>
      <c r="BK181" s="44"/>
      <c r="BL181" s="44"/>
      <c r="BM181" s="44"/>
      <c r="BN181" s="44"/>
      <c r="BO181" s="44"/>
      <c r="BP181" s="44"/>
      <c r="BQ181" s="44"/>
      <c r="BR181" s="44"/>
      <c r="BS181" s="44"/>
      <c r="BT181" s="44"/>
      <c r="BU181" s="44"/>
      <c r="BV181" s="44"/>
      <c r="BW181" s="43"/>
      <c r="BX181" s="44"/>
      <c r="BY181" s="44"/>
      <c r="BZ181" s="44"/>
      <c r="CA181" s="44"/>
      <c r="CB181" s="44"/>
      <c r="CC181" s="44"/>
      <c r="CD181" s="44"/>
      <c r="CE181" s="44"/>
      <c r="CF181" s="44"/>
      <c r="CG181" s="44"/>
      <c r="CH181" s="44"/>
      <c r="CI181" s="44"/>
      <c r="CJ181" s="45"/>
      <c r="CL181" s="23" t="s">
        <v>111</v>
      </c>
    </row>
    <row r="182" spans="2:90" s="1" customFormat="1" ht="65.099999999999994" customHeight="1" x14ac:dyDescent="0.25">
      <c r="B182" s="1096" t="s">
        <v>59</v>
      </c>
      <c r="C182" s="1096" t="s">
        <v>60</v>
      </c>
      <c r="D182" s="1096" t="s">
        <v>61</v>
      </c>
      <c r="E182" s="1096" t="s">
        <v>62</v>
      </c>
      <c r="F182" s="1096" t="s">
        <v>63</v>
      </c>
      <c r="G182" s="1096" t="s">
        <v>64</v>
      </c>
      <c r="H182" s="1097" t="s">
        <v>65</v>
      </c>
      <c r="I182" s="1097" t="s">
        <v>66</v>
      </c>
      <c r="J182" s="1097" t="s">
        <v>67</v>
      </c>
      <c r="K182" s="1098" t="s">
        <v>104</v>
      </c>
      <c r="L182" s="1101" t="s">
        <v>516</v>
      </c>
      <c r="M182" s="1101" t="s">
        <v>557</v>
      </c>
      <c r="N182" s="1101" t="s">
        <v>130</v>
      </c>
      <c r="O182" s="1101"/>
      <c r="P182" s="1101"/>
      <c r="Q182" s="1101"/>
      <c r="R182" s="1101"/>
      <c r="S182" s="1101" t="s">
        <v>521</v>
      </c>
      <c r="T182" s="1099" t="s">
        <v>107</v>
      </c>
      <c r="U182" s="1129">
        <v>1</v>
      </c>
      <c r="V182" s="447" t="s">
        <v>130</v>
      </c>
      <c r="W182" s="1099" t="s">
        <v>131</v>
      </c>
      <c r="X182" s="1099" t="s">
        <v>76</v>
      </c>
      <c r="Y182" s="1125" t="s">
        <v>132</v>
      </c>
      <c r="Z182" s="1099" t="s">
        <v>78</v>
      </c>
      <c r="AA182" s="451">
        <v>0</v>
      </c>
      <c r="AB182" s="451">
        <v>0</v>
      </c>
      <c r="AC182" s="451">
        <v>0</v>
      </c>
      <c r="AD182" s="452">
        <v>1</v>
      </c>
      <c r="AE182" s="111"/>
      <c r="AF182" s="111"/>
      <c r="AG182" s="111"/>
      <c r="AH182" s="111"/>
      <c r="AI182" s="40"/>
      <c r="AJ182" s="41"/>
      <c r="AK182" s="41"/>
      <c r="AL182" s="41"/>
      <c r="AM182" s="41"/>
      <c r="AN182" s="41"/>
      <c r="AO182" s="40"/>
      <c r="AP182" s="41"/>
      <c r="AQ182" s="41"/>
      <c r="AR182" s="41"/>
      <c r="AS182" s="41"/>
      <c r="AT182" s="41"/>
      <c r="AU182" s="40"/>
      <c r="AV182" s="41"/>
      <c r="AW182" s="42"/>
      <c r="AX182" s="41"/>
      <c r="AY182" s="41"/>
      <c r="AZ182" s="40"/>
      <c r="BA182" s="40"/>
      <c r="BB182" s="41"/>
      <c r="BC182" s="41"/>
      <c r="BD182" s="41"/>
      <c r="BE182" s="41"/>
      <c r="BF182" s="41"/>
      <c r="BG182" s="40"/>
      <c r="BH182" s="40"/>
      <c r="BI182" s="43"/>
      <c r="BJ182" s="44"/>
      <c r="BK182" s="44"/>
      <c r="BL182" s="44"/>
      <c r="BM182" s="44"/>
      <c r="BN182" s="44"/>
      <c r="BO182" s="44"/>
      <c r="BP182" s="44"/>
      <c r="BQ182" s="44"/>
      <c r="BR182" s="44"/>
      <c r="BS182" s="44"/>
      <c r="BT182" s="44"/>
      <c r="BU182" s="44"/>
      <c r="BV182" s="44"/>
      <c r="BW182" s="43"/>
      <c r="BX182" s="44"/>
      <c r="BY182" s="44"/>
      <c r="BZ182" s="44"/>
      <c r="CA182" s="44"/>
      <c r="CB182" s="44"/>
      <c r="CC182" s="44"/>
      <c r="CD182" s="44"/>
      <c r="CE182" s="44"/>
      <c r="CF182" s="44"/>
      <c r="CG182" s="44"/>
      <c r="CH182" s="44"/>
      <c r="CI182" s="44"/>
      <c r="CJ182" s="45"/>
      <c r="CL182" s="23" t="s">
        <v>111</v>
      </c>
    </row>
    <row r="183" spans="2:90" s="1" customFormat="1" ht="65.099999999999994" customHeight="1" x14ac:dyDescent="0.25">
      <c r="B183" s="1096" t="s">
        <v>59</v>
      </c>
      <c r="C183" s="1096" t="s">
        <v>60</v>
      </c>
      <c r="D183" s="1096" t="s">
        <v>61</v>
      </c>
      <c r="E183" s="1096" t="s">
        <v>62</v>
      </c>
      <c r="F183" s="1096" t="s">
        <v>63</v>
      </c>
      <c r="G183" s="1096" t="s">
        <v>64</v>
      </c>
      <c r="H183" s="1097" t="s">
        <v>65</v>
      </c>
      <c r="I183" s="1097" t="s">
        <v>66</v>
      </c>
      <c r="J183" s="1097" t="s">
        <v>67</v>
      </c>
      <c r="K183" s="1098" t="s">
        <v>104</v>
      </c>
      <c r="L183" s="1101" t="s">
        <v>567</v>
      </c>
      <c r="M183" s="1101" t="s">
        <v>70</v>
      </c>
      <c r="N183" s="1101" t="s">
        <v>568</v>
      </c>
      <c r="O183" s="1101" t="s">
        <v>364</v>
      </c>
      <c r="P183" s="1101" t="s">
        <v>545</v>
      </c>
      <c r="Q183" s="1101" t="s">
        <v>569</v>
      </c>
      <c r="R183" s="1101">
        <v>2</v>
      </c>
      <c r="S183" s="1101" t="s">
        <v>258</v>
      </c>
      <c r="T183" s="1099" t="s">
        <v>570</v>
      </c>
      <c r="U183" s="1100">
        <v>2</v>
      </c>
      <c r="V183" s="1100" t="s">
        <v>571</v>
      </c>
      <c r="W183" s="1111" t="s">
        <v>572</v>
      </c>
      <c r="X183" s="1111" t="s">
        <v>86</v>
      </c>
      <c r="Y183" s="1111" t="s">
        <v>573</v>
      </c>
      <c r="Z183" s="1100" t="s">
        <v>574</v>
      </c>
      <c r="AA183" s="445"/>
      <c r="AB183" s="445"/>
      <c r="AC183" s="445"/>
      <c r="AD183" s="446"/>
      <c r="AE183" s="111"/>
      <c r="AF183" s="111"/>
      <c r="AG183" s="111"/>
      <c r="AH183" s="111"/>
      <c r="AI183" s="40"/>
      <c r="AJ183" s="41"/>
      <c r="AK183" s="41"/>
      <c r="AL183" s="41"/>
      <c r="AM183" s="41"/>
      <c r="AN183" s="41"/>
      <c r="AO183" s="40"/>
      <c r="AP183" s="41"/>
      <c r="AQ183" s="41"/>
      <c r="AR183" s="41"/>
      <c r="AS183" s="41"/>
      <c r="AT183" s="41"/>
      <c r="AU183" s="40"/>
      <c r="AV183" s="41"/>
      <c r="AW183" s="42"/>
      <c r="AX183" s="41"/>
      <c r="AY183" s="41"/>
      <c r="AZ183" s="40"/>
      <c r="BA183" s="40"/>
      <c r="BB183" s="41"/>
      <c r="BC183" s="41"/>
      <c r="BD183" s="41"/>
      <c r="BE183" s="41"/>
      <c r="BF183" s="41"/>
      <c r="BG183" s="40"/>
      <c r="BH183" s="40"/>
      <c r="BI183" s="43"/>
      <c r="BJ183" s="44"/>
      <c r="BK183" s="44"/>
      <c r="BL183" s="44"/>
      <c r="BM183" s="44"/>
      <c r="BN183" s="44"/>
      <c r="BO183" s="44"/>
      <c r="BP183" s="44"/>
      <c r="BQ183" s="44"/>
      <c r="BR183" s="44"/>
      <c r="BS183" s="44"/>
      <c r="BT183" s="44"/>
      <c r="BU183" s="44"/>
      <c r="BV183" s="44"/>
      <c r="BW183" s="43"/>
      <c r="BX183" s="44"/>
      <c r="BY183" s="44"/>
      <c r="BZ183" s="44"/>
      <c r="CA183" s="44"/>
      <c r="CB183" s="44"/>
      <c r="CC183" s="44"/>
      <c r="CD183" s="44"/>
      <c r="CE183" s="44"/>
      <c r="CF183" s="44"/>
      <c r="CG183" s="44"/>
      <c r="CH183" s="44"/>
      <c r="CI183" s="44"/>
      <c r="CJ183" s="45"/>
    </row>
    <row r="184" spans="2:90" s="1" customFormat="1" ht="65.099999999999994" customHeight="1" x14ac:dyDescent="0.25">
      <c r="B184" s="1096" t="s">
        <v>59</v>
      </c>
      <c r="C184" s="1096" t="s">
        <v>60</v>
      </c>
      <c r="D184" s="1096" t="s">
        <v>61</v>
      </c>
      <c r="E184" s="1096" t="s">
        <v>62</v>
      </c>
      <c r="F184" s="1096" t="s">
        <v>63</v>
      </c>
      <c r="G184" s="1096" t="s">
        <v>64</v>
      </c>
      <c r="H184" s="1097" t="s">
        <v>65</v>
      </c>
      <c r="I184" s="1097" t="s">
        <v>66</v>
      </c>
      <c r="J184" s="1097" t="s">
        <v>67</v>
      </c>
      <c r="K184" s="1098" t="s">
        <v>104</v>
      </c>
      <c r="L184" s="1101" t="s">
        <v>567</v>
      </c>
      <c r="M184" s="1101" t="s">
        <v>70</v>
      </c>
      <c r="N184" s="1101" t="s">
        <v>575</v>
      </c>
      <c r="O184" s="1101" t="s">
        <v>364</v>
      </c>
      <c r="P184" s="1101" t="s">
        <v>385</v>
      </c>
      <c r="Q184" s="1101" t="s">
        <v>569</v>
      </c>
      <c r="R184" s="1101">
        <v>2</v>
      </c>
      <c r="S184" s="1101" t="s">
        <v>258</v>
      </c>
      <c r="T184" s="1099" t="s">
        <v>570</v>
      </c>
      <c r="U184" s="1111">
        <v>2</v>
      </c>
      <c r="V184" s="1111" t="s">
        <v>576</v>
      </c>
      <c r="W184" s="1111" t="s">
        <v>577</v>
      </c>
      <c r="X184" s="1111" t="s">
        <v>86</v>
      </c>
      <c r="Y184" s="1111" t="s">
        <v>578</v>
      </c>
      <c r="Z184" s="1100" t="s">
        <v>579</v>
      </c>
      <c r="AA184" s="445"/>
      <c r="AB184" s="445"/>
      <c r="AC184" s="445"/>
      <c r="AD184" s="446"/>
      <c r="AE184" s="111"/>
      <c r="AF184" s="111"/>
      <c r="AG184" s="111"/>
      <c r="AH184" s="111"/>
      <c r="AI184" s="40"/>
      <c r="AJ184" s="41"/>
      <c r="AK184" s="41"/>
      <c r="AL184" s="41"/>
      <c r="AM184" s="41"/>
      <c r="AN184" s="41"/>
      <c r="AO184" s="40"/>
      <c r="AP184" s="41"/>
      <c r="AQ184" s="41"/>
      <c r="AR184" s="41"/>
      <c r="AS184" s="41"/>
      <c r="AT184" s="41"/>
      <c r="AU184" s="40"/>
      <c r="AV184" s="41"/>
      <c r="AW184" s="42"/>
      <c r="AX184" s="41"/>
      <c r="AY184" s="41"/>
      <c r="AZ184" s="40"/>
      <c r="BA184" s="40"/>
      <c r="BB184" s="41"/>
      <c r="BC184" s="41"/>
      <c r="BD184" s="41"/>
      <c r="BE184" s="41"/>
      <c r="BF184" s="41"/>
      <c r="BG184" s="40"/>
      <c r="BH184" s="40"/>
      <c r="BI184" s="43"/>
      <c r="BJ184" s="44"/>
      <c r="BK184" s="44"/>
      <c r="BL184" s="44"/>
      <c r="BM184" s="44"/>
      <c r="BN184" s="44"/>
      <c r="BO184" s="44"/>
      <c r="BP184" s="44"/>
      <c r="BQ184" s="44"/>
      <c r="BR184" s="44"/>
      <c r="BS184" s="44"/>
      <c r="BT184" s="44"/>
      <c r="BU184" s="44"/>
      <c r="BV184" s="44"/>
      <c r="BW184" s="43"/>
      <c r="BX184" s="44"/>
      <c r="BY184" s="44"/>
      <c r="BZ184" s="44"/>
      <c r="CA184" s="44"/>
      <c r="CB184" s="44"/>
      <c r="CC184" s="44"/>
      <c r="CD184" s="44"/>
      <c r="CE184" s="44"/>
      <c r="CF184" s="44"/>
      <c r="CG184" s="44"/>
      <c r="CH184" s="44"/>
      <c r="CI184" s="44"/>
      <c r="CJ184" s="45"/>
    </row>
    <row r="185" spans="2:90" s="1" customFormat="1" ht="65.099999999999994" customHeight="1" x14ac:dyDescent="0.25">
      <c r="B185" s="1096" t="s">
        <v>59</v>
      </c>
      <c r="C185" s="1096" t="s">
        <v>60</v>
      </c>
      <c r="D185" s="1096" t="s">
        <v>61</v>
      </c>
      <c r="E185" s="1096" t="s">
        <v>62</v>
      </c>
      <c r="F185" s="1096" t="s">
        <v>63</v>
      </c>
      <c r="G185" s="1096" t="s">
        <v>64</v>
      </c>
      <c r="H185" s="1097" t="s">
        <v>65</v>
      </c>
      <c r="I185" s="1097" t="s">
        <v>66</v>
      </c>
      <c r="J185" s="1097" t="s">
        <v>67</v>
      </c>
      <c r="K185" s="1098" t="s">
        <v>104</v>
      </c>
      <c r="L185" s="1101" t="s">
        <v>567</v>
      </c>
      <c r="M185" s="1101" t="s">
        <v>70</v>
      </c>
      <c r="N185" s="1101" t="s">
        <v>580</v>
      </c>
      <c r="O185" s="1101" t="s">
        <v>364</v>
      </c>
      <c r="P185" s="1101" t="s">
        <v>385</v>
      </c>
      <c r="Q185" s="1101" t="s">
        <v>569</v>
      </c>
      <c r="R185" s="1101">
        <v>3</v>
      </c>
      <c r="S185" s="1101" t="s">
        <v>258</v>
      </c>
      <c r="T185" s="1099" t="s">
        <v>570</v>
      </c>
      <c r="U185" s="1111">
        <v>4</v>
      </c>
      <c r="V185" s="1111" t="s">
        <v>581</v>
      </c>
      <c r="W185" s="1111" t="s">
        <v>582</v>
      </c>
      <c r="X185" s="1111" t="s">
        <v>86</v>
      </c>
      <c r="Y185" s="1111" t="s">
        <v>583</v>
      </c>
      <c r="Z185" s="1111" t="s">
        <v>584</v>
      </c>
      <c r="AA185" s="445"/>
      <c r="AB185" s="445"/>
      <c r="AC185" s="445"/>
      <c r="AD185" s="446"/>
      <c r="AE185" s="111"/>
      <c r="AF185" s="111"/>
      <c r="AG185" s="111"/>
      <c r="AH185" s="111"/>
      <c r="AI185" s="40"/>
      <c r="AJ185" s="41"/>
      <c r="AK185" s="41"/>
      <c r="AL185" s="41"/>
      <c r="AM185" s="41"/>
      <c r="AN185" s="41"/>
      <c r="AO185" s="40"/>
      <c r="AP185" s="41"/>
      <c r="AQ185" s="41"/>
      <c r="AR185" s="41"/>
      <c r="AS185" s="41"/>
      <c r="AT185" s="41"/>
      <c r="AU185" s="40"/>
      <c r="AV185" s="41"/>
      <c r="AW185" s="42"/>
      <c r="AX185" s="41"/>
      <c r="AY185" s="41"/>
      <c r="AZ185" s="40"/>
      <c r="BA185" s="40"/>
      <c r="BB185" s="41"/>
      <c r="BC185" s="41"/>
      <c r="BD185" s="41"/>
      <c r="BE185" s="41"/>
      <c r="BF185" s="41"/>
      <c r="BG185" s="40"/>
      <c r="BH185" s="40"/>
      <c r="BI185" s="43"/>
      <c r="BJ185" s="44"/>
      <c r="BK185" s="44"/>
      <c r="BL185" s="44"/>
      <c r="BM185" s="44"/>
      <c r="BN185" s="44"/>
      <c r="BO185" s="44"/>
      <c r="BP185" s="44"/>
      <c r="BQ185" s="44"/>
      <c r="BR185" s="44"/>
      <c r="BS185" s="44"/>
      <c r="BT185" s="44"/>
      <c r="BU185" s="44"/>
      <c r="BV185" s="44"/>
      <c r="BW185" s="43"/>
      <c r="BX185" s="44"/>
      <c r="BY185" s="44"/>
      <c r="BZ185" s="44"/>
      <c r="CA185" s="44"/>
      <c r="CB185" s="44"/>
      <c r="CC185" s="44"/>
      <c r="CD185" s="44"/>
      <c r="CE185" s="44"/>
      <c r="CF185" s="44"/>
      <c r="CG185" s="44"/>
      <c r="CH185" s="44"/>
      <c r="CI185" s="44"/>
      <c r="CJ185" s="45"/>
    </row>
    <row r="186" spans="2:90" s="23" customFormat="1" ht="65.099999999999994" customHeight="1" x14ac:dyDescent="0.25">
      <c r="B186" s="1096" t="s">
        <v>59</v>
      </c>
      <c r="C186" s="1096" t="s">
        <v>60</v>
      </c>
      <c r="D186" s="1096" t="s">
        <v>61</v>
      </c>
      <c r="E186" s="1096" t="s">
        <v>62</v>
      </c>
      <c r="F186" s="1096" t="s">
        <v>63</v>
      </c>
      <c r="G186" s="1096" t="s">
        <v>64</v>
      </c>
      <c r="H186" s="1097" t="s">
        <v>65</v>
      </c>
      <c r="I186" s="1097" t="s">
        <v>66</v>
      </c>
      <c r="J186" s="1097" t="s">
        <v>67</v>
      </c>
      <c r="K186" s="1098" t="s">
        <v>104</v>
      </c>
      <c r="L186" s="1101" t="s">
        <v>567</v>
      </c>
      <c r="M186" s="1101" t="s">
        <v>70</v>
      </c>
      <c r="N186" s="1101" t="s">
        <v>105</v>
      </c>
      <c r="O186" s="1101"/>
      <c r="P186" s="1101"/>
      <c r="Q186" s="1101"/>
      <c r="R186" s="1101"/>
      <c r="S186" s="1101" t="s">
        <v>258</v>
      </c>
      <c r="T186" s="1099" t="s">
        <v>107</v>
      </c>
      <c r="U186" s="1099">
        <v>9</v>
      </c>
      <c r="V186" s="444" t="s">
        <v>108</v>
      </c>
      <c r="W186" s="1099" t="s">
        <v>109</v>
      </c>
      <c r="X186" s="1108" t="s">
        <v>76</v>
      </c>
      <c r="Y186" s="1101" t="s">
        <v>110</v>
      </c>
      <c r="Z186" s="1099" t="s">
        <v>78</v>
      </c>
      <c r="AA186" s="449">
        <v>0</v>
      </c>
      <c r="AB186" s="449">
        <v>0.34</v>
      </c>
      <c r="AC186" s="449">
        <v>0.33</v>
      </c>
      <c r="AD186" s="449">
        <v>0.33</v>
      </c>
      <c r="AE186" s="111"/>
      <c r="AF186" s="111"/>
      <c r="AG186" s="111"/>
      <c r="AH186" s="111"/>
      <c r="AI186" s="40"/>
      <c r="AJ186" s="41"/>
      <c r="AK186" s="47"/>
      <c r="AL186" s="47"/>
      <c r="AM186" s="47"/>
      <c r="AN186" s="41"/>
      <c r="AO186" s="40"/>
      <c r="AP186" s="47"/>
      <c r="AQ186" s="41"/>
      <c r="AR186" s="41"/>
      <c r="AS186" s="41"/>
      <c r="AT186" s="47"/>
      <c r="AU186" s="40"/>
      <c r="AV186" s="41"/>
      <c r="AW186" s="47"/>
      <c r="AX186" s="47"/>
      <c r="AY186" s="47"/>
      <c r="AZ186" s="40"/>
      <c r="BA186" s="40"/>
      <c r="BB186" s="47"/>
      <c r="BC186" s="41"/>
      <c r="BD186" s="41"/>
      <c r="BE186" s="41"/>
      <c r="BF186" s="47"/>
      <c r="BG186" s="40"/>
      <c r="BH186" s="40"/>
      <c r="BI186" s="43"/>
      <c r="BJ186" s="48"/>
      <c r="BK186" s="48"/>
      <c r="BL186" s="48"/>
      <c r="BM186" s="48"/>
      <c r="BN186" s="48"/>
      <c r="BO186" s="48"/>
      <c r="BP186" s="48"/>
      <c r="BQ186" s="48"/>
      <c r="BR186" s="48"/>
      <c r="BS186" s="48"/>
      <c r="BT186" s="48"/>
      <c r="BU186" s="48"/>
      <c r="BV186" s="48"/>
      <c r="BW186" s="43"/>
      <c r="BX186" s="48"/>
      <c r="BY186" s="48"/>
      <c r="BZ186" s="48"/>
      <c r="CA186" s="48"/>
      <c r="CB186" s="48"/>
      <c r="CC186" s="48"/>
      <c r="CD186" s="48"/>
      <c r="CE186" s="48"/>
      <c r="CF186" s="48"/>
      <c r="CG186" s="48"/>
      <c r="CH186" s="48"/>
      <c r="CI186" s="48"/>
      <c r="CJ186" s="49"/>
      <c r="CL186" s="23" t="s">
        <v>111</v>
      </c>
    </row>
    <row r="187" spans="2:90" s="26" customFormat="1" ht="65.099999999999994" customHeight="1" x14ac:dyDescent="0.2">
      <c r="B187" s="1096" t="s">
        <v>59</v>
      </c>
      <c r="C187" s="1096" t="s">
        <v>60</v>
      </c>
      <c r="D187" s="1096" t="s">
        <v>61</v>
      </c>
      <c r="E187" s="1096" t="s">
        <v>62</v>
      </c>
      <c r="F187" s="1096" t="s">
        <v>63</v>
      </c>
      <c r="G187" s="1096" t="s">
        <v>64</v>
      </c>
      <c r="H187" s="1097" t="s">
        <v>65</v>
      </c>
      <c r="I187" s="1097" t="s">
        <v>66</v>
      </c>
      <c r="J187" s="1097" t="s">
        <v>67</v>
      </c>
      <c r="K187" s="1098" t="s">
        <v>68</v>
      </c>
      <c r="L187" s="1101" t="s">
        <v>567</v>
      </c>
      <c r="M187" s="1101" t="s">
        <v>70</v>
      </c>
      <c r="N187" s="1101" t="s">
        <v>112</v>
      </c>
      <c r="O187" s="1101"/>
      <c r="P187" s="1101"/>
      <c r="Q187" s="1101"/>
      <c r="R187" s="1101"/>
      <c r="S187" s="1101" t="s">
        <v>258</v>
      </c>
      <c r="T187" s="1099" t="s">
        <v>107</v>
      </c>
      <c r="U187" s="1101">
        <v>3</v>
      </c>
      <c r="V187" s="1109" t="s">
        <v>113</v>
      </c>
      <c r="W187" s="1101" t="s">
        <v>114</v>
      </c>
      <c r="X187" s="1099" t="s">
        <v>76</v>
      </c>
      <c r="Y187" s="1099" t="s">
        <v>115</v>
      </c>
      <c r="Z187" s="1099" t="s">
        <v>78</v>
      </c>
      <c r="AA187" s="449">
        <v>0</v>
      </c>
      <c r="AB187" s="449">
        <v>0.33</v>
      </c>
      <c r="AC187" s="449">
        <v>0.33</v>
      </c>
      <c r="AD187" s="449">
        <v>0.33</v>
      </c>
      <c r="AE187" s="111"/>
      <c r="AF187" s="111"/>
      <c r="AG187" s="111"/>
      <c r="AH187" s="111"/>
      <c r="AI187" s="40"/>
      <c r="AJ187" s="41"/>
      <c r="AK187" s="59"/>
      <c r="AL187" s="59"/>
      <c r="AM187" s="59"/>
      <c r="AN187" s="41"/>
      <c r="AO187" s="40"/>
      <c r="AP187" s="59"/>
      <c r="AQ187" s="41"/>
      <c r="AR187" s="41"/>
      <c r="AS187" s="41"/>
      <c r="AT187" s="59"/>
      <c r="AU187" s="40"/>
      <c r="AV187" s="41"/>
      <c r="AW187" s="96"/>
      <c r="AX187" s="63"/>
      <c r="AY187" s="59"/>
      <c r="AZ187" s="40"/>
      <c r="BA187" s="40"/>
      <c r="BB187" s="63"/>
      <c r="BC187" s="41"/>
      <c r="BD187" s="41"/>
      <c r="BE187" s="41"/>
      <c r="BF187" s="59"/>
      <c r="BG187" s="40"/>
      <c r="BH187" s="40"/>
      <c r="BI187" s="43"/>
      <c r="BJ187" s="65"/>
      <c r="BK187" s="65"/>
      <c r="BL187" s="65"/>
      <c r="BM187" s="65"/>
      <c r="BN187" s="65"/>
      <c r="BO187" s="65"/>
      <c r="BP187" s="65"/>
      <c r="BQ187" s="65"/>
      <c r="BR187" s="65"/>
      <c r="BS187" s="65"/>
      <c r="BT187" s="65"/>
      <c r="BU187" s="65"/>
      <c r="BV187" s="65"/>
      <c r="BW187" s="43"/>
      <c r="BX187" s="65"/>
      <c r="BY187" s="65"/>
      <c r="BZ187" s="65"/>
      <c r="CA187" s="65"/>
      <c r="CB187" s="65"/>
      <c r="CC187" s="65"/>
      <c r="CD187" s="65"/>
      <c r="CE187" s="65"/>
      <c r="CF187" s="65"/>
      <c r="CG187" s="65"/>
      <c r="CH187" s="65"/>
      <c r="CI187" s="65"/>
      <c r="CJ187" s="66"/>
      <c r="CL187" s="23" t="s">
        <v>111</v>
      </c>
    </row>
    <row r="188" spans="2:90" s="26" customFormat="1" ht="65.099999999999994" customHeight="1" x14ac:dyDescent="0.2">
      <c r="B188" s="1096" t="s">
        <v>59</v>
      </c>
      <c r="C188" s="1096" t="s">
        <v>60</v>
      </c>
      <c r="D188" s="1096" t="s">
        <v>61</v>
      </c>
      <c r="E188" s="1096" t="s">
        <v>62</v>
      </c>
      <c r="F188" s="1096" t="s">
        <v>63</v>
      </c>
      <c r="G188" s="1096" t="s">
        <v>64</v>
      </c>
      <c r="H188" s="1097" t="s">
        <v>65</v>
      </c>
      <c r="I188" s="1097" t="s">
        <v>66</v>
      </c>
      <c r="J188" s="1097" t="s">
        <v>67</v>
      </c>
      <c r="K188" s="1098" t="s">
        <v>68</v>
      </c>
      <c r="L188" s="1101" t="s">
        <v>567</v>
      </c>
      <c r="M188" s="1101" t="s">
        <v>70</v>
      </c>
      <c r="N188" s="1101" t="s">
        <v>116</v>
      </c>
      <c r="O188" s="1101"/>
      <c r="P188" s="1101"/>
      <c r="Q188" s="1101"/>
      <c r="R188" s="1101"/>
      <c r="S188" s="1101" t="s">
        <v>258</v>
      </c>
      <c r="T188" s="1099" t="s">
        <v>107</v>
      </c>
      <c r="U188" s="1099">
        <v>3</v>
      </c>
      <c r="V188" s="447" t="s">
        <v>117</v>
      </c>
      <c r="W188" s="1099" t="s">
        <v>118</v>
      </c>
      <c r="X188" s="1099" t="s">
        <v>76</v>
      </c>
      <c r="Y188" s="1099" t="s">
        <v>119</v>
      </c>
      <c r="Z188" s="1099" t="s">
        <v>78</v>
      </c>
      <c r="AA188" s="449"/>
      <c r="AB188" s="449">
        <v>0.33</v>
      </c>
      <c r="AC188" s="449">
        <v>0.33</v>
      </c>
      <c r="AD188" s="449">
        <v>0.34</v>
      </c>
      <c r="AE188" s="111"/>
      <c r="AF188" s="111"/>
      <c r="AG188" s="111"/>
      <c r="AH188" s="111"/>
      <c r="AI188" s="40"/>
      <c r="AJ188" s="41"/>
      <c r="AK188" s="59"/>
      <c r="AL188" s="59"/>
      <c r="AM188" s="59"/>
      <c r="AN188" s="41"/>
      <c r="AO188" s="40"/>
      <c r="AP188" s="59"/>
      <c r="AQ188" s="41"/>
      <c r="AR188" s="41"/>
      <c r="AS188" s="41"/>
      <c r="AT188" s="59"/>
      <c r="AU188" s="40"/>
      <c r="AV188" s="41"/>
      <c r="AW188" s="62"/>
      <c r="AX188" s="63"/>
      <c r="AY188" s="59"/>
      <c r="AZ188" s="40"/>
      <c r="BA188" s="40"/>
      <c r="BB188" s="63"/>
      <c r="BC188" s="41"/>
      <c r="BD188" s="41"/>
      <c r="BE188" s="41"/>
      <c r="BF188" s="59"/>
      <c r="BG188" s="40"/>
      <c r="BH188" s="40"/>
      <c r="BI188" s="43"/>
      <c r="BJ188" s="65"/>
      <c r="BK188" s="65"/>
      <c r="BL188" s="65"/>
      <c r="BM188" s="65"/>
      <c r="BN188" s="65"/>
      <c r="BO188" s="65"/>
      <c r="BP188" s="65"/>
      <c r="BQ188" s="65"/>
      <c r="BR188" s="65"/>
      <c r="BS188" s="65"/>
      <c r="BT188" s="65"/>
      <c r="BU188" s="65"/>
      <c r="BV188" s="65"/>
      <c r="BW188" s="43"/>
      <c r="BX188" s="65"/>
      <c r="BY188" s="65"/>
      <c r="BZ188" s="65"/>
      <c r="CA188" s="65"/>
      <c r="CB188" s="65"/>
      <c r="CC188" s="65"/>
      <c r="CD188" s="65"/>
      <c r="CE188" s="65"/>
      <c r="CF188" s="65"/>
      <c r="CG188" s="65"/>
      <c r="CH188" s="65"/>
      <c r="CI188" s="65"/>
      <c r="CJ188" s="66"/>
      <c r="CL188" s="23" t="s">
        <v>111</v>
      </c>
    </row>
    <row r="189" spans="2:90" s="26" customFormat="1" ht="65.099999999999994" customHeight="1" x14ac:dyDescent="0.2">
      <c r="B189" s="1096" t="s">
        <v>59</v>
      </c>
      <c r="C189" s="1096" t="s">
        <v>60</v>
      </c>
      <c r="D189" s="1096" t="s">
        <v>61</v>
      </c>
      <c r="E189" s="1096" t="s">
        <v>62</v>
      </c>
      <c r="F189" s="1096" t="s">
        <v>63</v>
      </c>
      <c r="G189" s="1096" t="s">
        <v>64</v>
      </c>
      <c r="H189" s="1097" t="s">
        <v>65</v>
      </c>
      <c r="I189" s="1097" t="s">
        <v>66</v>
      </c>
      <c r="J189" s="1097" t="s">
        <v>67</v>
      </c>
      <c r="K189" s="1098" t="s">
        <v>68</v>
      </c>
      <c r="L189" s="1101" t="s">
        <v>567</v>
      </c>
      <c r="M189" s="1101" t="s">
        <v>70</v>
      </c>
      <c r="N189" s="1101" t="s">
        <v>120</v>
      </c>
      <c r="O189" s="1101"/>
      <c r="P189" s="1101"/>
      <c r="Q189" s="1101"/>
      <c r="R189" s="1101"/>
      <c r="S189" s="1101" t="s">
        <v>258</v>
      </c>
      <c r="T189" s="1099" t="s">
        <v>107</v>
      </c>
      <c r="U189" s="447">
        <v>1</v>
      </c>
      <c r="V189" s="444" t="s">
        <v>121</v>
      </c>
      <c r="W189" s="1099" t="s">
        <v>122</v>
      </c>
      <c r="X189" s="1099" t="s">
        <v>76</v>
      </c>
      <c r="Y189" s="1099" t="s">
        <v>288</v>
      </c>
      <c r="Z189" s="1099" t="s">
        <v>78</v>
      </c>
      <c r="AA189" s="449"/>
      <c r="AB189" s="449">
        <v>0.5</v>
      </c>
      <c r="AC189" s="449"/>
      <c r="AD189" s="449">
        <v>0.5</v>
      </c>
      <c r="AE189" s="111"/>
      <c r="AF189" s="111"/>
      <c r="AG189" s="111"/>
      <c r="AH189" s="111"/>
      <c r="AI189" s="40"/>
      <c r="AJ189" s="41"/>
      <c r="AK189" s="59"/>
      <c r="AL189" s="59"/>
      <c r="AM189" s="59"/>
      <c r="AN189" s="41"/>
      <c r="AO189" s="40"/>
      <c r="AP189" s="59"/>
      <c r="AQ189" s="41"/>
      <c r="AR189" s="41"/>
      <c r="AS189" s="41"/>
      <c r="AT189" s="59"/>
      <c r="AU189" s="40"/>
      <c r="AV189" s="41"/>
      <c r="AW189" s="62"/>
      <c r="AX189" s="63"/>
      <c r="AY189" s="59"/>
      <c r="AZ189" s="40"/>
      <c r="BA189" s="40"/>
      <c r="BB189" s="63"/>
      <c r="BC189" s="41"/>
      <c r="BD189" s="41"/>
      <c r="BE189" s="41"/>
      <c r="BF189" s="59"/>
      <c r="BG189" s="40"/>
      <c r="BH189" s="40"/>
      <c r="BI189" s="43"/>
      <c r="BJ189" s="65"/>
      <c r="BK189" s="65"/>
      <c r="BL189" s="65"/>
      <c r="BM189" s="65"/>
      <c r="BN189" s="65"/>
      <c r="BO189" s="65"/>
      <c r="BP189" s="65"/>
      <c r="BQ189" s="65"/>
      <c r="BR189" s="65"/>
      <c r="BS189" s="65"/>
      <c r="BT189" s="65"/>
      <c r="BU189" s="65"/>
      <c r="BV189" s="65"/>
      <c r="BW189" s="43"/>
      <c r="BX189" s="65"/>
      <c r="BY189" s="65"/>
      <c r="BZ189" s="65"/>
      <c r="CA189" s="65"/>
      <c r="CB189" s="65"/>
      <c r="CC189" s="65"/>
      <c r="CD189" s="65"/>
      <c r="CE189" s="65"/>
      <c r="CF189" s="65"/>
      <c r="CG189" s="65"/>
      <c r="CH189" s="65"/>
      <c r="CI189" s="65"/>
      <c r="CJ189" s="66"/>
      <c r="CL189" s="23" t="s">
        <v>111</v>
      </c>
    </row>
    <row r="190" spans="2:90" s="26" customFormat="1" ht="65.099999999999994" customHeight="1" x14ac:dyDescent="0.2">
      <c r="B190" s="1096" t="s">
        <v>59</v>
      </c>
      <c r="C190" s="1096" t="s">
        <v>60</v>
      </c>
      <c r="D190" s="1096" t="s">
        <v>61</v>
      </c>
      <c r="E190" s="1096" t="s">
        <v>62</v>
      </c>
      <c r="F190" s="1096" t="s">
        <v>63</v>
      </c>
      <c r="G190" s="1096" t="s">
        <v>64</v>
      </c>
      <c r="H190" s="1097" t="s">
        <v>65</v>
      </c>
      <c r="I190" s="1097" t="s">
        <v>66</v>
      </c>
      <c r="J190" s="1097" t="s">
        <v>67</v>
      </c>
      <c r="K190" s="1098" t="s">
        <v>104</v>
      </c>
      <c r="L190" s="1101" t="s">
        <v>567</v>
      </c>
      <c r="M190" s="1101" t="s">
        <v>70</v>
      </c>
      <c r="N190" s="1101" t="s">
        <v>124</v>
      </c>
      <c r="O190" s="1101"/>
      <c r="P190" s="1101"/>
      <c r="Q190" s="1101"/>
      <c r="R190" s="1101"/>
      <c r="S190" s="1101" t="s">
        <v>258</v>
      </c>
      <c r="T190" s="1099" t="s">
        <v>107</v>
      </c>
      <c r="U190" s="1099">
        <v>9</v>
      </c>
      <c r="V190" s="444" t="s">
        <v>125</v>
      </c>
      <c r="W190" s="1099" t="s">
        <v>109</v>
      </c>
      <c r="X190" s="1099" t="s">
        <v>76</v>
      </c>
      <c r="Y190" s="1101" t="s">
        <v>126</v>
      </c>
      <c r="Z190" s="1099" t="s">
        <v>78</v>
      </c>
      <c r="AA190" s="449"/>
      <c r="AB190" s="449">
        <v>0.33</v>
      </c>
      <c r="AC190" s="449">
        <v>0.33</v>
      </c>
      <c r="AD190" s="449">
        <v>0.33</v>
      </c>
      <c r="AE190" s="111"/>
      <c r="AF190" s="111"/>
      <c r="AG190" s="111"/>
      <c r="AH190" s="111"/>
      <c r="AI190" s="40"/>
      <c r="AJ190" s="41"/>
      <c r="AK190" s="59"/>
      <c r="AL190" s="59"/>
      <c r="AM190" s="59"/>
      <c r="AN190" s="41"/>
      <c r="AO190" s="40"/>
      <c r="AP190" s="59"/>
      <c r="AQ190" s="41"/>
      <c r="AR190" s="41"/>
      <c r="AS190" s="41"/>
      <c r="AT190" s="59"/>
      <c r="AU190" s="40"/>
      <c r="AV190" s="41"/>
      <c r="AW190" s="62"/>
      <c r="AX190" s="63"/>
      <c r="AY190" s="59"/>
      <c r="AZ190" s="40"/>
      <c r="BA190" s="40"/>
      <c r="BB190" s="63"/>
      <c r="BC190" s="41"/>
      <c r="BD190" s="41"/>
      <c r="BE190" s="41"/>
      <c r="BF190" s="59"/>
      <c r="BG190" s="40"/>
      <c r="BH190" s="40"/>
      <c r="BI190" s="43"/>
      <c r="BJ190" s="65"/>
      <c r="BK190" s="65"/>
      <c r="BL190" s="65"/>
      <c r="BM190" s="65"/>
      <c r="BN190" s="65"/>
      <c r="BO190" s="65"/>
      <c r="BP190" s="65"/>
      <c r="BQ190" s="65"/>
      <c r="BR190" s="65"/>
      <c r="BS190" s="65"/>
      <c r="BT190" s="65"/>
      <c r="BU190" s="65"/>
      <c r="BV190" s="65"/>
      <c r="BW190" s="43"/>
      <c r="BX190" s="65"/>
      <c r="BY190" s="65"/>
      <c r="BZ190" s="65"/>
      <c r="CA190" s="65"/>
      <c r="CB190" s="65"/>
      <c r="CC190" s="65"/>
      <c r="CD190" s="65"/>
      <c r="CE190" s="65"/>
      <c r="CF190" s="65"/>
      <c r="CG190" s="65"/>
      <c r="CH190" s="65"/>
      <c r="CI190" s="65"/>
      <c r="CJ190" s="66"/>
      <c r="CL190" s="23" t="s">
        <v>111</v>
      </c>
    </row>
    <row r="191" spans="2:90" s="26" customFormat="1" ht="65.099999999999994" customHeight="1" x14ac:dyDescent="0.2">
      <c r="B191" s="1096" t="s">
        <v>59</v>
      </c>
      <c r="C191" s="1096" t="s">
        <v>60</v>
      </c>
      <c r="D191" s="1096" t="s">
        <v>61</v>
      </c>
      <c r="E191" s="1096" t="s">
        <v>62</v>
      </c>
      <c r="F191" s="1096" t="s">
        <v>63</v>
      </c>
      <c r="G191" s="1096" t="s">
        <v>64</v>
      </c>
      <c r="H191" s="1097" t="s">
        <v>65</v>
      </c>
      <c r="I191" s="1097" t="s">
        <v>66</v>
      </c>
      <c r="J191" s="1097" t="s">
        <v>67</v>
      </c>
      <c r="K191" s="1098" t="s">
        <v>104</v>
      </c>
      <c r="L191" s="1101" t="s">
        <v>567</v>
      </c>
      <c r="M191" s="1101" t="s">
        <v>70</v>
      </c>
      <c r="N191" s="1101" t="s">
        <v>127</v>
      </c>
      <c r="O191" s="1101"/>
      <c r="P191" s="1101"/>
      <c r="Q191" s="1101"/>
      <c r="R191" s="1101"/>
      <c r="S191" s="1101" t="s">
        <v>258</v>
      </c>
      <c r="T191" s="1099" t="s">
        <v>107</v>
      </c>
      <c r="U191" s="1099">
        <v>9</v>
      </c>
      <c r="V191" s="444" t="s">
        <v>128</v>
      </c>
      <c r="W191" s="1099" t="s">
        <v>109</v>
      </c>
      <c r="X191" s="1108" t="s">
        <v>76</v>
      </c>
      <c r="Y191" s="1101" t="s">
        <v>129</v>
      </c>
      <c r="Z191" s="1099" t="s">
        <v>78</v>
      </c>
      <c r="AA191" s="449"/>
      <c r="AB191" s="449">
        <v>0.33</v>
      </c>
      <c r="AC191" s="449">
        <v>0.33</v>
      </c>
      <c r="AD191" s="449">
        <v>0.34</v>
      </c>
      <c r="AE191" s="111"/>
      <c r="AF191" s="111"/>
      <c r="AG191" s="111"/>
      <c r="AH191" s="111"/>
      <c r="AI191" s="40"/>
      <c r="AJ191" s="41"/>
      <c r="AK191" s="59"/>
      <c r="AL191" s="59"/>
      <c r="AM191" s="59"/>
      <c r="AN191" s="41"/>
      <c r="AO191" s="40"/>
      <c r="AP191" s="59"/>
      <c r="AQ191" s="41"/>
      <c r="AR191" s="41"/>
      <c r="AS191" s="41"/>
      <c r="AT191" s="59"/>
      <c r="AU191" s="40"/>
      <c r="AV191" s="41"/>
      <c r="AW191" s="62"/>
      <c r="AX191" s="63"/>
      <c r="AY191" s="59"/>
      <c r="AZ191" s="40"/>
      <c r="BA191" s="40"/>
      <c r="BB191" s="63"/>
      <c r="BC191" s="41"/>
      <c r="BD191" s="41"/>
      <c r="BE191" s="41"/>
      <c r="BF191" s="59"/>
      <c r="BG191" s="40"/>
      <c r="BH191" s="40"/>
      <c r="BI191" s="43"/>
      <c r="BJ191" s="65"/>
      <c r="BK191" s="65"/>
      <c r="BL191" s="65"/>
      <c r="BM191" s="65"/>
      <c r="BN191" s="65"/>
      <c r="BO191" s="65"/>
      <c r="BP191" s="65"/>
      <c r="BQ191" s="65"/>
      <c r="BR191" s="65"/>
      <c r="BS191" s="65"/>
      <c r="BT191" s="65"/>
      <c r="BU191" s="65"/>
      <c r="BV191" s="65"/>
      <c r="BW191" s="43"/>
      <c r="BX191" s="65"/>
      <c r="BY191" s="65"/>
      <c r="BZ191" s="65"/>
      <c r="CA191" s="65"/>
      <c r="CB191" s="65"/>
      <c r="CC191" s="65"/>
      <c r="CD191" s="65"/>
      <c r="CE191" s="65"/>
      <c r="CF191" s="65"/>
      <c r="CG191" s="65"/>
      <c r="CH191" s="65"/>
      <c r="CI191" s="65"/>
      <c r="CJ191" s="66"/>
      <c r="CL191" s="23" t="s">
        <v>111</v>
      </c>
    </row>
    <row r="192" spans="2:90" s="26" customFormat="1" ht="65.099999999999994" customHeight="1" x14ac:dyDescent="0.2">
      <c r="B192" s="1096" t="s">
        <v>59</v>
      </c>
      <c r="C192" s="1096" t="s">
        <v>60</v>
      </c>
      <c r="D192" s="1096" t="s">
        <v>61</v>
      </c>
      <c r="E192" s="1096" t="s">
        <v>62</v>
      </c>
      <c r="F192" s="1096" t="s">
        <v>63</v>
      </c>
      <c r="G192" s="1096" t="s">
        <v>64</v>
      </c>
      <c r="H192" s="1097" t="s">
        <v>65</v>
      </c>
      <c r="I192" s="1097" t="s">
        <v>66</v>
      </c>
      <c r="J192" s="1097" t="s">
        <v>67</v>
      </c>
      <c r="K192" s="1098" t="s">
        <v>104</v>
      </c>
      <c r="L192" s="1101" t="s">
        <v>567</v>
      </c>
      <c r="M192" s="1101" t="s">
        <v>70</v>
      </c>
      <c r="N192" s="1101" t="s">
        <v>130</v>
      </c>
      <c r="O192" s="1101"/>
      <c r="P192" s="1101"/>
      <c r="Q192" s="1101"/>
      <c r="R192" s="1101"/>
      <c r="S192" s="1101" t="s">
        <v>258</v>
      </c>
      <c r="T192" s="1099" t="s">
        <v>107</v>
      </c>
      <c r="U192" s="1110">
        <v>1</v>
      </c>
      <c r="V192" s="444" t="s">
        <v>130</v>
      </c>
      <c r="W192" s="1099" t="s">
        <v>131</v>
      </c>
      <c r="X192" s="1099" t="s">
        <v>76</v>
      </c>
      <c r="Y192" s="1099" t="s">
        <v>132</v>
      </c>
      <c r="Z192" s="1099" t="s">
        <v>78</v>
      </c>
      <c r="AA192" s="449"/>
      <c r="AB192" s="449"/>
      <c r="AC192" s="449"/>
      <c r="AD192" s="449">
        <v>1</v>
      </c>
      <c r="AE192" s="111"/>
      <c r="AF192" s="111"/>
      <c r="AG192" s="111"/>
      <c r="AH192" s="111"/>
      <c r="AI192" s="40"/>
      <c r="AJ192" s="41"/>
      <c r="AK192" s="59"/>
      <c r="AL192" s="59"/>
      <c r="AM192" s="59"/>
      <c r="AN192" s="41"/>
      <c r="AO192" s="40"/>
      <c r="AP192" s="59"/>
      <c r="AQ192" s="41"/>
      <c r="AR192" s="41"/>
      <c r="AS192" s="41"/>
      <c r="AT192" s="59"/>
      <c r="AU192" s="40"/>
      <c r="AV192" s="41"/>
      <c r="AW192" s="42"/>
      <c r="AX192" s="63"/>
      <c r="AY192" s="59"/>
      <c r="AZ192" s="40"/>
      <c r="BA192" s="40"/>
      <c r="BB192" s="63"/>
      <c r="BC192" s="41"/>
      <c r="BD192" s="41"/>
      <c r="BE192" s="41"/>
      <c r="BF192" s="59"/>
      <c r="BG192" s="40"/>
      <c r="BH192" s="40"/>
      <c r="BI192" s="43"/>
      <c r="BJ192" s="65"/>
      <c r="BK192" s="65"/>
      <c r="BL192" s="65"/>
      <c r="BM192" s="65"/>
      <c r="BN192" s="65"/>
      <c r="BO192" s="65"/>
      <c r="BP192" s="65"/>
      <c r="BQ192" s="65"/>
      <c r="BR192" s="65"/>
      <c r="BS192" s="65"/>
      <c r="BT192" s="65"/>
      <c r="BU192" s="65"/>
      <c r="BV192" s="65"/>
      <c r="BW192" s="43"/>
      <c r="BX192" s="65"/>
      <c r="BY192" s="65"/>
      <c r="BZ192" s="65"/>
      <c r="CA192" s="65"/>
      <c r="CB192" s="65"/>
      <c r="CC192" s="65"/>
      <c r="CD192" s="65"/>
      <c r="CE192" s="65"/>
      <c r="CF192" s="65"/>
      <c r="CG192" s="65"/>
      <c r="CH192" s="65"/>
      <c r="CI192" s="65"/>
      <c r="CJ192" s="66"/>
      <c r="CL192" s="23" t="s">
        <v>111</v>
      </c>
    </row>
    <row r="193" spans="2:90" s="26" customFormat="1" ht="65.099999999999994" customHeight="1" x14ac:dyDescent="0.2">
      <c r="B193" s="1096" t="s">
        <v>59</v>
      </c>
      <c r="C193" s="1096" t="s">
        <v>60</v>
      </c>
      <c r="D193" s="1096" t="s">
        <v>61</v>
      </c>
      <c r="E193" s="1096" t="s">
        <v>62</v>
      </c>
      <c r="F193" s="1096" t="s">
        <v>63</v>
      </c>
      <c r="G193" s="1096" t="s">
        <v>64</v>
      </c>
      <c r="H193" s="1097" t="s">
        <v>65</v>
      </c>
      <c r="I193" s="1097" t="s">
        <v>66</v>
      </c>
      <c r="J193" s="1097" t="s">
        <v>67</v>
      </c>
      <c r="K193" s="1098" t="s">
        <v>104</v>
      </c>
      <c r="L193" s="1101" t="s">
        <v>585</v>
      </c>
      <c r="M193" s="1101" t="s">
        <v>182</v>
      </c>
      <c r="N193" s="1101" t="s">
        <v>586</v>
      </c>
      <c r="O193" s="1101"/>
      <c r="P193" s="1101"/>
      <c r="Q193" s="1101"/>
      <c r="R193" s="1101"/>
      <c r="S193" s="1101" t="s">
        <v>521</v>
      </c>
      <c r="T193" s="1101" t="s">
        <v>587</v>
      </c>
      <c r="U193" s="444">
        <v>1</v>
      </c>
      <c r="V193" s="1111" t="s">
        <v>588</v>
      </c>
      <c r="W193" s="1111" t="s">
        <v>589</v>
      </c>
      <c r="X193" s="1111" t="s">
        <v>86</v>
      </c>
      <c r="Y193" s="1111" t="s">
        <v>590</v>
      </c>
      <c r="Z193" s="1100" t="s">
        <v>462</v>
      </c>
      <c r="AA193" s="445">
        <v>1</v>
      </c>
      <c r="AB193" s="445"/>
      <c r="AC193" s="445" t="s">
        <v>591</v>
      </c>
      <c r="AD193" s="446"/>
      <c r="AE193" s="111"/>
      <c r="AF193" s="111"/>
      <c r="AG193" s="111"/>
      <c r="AH193" s="111"/>
      <c r="AI193" s="40"/>
      <c r="AJ193" s="41"/>
      <c r="AK193" s="59"/>
      <c r="AL193" s="59"/>
      <c r="AM193" s="59"/>
      <c r="AN193" s="41"/>
      <c r="AO193" s="40"/>
      <c r="AP193" s="59"/>
      <c r="AQ193" s="41"/>
      <c r="AR193" s="41"/>
      <c r="AS193" s="41"/>
      <c r="AT193" s="59"/>
      <c r="AU193" s="40"/>
      <c r="AV193" s="41"/>
      <c r="AW193" s="62"/>
      <c r="AX193" s="63"/>
      <c r="AY193" s="59"/>
      <c r="AZ193" s="40"/>
      <c r="BA193" s="40"/>
      <c r="BB193" s="63"/>
      <c r="BC193" s="41"/>
      <c r="BD193" s="41"/>
      <c r="BE193" s="41"/>
      <c r="BF193" s="59"/>
      <c r="BG193" s="40"/>
      <c r="BH193" s="40"/>
      <c r="BI193" s="43"/>
      <c r="BJ193" s="65"/>
      <c r="BK193" s="65"/>
      <c r="BL193" s="65"/>
      <c r="BM193" s="65"/>
      <c r="BN193" s="65"/>
      <c r="BO193" s="65"/>
      <c r="BP193" s="65"/>
      <c r="BQ193" s="65"/>
      <c r="BR193" s="65"/>
      <c r="BS193" s="65"/>
      <c r="BT193" s="65"/>
      <c r="BU193" s="65"/>
      <c r="BV193" s="65"/>
      <c r="BW193" s="43"/>
      <c r="BX193" s="65"/>
      <c r="BY193" s="65"/>
      <c r="BZ193" s="65"/>
      <c r="CA193" s="65"/>
      <c r="CB193" s="65"/>
      <c r="CC193" s="65"/>
      <c r="CD193" s="65"/>
      <c r="CE193" s="65"/>
      <c r="CF193" s="65"/>
      <c r="CG193" s="65"/>
      <c r="CH193" s="65"/>
      <c r="CI193" s="65"/>
      <c r="CJ193" s="66"/>
    </row>
    <row r="194" spans="2:90" s="26" customFormat="1" ht="65.099999999999994" customHeight="1" x14ac:dyDescent="0.2">
      <c r="B194" s="1096" t="s">
        <v>59</v>
      </c>
      <c r="C194" s="1096" t="s">
        <v>60</v>
      </c>
      <c r="D194" s="1096" t="s">
        <v>61</v>
      </c>
      <c r="E194" s="1096" t="s">
        <v>62</v>
      </c>
      <c r="F194" s="1096" t="s">
        <v>63</v>
      </c>
      <c r="G194" s="1096" t="s">
        <v>64</v>
      </c>
      <c r="H194" s="1097" t="s">
        <v>65</v>
      </c>
      <c r="I194" s="1097" t="s">
        <v>66</v>
      </c>
      <c r="J194" s="1097" t="s">
        <v>67</v>
      </c>
      <c r="K194" s="1098" t="s">
        <v>104</v>
      </c>
      <c r="L194" s="1101" t="s">
        <v>585</v>
      </c>
      <c r="M194" s="1101" t="s">
        <v>182</v>
      </c>
      <c r="N194" s="1101" t="s">
        <v>592</v>
      </c>
      <c r="O194" s="1101"/>
      <c r="P194" s="1101"/>
      <c r="Q194" s="1101"/>
      <c r="R194" s="1101"/>
      <c r="S194" s="1101" t="s">
        <v>521</v>
      </c>
      <c r="T194" s="1101" t="s">
        <v>587</v>
      </c>
      <c r="U194" s="444">
        <v>12</v>
      </c>
      <c r="V194" s="1111" t="s">
        <v>593</v>
      </c>
      <c r="W194" s="1101" t="s">
        <v>594</v>
      </c>
      <c r="X194" s="1111" t="s">
        <v>86</v>
      </c>
      <c r="Y194" s="1101" t="s">
        <v>595</v>
      </c>
      <c r="Z194" s="1100" t="s">
        <v>462</v>
      </c>
      <c r="AA194" s="445">
        <v>0.25</v>
      </c>
      <c r="AB194" s="445">
        <v>0.25</v>
      </c>
      <c r="AC194" s="445">
        <v>0.25</v>
      </c>
      <c r="AD194" s="446">
        <v>0.25</v>
      </c>
      <c r="AE194" s="111"/>
      <c r="AF194" s="111"/>
      <c r="AG194" s="111"/>
      <c r="AH194" s="111"/>
      <c r="AI194" s="40"/>
      <c r="AJ194" s="41"/>
      <c r="AK194" s="59"/>
      <c r="AL194" s="59"/>
      <c r="AM194" s="59"/>
      <c r="AN194" s="41"/>
      <c r="AO194" s="40"/>
      <c r="AP194" s="59"/>
      <c r="AQ194" s="41"/>
      <c r="AR194" s="41"/>
      <c r="AS194" s="41"/>
      <c r="AT194" s="59"/>
      <c r="AU194" s="40"/>
      <c r="AV194" s="41"/>
      <c r="AW194" s="62"/>
      <c r="AX194" s="63"/>
      <c r="AY194" s="59"/>
      <c r="AZ194" s="40"/>
      <c r="BA194" s="40"/>
      <c r="BB194" s="63"/>
      <c r="BC194" s="41"/>
      <c r="BD194" s="41"/>
      <c r="BE194" s="41"/>
      <c r="BF194" s="59"/>
      <c r="BG194" s="40"/>
      <c r="BH194" s="40"/>
      <c r="BI194" s="43"/>
      <c r="BJ194" s="65"/>
      <c r="BK194" s="65"/>
      <c r="BL194" s="65"/>
      <c r="BM194" s="65"/>
      <c r="BN194" s="65"/>
      <c r="BO194" s="65"/>
      <c r="BP194" s="65"/>
      <c r="BQ194" s="65"/>
      <c r="BR194" s="65"/>
      <c r="BS194" s="65"/>
      <c r="BT194" s="65"/>
      <c r="BU194" s="65"/>
      <c r="BV194" s="65"/>
      <c r="BW194" s="43"/>
      <c r="BX194" s="65"/>
      <c r="BY194" s="65"/>
      <c r="BZ194" s="65"/>
      <c r="CA194" s="65"/>
      <c r="CB194" s="65"/>
      <c r="CC194" s="65"/>
      <c r="CD194" s="65"/>
      <c r="CE194" s="65"/>
      <c r="CF194" s="65"/>
      <c r="CG194" s="65"/>
      <c r="CH194" s="65"/>
      <c r="CI194" s="65"/>
      <c r="CJ194" s="66"/>
    </row>
    <row r="195" spans="2:90" s="26" customFormat="1" ht="65.099999999999994" customHeight="1" x14ac:dyDescent="0.2">
      <c r="B195" s="1096" t="s">
        <v>59</v>
      </c>
      <c r="C195" s="1096" t="s">
        <v>60</v>
      </c>
      <c r="D195" s="1096" t="s">
        <v>61</v>
      </c>
      <c r="E195" s="1096" t="s">
        <v>62</v>
      </c>
      <c r="F195" s="1096" t="s">
        <v>63</v>
      </c>
      <c r="G195" s="1096" t="s">
        <v>64</v>
      </c>
      <c r="H195" s="1097" t="s">
        <v>65</v>
      </c>
      <c r="I195" s="1097" t="s">
        <v>66</v>
      </c>
      <c r="J195" s="1097" t="s">
        <v>67</v>
      </c>
      <c r="K195" s="1098" t="s">
        <v>104</v>
      </c>
      <c r="L195" s="1101" t="s">
        <v>585</v>
      </c>
      <c r="M195" s="1101" t="s">
        <v>182</v>
      </c>
      <c r="N195" s="1101" t="s">
        <v>596</v>
      </c>
      <c r="O195" s="1101"/>
      <c r="P195" s="1101"/>
      <c r="Q195" s="1101"/>
      <c r="R195" s="1101"/>
      <c r="S195" s="1101" t="s">
        <v>521</v>
      </c>
      <c r="T195" s="1101" t="s">
        <v>597</v>
      </c>
      <c r="U195" s="444">
        <v>12</v>
      </c>
      <c r="V195" s="1111" t="s">
        <v>598</v>
      </c>
      <c r="W195" s="1101" t="s">
        <v>599</v>
      </c>
      <c r="X195" s="1111" t="s">
        <v>86</v>
      </c>
      <c r="Y195" s="1100" t="s">
        <v>600</v>
      </c>
      <c r="Z195" s="1100" t="s">
        <v>462</v>
      </c>
      <c r="AA195" s="445">
        <v>0.25</v>
      </c>
      <c r="AB195" s="445">
        <v>0.25</v>
      </c>
      <c r="AC195" s="445">
        <v>0.25</v>
      </c>
      <c r="AD195" s="446">
        <v>0.25</v>
      </c>
      <c r="AE195" s="111"/>
      <c r="AF195" s="111"/>
      <c r="AG195" s="111"/>
      <c r="AH195" s="111"/>
      <c r="AI195" s="40"/>
      <c r="AJ195" s="41"/>
      <c r="AK195" s="59"/>
      <c r="AL195" s="59"/>
      <c r="AM195" s="59"/>
      <c r="AN195" s="41"/>
      <c r="AO195" s="40"/>
      <c r="AP195" s="59"/>
      <c r="AQ195" s="41"/>
      <c r="AR195" s="41"/>
      <c r="AS195" s="41"/>
      <c r="AT195" s="59"/>
      <c r="AU195" s="40"/>
      <c r="AV195" s="41"/>
      <c r="AW195" s="62"/>
      <c r="AX195" s="63"/>
      <c r="AY195" s="59"/>
      <c r="AZ195" s="40"/>
      <c r="BA195" s="40"/>
      <c r="BB195" s="63"/>
      <c r="BC195" s="41"/>
      <c r="BD195" s="41"/>
      <c r="BE195" s="41"/>
      <c r="BF195" s="59"/>
      <c r="BG195" s="40"/>
      <c r="BH195" s="40"/>
      <c r="BI195" s="43"/>
      <c r="BJ195" s="65"/>
      <c r="BK195" s="65"/>
      <c r="BL195" s="65"/>
      <c r="BM195" s="65"/>
      <c r="BN195" s="65"/>
      <c r="BO195" s="65"/>
      <c r="BP195" s="65"/>
      <c r="BQ195" s="65"/>
      <c r="BR195" s="65"/>
      <c r="BS195" s="65"/>
      <c r="BT195" s="65"/>
      <c r="BU195" s="65"/>
      <c r="BV195" s="65"/>
      <c r="BW195" s="43"/>
      <c r="BX195" s="65"/>
      <c r="BY195" s="65"/>
      <c r="BZ195" s="65"/>
      <c r="CA195" s="65"/>
      <c r="CB195" s="65"/>
      <c r="CC195" s="65"/>
      <c r="CD195" s="65"/>
      <c r="CE195" s="65"/>
      <c r="CF195" s="65"/>
      <c r="CG195" s="65"/>
      <c r="CH195" s="65"/>
      <c r="CI195" s="65"/>
      <c r="CJ195" s="66"/>
    </row>
    <row r="196" spans="2:90" s="23" customFormat="1" ht="65.099999999999994" customHeight="1" x14ac:dyDescent="0.25">
      <c r="B196" s="1096" t="s">
        <v>59</v>
      </c>
      <c r="C196" s="1096" t="s">
        <v>60</v>
      </c>
      <c r="D196" s="1096" t="s">
        <v>61</v>
      </c>
      <c r="E196" s="1096" t="s">
        <v>62</v>
      </c>
      <c r="F196" s="1096" t="s">
        <v>63</v>
      </c>
      <c r="G196" s="1096" t="s">
        <v>64</v>
      </c>
      <c r="H196" s="1097" t="s">
        <v>65</v>
      </c>
      <c r="I196" s="1097" t="s">
        <v>66</v>
      </c>
      <c r="J196" s="1097" t="s">
        <v>67</v>
      </c>
      <c r="K196" s="1098" t="s">
        <v>104</v>
      </c>
      <c r="L196" s="1101" t="s">
        <v>585</v>
      </c>
      <c r="M196" s="1101" t="s">
        <v>182</v>
      </c>
      <c r="N196" s="1101" t="s">
        <v>601</v>
      </c>
      <c r="O196" s="1101"/>
      <c r="P196" s="1101"/>
      <c r="Q196" s="1101"/>
      <c r="R196" s="1101"/>
      <c r="S196" s="1101" t="s">
        <v>521</v>
      </c>
      <c r="T196" s="1101" t="s">
        <v>602</v>
      </c>
      <c r="U196" s="444">
        <v>4</v>
      </c>
      <c r="V196" s="1100" t="s">
        <v>603</v>
      </c>
      <c r="W196" s="1101" t="s">
        <v>604</v>
      </c>
      <c r="X196" s="1111" t="s">
        <v>86</v>
      </c>
      <c r="Y196" s="1101" t="s">
        <v>605</v>
      </c>
      <c r="Z196" s="1100" t="s">
        <v>462</v>
      </c>
      <c r="AA196" s="445">
        <v>0.25</v>
      </c>
      <c r="AB196" s="445">
        <v>0.25</v>
      </c>
      <c r="AC196" s="445">
        <v>0.25</v>
      </c>
      <c r="AD196" s="446">
        <v>0.25</v>
      </c>
      <c r="AE196" s="111"/>
      <c r="AF196" s="111"/>
      <c r="AG196" s="111"/>
      <c r="AH196" s="111"/>
      <c r="AI196" s="40"/>
      <c r="AJ196" s="41"/>
      <c r="AK196" s="47"/>
      <c r="AL196" s="47"/>
      <c r="AM196" s="47"/>
      <c r="AN196" s="41"/>
      <c r="AO196" s="40"/>
      <c r="AP196" s="47"/>
      <c r="AQ196" s="41"/>
      <c r="AR196" s="41"/>
      <c r="AS196" s="41"/>
      <c r="AT196" s="47"/>
      <c r="AU196" s="40"/>
      <c r="AV196" s="41"/>
      <c r="AW196" s="47"/>
      <c r="AX196" s="22"/>
      <c r="AY196" s="47"/>
      <c r="AZ196" s="40"/>
      <c r="BA196" s="40"/>
      <c r="BB196" s="47"/>
      <c r="BC196" s="41"/>
      <c r="BD196" s="41"/>
      <c r="BE196" s="41"/>
      <c r="BF196" s="47"/>
      <c r="BG196" s="40"/>
      <c r="BH196" s="40"/>
      <c r="BI196" s="43"/>
      <c r="BJ196" s="48"/>
      <c r="BK196" s="48"/>
      <c r="BL196" s="48"/>
      <c r="BM196" s="48"/>
      <c r="BN196" s="48"/>
      <c r="BO196" s="48"/>
      <c r="BP196" s="48"/>
      <c r="BQ196" s="48"/>
      <c r="BR196" s="48"/>
      <c r="BS196" s="48"/>
      <c r="BT196" s="48"/>
      <c r="BU196" s="48"/>
      <c r="BV196" s="48"/>
      <c r="BW196" s="43"/>
      <c r="BX196" s="48"/>
      <c r="BY196" s="48"/>
      <c r="BZ196" s="48"/>
      <c r="CA196" s="48"/>
      <c r="CB196" s="48"/>
      <c r="CC196" s="48"/>
      <c r="CD196" s="48"/>
      <c r="CE196" s="48"/>
      <c r="CF196" s="48"/>
      <c r="CG196" s="48"/>
      <c r="CH196" s="48"/>
      <c r="CI196" s="48"/>
      <c r="CJ196" s="49"/>
    </row>
    <row r="197" spans="2:90" s="26" customFormat="1" ht="65.099999999999994" customHeight="1" x14ac:dyDescent="0.2">
      <c r="B197" s="1096" t="s">
        <v>59</v>
      </c>
      <c r="C197" s="1096" t="s">
        <v>60</v>
      </c>
      <c r="D197" s="1096" t="s">
        <v>61</v>
      </c>
      <c r="E197" s="1096" t="s">
        <v>62</v>
      </c>
      <c r="F197" s="1096" t="s">
        <v>63</v>
      </c>
      <c r="G197" s="1096" t="s">
        <v>64</v>
      </c>
      <c r="H197" s="1097" t="s">
        <v>65</v>
      </c>
      <c r="I197" s="1097" t="s">
        <v>66</v>
      </c>
      <c r="J197" s="1097" t="s">
        <v>67</v>
      </c>
      <c r="K197" s="1098" t="s">
        <v>68</v>
      </c>
      <c r="L197" s="1101" t="s">
        <v>585</v>
      </c>
      <c r="M197" s="1101" t="s">
        <v>182</v>
      </c>
      <c r="N197" s="1101" t="s">
        <v>606</v>
      </c>
      <c r="O197" s="1101"/>
      <c r="P197" s="1101"/>
      <c r="Q197" s="1101"/>
      <c r="R197" s="1101"/>
      <c r="S197" s="1101" t="s">
        <v>521</v>
      </c>
      <c r="T197" s="1101" t="s">
        <v>597</v>
      </c>
      <c r="U197" s="444">
        <v>12</v>
      </c>
      <c r="V197" s="1111" t="s">
        <v>607</v>
      </c>
      <c r="W197" s="1111" t="s">
        <v>608</v>
      </c>
      <c r="X197" s="1111" t="s">
        <v>86</v>
      </c>
      <c r="Y197" s="1111" t="s">
        <v>609</v>
      </c>
      <c r="Z197" s="1100" t="s">
        <v>462</v>
      </c>
      <c r="AA197" s="445">
        <v>0.25</v>
      </c>
      <c r="AB197" s="445">
        <v>0.25</v>
      </c>
      <c r="AC197" s="445">
        <v>0.25</v>
      </c>
      <c r="AD197" s="446">
        <v>0.25</v>
      </c>
      <c r="AE197" s="111"/>
      <c r="AF197" s="111"/>
      <c r="AG197" s="111"/>
      <c r="AH197" s="111"/>
      <c r="AI197" s="40"/>
      <c r="AJ197" s="22"/>
      <c r="AK197" s="97"/>
      <c r="AL197" s="22"/>
      <c r="AM197" s="59"/>
      <c r="AN197" s="41"/>
      <c r="AO197" s="40"/>
      <c r="AP197" s="63"/>
      <c r="AQ197" s="41"/>
      <c r="AR197" s="41"/>
      <c r="AS197" s="41"/>
      <c r="AT197" s="59"/>
      <c r="AU197" s="40"/>
      <c r="AV197" s="41"/>
      <c r="AW197" s="97"/>
      <c r="AX197" s="22"/>
      <c r="AY197" s="59"/>
      <c r="AZ197" s="40"/>
      <c r="BA197" s="40"/>
      <c r="BB197" s="59"/>
      <c r="BC197" s="41"/>
      <c r="BD197" s="41"/>
      <c r="BE197" s="41"/>
      <c r="BF197" s="59"/>
      <c r="BG197" s="40"/>
      <c r="BH197" s="40"/>
      <c r="BI197" s="43"/>
      <c r="BJ197" s="65"/>
      <c r="BK197" s="65"/>
      <c r="BL197" s="65"/>
      <c r="BM197" s="65"/>
      <c r="BN197" s="65"/>
      <c r="BO197" s="65"/>
      <c r="BP197" s="65"/>
      <c r="BQ197" s="65"/>
      <c r="BR197" s="65"/>
      <c r="BS197" s="65"/>
      <c r="BT197" s="65"/>
      <c r="BU197" s="65"/>
      <c r="BV197" s="65"/>
      <c r="BW197" s="43"/>
      <c r="BX197" s="65"/>
      <c r="BY197" s="65"/>
      <c r="BZ197" s="65"/>
      <c r="CA197" s="65"/>
      <c r="CB197" s="65"/>
      <c r="CC197" s="65"/>
      <c r="CD197" s="65"/>
      <c r="CE197" s="65"/>
      <c r="CF197" s="65"/>
      <c r="CG197" s="65"/>
      <c r="CH197" s="65"/>
      <c r="CI197" s="65"/>
      <c r="CJ197" s="66"/>
    </row>
    <row r="198" spans="2:90" s="26" customFormat="1" ht="65.099999999999994" customHeight="1" x14ac:dyDescent="0.2">
      <c r="B198" s="1096" t="s">
        <v>59</v>
      </c>
      <c r="C198" s="1096" t="s">
        <v>60</v>
      </c>
      <c r="D198" s="1096" t="s">
        <v>61</v>
      </c>
      <c r="E198" s="1096" t="s">
        <v>62</v>
      </c>
      <c r="F198" s="1096" t="s">
        <v>63</v>
      </c>
      <c r="G198" s="1096" t="s">
        <v>64</v>
      </c>
      <c r="H198" s="1097" t="s">
        <v>65</v>
      </c>
      <c r="I198" s="1097" t="s">
        <v>66</v>
      </c>
      <c r="J198" s="1097" t="s">
        <v>67</v>
      </c>
      <c r="K198" s="1098" t="s">
        <v>68</v>
      </c>
      <c r="L198" s="1101" t="s">
        <v>585</v>
      </c>
      <c r="M198" s="1101" t="s">
        <v>182</v>
      </c>
      <c r="N198" s="1101" t="s">
        <v>610</v>
      </c>
      <c r="O198" s="1101"/>
      <c r="P198" s="1101"/>
      <c r="Q198" s="1101"/>
      <c r="R198" s="1101"/>
      <c r="S198" s="1101" t="s">
        <v>521</v>
      </c>
      <c r="T198" s="1101" t="s">
        <v>587</v>
      </c>
      <c r="U198" s="444">
        <v>12</v>
      </c>
      <c r="V198" s="1111" t="s">
        <v>611</v>
      </c>
      <c r="W198" s="1100" t="s">
        <v>612</v>
      </c>
      <c r="X198" s="1111" t="s">
        <v>86</v>
      </c>
      <c r="Y198" s="1101" t="s">
        <v>613</v>
      </c>
      <c r="Z198" s="1101" t="s">
        <v>614</v>
      </c>
      <c r="AA198" s="445">
        <v>0.25</v>
      </c>
      <c r="AB198" s="445">
        <v>0.25</v>
      </c>
      <c r="AC198" s="445">
        <v>0.25</v>
      </c>
      <c r="AD198" s="446">
        <v>0.25</v>
      </c>
      <c r="AE198" s="111"/>
      <c r="AF198" s="111"/>
      <c r="AG198" s="111"/>
      <c r="AH198" s="111"/>
      <c r="AI198" s="40"/>
      <c r="AJ198" s="22"/>
      <c r="AK198" s="97"/>
      <c r="AL198" s="22"/>
      <c r="AM198" s="59"/>
      <c r="AN198" s="41"/>
      <c r="AO198" s="40"/>
      <c r="AP198" s="63"/>
      <c r="AQ198" s="41"/>
      <c r="AR198" s="41"/>
      <c r="AS198" s="41"/>
      <c r="AT198" s="59"/>
      <c r="AU198" s="40"/>
      <c r="AV198" s="41"/>
      <c r="AW198" s="97"/>
      <c r="AX198" s="22"/>
      <c r="AY198" s="59"/>
      <c r="AZ198" s="40"/>
      <c r="BA198" s="40"/>
      <c r="BB198" s="63"/>
      <c r="BC198" s="41"/>
      <c r="BD198" s="41"/>
      <c r="BE198" s="41"/>
      <c r="BF198" s="59"/>
      <c r="BG198" s="40"/>
      <c r="BH198" s="40"/>
      <c r="BI198" s="43"/>
      <c r="BJ198" s="65"/>
      <c r="BK198" s="65"/>
      <c r="BL198" s="65"/>
      <c r="BM198" s="65"/>
      <c r="BN198" s="65"/>
      <c r="BO198" s="65"/>
      <c r="BP198" s="65"/>
      <c r="BQ198" s="65"/>
      <c r="BR198" s="65"/>
      <c r="BS198" s="65"/>
      <c r="BT198" s="65"/>
      <c r="BU198" s="65"/>
      <c r="BV198" s="65"/>
      <c r="BW198" s="43"/>
      <c r="BX198" s="65"/>
      <c r="BY198" s="65"/>
      <c r="BZ198" s="65"/>
      <c r="CA198" s="65"/>
      <c r="CB198" s="65"/>
      <c r="CC198" s="65"/>
      <c r="CD198" s="65"/>
      <c r="CE198" s="65"/>
      <c r="CF198" s="65"/>
      <c r="CG198" s="65"/>
      <c r="CH198" s="65"/>
      <c r="CI198" s="65"/>
      <c r="CJ198" s="66"/>
    </row>
    <row r="199" spans="2:90" s="26" customFormat="1" ht="65.099999999999994" customHeight="1" x14ac:dyDescent="0.2">
      <c r="B199" s="1096" t="s">
        <v>59</v>
      </c>
      <c r="C199" s="1096" t="s">
        <v>60</v>
      </c>
      <c r="D199" s="1096" t="s">
        <v>61</v>
      </c>
      <c r="E199" s="1096" t="s">
        <v>62</v>
      </c>
      <c r="F199" s="1096" t="s">
        <v>63</v>
      </c>
      <c r="G199" s="1096" t="s">
        <v>64</v>
      </c>
      <c r="H199" s="1097" t="s">
        <v>65</v>
      </c>
      <c r="I199" s="1097" t="s">
        <v>66</v>
      </c>
      <c r="J199" s="1097" t="s">
        <v>67</v>
      </c>
      <c r="K199" s="1098" t="s">
        <v>68</v>
      </c>
      <c r="L199" s="1101" t="s">
        <v>585</v>
      </c>
      <c r="M199" s="1101" t="s">
        <v>557</v>
      </c>
      <c r="N199" s="1101" t="s">
        <v>105</v>
      </c>
      <c r="O199" s="1101"/>
      <c r="P199" s="1101"/>
      <c r="Q199" s="1101"/>
      <c r="R199" s="1101"/>
      <c r="S199" s="1101" t="s">
        <v>521</v>
      </c>
      <c r="T199" s="1099" t="s">
        <v>107</v>
      </c>
      <c r="U199" s="1099">
        <v>9</v>
      </c>
      <c r="V199" s="444" t="s">
        <v>108</v>
      </c>
      <c r="W199" s="1099" t="s">
        <v>109</v>
      </c>
      <c r="X199" s="1108" t="s">
        <v>76</v>
      </c>
      <c r="Y199" s="1101" t="s">
        <v>110</v>
      </c>
      <c r="Z199" s="1099" t="s">
        <v>78</v>
      </c>
      <c r="AA199" s="449">
        <v>0</v>
      </c>
      <c r="AB199" s="449">
        <v>0.34</v>
      </c>
      <c r="AC199" s="449">
        <v>0.33</v>
      </c>
      <c r="AD199" s="449">
        <v>0.33</v>
      </c>
      <c r="AE199" s="111"/>
      <c r="AF199" s="111"/>
      <c r="AG199" s="111"/>
      <c r="AH199" s="111"/>
      <c r="AI199" s="40"/>
      <c r="AJ199" s="22"/>
      <c r="AK199" s="97"/>
      <c r="AL199" s="22"/>
      <c r="AM199" s="59"/>
      <c r="AN199" s="41"/>
      <c r="AO199" s="40"/>
      <c r="AP199" s="63"/>
      <c r="AQ199" s="41"/>
      <c r="AR199" s="41"/>
      <c r="AS199" s="41"/>
      <c r="AT199" s="59"/>
      <c r="AU199" s="40"/>
      <c r="AV199" s="41"/>
      <c r="AW199" s="97"/>
      <c r="AX199" s="22"/>
      <c r="AY199" s="59"/>
      <c r="AZ199" s="40"/>
      <c r="BA199" s="40"/>
      <c r="BB199" s="63"/>
      <c r="BC199" s="41"/>
      <c r="BD199" s="41"/>
      <c r="BE199" s="41"/>
      <c r="BF199" s="59"/>
      <c r="BG199" s="40"/>
      <c r="BH199" s="40"/>
      <c r="BI199" s="43"/>
      <c r="BJ199" s="65"/>
      <c r="BK199" s="65"/>
      <c r="BL199" s="65"/>
      <c r="BM199" s="65"/>
      <c r="BN199" s="65"/>
      <c r="BO199" s="65"/>
      <c r="BP199" s="65"/>
      <c r="BQ199" s="65"/>
      <c r="BR199" s="65"/>
      <c r="BS199" s="65"/>
      <c r="BT199" s="65"/>
      <c r="BU199" s="65"/>
      <c r="BV199" s="65"/>
      <c r="BW199" s="43"/>
      <c r="BX199" s="65"/>
      <c r="BY199" s="65"/>
      <c r="BZ199" s="65"/>
      <c r="CA199" s="65"/>
      <c r="CB199" s="65"/>
      <c r="CC199" s="65"/>
      <c r="CD199" s="65"/>
      <c r="CE199" s="65"/>
      <c r="CF199" s="65"/>
      <c r="CG199" s="65"/>
      <c r="CH199" s="65"/>
      <c r="CI199" s="65"/>
      <c r="CJ199" s="66"/>
      <c r="CL199" s="23" t="s">
        <v>111</v>
      </c>
    </row>
    <row r="200" spans="2:90" s="26" customFormat="1" ht="65.099999999999994" customHeight="1" x14ac:dyDescent="0.2">
      <c r="B200" s="1096" t="s">
        <v>59</v>
      </c>
      <c r="C200" s="1096" t="s">
        <v>60</v>
      </c>
      <c r="D200" s="1096" t="s">
        <v>61</v>
      </c>
      <c r="E200" s="1096" t="s">
        <v>62</v>
      </c>
      <c r="F200" s="1096" t="s">
        <v>63</v>
      </c>
      <c r="G200" s="1096" t="s">
        <v>64</v>
      </c>
      <c r="H200" s="1097" t="s">
        <v>65</v>
      </c>
      <c r="I200" s="1097" t="s">
        <v>66</v>
      </c>
      <c r="J200" s="1097" t="s">
        <v>67</v>
      </c>
      <c r="K200" s="1098" t="s">
        <v>68</v>
      </c>
      <c r="L200" s="1101" t="s">
        <v>585</v>
      </c>
      <c r="M200" s="1101" t="s">
        <v>557</v>
      </c>
      <c r="N200" s="1101" t="s">
        <v>112</v>
      </c>
      <c r="O200" s="1101"/>
      <c r="P200" s="1101"/>
      <c r="Q200" s="1101"/>
      <c r="R200" s="1101"/>
      <c r="S200" s="1101" t="s">
        <v>521</v>
      </c>
      <c r="T200" s="1099" t="s">
        <v>107</v>
      </c>
      <c r="U200" s="1101">
        <v>3</v>
      </c>
      <c r="V200" s="1109" t="s">
        <v>113</v>
      </c>
      <c r="W200" s="1101" t="s">
        <v>114</v>
      </c>
      <c r="X200" s="1099" t="s">
        <v>76</v>
      </c>
      <c r="Y200" s="1099" t="s">
        <v>115</v>
      </c>
      <c r="Z200" s="1099" t="s">
        <v>78</v>
      </c>
      <c r="AA200" s="449">
        <v>0</v>
      </c>
      <c r="AB200" s="449">
        <v>0.33</v>
      </c>
      <c r="AC200" s="449">
        <v>0.33</v>
      </c>
      <c r="AD200" s="449">
        <v>0.33</v>
      </c>
      <c r="AE200" s="111"/>
      <c r="AF200" s="111"/>
      <c r="AG200" s="111"/>
      <c r="AH200" s="111"/>
      <c r="AI200" s="40"/>
      <c r="AJ200" s="22"/>
      <c r="AK200" s="97"/>
      <c r="AL200" s="22"/>
      <c r="AM200" s="59"/>
      <c r="AN200" s="41"/>
      <c r="AO200" s="40"/>
      <c r="AP200" s="63"/>
      <c r="AQ200" s="41"/>
      <c r="AR200" s="41"/>
      <c r="AS200" s="41"/>
      <c r="AT200" s="59"/>
      <c r="AU200" s="40"/>
      <c r="AV200" s="41"/>
      <c r="AW200" s="97"/>
      <c r="AX200" s="22"/>
      <c r="AY200" s="59"/>
      <c r="AZ200" s="40"/>
      <c r="BA200" s="40"/>
      <c r="BB200" s="63"/>
      <c r="BC200" s="41"/>
      <c r="BD200" s="41"/>
      <c r="BE200" s="41"/>
      <c r="BF200" s="59"/>
      <c r="BG200" s="40"/>
      <c r="BH200" s="40"/>
      <c r="BI200" s="43"/>
      <c r="BJ200" s="65"/>
      <c r="BK200" s="65"/>
      <c r="BL200" s="65"/>
      <c r="BM200" s="65"/>
      <c r="BN200" s="65"/>
      <c r="BO200" s="65"/>
      <c r="BP200" s="65"/>
      <c r="BQ200" s="65"/>
      <c r="BR200" s="65"/>
      <c r="BS200" s="65"/>
      <c r="BT200" s="65"/>
      <c r="BU200" s="65"/>
      <c r="BV200" s="65"/>
      <c r="BW200" s="43"/>
      <c r="BX200" s="65"/>
      <c r="BY200" s="65"/>
      <c r="BZ200" s="65"/>
      <c r="CA200" s="65"/>
      <c r="CB200" s="65"/>
      <c r="CC200" s="65"/>
      <c r="CD200" s="65"/>
      <c r="CE200" s="65"/>
      <c r="CF200" s="65"/>
      <c r="CG200" s="65"/>
      <c r="CH200" s="65"/>
      <c r="CI200" s="65"/>
      <c r="CJ200" s="66"/>
      <c r="CL200" s="23" t="s">
        <v>111</v>
      </c>
    </row>
    <row r="201" spans="2:90" s="26" customFormat="1" ht="65.099999999999994" customHeight="1" x14ac:dyDescent="0.2">
      <c r="B201" s="1096" t="s">
        <v>59</v>
      </c>
      <c r="C201" s="1096" t="s">
        <v>60</v>
      </c>
      <c r="D201" s="1096" t="s">
        <v>61</v>
      </c>
      <c r="E201" s="1096" t="s">
        <v>62</v>
      </c>
      <c r="F201" s="1096" t="s">
        <v>63</v>
      </c>
      <c r="G201" s="1096" t="s">
        <v>64</v>
      </c>
      <c r="H201" s="1097" t="s">
        <v>65</v>
      </c>
      <c r="I201" s="1097" t="s">
        <v>66</v>
      </c>
      <c r="J201" s="1097" t="s">
        <v>67</v>
      </c>
      <c r="K201" s="1098" t="s">
        <v>68</v>
      </c>
      <c r="L201" s="1101" t="s">
        <v>585</v>
      </c>
      <c r="M201" s="1101" t="s">
        <v>557</v>
      </c>
      <c r="N201" s="1101" t="s">
        <v>116</v>
      </c>
      <c r="O201" s="1101"/>
      <c r="P201" s="1101"/>
      <c r="Q201" s="1101"/>
      <c r="R201" s="1101"/>
      <c r="S201" s="1101" t="s">
        <v>521</v>
      </c>
      <c r="T201" s="1099" t="s">
        <v>107</v>
      </c>
      <c r="U201" s="1099">
        <v>3</v>
      </c>
      <c r="V201" s="447" t="s">
        <v>117</v>
      </c>
      <c r="W201" s="1099" t="s">
        <v>118</v>
      </c>
      <c r="X201" s="1099" t="s">
        <v>76</v>
      </c>
      <c r="Y201" s="1099" t="s">
        <v>119</v>
      </c>
      <c r="Z201" s="1099" t="s">
        <v>78</v>
      </c>
      <c r="AA201" s="449"/>
      <c r="AB201" s="449">
        <v>0.33</v>
      </c>
      <c r="AC201" s="449">
        <v>0.33</v>
      </c>
      <c r="AD201" s="449">
        <v>0.34</v>
      </c>
      <c r="AE201" s="111"/>
      <c r="AF201" s="111"/>
      <c r="AG201" s="111"/>
      <c r="AH201" s="111"/>
      <c r="AI201" s="40"/>
      <c r="AJ201" s="22"/>
      <c r="AK201" s="97"/>
      <c r="AL201" s="22"/>
      <c r="AM201" s="59"/>
      <c r="AN201" s="41"/>
      <c r="AO201" s="40"/>
      <c r="AP201" s="63"/>
      <c r="AQ201" s="41"/>
      <c r="AR201" s="41"/>
      <c r="AS201" s="41"/>
      <c r="AT201" s="59"/>
      <c r="AU201" s="40"/>
      <c r="AV201" s="41"/>
      <c r="AW201" s="97"/>
      <c r="AX201" s="22"/>
      <c r="AY201" s="59"/>
      <c r="AZ201" s="40"/>
      <c r="BA201" s="40"/>
      <c r="BB201" s="46"/>
      <c r="BC201" s="41"/>
      <c r="BD201" s="41"/>
      <c r="BE201" s="41"/>
      <c r="BF201" s="59"/>
      <c r="BG201" s="40"/>
      <c r="BH201" s="40"/>
      <c r="BI201" s="43"/>
      <c r="BJ201" s="65"/>
      <c r="BK201" s="65"/>
      <c r="BL201" s="65"/>
      <c r="BM201" s="65"/>
      <c r="BN201" s="65"/>
      <c r="BO201" s="65"/>
      <c r="BP201" s="65"/>
      <c r="BQ201" s="65"/>
      <c r="BR201" s="65"/>
      <c r="BS201" s="65"/>
      <c r="BT201" s="65"/>
      <c r="BU201" s="65"/>
      <c r="BV201" s="65"/>
      <c r="BW201" s="43"/>
      <c r="BX201" s="65"/>
      <c r="BY201" s="65"/>
      <c r="BZ201" s="65"/>
      <c r="CA201" s="65"/>
      <c r="CB201" s="65"/>
      <c r="CC201" s="65"/>
      <c r="CD201" s="65"/>
      <c r="CE201" s="65"/>
      <c r="CF201" s="65"/>
      <c r="CG201" s="65"/>
      <c r="CH201" s="65"/>
      <c r="CI201" s="65"/>
      <c r="CJ201" s="66"/>
      <c r="CL201" s="23" t="s">
        <v>111</v>
      </c>
    </row>
    <row r="202" spans="2:90" s="26" customFormat="1" ht="65.099999999999994" customHeight="1" x14ac:dyDescent="0.2">
      <c r="B202" s="1096" t="s">
        <v>59</v>
      </c>
      <c r="C202" s="1096" t="s">
        <v>60</v>
      </c>
      <c r="D202" s="1096" t="s">
        <v>61</v>
      </c>
      <c r="E202" s="1096" t="s">
        <v>62</v>
      </c>
      <c r="F202" s="1096" t="s">
        <v>63</v>
      </c>
      <c r="G202" s="1096" t="s">
        <v>64</v>
      </c>
      <c r="H202" s="1097" t="s">
        <v>65</v>
      </c>
      <c r="I202" s="1097" t="s">
        <v>66</v>
      </c>
      <c r="J202" s="1097" t="s">
        <v>67</v>
      </c>
      <c r="K202" s="1098" t="s">
        <v>68</v>
      </c>
      <c r="L202" s="1101" t="s">
        <v>585</v>
      </c>
      <c r="M202" s="1101" t="s">
        <v>557</v>
      </c>
      <c r="N202" s="1101" t="s">
        <v>120</v>
      </c>
      <c r="O202" s="1101"/>
      <c r="P202" s="1101"/>
      <c r="Q202" s="1101"/>
      <c r="R202" s="1101"/>
      <c r="S202" s="1101" t="s">
        <v>521</v>
      </c>
      <c r="T202" s="1099" t="s">
        <v>107</v>
      </c>
      <c r="U202" s="1099">
        <v>1</v>
      </c>
      <c r="V202" s="447" t="s">
        <v>121</v>
      </c>
      <c r="W202" s="1099" t="s">
        <v>563</v>
      </c>
      <c r="X202" s="1099" t="s">
        <v>86</v>
      </c>
      <c r="Y202" s="1099" t="s">
        <v>615</v>
      </c>
      <c r="Z202" s="1099" t="s">
        <v>78</v>
      </c>
      <c r="AA202" s="449"/>
      <c r="AB202" s="449">
        <v>1</v>
      </c>
      <c r="AC202" s="449"/>
      <c r="AD202" s="449"/>
      <c r="AE202" s="111"/>
      <c r="AF202" s="111"/>
      <c r="AG202" s="111"/>
      <c r="AH202" s="111"/>
      <c r="AI202" s="40"/>
      <c r="AJ202" s="22"/>
      <c r="AK202" s="97"/>
      <c r="AL202" s="22"/>
      <c r="AM202" s="59"/>
      <c r="AN202" s="41"/>
      <c r="AO202" s="40"/>
      <c r="AP202" s="63"/>
      <c r="AQ202" s="41"/>
      <c r="AR202" s="41"/>
      <c r="AS202" s="41"/>
      <c r="AT202" s="59"/>
      <c r="AU202" s="40"/>
      <c r="AV202" s="41"/>
      <c r="AW202" s="97"/>
      <c r="AX202" s="22"/>
      <c r="AY202" s="59"/>
      <c r="AZ202" s="40"/>
      <c r="BA202" s="40"/>
      <c r="BB202" s="63"/>
      <c r="BC202" s="41"/>
      <c r="BD202" s="41"/>
      <c r="BE202" s="41"/>
      <c r="BF202" s="59"/>
      <c r="BG202" s="40"/>
      <c r="BH202" s="40"/>
      <c r="BI202" s="43"/>
      <c r="BJ202" s="65"/>
      <c r="BK202" s="65"/>
      <c r="BL202" s="65"/>
      <c r="BM202" s="65"/>
      <c r="BN202" s="65"/>
      <c r="BO202" s="65"/>
      <c r="BP202" s="65"/>
      <c r="BQ202" s="65"/>
      <c r="BR202" s="65"/>
      <c r="BS202" s="65"/>
      <c r="BT202" s="65"/>
      <c r="BU202" s="65"/>
      <c r="BV202" s="65"/>
      <c r="BW202" s="43"/>
      <c r="BX202" s="65"/>
      <c r="BY202" s="65"/>
      <c r="BZ202" s="65"/>
      <c r="CA202" s="65"/>
      <c r="CB202" s="65"/>
      <c r="CC202" s="65"/>
      <c r="CD202" s="65"/>
      <c r="CE202" s="65"/>
      <c r="CF202" s="65"/>
      <c r="CG202" s="65"/>
      <c r="CH202" s="65"/>
      <c r="CI202" s="65"/>
      <c r="CJ202" s="66"/>
      <c r="CL202" s="26" t="s">
        <v>111</v>
      </c>
    </row>
    <row r="203" spans="2:90" s="26" customFormat="1" ht="65.099999999999994" customHeight="1" x14ac:dyDescent="0.2">
      <c r="B203" s="1096" t="s">
        <v>59</v>
      </c>
      <c r="C203" s="1096" t="s">
        <v>60</v>
      </c>
      <c r="D203" s="1096" t="s">
        <v>61</v>
      </c>
      <c r="E203" s="1096" t="s">
        <v>62</v>
      </c>
      <c r="F203" s="1096" t="s">
        <v>63</v>
      </c>
      <c r="G203" s="1096" t="s">
        <v>64</v>
      </c>
      <c r="H203" s="1097" t="s">
        <v>65</v>
      </c>
      <c r="I203" s="1097" t="s">
        <v>66</v>
      </c>
      <c r="J203" s="1097" t="s">
        <v>67</v>
      </c>
      <c r="K203" s="1098" t="s">
        <v>68</v>
      </c>
      <c r="L203" s="1101" t="s">
        <v>585</v>
      </c>
      <c r="M203" s="1101" t="s">
        <v>557</v>
      </c>
      <c r="N203" s="1101" t="s">
        <v>124</v>
      </c>
      <c r="O203" s="1101"/>
      <c r="P203" s="1101"/>
      <c r="Q203" s="1101"/>
      <c r="R203" s="1101"/>
      <c r="S203" s="1101" t="s">
        <v>521</v>
      </c>
      <c r="T203" s="1099" t="s">
        <v>107</v>
      </c>
      <c r="U203" s="1099">
        <v>9</v>
      </c>
      <c r="V203" s="444" t="s">
        <v>125</v>
      </c>
      <c r="W203" s="1099" t="s">
        <v>109</v>
      </c>
      <c r="X203" s="1099" t="s">
        <v>76</v>
      </c>
      <c r="Y203" s="1101" t="s">
        <v>126</v>
      </c>
      <c r="Z203" s="1099" t="s">
        <v>78</v>
      </c>
      <c r="AA203" s="449"/>
      <c r="AB203" s="449">
        <v>0.33</v>
      </c>
      <c r="AC203" s="449">
        <v>0.33</v>
      </c>
      <c r="AD203" s="449">
        <v>0.33</v>
      </c>
      <c r="AE203" s="111"/>
      <c r="AF203" s="111"/>
      <c r="AG203" s="111"/>
      <c r="AH203" s="111"/>
      <c r="AI203" s="40"/>
      <c r="AJ203" s="22"/>
      <c r="AK203" s="97"/>
      <c r="AL203" s="22"/>
      <c r="AM203" s="59"/>
      <c r="AN203" s="41"/>
      <c r="AO203" s="40"/>
      <c r="AP203" s="63"/>
      <c r="AQ203" s="41"/>
      <c r="AR203" s="41"/>
      <c r="AS203" s="41"/>
      <c r="AT203" s="59"/>
      <c r="AU203" s="40"/>
      <c r="AV203" s="41"/>
      <c r="AW203" s="97"/>
      <c r="AX203" s="22"/>
      <c r="AY203" s="59"/>
      <c r="AZ203" s="40"/>
      <c r="BA203" s="40"/>
      <c r="BB203" s="63"/>
      <c r="BC203" s="41"/>
      <c r="BD203" s="41"/>
      <c r="BE203" s="41"/>
      <c r="BF203" s="59"/>
      <c r="BG203" s="40"/>
      <c r="BH203" s="40"/>
      <c r="BI203" s="43"/>
      <c r="BJ203" s="65"/>
      <c r="BK203" s="65"/>
      <c r="BL203" s="65"/>
      <c r="BM203" s="65"/>
      <c r="BN203" s="65"/>
      <c r="BO203" s="65"/>
      <c r="BP203" s="65"/>
      <c r="BQ203" s="65"/>
      <c r="BR203" s="65"/>
      <c r="BS203" s="65"/>
      <c r="BT203" s="65"/>
      <c r="BU203" s="65"/>
      <c r="BV203" s="65"/>
      <c r="BW203" s="43"/>
      <c r="BX203" s="65"/>
      <c r="BY203" s="65"/>
      <c r="BZ203" s="65"/>
      <c r="CA203" s="65"/>
      <c r="CB203" s="65"/>
      <c r="CC203" s="65"/>
      <c r="CD203" s="65"/>
      <c r="CE203" s="65"/>
      <c r="CF203" s="65"/>
      <c r="CG203" s="65"/>
      <c r="CH203" s="65"/>
      <c r="CI203" s="65"/>
      <c r="CJ203" s="66"/>
      <c r="CL203" s="23" t="s">
        <v>111</v>
      </c>
    </row>
    <row r="204" spans="2:90" s="26" customFormat="1" ht="65.099999999999994" customHeight="1" x14ac:dyDescent="0.2">
      <c r="B204" s="1096" t="s">
        <v>59</v>
      </c>
      <c r="C204" s="1096" t="s">
        <v>60</v>
      </c>
      <c r="D204" s="1096" t="s">
        <v>61</v>
      </c>
      <c r="E204" s="1096" t="s">
        <v>62</v>
      </c>
      <c r="F204" s="1096" t="s">
        <v>63</v>
      </c>
      <c r="G204" s="1096" t="s">
        <v>64</v>
      </c>
      <c r="H204" s="1097" t="s">
        <v>65</v>
      </c>
      <c r="I204" s="1097" t="s">
        <v>66</v>
      </c>
      <c r="J204" s="1097" t="s">
        <v>67</v>
      </c>
      <c r="K204" s="1098" t="s">
        <v>104</v>
      </c>
      <c r="L204" s="1101" t="s">
        <v>585</v>
      </c>
      <c r="M204" s="1101" t="s">
        <v>557</v>
      </c>
      <c r="N204" s="1101" t="s">
        <v>127</v>
      </c>
      <c r="O204" s="1101"/>
      <c r="P204" s="1101"/>
      <c r="Q204" s="1101"/>
      <c r="R204" s="1101"/>
      <c r="S204" s="1101" t="s">
        <v>521</v>
      </c>
      <c r="T204" s="1099" t="s">
        <v>107</v>
      </c>
      <c r="U204" s="1099">
        <v>9</v>
      </c>
      <c r="V204" s="444" t="s">
        <v>128</v>
      </c>
      <c r="W204" s="1099" t="s">
        <v>109</v>
      </c>
      <c r="X204" s="1108" t="s">
        <v>76</v>
      </c>
      <c r="Y204" s="1101" t="s">
        <v>129</v>
      </c>
      <c r="Z204" s="1099" t="s">
        <v>78</v>
      </c>
      <c r="AA204" s="449"/>
      <c r="AB204" s="449">
        <v>0.33</v>
      </c>
      <c r="AC204" s="449">
        <v>0.33</v>
      </c>
      <c r="AD204" s="449">
        <v>0.34</v>
      </c>
      <c r="AE204" s="111"/>
      <c r="AF204" s="111"/>
      <c r="AG204" s="111"/>
      <c r="AH204" s="111"/>
      <c r="AI204" s="40"/>
      <c r="AJ204" s="22"/>
      <c r="AK204" s="97"/>
      <c r="AL204" s="22"/>
      <c r="AM204" s="59"/>
      <c r="AN204" s="41"/>
      <c r="AO204" s="40"/>
      <c r="AP204" s="59"/>
      <c r="AQ204" s="41"/>
      <c r="AR204" s="41"/>
      <c r="AS204" s="41"/>
      <c r="AT204" s="59"/>
      <c r="AU204" s="40"/>
      <c r="AV204" s="41"/>
      <c r="AW204" s="97"/>
      <c r="AX204" s="22"/>
      <c r="AY204" s="59"/>
      <c r="AZ204" s="40"/>
      <c r="BA204" s="40"/>
      <c r="BB204" s="63"/>
      <c r="BC204" s="41"/>
      <c r="BD204" s="41"/>
      <c r="BE204" s="41"/>
      <c r="BF204" s="59"/>
      <c r="BG204" s="40"/>
      <c r="BH204" s="40"/>
      <c r="BI204" s="43"/>
      <c r="BJ204" s="65"/>
      <c r="BK204" s="65"/>
      <c r="BL204" s="65"/>
      <c r="BM204" s="65"/>
      <c r="BN204" s="65"/>
      <c r="BO204" s="65"/>
      <c r="BP204" s="65"/>
      <c r="BQ204" s="65"/>
      <c r="BR204" s="65"/>
      <c r="BS204" s="65"/>
      <c r="BT204" s="65"/>
      <c r="BU204" s="65"/>
      <c r="BV204" s="65"/>
      <c r="BW204" s="43"/>
      <c r="BX204" s="65"/>
      <c r="BY204" s="65"/>
      <c r="BZ204" s="65"/>
      <c r="CA204" s="65"/>
      <c r="CB204" s="65"/>
      <c r="CC204" s="65"/>
      <c r="CD204" s="65"/>
      <c r="CE204" s="65"/>
      <c r="CF204" s="65"/>
      <c r="CG204" s="65"/>
      <c r="CH204" s="65"/>
      <c r="CI204" s="65"/>
      <c r="CJ204" s="66"/>
      <c r="CL204" s="23" t="s">
        <v>111</v>
      </c>
    </row>
    <row r="205" spans="2:90" s="26" customFormat="1" ht="65.099999999999994" customHeight="1" x14ac:dyDescent="0.2">
      <c r="B205" s="1096" t="s">
        <v>59</v>
      </c>
      <c r="C205" s="1096" t="s">
        <v>60</v>
      </c>
      <c r="D205" s="1096" t="s">
        <v>61</v>
      </c>
      <c r="E205" s="1096" t="s">
        <v>62</v>
      </c>
      <c r="F205" s="1096" t="s">
        <v>63</v>
      </c>
      <c r="G205" s="1096" t="s">
        <v>64</v>
      </c>
      <c r="H205" s="1097" t="s">
        <v>65</v>
      </c>
      <c r="I205" s="1097" t="s">
        <v>66</v>
      </c>
      <c r="J205" s="1097" t="s">
        <v>67</v>
      </c>
      <c r="K205" s="1098" t="s">
        <v>104</v>
      </c>
      <c r="L205" s="1101" t="s">
        <v>585</v>
      </c>
      <c r="M205" s="1101" t="s">
        <v>557</v>
      </c>
      <c r="N205" s="1101" t="s">
        <v>130</v>
      </c>
      <c r="O205" s="1101"/>
      <c r="P205" s="1101"/>
      <c r="Q205" s="1101"/>
      <c r="R205" s="1101"/>
      <c r="S205" s="1101" t="s">
        <v>521</v>
      </c>
      <c r="T205" s="1099" t="s">
        <v>107</v>
      </c>
      <c r="U205" s="1110">
        <v>1</v>
      </c>
      <c r="V205" s="444" t="s">
        <v>130</v>
      </c>
      <c r="W205" s="1099" t="s">
        <v>131</v>
      </c>
      <c r="X205" s="1099" t="s">
        <v>76</v>
      </c>
      <c r="Y205" s="1099" t="s">
        <v>132</v>
      </c>
      <c r="Z205" s="1099" t="s">
        <v>78</v>
      </c>
      <c r="AA205" s="449"/>
      <c r="AB205" s="449"/>
      <c r="AC205" s="449"/>
      <c r="AD205" s="449">
        <v>1</v>
      </c>
      <c r="AE205" s="111"/>
      <c r="AF205" s="111"/>
      <c r="AG205" s="111"/>
      <c r="AH205" s="111"/>
      <c r="AI205" s="40"/>
      <c r="AJ205" s="22"/>
      <c r="AK205" s="97"/>
      <c r="AL205" s="22"/>
      <c r="AM205" s="59"/>
      <c r="AN205" s="41"/>
      <c r="AO205" s="40"/>
      <c r="AP205" s="59"/>
      <c r="AQ205" s="41"/>
      <c r="AR205" s="41"/>
      <c r="AS205" s="41"/>
      <c r="AT205" s="59"/>
      <c r="AU205" s="40"/>
      <c r="AV205" s="41"/>
      <c r="AW205" s="97"/>
      <c r="AX205" s="22"/>
      <c r="AY205" s="59"/>
      <c r="AZ205" s="40"/>
      <c r="BA205" s="40"/>
      <c r="BB205" s="63"/>
      <c r="BC205" s="41"/>
      <c r="BD205" s="41"/>
      <c r="BE205" s="41"/>
      <c r="BF205" s="59"/>
      <c r="BG205" s="40"/>
      <c r="BH205" s="40"/>
      <c r="BI205" s="43"/>
      <c r="BJ205" s="65"/>
      <c r="BK205" s="65"/>
      <c r="BL205" s="65"/>
      <c r="BM205" s="65"/>
      <c r="BN205" s="65"/>
      <c r="BO205" s="65"/>
      <c r="BP205" s="65"/>
      <c r="BQ205" s="65"/>
      <c r="BR205" s="65"/>
      <c r="BS205" s="65"/>
      <c r="BT205" s="65"/>
      <c r="BU205" s="65"/>
      <c r="BV205" s="65"/>
      <c r="BW205" s="43"/>
      <c r="BX205" s="65"/>
      <c r="BY205" s="65"/>
      <c r="BZ205" s="65"/>
      <c r="CA205" s="65"/>
      <c r="CB205" s="65"/>
      <c r="CC205" s="65"/>
      <c r="CD205" s="65"/>
      <c r="CE205" s="65"/>
      <c r="CF205" s="65"/>
      <c r="CG205" s="65"/>
      <c r="CH205" s="65"/>
      <c r="CI205" s="65"/>
      <c r="CJ205" s="66"/>
      <c r="CL205" s="23" t="s">
        <v>111</v>
      </c>
    </row>
    <row r="206" spans="2:90" s="26" customFormat="1" ht="65.099999999999994" customHeight="1" x14ac:dyDescent="0.2">
      <c r="B206" s="1096" t="s">
        <v>59</v>
      </c>
      <c r="C206" s="1096" t="s">
        <v>60</v>
      </c>
      <c r="D206" s="1096" t="s">
        <v>61</v>
      </c>
      <c r="E206" s="1096" t="s">
        <v>62</v>
      </c>
      <c r="F206" s="1096" t="s">
        <v>63</v>
      </c>
      <c r="G206" s="1096" t="s">
        <v>64</v>
      </c>
      <c r="H206" s="1097" t="s">
        <v>65</v>
      </c>
      <c r="I206" s="1097" t="s">
        <v>66</v>
      </c>
      <c r="J206" s="1097" t="s">
        <v>67</v>
      </c>
      <c r="K206" s="1098" t="s">
        <v>104</v>
      </c>
      <c r="L206" s="1101" t="s">
        <v>616</v>
      </c>
      <c r="M206" s="1101" t="s">
        <v>182</v>
      </c>
      <c r="N206" s="1101" t="s">
        <v>617</v>
      </c>
      <c r="O206" s="1101"/>
      <c r="P206" s="1101"/>
      <c r="Q206" s="1101"/>
      <c r="R206" s="1101"/>
      <c r="S206" s="1101" t="s">
        <v>521</v>
      </c>
      <c r="T206" s="1099" t="s">
        <v>618</v>
      </c>
      <c r="U206" s="1103">
        <v>5</v>
      </c>
      <c r="V206" s="1099" t="s">
        <v>619</v>
      </c>
      <c r="W206" s="1103" t="s">
        <v>620</v>
      </c>
      <c r="X206" s="1099" t="s">
        <v>76</v>
      </c>
      <c r="Y206" s="1099" t="s">
        <v>621</v>
      </c>
      <c r="Z206" s="1119" t="s">
        <v>78</v>
      </c>
      <c r="AA206" s="1130">
        <v>0</v>
      </c>
      <c r="AB206" s="449">
        <f>1/5</f>
        <v>0.2</v>
      </c>
      <c r="AC206" s="449">
        <f>2/5</f>
        <v>0.4</v>
      </c>
      <c r="AD206" s="449">
        <f>2/5</f>
        <v>0.4</v>
      </c>
      <c r="AE206" s="111"/>
      <c r="AF206" s="111"/>
      <c r="AG206" s="111"/>
      <c r="AH206" s="111"/>
      <c r="AI206" s="40"/>
      <c r="AJ206" s="22"/>
      <c r="AK206" s="97"/>
      <c r="AL206" s="22"/>
      <c r="AM206" s="59"/>
      <c r="AN206" s="41"/>
      <c r="AO206" s="40"/>
      <c r="AP206" s="59"/>
      <c r="AQ206" s="41"/>
      <c r="AR206" s="41"/>
      <c r="AS206" s="41"/>
      <c r="AT206" s="59"/>
      <c r="AU206" s="40"/>
      <c r="AV206" s="41"/>
      <c r="AW206" s="97"/>
      <c r="AX206" s="22"/>
      <c r="AY206" s="59"/>
      <c r="AZ206" s="40"/>
      <c r="BA206" s="40"/>
      <c r="BB206" s="63"/>
      <c r="BC206" s="41"/>
      <c r="BD206" s="41"/>
      <c r="BE206" s="41"/>
      <c r="BF206" s="59"/>
      <c r="BG206" s="40"/>
      <c r="BH206" s="40"/>
      <c r="BI206" s="43"/>
      <c r="BJ206" s="65"/>
      <c r="BK206" s="65"/>
      <c r="BL206" s="65"/>
      <c r="BM206" s="65"/>
      <c r="BN206" s="65"/>
      <c r="BO206" s="65"/>
      <c r="BP206" s="65"/>
      <c r="BQ206" s="65"/>
      <c r="BR206" s="65"/>
      <c r="BS206" s="65"/>
      <c r="BT206" s="65"/>
      <c r="BU206" s="65"/>
      <c r="BV206" s="65"/>
      <c r="BW206" s="43"/>
      <c r="BX206" s="65"/>
      <c r="BY206" s="65"/>
      <c r="BZ206" s="65"/>
      <c r="CA206" s="65"/>
      <c r="CB206" s="65"/>
      <c r="CC206" s="65"/>
      <c r="CD206" s="65"/>
      <c r="CE206" s="65"/>
      <c r="CF206" s="65"/>
      <c r="CG206" s="65"/>
      <c r="CH206" s="65"/>
      <c r="CI206" s="65"/>
      <c r="CJ206" s="66"/>
    </row>
    <row r="207" spans="2:90" s="26" customFormat="1" ht="65.099999999999994" customHeight="1" x14ac:dyDescent="0.2">
      <c r="B207" s="1096" t="s">
        <v>59</v>
      </c>
      <c r="C207" s="1096" t="s">
        <v>60</v>
      </c>
      <c r="D207" s="1096" t="s">
        <v>61</v>
      </c>
      <c r="E207" s="1096" t="s">
        <v>62</v>
      </c>
      <c r="F207" s="1096" t="s">
        <v>63</v>
      </c>
      <c r="G207" s="1096" t="s">
        <v>64</v>
      </c>
      <c r="H207" s="1097" t="s">
        <v>65</v>
      </c>
      <c r="I207" s="1097" t="s">
        <v>66</v>
      </c>
      <c r="J207" s="1097" t="s">
        <v>67</v>
      </c>
      <c r="K207" s="1098" t="s">
        <v>104</v>
      </c>
      <c r="L207" s="1101" t="s">
        <v>616</v>
      </c>
      <c r="M207" s="1101" t="s">
        <v>182</v>
      </c>
      <c r="N207" s="1101" t="s">
        <v>622</v>
      </c>
      <c r="O207" s="1101"/>
      <c r="P207" s="1101"/>
      <c r="Q207" s="1101"/>
      <c r="R207" s="1101"/>
      <c r="S207" s="1101" t="s">
        <v>521</v>
      </c>
      <c r="T207" s="1099" t="s">
        <v>618</v>
      </c>
      <c r="U207" s="1103">
        <v>4</v>
      </c>
      <c r="V207" s="1099" t="s">
        <v>623</v>
      </c>
      <c r="W207" s="1103" t="s">
        <v>624</v>
      </c>
      <c r="X207" s="1099" t="s">
        <v>76</v>
      </c>
      <c r="Y207" s="1099" t="s">
        <v>625</v>
      </c>
      <c r="Z207" s="1119" t="s">
        <v>78</v>
      </c>
      <c r="AA207" s="1130">
        <v>0.25</v>
      </c>
      <c r="AB207" s="449">
        <v>0.25</v>
      </c>
      <c r="AC207" s="449">
        <v>0.25</v>
      </c>
      <c r="AD207" s="449">
        <v>0.25</v>
      </c>
      <c r="AE207" s="111"/>
      <c r="AF207" s="111"/>
      <c r="AG207" s="111"/>
      <c r="AH207" s="111"/>
      <c r="AI207" s="40"/>
      <c r="AJ207" s="22"/>
      <c r="AK207" s="97"/>
      <c r="AL207" s="22"/>
      <c r="AM207" s="59"/>
      <c r="AN207" s="41"/>
      <c r="AO207" s="40"/>
      <c r="AP207" s="59"/>
      <c r="AQ207" s="41"/>
      <c r="AR207" s="41"/>
      <c r="AS207" s="41"/>
      <c r="AT207" s="59"/>
      <c r="AU207" s="40"/>
      <c r="AV207" s="41"/>
      <c r="AW207" s="97"/>
      <c r="AX207" s="22"/>
      <c r="AY207" s="59"/>
      <c r="AZ207" s="40"/>
      <c r="BA207" s="40"/>
      <c r="BB207" s="63"/>
      <c r="BC207" s="41"/>
      <c r="BD207" s="41"/>
      <c r="BE207" s="41"/>
      <c r="BF207" s="59"/>
      <c r="BG207" s="40"/>
      <c r="BH207" s="40"/>
      <c r="BI207" s="43"/>
      <c r="BJ207" s="65"/>
      <c r="BK207" s="65"/>
      <c r="BL207" s="65"/>
      <c r="BM207" s="65"/>
      <c r="BN207" s="65"/>
      <c r="BO207" s="65"/>
      <c r="BP207" s="65"/>
      <c r="BQ207" s="65"/>
      <c r="BR207" s="65"/>
      <c r="BS207" s="65"/>
      <c r="BT207" s="65"/>
      <c r="BU207" s="65"/>
      <c r="BV207" s="65"/>
      <c r="BW207" s="43"/>
      <c r="BX207" s="65"/>
      <c r="BY207" s="65"/>
      <c r="BZ207" s="65"/>
      <c r="CA207" s="65"/>
      <c r="CB207" s="65"/>
      <c r="CC207" s="65"/>
      <c r="CD207" s="65"/>
      <c r="CE207" s="65"/>
      <c r="CF207" s="65"/>
      <c r="CG207" s="65"/>
      <c r="CH207" s="65"/>
      <c r="CI207" s="65"/>
      <c r="CJ207" s="66"/>
    </row>
    <row r="208" spans="2:90" s="26" customFormat="1" ht="65.099999999999994" customHeight="1" x14ac:dyDescent="0.2">
      <c r="B208" s="1096" t="s">
        <v>59</v>
      </c>
      <c r="C208" s="1096" t="s">
        <v>60</v>
      </c>
      <c r="D208" s="1096" t="s">
        <v>61</v>
      </c>
      <c r="E208" s="1096" t="s">
        <v>62</v>
      </c>
      <c r="F208" s="1096" t="s">
        <v>63</v>
      </c>
      <c r="G208" s="1096" t="s">
        <v>64</v>
      </c>
      <c r="H208" s="1097" t="s">
        <v>65</v>
      </c>
      <c r="I208" s="1097" t="s">
        <v>66</v>
      </c>
      <c r="J208" s="1097" t="s">
        <v>67</v>
      </c>
      <c r="K208" s="1098" t="s">
        <v>104</v>
      </c>
      <c r="L208" s="1101" t="s">
        <v>616</v>
      </c>
      <c r="M208" s="1101" t="s">
        <v>182</v>
      </c>
      <c r="N208" s="1101" t="s">
        <v>626</v>
      </c>
      <c r="O208" s="1101"/>
      <c r="P208" s="1101"/>
      <c r="Q208" s="1101"/>
      <c r="R208" s="1101"/>
      <c r="S208" s="1101" t="s">
        <v>521</v>
      </c>
      <c r="T208" s="1099" t="s">
        <v>618</v>
      </c>
      <c r="U208" s="1103">
        <v>2</v>
      </c>
      <c r="V208" s="1099" t="s">
        <v>627</v>
      </c>
      <c r="W208" s="1103" t="s">
        <v>624</v>
      </c>
      <c r="X208" s="1099" t="s">
        <v>76</v>
      </c>
      <c r="Y208" s="1101" t="s">
        <v>628</v>
      </c>
      <c r="Z208" s="1119" t="s">
        <v>78</v>
      </c>
      <c r="AA208" s="1130">
        <v>0.5</v>
      </c>
      <c r="AB208" s="449">
        <v>0</v>
      </c>
      <c r="AC208" s="449">
        <v>0.5</v>
      </c>
      <c r="AD208" s="449">
        <v>0</v>
      </c>
      <c r="AE208" s="111"/>
      <c r="AF208" s="111"/>
      <c r="AG208" s="111"/>
      <c r="AH208" s="111"/>
      <c r="AI208" s="40"/>
      <c r="AJ208" s="22"/>
      <c r="AK208" s="97"/>
      <c r="AL208" s="22"/>
      <c r="AM208" s="59"/>
      <c r="AN208" s="41"/>
      <c r="AO208" s="40"/>
      <c r="AP208" s="59"/>
      <c r="AQ208" s="41"/>
      <c r="AR208" s="41"/>
      <c r="AS208" s="41"/>
      <c r="AT208" s="59"/>
      <c r="AU208" s="40"/>
      <c r="AV208" s="41"/>
      <c r="AW208" s="97"/>
      <c r="AX208" s="22"/>
      <c r="AY208" s="59"/>
      <c r="AZ208" s="40"/>
      <c r="BA208" s="40"/>
      <c r="BB208" s="63"/>
      <c r="BC208" s="41"/>
      <c r="BD208" s="41"/>
      <c r="BE208" s="41"/>
      <c r="BF208" s="59"/>
      <c r="BG208" s="40"/>
      <c r="BH208" s="40"/>
      <c r="BI208" s="43"/>
      <c r="BJ208" s="65"/>
      <c r="BK208" s="65"/>
      <c r="BL208" s="65"/>
      <c r="BM208" s="65"/>
      <c r="BN208" s="65"/>
      <c r="BO208" s="65"/>
      <c r="BP208" s="65"/>
      <c r="BQ208" s="65"/>
      <c r="BR208" s="65"/>
      <c r="BS208" s="65"/>
      <c r="BT208" s="65"/>
      <c r="BU208" s="65"/>
      <c r="BV208" s="65"/>
      <c r="BW208" s="43"/>
      <c r="BX208" s="65"/>
      <c r="BY208" s="65"/>
      <c r="BZ208" s="65"/>
      <c r="CA208" s="65"/>
      <c r="CB208" s="65"/>
      <c r="CC208" s="65"/>
      <c r="CD208" s="65"/>
      <c r="CE208" s="65"/>
      <c r="CF208" s="65"/>
      <c r="CG208" s="65"/>
      <c r="CH208" s="65"/>
      <c r="CI208" s="65"/>
      <c r="CJ208" s="66"/>
    </row>
    <row r="209" spans="2:90" s="26" customFormat="1" ht="65.099999999999994" customHeight="1" x14ac:dyDescent="0.2">
      <c r="B209" s="1096" t="s">
        <v>59</v>
      </c>
      <c r="C209" s="1096" t="s">
        <v>60</v>
      </c>
      <c r="D209" s="1096" t="s">
        <v>61</v>
      </c>
      <c r="E209" s="1096" t="s">
        <v>62</v>
      </c>
      <c r="F209" s="1096" t="s">
        <v>63</v>
      </c>
      <c r="G209" s="1096" t="s">
        <v>64</v>
      </c>
      <c r="H209" s="1097" t="s">
        <v>65</v>
      </c>
      <c r="I209" s="1097" t="s">
        <v>66</v>
      </c>
      <c r="J209" s="1097" t="s">
        <v>67</v>
      </c>
      <c r="K209" s="1098" t="s">
        <v>104</v>
      </c>
      <c r="L209" s="1101" t="s">
        <v>616</v>
      </c>
      <c r="M209" s="1101" t="s">
        <v>182</v>
      </c>
      <c r="N209" s="1101" t="s">
        <v>629</v>
      </c>
      <c r="O209" s="1101"/>
      <c r="P209" s="1101"/>
      <c r="Q209" s="1101"/>
      <c r="R209" s="1101"/>
      <c r="S209" s="1101" t="s">
        <v>521</v>
      </c>
      <c r="T209" s="1099" t="s">
        <v>630</v>
      </c>
      <c r="U209" s="1103">
        <v>12</v>
      </c>
      <c r="V209" s="1101" t="s">
        <v>631</v>
      </c>
      <c r="W209" s="1103" t="s">
        <v>632</v>
      </c>
      <c r="X209" s="1099" t="s">
        <v>76</v>
      </c>
      <c r="Y209" s="1099" t="s">
        <v>633</v>
      </c>
      <c r="Z209" s="1119" t="s">
        <v>78</v>
      </c>
      <c r="AA209" s="1130">
        <v>0.25</v>
      </c>
      <c r="AB209" s="449">
        <v>0.25</v>
      </c>
      <c r="AC209" s="449">
        <v>0.25</v>
      </c>
      <c r="AD209" s="449">
        <v>0.25</v>
      </c>
      <c r="AE209" s="111"/>
      <c r="AF209" s="111"/>
      <c r="AG209" s="111"/>
      <c r="AH209" s="111"/>
      <c r="AI209" s="40"/>
      <c r="AJ209" s="22"/>
      <c r="AK209" s="97"/>
      <c r="AL209" s="22"/>
      <c r="AM209" s="59"/>
      <c r="AN209" s="41"/>
      <c r="AO209" s="40"/>
      <c r="AP209" s="59"/>
      <c r="AQ209" s="41"/>
      <c r="AR209" s="41"/>
      <c r="AS209" s="41"/>
      <c r="AT209" s="59"/>
      <c r="AU209" s="40"/>
      <c r="AV209" s="41"/>
      <c r="AW209" s="97"/>
      <c r="AX209" s="22"/>
      <c r="AY209" s="59"/>
      <c r="AZ209" s="40"/>
      <c r="BA209" s="40"/>
      <c r="BB209" s="63"/>
      <c r="BC209" s="41"/>
      <c r="BD209" s="41"/>
      <c r="BE209" s="41"/>
      <c r="BF209" s="59"/>
      <c r="BG209" s="40"/>
      <c r="BH209" s="40"/>
      <c r="BI209" s="43"/>
      <c r="BJ209" s="65"/>
      <c r="BK209" s="65"/>
      <c r="BL209" s="65"/>
      <c r="BM209" s="65"/>
      <c r="BN209" s="65"/>
      <c r="BO209" s="65"/>
      <c r="BP209" s="65"/>
      <c r="BQ209" s="65"/>
      <c r="BR209" s="65"/>
      <c r="BS209" s="65"/>
      <c r="BT209" s="65"/>
      <c r="BU209" s="65"/>
      <c r="BV209" s="65"/>
      <c r="BW209" s="43"/>
      <c r="BX209" s="65"/>
      <c r="BY209" s="65"/>
      <c r="BZ209" s="65"/>
      <c r="CA209" s="65"/>
      <c r="CB209" s="65"/>
      <c r="CC209" s="65"/>
      <c r="CD209" s="65"/>
      <c r="CE209" s="65"/>
      <c r="CF209" s="65"/>
      <c r="CG209" s="65"/>
      <c r="CH209" s="65"/>
      <c r="CI209" s="65"/>
      <c r="CJ209" s="66"/>
    </row>
    <row r="210" spans="2:90" s="23" customFormat="1" ht="65.099999999999994" customHeight="1" x14ac:dyDescent="0.2">
      <c r="B210" s="1096" t="s">
        <v>59</v>
      </c>
      <c r="C210" s="1096" t="s">
        <v>60</v>
      </c>
      <c r="D210" s="1096" t="s">
        <v>61</v>
      </c>
      <c r="E210" s="1096" t="s">
        <v>62</v>
      </c>
      <c r="F210" s="1096" t="s">
        <v>63</v>
      </c>
      <c r="G210" s="1096" t="s">
        <v>64</v>
      </c>
      <c r="H210" s="1097" t="s">
        <v>65</v>
      </c>
      <c r="I210" s="1097" t="s">
        <v>66</v>
      </c>
      <c r="J210" s="1097" t="s">
        <v>67</v>
      </c>
      <c r="K210" s="1098" t="s">
        <v>104</v>
      </c>
      <c r="L210" s="1101" t="s">
        <v>616</v>
      </c>
      <c r="M210" s="1101" t="s">
        <v>182</v>
      </c>
      <c r="N210" s="1101" t="s">
        <v>634</v>
      </c>
      <c r="O210" s="1101"/>
      <c r="P210" s="1101"/>
      <c r="Q210" s="1101"/>
      <c r="R210" s="1101"/>
      <c r="S210" s="1101" t="s">
        <v>521</v>
      </c>
      <c r="T210" s="1099" t="s">
        <v>618</v>
      </c>
      <c r="U210" s="1103">
        <v>12</v>
      </c>
      <c r="V210" s="1099" t="s">
        <v>635</v>
      </c>
      <c r="W210" s="1103" t="s">
        <v>636</v>
      </c>
      <c r="X210" s="1099" t="s">
        <v>76</v>
      </c>
      <c r="Y210" s="1099" t="s">
        <v>637</v>
      </c>
      <c r="Z210" s="1119" t="s">
        <v>78</v>
      </c>
      <c r="AA210" s="1130">
        <v>0.25</v>
      </c>
      <c r="AB210" s="449">
        <v>0.25</v>
      </c>
      <c r="AC210" s="449">
        <v>0.25</v>
      </c>
      <c r="AD210" s="449">
        <v>0.25</v>
      </c>
      <c r="AE210" s="111"/>
      <c r="AF210" s="111"/>
      <c r="AG210" s="111"/>
      <c r="AH210" s="111"/>
      <c r="AI210" s="40"/>
      <c r="AJ210" s="22"/>
      <c r="AK210" s="98"/>
      <c r="AL210" s="22"/>
      <c r="AM210" s="47"/>
      <c r="AN210" s="41"/>
      <c r="AO210" s="40"/>
      <c r="AP210" s="47"/>
      <c r="AQ210" s="41"/>
      <c r="AR210" s="41"/>
      <c r="AS210" s="41"/>
      <c r="AT210" s="47"/>
      <c r="AU210" s="40"/>
      <c r="AV210" s="41"/>
      <c r="AW210" s="97"/>
      <c r="AX210" s="22"/>
      <c r="AY210" s="47"/>
      <c r="AZ210" s="40"/>
      <c r="BA210" s="40"/>
      <c r="BB210" s="47"/>
      <c r="BC210" s="41"/>
      <c r="BD210" s="41"/>
      <c r="BE210" s="41"/>
      <c r="BF210" s="47"/>
      <c r="BG210" s="40"/>
      <c r="BH210" s="40"/>
      <c r="BI210" s="43"/>
      <c r="BJ210" s="48"/>
      <c r="BK210" s="48"/>
      <c r="BL210" s="48"/>
      <c r="BM210" s="48"/>
      <c r="BN210" s="48"/>
      <c r="BO210" s="48"/>
      <c r="BP210" s="48"/>
      <c r="BQ210" s="48"/>
      <c r="BR210" s="48"/>
      <c r="BS210" s="48"/>
      <c r="BT210" s="48"/>
      <c r="BU210" s="48"/>
      <c r="BV210" s="48"/>
      <c r="BW210" s="43"/>
      <c r="BX210" s="48"/>
      <c r="BY210" s="48"/>
      <c r="BZ210" s="48"/>
      <c r="CA210" s="48"/>
      <c r="CB210" s="48"/>
      <c r="CC210" s="48"/>
      <c r="CD210" s="48"/>
      <c r="CE210" s="48"/>
      <c r="CF210" s="48"/>
      <c r="CG210" s="48"/>
      <c r="CH210" s="48"/>
      <c r="CI210" s="48"/>
      <c r="CJ210" s="49"/>
    </row>
    <row r="211" spans="2:90" s="26" customFormat="1" ht="65.099999999999994" customHeight="1" x14ac:dyDescent="0.2">
      <c r="B211" s="1096" t="s">
        <v>59</v>
      </c>
      <c r="C211" s="1096" t="s">
        <v>60</v>
      </c>
      <c r="D211" s="1096" t="s">
        <v>61</v>
      </c>
      <c r="E211" s="1096" t="s">
        <v>62</v>
      </c>
      <c r="F211" s="1096" t="s">
        <v>63</v>
      </c>
      <c r="G211" s="1096" t="s">
        <v>64</v>
      </c>
      <c r="H211" s="1097" t="s">
        <v>65</v>
      </c>
      <c r="I211" s="1097" t="s">
        <v>66</v>
      </c>
      <c r="J211" s="1097" t="s">
        <v>67</v>
      </c>
      <c r="K211" s="1098" t="s">
        <v>68</v>
      </c>
      <c r="L211" s="1101" t="s">
        <v>616</v>
      </c>
      <c r="M211" s="1101" t="s">
        <v>182</v>
      </c>
      <c r="N211" s="1101" t="s">
        <v>638</v>
      </c>
      <c r="O211" s="1101"/>
      <c r="P211" s="1101"/>
      <c r="Q211" s="1101"/>
      <c r="R211" s="1101"/>
      <c r="S211" s="1101" t="s">
        <v>521</v>
      </c>
      <c r="T211" s="1099" t="s">
        <v>618</v>
      </c>
      <c r="U211" s="1103">
        <v>1</v>
      </c>
      <c r="V211" s="1099" t="s">
        <v>639</v>
      </c>
      <c r="W211" s="1103" t="s">
        <v>640</v>
      </c>
      <c r="X211" s="1099" t="s">
        <v>76</v>
      </c>
      <c r="Y211" s="1099" t="s">
        <v>641</v>
      </c>
      <c r="Z211" s="1119" t="s">
        <v>78</v>
      </c>
      <c r="AA211" s="1130">
        <f>R211</f>
        <v>0</v>
      </c>
      <c r="AB211" s="449">
        <v>1</v>
      </c>
      <c r="AC211" s="449">
        <v>0</v>
      </c>
      <c r="AD211" s="449">
        <v>0</v>
      </c>
      <c r="AE211" s="111"/>
      <c r="AF211" s="111"/>
      <c r="AG211" s="111"/>
      <c r="AH211" s="111"/>
      <c r="AI211" s="40"/>
      <c r="AJ211" s="41"/>
      <c r="AK211" s="62"/>
      <c r="AL211" s="59"/>
      <c r="AM211" s="59"/>
      <c r="AN211" s="41"/>
      <c r="AO211" s="40"/>
      <c r="AP211" s="59"/>
      <c r="AQ211" s="41"/>
      <c r="AR211" s="41"/>
      <c r="AS211" s="41"/>
      <c r="AT211" s="59"/>
      <c r="AU211" s="40"/>
      <c r="AV211" s="41"/>
      <c r="AW211" s="99"/>
      <c r="AX211" s="100"/>
      <c r="AY211" s="100"/>
      <c r="AZ211" s="40"/>
      <c r="BA211" s="40"/>
      <c r="BB211" s="63"/>
      <c r="BC211" s="41"/>
      <c r="BD211" s="41"/>
      <c r="BE211" s="41"/>
      <c r="BF211" s="59"/>
      <c r="BG211" s="40"/>
      <c r="BH211" s="40"/>
      <c r="BI211" s="43"/>
      <c r="BJ211" s="65"/>
      <c r="BK211" s="65"/>
      <c r="BL211" s="65"/>
      <c r="BM211" s="65"/>
      <c r="BN211" s="65"/>
      <c r="BO211" s="65"/>
      <c r="BP211" s="65"/>
      <c r="BQ211" s="65"/>
      <c r="BR211" s="65"/>
      <c r="BS211" s="65"/>
      <c r="BT211" s="65"/>
      <c r="BU211" s="65"/>
      <c r="BV211" s="65"/>
      <c r="BW211" s="43"/>
      <c r="BX211" s="65"/>
      <c r="BY211" s="65"/>
      <c r="BZ211" s="65"/>
      <c r="CA211" s="65"/>
      <c r="CB211" s="65"/>
      <c r="CC211" s="65"/>
      <c r="CD211" s="65"/>
      <c r="CE211" s="65"/>
      <c r="CF211" s="65"/>
      <c r="CG211" s="65"/>
      <c r="CH211" s="65"/>
      <c r="CI211" s="65"/>
      <c r="CJ211" s="66"/>
    </row>
    <row r="212" spans="2:90" s="26" customFormat="1" ht="65.099999999999994" customHeight="1" x14ac:dyDescent="0.2">
      <c r="B212" s="1096" t="s">
        <v>59</v>
      </c>
      <c r="C212" s="1096" t="s">
        <v>60</v>
      </c>
      <c r="D212" s="1096" t="s">
        <v>61</v>
      </c>
      <c r="E212" s="1096" t="s">
        <v>62</v>
      </c>
      <c r="F212" s="1096" t="s">
        <v>63</v>
      </c>
      <c r="G212" s="1096" t="s">
        <v>64</v>
      </c>
      <c r="H212" s="1097" t="s">
        <v>65</v>
      </c>
      <c r="I212" s="1097" t="s">
        <v>66</v>
      </c>
      <c r="J212" s="1097" t="s">
        <v>67</v>
      </c>
      <c r="K212" s="1098" t="s">
        <v>68</v>
      </c>
      <c r="L212" s="1101" t="s">
        <v>616</v>
      </c>
      <c r="M212" s="1101" t="s">
        <v>182</v>
      </c>
      <c r="N212" s="1101" t="s">
        <v>642</v>
      </c>
      <c r="O212" s="1101"/>
      <c r="P212" s="1101"/>
      <c r="Q212" s="1101"/>
      <c r="R212" s="1101"/>
      <c r="S212" s="1101" t="s">
        <v>521</v>
      </c>
      <c r="T212" s="1099" t="s">
        <v>618</v>
      </c>
      <c r="U212" s="1103">
        <v>1</v>
      </c>
      <c r="V212" s="1099" t="s">
        <v>643</v>
      </c>
      <c r="W212" s="1103" t="s">
        <v>644</v>
      </c>
      <c r="X212" s="1099" t="s">
        <v>86</v>
      </c>
      <c r="Y212" s="1099" t="s">
        <v>645</v>
      </c>
      <c r="Z212" s="1119" t="s">
        <v>78</v>
      </c>
      <c r="AA212" s="1130">
        <f>R212</f>
        <v>0</v>
      </c>
      <c r="AB212" s="449">
        <v>1</v>
      </c>
      <c r="AC212" s="449">
        <v>0</v>
      </c>
      <c r="AD212" s="449">
        <v>0</v>
      </c>
      <c r="AE212" s="111"/>
      <c r="AF212" s="111"/>
      <c r="AG212" s="111"/>
      <c r="AH212" s="111"/>
      <c r="AI212" s="40"/>
      <c r="AJ212" s="41"/>
      <c r="AK212" s="101"/>
      <c r="AL212" s="100"/>
      <c r="AM212" s="100"/>
      <c r="AN212" s="41"/>
      <c r="AO212" s="40"/>
      <c r="AP212" s="63"/>
      <c r="AQ212" s="41"/>
      <c r="AR212" s="41"/>
      <c r="AS212" s="41"/>
      <c r="AT212" s="59"/>
      <c r="AU212" s="40"/>
      <c r="AV212" s="41"/>
      <c r="AW212" s="99"/>
      <c r="AX212" s="100"/>
      <c r="AY212" s="100"/>
      <c r="AZ212" s="40"/>
      <c r="BA212" s="40"/>
      <c r="BB212" s="63"/>
      <c r="BC212" s="41"/>
      <c r="BD212" s="41"/>
      <c r="BE212" s="41"/>
      <c r="BF212" s="59"/>
      <c r="BG212" s="40"/>
      <c r="BH212" s="40"/>
      <c r="BI212" s="43"/>
      <c r="BJ212" s="65"/>
      <c r="BK212" s="65"/>
      <c r="BL212" s="65"/>
      <c r="BM212" s="65"/>
      <c r="BN212" s="65"/>
      <c r="BO212" s="65"/>
      <c r="BP212" s="65"/>
      <c r="BQ212" s="65"/>
      <c r="BR212" s="65"/>
      <c r="BS212" s="65"/>
      <c r="BT212" s="65"/>
      <c r="BU212" s="65"/>
      <c r="BV212" s="65"/>
      <c r="BW212" s="43"/>
      <c r="BX212" s="65"/>
      <c r="BY212" s="65"/>
      <c r="BZ212" s="65"/>
      <c r="CA212" s="65"/>
      <c r="CB212" s="65"/>
      <c r="CC212" s="65"/>
      <c r="CD212" s="65"/>
      <c r="CE212" s="65"/>
      <c r="CF212" s="65"/>
      <c r="CG212" s="65"/>
      <c r="CH212" s="65"/>
      <c r="CI212" s="65"/>
      <c r="CJ212" s="66"/>
    </row>
    <row r="213" spans="2:90" s="26" customFormat="1" ht="65.099999999999994" customHeight="1" x14ac:dyDescent="0.2">
      <c r="B213" s="1096" t="s">
        <v>59</v>
      </c>
      <c r="C213" s="1096" t="s">
        <v>60</v>
      </c>
      <c r="D213" s="1096" t="s">
        <v>61</v>
      </c>
      <c r="E213" s="1096" t="s">
        <v>62</v>
      </c>
      <c r="F213" s="1096" t="s">
        <v>63</v>
      </c>
      <c r="G213" s="1096" t="s">
        <v>64</v>
      </c>
      <c r="H213" s="1097" t="s">
        <v>65</v>
      </c>
      <c r="I213" s="1097" t="s">
        <v>66</v>
      </c>
      <c r="J213" s="1097" t="s">
        <v>67</v>
      </c>
      <c r="K213" s="1098" t="s">
        <v>68</v>
      </c>
      <c r="L213" s="1101" t="s">
        <v>616</v>
      </c>
      <c r="M213" s="1101" t="s">
        <v>182</v>
      </c>
      <c r="N213" s="1101" t="s">
        <v>646</v>
      </c>
      <c r="O213" s="1101"/>
      <c r="P213" s="1101"/>
      <c r="Q213" s="1101"/>
      <c r="R213" s="1101"/>
      <c r="S213" s="1101" t="s">
        <v>521</v>
      </c>
      <c r="T213" s="1099" t="s">
        <v>618</v>
      </c>
      <c r="U213" s="454">
        <v>8</v>
      </c>
      <c r="V213" s="1101" t="s">
        <v>647</v>
      </c>
      <c r="W213" s="1103" t="s">
        <v>648</v>
      </c>
      <c r="X213" s="1099" t="s">
        <v>76</v>
      </c>
      <c r="Y213" s="1099" t="s">
        <v>649</v>
      </c>
      <c r="Z213" s="1119" t="s">
        <v>78</v>
      </c>
      <c r="AA213" s="1130">
        <f>R213</f>
        <v>0</v>
      </c>
      <c r="AB213" s="449">
        <f>2/8</f>
        <v>0.25</v>
      </c>
      <c r="AC213" s="449">
        <f>3/8</f>
        <v>0.375</v>
      </c>
      <c r="AD213" s="449">
        <f>3/8</f>
        <v>0.375</v>
      </c>
      <c r="AE213" s="111"/>
      <c r="AF213" s="111"/>
      <c r="AG213" s="111"/>
      <c r="AH213" s="111"/>
      <c r="AI213" s="40"/>
      <c r="AJ213" s="41"/>
      <c r="AK213" s="50"/>
      <c r="AL213" s="51"/>
      <c r="AM213" s="51"/>
      <c r="AN213" s="41"/>
      <c r="AO213" s="40"/>
      <c r="AP213" s="63"/>
      <c r="AQ213" s="41"/>
      <c r="AR213" s="41"/>
      <c r="AS213" s="41"/>
      <c r="AT213" s="59"/>
      <c r="AU213" s="40"/>
      <c r="AV213" s="41"/>
      <c r="AW213" s="47"/>
      <c r="AX213" s="58"/>
      <c r="AY213" s="58"/>
      <c r="AZ213" s="40"/>
      <c r="BA213" s="40"/>
      <c r="BB213" s="59"/>
      <c r="BC213" s="41"/>
      <c r="BD213" s="41"/>
      <c r="BE213" s="41"/>
      <c r="BF213" s="59"/>
      <c r="BG213" s="40"/>
      <c r="BH213" s="40"/>
      <c r="BI213" s="43"/>
      <c r="BJ213" s="65"/>
      <c r="BK213" s="65"/>
      <c r="BL213" s="65"/>
      <c r="BM213" s="65"/>
      <c r="BN213" s="65"/>
      <c r="BO213" s="65"/>
      <c r="BP213" s="65"/>
      <c r="BQ213" s="65"/>
      <c r="BR213" s="65"/>
      <c r="BS213" s="65"/>
      <c r="BT213" s="65"/>
      <c r="BU213" s="65"/>
      <c r="BV213" s="65"/>
      <c r="BW213" s="43"/>
      <c r="BX213" s="65"/>
      <c r="BY213" s="65"/>
      <c r="BZ213" s="65"/>
      <c r="CA213" s="65"/>
      <c r="CB213" s="65"/>
      <c r="CC213" s="65"/>
      <c r="CD213" s="65"/>
      <c r="CE213" s="65"/>
      <c r="CF213" s="65"/>
      <c r="CG213" s="65"/>
      <c r="CH213" s="65"/>
      <c r="CI213" s="65"/>
      <c r="CJ213" s="66"/>
    </row>
    <row r="214" spans="2:90" s="26" customFormat="1" ht="65.099999999999994" customHeight="1" x14ac:dyDescent="0.2">
      <c r="B214" s="1096" t="s">
        <v>59</v>
      </c>
      <c r="C214" s="1096" t="s">
        <v>60</v>
      </c>
      <c r="D214" s="1096" t="s">
        <v>61</v>
      </c>
      <c r="E214" s="1096" t="s">
        <v>62</v>
      </c>
      <c r="F214" s="1096" t="s">
        <v>63</v>
      </c>
      <c r="G214" s="1096" t="s">
        <v>64</v>
      </c>
      <c r="H214" s="1097" t="s">
        <v>65</v>
      </c>
      <c r="I214" s="1097" t="s">
        <v>66</v>
      </c>
      <c r="J214" s="1097" t="s">
        <v>67</v>
      </c>
      <c r="K214" s="1098" t="s">
        <v>68</v>
      </c>
      <c r="L214" s="1101" t="s">
        <v>616</v>
      </c>
      <c r="M214" s="1101" t="s">
        <v>182</v>
      </c>
      <c r="N214" s="1101" t="s">
        <v>650</v>
      </c>
      <c r="O214" s="1101"/>
      <c r="P214" s="1101"/>
      <c r="Q214" s="1101"/>
      <c r="R214" s="1101"/>
      <c r="S214" s="1101" t="s">
        <v>521</v>
      </c>
      <c r="T214" s="1099" t="s">
        <v>618</v>
      </c>
      <c r="U214" s="1131">
        <v>3</v>
      </c>
      <c r="V214" s="1099" t="s">
        <v>651</v>
      </c>
      <c r="W214" s="1103" t="s">
        <v>652</v>
      </c>
      <c r="X214" s="1099" t="s">
        <v>76</v>
      </c>
      <c r="Y214" s="1099" t="s">
        <v>653</v>
      </c>
      <c r="Z214" s="1119" t="s">
        <v>78</v>
      </c>
      <c r="AA214" s="1130">
        <f>R214</f>
        <v>0</v>
      </c>
      <c r="AB214" s="449">
        <f>1/3</f>
        <v>0.33333333333333331</v>
      </c>
      <c r="AC214" s="449">
        <f t="shared" ref="AC214:AD215" si="2">1/3</f>
        <v>0.33333333333333331</v>
      </c>
      <c r="AD214" s="449">
        <f t="shared" si="2"/>
        <v>0.33333333333333331</v>
      </c>
      <c r="AE214" s="111"/>
      <c r="AF214" s="111"/>
      <c r="AG214" s="111"/>
      <c r="AH214" s="111"/>
      <c r="AI214" s="40"/>
      <c r="AJ214" s="41"/>
      <c r="AK214" s="59"/>
      <c r="AL214" s="58"/>
      <c r="AM214" s="58"/>
      <c r="AN214" s="41"/>
      <c r="AO214" s="40"/>
      <c r="AP214" s="59"/>
      <c r="AQ214" s="41"/>
      <c r="AR214" s="41"/>
      <c r="AS214" s="41"/>
      <c r="AT214" s="59"/>
      <c r="AU214" s="40"/>
      <c r="AV214" s="41"/>
      <c r="AW214" s="99"/>
      <c r="AX214" s="100"/>
      <c r="AY214" s="100"/>
      <c r="AZ214" s="40"/>
      <c r="BA214" s="40"/>
      <c r="BB214" s="63"/>
      <c r="BC214" s="41"/>
      <c r="BD214" s="41"/>
      <c r="BE214" s="41"/>
      <c r="BF214" s="59"/>
      <c r="BG214" s="40"/>
      <c r="BH214" s="40"/>
      <c r="BI214" s="43"/>
      <c r="BJ214" s="65"/>
      <c r="BK214" s="65"/>
      <c r="BL214" s="65"/>
      <c r="BM214" s="65"/>
      <c r="BN214" s="65"/>
      <c r="BO214" s="65"/>
      <c r="BP214" s="65"/>
      <c r="BQ214" s="65"/>
      <c r="BR214" s="65"/>
      <c r="BS214" s="65"/>
      <c r="BT214" s="65"/>
      <c r="BU214" s="65"/>
      <c r="BV214" s="65"/>
      <c r="BW214" s="43"/>
      <c r="BX214" s="65"/>
      <c r="BY214" s="65"/>
      <c r="BZ214" s="65"/>
      <c r="CA214" s="65"/>
      <c r="CB214" s="65"/>
      <c r="CC214" s="65"/>
      <c r="CD214" s="65"/>
      <c r="CE214" s="65"/>
      <c r="CF214" s="65"/>
      <c r="CG214" s="65"/>
      <c r="CH214" s="65"/>
      <c r="CI214" s="65"/>
      <c r="CJ214" s="66"/>
    </row>
    <row r="215" spans="2:90" s="26" customFormat="1" ht="65.099999999999994" customHeight="1" x14ac:dyDescent="0.2">
      <c r="B215" s="1096" t="s">
        <v>59</v>
      </c>
      <c r="C215" s="1096" t="s">
        <v>60</v>
      </c>
      <c r="D215" s="1096" t="s">
        <v>61</v>
      </c>
      <c r="E215" s="1096" t="s">
        <v>62</v>
      </c>
      <c r="F215" s="1096" t="s">
        <v>63</v>
      </c>
      <c r="G215" s="1096" t="s">
        <v>64</v>
      </c>
      <c r="H215" s="1097" t="s">
        <v>65</v>
      </c>
      <c r="I215" s="1097" t="s">
        <v>66</v>
      </c>
      <c r="J215" s="1097" t="s">
        <v>67</v>
      </c>
      <c r="K215" s="1098" t="s">
        <v>68</v>
      </c>
      <c r="L215" s="1101" t="s">
        <v>616</v>
      </c>
      <c r="M215" s="1101" t="s">
        <v>182</v>
      </c>
      <c r="N215" s="1101" t="s">
        <v>654</v>
      </c>
      <c r="O215" s="1101"/>
      <c r="P215" s="1101"/>
      <c r="Q215" s="1101"/>
      <c r="R215" s="1101"/>
      <c r="S215" s="1101" t="s">
        <v>521</v>
      </c>
      <c r="T215" s="1099" t="s">
        <v>618</v>
      </c>
      <c r="U215" s="1131">
        <v>3</v>
      </c>
      <c r="V215" s="1099" t="s">
        <v>655</v>
      </c>
      <c r="W215" s="1103" t="s">
        <v>652</v>
      </c>
      <c r="X215" s="1099" t="s">
        <v>76</v>
      </c>
      <c r="Y215" s="1099" t="s">
        <v>656</v>
      </c>
      <c r="Z215" s="1119" t="s">
        <v>78</v>
      </c>
      <c r="AA215" s="1130">
        <f>R215</f>
        <v>0</v>
      </c>
      <c r="AB215" s="449">
        <f>1/3</f>
        <v>0.33333333333333331</v>
      </c>
      <c r="AC215" s="449">
        <f t="shared" si="2"/>
        <v>0.33333333333333331</v>
      </c>
      <c r="AD215" s="449">
        <f t="shared" si="2"/>
        <v>0.33333333333333331</v>
      </c>
      <c r="AE215" s="111"/>
      <c r="AF215" s="111"/>
      <c r="AG215" s="111"/>
      <c r="AH215" s="111"/>
      <c r="AI215" s="40"/>
      <c r="AJ215" s="41"/>
      <c r="AK215" s="59"/>
      <c r="AL215" s="58"/>
      <c r="AM215" s="58"/>
      <c r="AN215" s="41"/>
      <c r="AO215" s="40"/>
      <c r="AP215" s="59"/>
      <c r="AQ215" s="41"/>
      <c r="AR215" s="41"/>
      <c r="AS215" s="41"/>
      <c r="AT215" s="59"/>
      <c r="AU215" s="40"/>
      <c r="AV215" s="41"/>
      <c r="AW215" s="50"/>
      <c r="AX215" s="51"/>
      <c r="AY215" s="51"/>
      <c r="AZ215" s="40"/>
      <c r="BA215" s="40"/>
      <c r="BB215" s="63"/>
      <c r="BC215" s="41"/>
      <c r="BD215" s="41"/>
      <c r="BE215" s="41"/>
      <c r="BF215" s="59"/>
      <c r="BG215" s="40"/>
      <c r="BH215" s="40"/>
      <c r="BI215" s="43"/>
      <c r="BJ215" s="65"/>
      <c r="BK215" s="65"/>
      <c r="BL215" s="65"/>
      <c r="BM215" s="65"/>
      <c r="BN215" s="65"/>
      <c r="BO215" s="65"/>
      <c r="BP215" s="65"/>
      <c r="BQ215" s="65"/>
      <c r="BR215" s="65"/>
      <c r="BS215" s="65"/>
      <c r="BT215" s="65"/>
      <c r="BU215" s="65"/>
      <c r="BV215" s="65"/>
      <c r="BW215" s="43"/>
      <c r="BX215" s="65"/>
      <c r="BY215" s="65"/>
      <c r="BZ215" s="65"/>
      <c r="CA215" s="65"/>
      <c r="CB215" s="65"/>
      <c r="CC215" s="65"/>
      <c r="CD215" s="65"/>
      <c r="CE215" s="65"/>
      <c r="CF215" s="65"/>
      <c r="CG215" s="65"/>
      <c r="CH215" s="65"/>
      <c r="CI215" s="65"/>
      <c r="CJ215" s="66"/>
    </row>
    <row r="216" spans="2:90" s="26" customFormat="1" ht="65.099999999999994" customHeight="1" x14ac:dyDescent="0.2">
      <c r="B216" s="1096" t="s">
        <v>59</v>
      </c>
      <c r="C216" s="1096" t="s">
        <v>60</v>
      </c>
      <c r="D216" s="1096" t="s">
        <v>61</v>
      </c>
      <c r="E216" s="1096" t="s">
        <v>62</v>
      </c>
      <c r="F216" s="1096" t="s">
        <v>63</v>
      </c>
      <c r="G216" s="1096" t="s">
        <v>64</v>
      </c>
      <c r="H216" s="1097" t="s">
        <v>65</v>
      </c>
      <c r="I216" s="1097" t="s">
        <v>66</v>
      </c>
      <c r="J216" s="1097" t="s">
        <v>67</v>
      </c>
      <c r="K216" s="1098" t="s">
        <v>68</v>
      </c>
      <c r="L216" s="1101" t="s">
        <v>616</v>
      </c>
      <c r="M216" s="1101" t="s">
        <v>182</v>
      </c>
      <c r="N216" s="1101" t="s">
        <v>657</v>
      </c>
      <c r="O216" s="1101"/>
      <c r="P216" s="1101"/>
      <c r="Q216" s="1101"/>
      <c r="R216" s="1101"/>
      <c r="S216" s="1101" t="s">
        <v>521</v>
      </c>
      <c r="T216" s="1099" t="s">
        <v>618</v>
      </c>
      <c r="U216" s="1131">
        <v>4</v>
      </c>
      <c r="V216" s="1099" t="s">
        <v>658</v>
      </c>
      <c r="W216" s="1103" t="s">
        <v>652</v>
      </c>
      <c r="X216" s="1099" t="s">
        <v>76</v>
      </c>
      <c r="Y216" s="1099" t="s">
        <v>659</v>
      </c>
      <c r="Z216" s="1119" t="s">
        <v>78</v>
      </c>
      <c r="AA216" s="1130">
        <v>0.25</v>
      </c>
      <c r="AB216" s="449">
        <v>0.25</v>
      </c>
      <c r="AC216" s="449">
        <v>0.25</v>
      </c>
      <c r="AD216" s="449">
        <v>0.25</v>
      </c>
      <c r="AE216" s="111"/>
      <c r="AF216" s="111"/>
      <c r="AG216" s="111"/>
      <c r="AH216" s="111"/>
      <c r="AI216" s="40"/>
      <c r="AJ216" s="41"/>
      <c r="AK216" s="59"/>
      <c r="AL216" s="58"/>
      <c r="AM216" s="58"/>
      <c r="AN216" s="41"/>
      <c r="AO216" s="40"/>
      <c r="AP216" s="59"/>
      <c r="AQ216" s="41"/>
      <c r="AR216" s="41"/>
      <c r="AS216" s="41"/>
      <c r="AT216" s="59"/>
      <c r="AU216" s="40"/>
      <c r="AV216" s="41"/>
      <c r="AW216" s="102"/>
      <c r="AX216" s="100"/>
      <c r="AY216" s="100"/>
      <c r="AZ216" s="40"/>
      <c r="BA216" s="40"/>
      <c r="BB216" s="63"/>
      <c r="BC216" s="41"/>
      <c r="BD216" s="41"/>
      <c r="BE216" s="41"/>
      <c r="BF216" s="59"/>
      <c r="BG216" s="40"/>
      <c r="BH216" s="40"/>
      <c r="BI216" s="43"/>
      <c r="BJ216" s="65"/>
      <c r="BK216" s="65"/>
      <c r="BL216" s="65"/>
      <c r="BM216" s="65"/>
      <c r="BN216" s="65"/>
      <c r="BO216" s="65"/>
      <c r="BP216" s="65"/>
      <c r="BQ216" s="65"/>
      <c r="BR216" s="65"/>
      <c r="BS216" s="65"/>
      <c r="BT216" s="65"/>
      <c r="BU216" s="65"/>
      <c r="BV216" s="65"/>
      <c r="BW216" s="43"/>
      <c r="BX216" s="65"/>
      <c r="BY216" s="65"/>
      <c r="BZ216" s="65"/>
      <c r="CA216" s="65"/>
      <c r="CB216" s="65"/>
      <c r="CC216" s="65"/>
      <c r="CD216" s="65"/>
      <c r="CE216" s="65"/>
      <c r="CF216" s="65"/>
      <c r="CG216" s="65"/>
      <c r="CH216" s="65"/>
      <c r="CI216" s="65"/>
      <c r="CJ216" s="66"/>
    </row>
    <row r="217" spans="2:90" s="26" customFormat="1" ht="65.099999999999994" customHeight="1" x14ac:dyDescent="0.2">
      <c r="B217" s="1096" t="s">
        <v>59</v>
      </c>
      <c r="C217" s="1096" t="s">
        <v>60</v>
      </c>
      <c r="D217" s="1096" t="s">
        <v>61</v>
      </c>
      <c r="E217" s="1096" t="s">
        <v>62</v>
      </c>
      <c r="F217" s="1096" t="s">
        <v>63</v>
      </c>
      <c r="G217" s="1096" t="s">
        <v>64</v>
      </c>
      <c r="H217" s="1097" t="s">
        <v>65</v>
      </c>
      <c r="I217" s="1097" t="s">
        <v>66</v>
      </c>
      <c r="J217" s="1097" t="s">
        <v>67</v>
      </c>
      <c r="K217" s="1098" t="s">
        <v>68</v>
      </c>
      <c r="L217" s="1101" t="s">
        <v>616</v>
      </c>
      <c r="M217" s="1101" t="s">
        <v>182</v>
      </c>
      <c r="N217" s="1101" t="s">
        <v>660</v>
      </c>
      <c r="O217" s="1101"/>
      <c r="P217" s="1101"/>
      <c r="Q217" s="1101"/>
      <c r="R217" s="1101"/>
      <c r="S217" s="1101" t="s">
        <v>521</v>
      </c>
      <c r="T217" s="1099" t="s">
        <v>630</v>
      </c>
      <c r="U217" s="1103">
        <v>12</v>
      </c>
      <c r="V217" s="1099" t="s">
        <v>661</v>
      </c>
      <c r="W217" s="1103" t="s">
        <v>632</v>
      </c>
      <c r="X217" s="1099" t="s">
        <v>76</v>
      </c>
      <c r="Y217" s="1099" t="s">
        <v>662</v>
      </c>
      <c r="Z217" s="1119" t="s">
        <v>78</v>
      </c>
      <c r="AA217" s="1130">
        <v>0.25</v>
      </c>
      <c r="AB217" s="449">
        <v>0.25</v>
      </c>
      <c r="AC217" s="449">
        <v>0.25</v>
      </c>
      <c r="AD217" s="449">
        <v>0.25</v>
      </c>
      <c r="AE217" s="111"/>
      <c r="AF217" s="111"/>
      <c r="AG217" s="111"/>
      <c r="AH217" s="111"/>
      <c r="AI217" s="40"/>
      <c r="AJ217" s="41"/>
      <c r="AK217" s="59"/>
      <c r="AL217" s="58"/>
      <c r="AM217" s="58"/>
      <c r="AN217" s="41"/>
      <c r="AO217" s="40"/>
      <c r="AP217" s="59"/>
      <c r="AQ217" s="41"/>
      <c r="AR217" s="41"/>
      <c r="AS217" s="41"/>
      <c r="AT217" s="59"/>
      <c r="AU217" s="40"/>
      <c r="AV217" s="41"/>
      <c r="AW217" s="103"/>
      <c r="AX217" s="104"/>
      <c r="AY217" s="104"/>
      <c r="AZ217" s="40"/>
      <c r="BA217" s="40"/>
      <c r="BB217" s="63"/>
      <c r="BC217" s="41"/>
      <c r="BD217" s="41"/>
      <c r="BE217" s="41"/>
      <c r="BF217" s="59"/>
      <c r="BG217" s="40"/>
      <c r="BH217" s="40"/>
      <c r="BI217" s="43"/>
      <c r="BJ217" s="65"/>
      <c r="BK217" s="65"/>
      <c r="BL217" s="65"/>
      <c r="BM217" s="65"/>
      <c r="BN217" s="65"/>
      <c r="BO217" s="65"/>
      <c r="BP217" s="65"/>
      <c r="BQ217" s="65"/>
      <c r="BR217" s="65"/>
      <c r="BS217" s="65"/>
      <c r="BT217" s="65"/>
      <c r="BU217" s="65"/>
      <c r="BV217" s="65"/>
      <c r="BW217" s="43"/>
      <c r="BX217" s="65"/>
      <c r="BY217" s="65"/>
      <c r="BZ217" s="65"/>
      <c r="CA217" s="65"/>
      <c r="CB217" s="65"/>
      <c r="CC217" s="65"/>
      <c r="CD217" s="65"/>
      <c r="CE217" s="65"/>
      <c r="CF217" s="65"/>
      <c r="CG217" s="65"/>
      <c r="CH217" s="65"/>
      <c r="CI217" s="65"/>
      <c r="CJ217" s="66"/>
    </row>
    <row r="218" spans="2:90" s="26" customFormat="1" ht="65.099999999999994" customHeight="1" x14ac:dyDescent="0.2">
      <c r="B218" s="1096" t="s">
        <v>59</v>
      </c>
      <c r="C218" s="1096" t="s">
        <v>60</v>
      </c>
      <c r="D218" s="1096" t="s">
        <v>61</v>
      </c>
      <c r="E218" s="1096" t="s">
        <v>62</v>
      </c>
      <c r="F218" s="1096" t="s">
        <v>63</v>
      </c>
      <c r="G218" s="1096" t="s">
        <v>64</v>
      </c>
      <c r="H218" s="1097" t="s">
        <v>65</v>
      </c>
      <c r="I218" s="1097" t="s">
        <v>66</v>
      </c>
      <c r="J218" s="1097" t="s">
        <v>67</v>
      </c>
      <c r="K218" s="1098" t="s">
        <v>68</v>
      </c>
      <c r="L218" s="1101" t="s">
        <v>616</v>
      </c>
      <c r="M218" s="1101" t="s">
        <v>182</v>
      </c>
      <c r="N218" s="1101" t="s">
        <v>663</v>
      </c>
      <c r="O218" s="1101"/>
      <c r="P218" s="1101"/>
      <c r="Q218" s="1101"/>
      <c r="R218" s="1101"/>
      <c r="S218" s="1101" t="s">
        <v>521</v>
      </c>
      <c r="T218" s="1099" t="s">
        <v>618</v>
      </c>
      <c r="U218" s="1103">
        <v>12</v>
      </c>
      <c r="V218" s="1099" t="s">
        <v>664</v>
      </c>
      <c r="W218" s="1103" t="s">
        <v>665</v>
      </c>
      <c r="X218" s="1099" t="s">
        <v>76</v>
      </c>
      <c r="Y218" s="1099" t="s">
        <v>666</v>
      </c>
      <c r="Z218" s="1119" t="s">
        <v>78</v>
      </c>
      <c r="AA218" s="1130">
        <v>0.25</v>
      </c>
      <c r="AB218" s="449">
        <v>0.25</v>
      </c>
      <c r="AC218" s="449">
        <v>0.25</v>
      </c>
      <c r="AD218" s="449">
        <v>0.25</v>
      </c>
      <c r="AE218" s="111"/>
      <c r="AF218" s="111"/>
      <c r="AG218" s="111"/>
      <c r="AH218" s="111"/>
      <c r="AI218" s="40"/>
      <c r="AJ218" s="41"/>
      <c r="AK218" s="59"/>
      <c r="AL218" s="58"/>
      <c r="AM218" s="58"/>
      <c r="AN218" s="41"/>
      <c r="AO218" s="40"/>
      <c r="AP218" s="59"/>
      <c r="AQ218" s="41"/>
      <c r="AR218" s="41"/>
      <c r="AS218" s="41"/>
      <c r="AT218" s="59"/>
      <c r="AU218" s="40"/>
      <c r="AV218" s="41"/>
      <c r="AW218" s="105"/>
      <c r="AX218" s="104"/>
      <c r="AY218" s="104"/>
      <c r="AZ218" s="40"/>
      <c r="BA218" s="40"/>
      <c r="BB218" s="63"/>
      <c r="BC218" s="41"/>
      <c r="BD218" s="41"/>
      <c r="BE218" s="41"/>
      <c r="BF218" s="59"/>
      <c r="BG218" s="40"/>
      <c r="BH218" s="40"/>
      <c r="BI218" s="43"/>
      <c r="BJ218" s="65"/>
      <c r="BK218" s="65"/>
      <c r="BL218" s="65"/>
      <c r="BM218" s="65"/>
      <c r="BN218" s="65"/>
      <c r="BO218" s="65"/>
      <c r="BP218" s="65"/>
      <c r="BQ218" s="65"/>
      <c r="BR218" s="65"/>
      <c r="BS218" s="65"/>
      <c r="BT218" s="65"/>
      <c r="BU218" s="65"/>
      <c r="BV218" s="65"/>
      <c r="BW218" s="43"/>
      <c r="BX218" s="65"/>
      <c r="BY218" s="65"/>
      <c r="BZ218" s="65"/>
      <c r="CA218" s="65"/>
      <c r="CB218" s="65"/>
      <c r="CC218" s="65"/>
      <c r="CD218" s="65"/>
      <c r="CE218" s="65"/>
      <c r="CF218" s="65"/>
      <c r="CG218" s="65"/>
      <c r="CH218" s="65"/>
      <c r="CI218" s="65"/>
      <c r="CJ218" s="66"/>
    </row>
    <row r="219" spans="2:90" s="26" customFormat="1" ht="65.099999999999994" customHeight="1" x14ac:dyDescent="0.2">
      <c r="B219" s="1096" t="s">
        <v>59</v>
      </c>
      <c r="C219" s="1096" t="s">
        <v>60</v>
      </c>
      <c r="D219" s="1096" t="s">
        <v>61</v>
      </c>
      <c r="E219" s="1096" t="s">
        <v>62</v>
      </c>
      <c r="F219" s="1096" t="s">
        <v>63</v>
      </c>
      <c r="G219" s="1096" t="s">
        <v>64</v>
      </c>
      <c r="H219" s="1097" t="s">
        <v>65</v>
      </c>
      <c r="I219" s="1097" t="s">
        <v>66</v>
      </c>
      <c r="J219" s="1097" t="s">
        <v>67</v>
      </c>
      <c r="K219" s="1098" t="s">
        <v>68</v>
      </c>
      <c r="L219" s="1101" t="s">
        <v>616</v>
      </c>
      <c r="M219" s="1101" t="s">
        <v>182</v>
      </c>
      <c r="N219" s="1101" t="s">
        <v>105</v>
      </c>
      <c r="O219" s="1101"/>
      <c r="P219" s="1101"/>
      <c r="Q219" s="1101"/>
      <c r="R219" s="1101"/>
      <c r="S219" s="1101" t="s">
        <v>521</v>
      </c>
      <c r="T219" s="1099" t="s">
        <v>107</v>
      </c>
      <c r="U219" s="1099">
        <v>9</v>
      </c>
      <c r="V219" s="444" t="s">
        <v>108</v>
      </c>
      <c r="W219" s="1099" t="s">
        <v>109</v>
      </c>
      <c r="X219" s="1108" t="s">
        <v>76</v>
      </c>
      <c r="Y219" s="1101" t="s">
        <v>110</v>
      </c>
      <c r="Z219" s="1099" t="s">
        <v>78</v>
      </c>
      <c r="AA219" s="449">
        <v>0</v>
      </c>
      <c r="AB219" s="449">
        <v>0.34</v>
      </c>
      <c r="AC219" s="449">
        <v>0.33</v>
      </c>
      <c r="AD219" s="449">
        <v>0.33</v>
      </c>
      <c r="AE219" s="111"/>
      <c r="AF219" s="111"/>
      <c r="AG219" s="111"/>
      <c r="AH219" s="111"/>
      <c r="AI219" s="40"/>
      <c r="AJ219" s="41"/>
      <c r="AK219" s="59"/>
      <c r="AL219" s="58"/>
      <c r="AM219" s="58"/>
      <c r="AN219" s="41"/>
      <c r="AO219" s="40"/>
      <c r="AP219" s="59"/>
      <c r="AQ219" s="41"/>
      <c r="AR219" s="41"/>
      <c r="AS219" s="41"/>
      <c r="AT219" s="59"/>
      <c r="AU219" s="40"/>
      <c r="AV219" s="41"/>
      <c r="AW219" s="52"/>
      <c r="AX219" s="51"/>
      <c r="AY219" s="51"/>
      <c r="AZ219" s="40"/>
      <c r="BA219" s="40"/>
      <c r="BB219" s="63"/>
      <c r="BC219" s="41"/>
      <c r="BD219" s="41"/>
      <c r="BE219" s="41"/>
      <c r="BF219" s="59"/>
      <c r="BG219" s="40"/>
      <c r="BH219" s="40"/>
      <c r="BI219" s="43"/>
      <c r="BJ219" s="65"/>
      <c r="BK219" s="65"/>
      <c r="BL219" s="65"/>
      <c r="BM219" s="65"/>
      <c r="BN219" s="65"/>
      <c r="BO219" s="65"/>
      <c r="BP219" s="65"/>
      <c r="BQ219" s="65"/>
      <c r="BR219" s="65"/>
      <c r="BS219" s="65"/>
      <c r="BT219" s="65"/>
      <c r="BU219" s="65"/>
      <c r="BV219" s="65"/>
      <c r="BW219" s="43"/>
      <c r="BX219" s="65"/>
      <c r="BY219" s="65"/>
      <c r="BZ219" s="65"/>
      <c r="CA219" s="65"/>
      <c r="CB219" s="65"/>
      <c r="CC219" s="65"/>
      <c r="CD219" s="65"/>
      <c r="CE219" s="65"/>
      <c r="CF219" s="65"/>
      <c r="CG219" s="65"/>
      <c r="CH219" s="65"/>
      <c r="CI219" s="65"/>
      <c r="CJ219" s="66"/>
      <c r="CL219" s="23" t="s">
        <v>111</v>
      </c>
    </row>
    <row r="220" spans="2:90" s="26" customFormat="1" ht="65.099999999999994" customHeight="1" x14ac:dyDescent="0.2">
      <c r="B220" s="1096" t="s">
        <v>59</v>
      </c>
      <c r="C220" s="1096" t="s">
        <v>60</v>
      </c>
      <c r="D220" s="1096" t="s">
        <v>61</v>
      </c>
      <c r="E220" s="1096" t="s">
        <v>62</v>
      </c>
      <c r="F220" s="1096" t="s">
        <v>63</v>
      </c>
      <c r="G220" s="1096" t="s">
        <v>64</v>
      </c>
      <c r="H220" s="1097" t="s">
        <v>65</v>
      </c>
      <c r="I220" s="1097" t="s">
        <v>66</v>
      </c>
      <c r="J220" s="1097" t="s">
        <v>67</v>
      </c>
      <c r="K220" s="1098" t="s">
        <v>68</v>
      </c>
      <c r="L220" s="1101" t="s">
        <v>616</v>
      </c>
      <c r="M220" s="1101" t="s">
        <v>182</v>
      </c>
      <c r="N220" s="1101" t="s">
        <v>112</v>
      </c>
      <c r="O220" s="1101"/>
      <c r="P220" s="1101"/>
      <c r="Q220" s="1101"/>
      <c r="R220" s="1101"/>
      <c r="S220" s="1101" t="s">
        <v>521</v>
      </c>
      <c r="T220" s="1099" t="s">
        <v>107</v>
      </c>
      <c r="U220" s="1101">
        <v>3</v>
      </c>
      <c r="V220" s="1109" t="s">
        <v>113</v>
      </c>
      <c r="W220" s="1101" t="s">
        <v>114</v>
      </c>
      <c r="X220" s="1099" t="s">
        <v>76</v>
      </c>
      <c r="Y220" s="1099" t="s">
        <v>115</v>
      </c>
      <c r="Z220" s="1099" t="s">
        <v>78</v>
      </c>
      <c r="AA220" s="449">
        <v>0</v>
      </c>
      <c r="AB220" s="449">
        <v>0.33</v>
      </c>
      <c r="AC220" s="449">
        <v>0.33</v>
      </c>
      <c r="AD220" s="449">
        <v>0.33</v>
      </c>
      <c r="AE220" s="111"/>
      <c r="AF220" s="111"/>
      <c r="AG220" s="111"/>
      <c r="AH220" s="111"/>
      <c r="AI220" s="40"/>
      <c r="AJ220" s="41"/>
      <c r="AK220" s="59"/>
      <c r="AL220" s="58"/>
      <c r="AM220" s="58"/>
      <c r="AN220" s="41"/>
      <c r="AO220" s="40"/>
      <c r="AP220" s="59"/>
      <c r="AQ220" s="41"/>
      <c r="AR220" s="41"/>
      <c r="AS220" s="41"/>
      <c r="AT220" s="59"/>
      <c r="AU220" s="40"/>
      <c r="AV220" s="41"/>
      <c r="AW220" s="52"/>
      <c r="AX220" s="51"/>
      <c r="AY220" s="51"/>
      <c r="AZ220" s="40"/>
      <c r="BA220" s="40"/>
      <c r="BB220" s="63"/>
      <c r="BC220" s="41"/>
      <c r="BD220" s="41"/>
      <c r="BE220" s="41"/>
      <c r="BF220" s="59"/>
      <c r="BG220" s="40"/>
      <c r="BH220" s="40"/>
      <c r="BI220" s="43"/>
      <c r="BJ220" s="65"/>
      <c r="BK220" s="65"/>
      <c r="BL220" s="65"/>
      <c r="BM220" s="65"/>
      <c r="BN220" s="65"/>
      <c r="BO220" s="65"/>
      <c r="BP220" s="65"/>
      <c r="BQ220" s="65"/>
      <c r="BR220" s="65"/>
      <c r="BS220" s="65"/>
      <c r="BT220" s="65"/>
      <c r="BU220" s="65"/>
      <c r="BV220" s="65"/>
      <c r="BW220" s="43"/>
      <c r="BX220" s="65"/>
      <c r="BY220" s="65"/>
      <c r="BZ220" s="65"/>
      <c r="CA220" s="65"/>
      <c r="CB220" s="65"/>
      <c r="CC220" s="65"/>
      <c r="CD220" s="65"/>
      <c r="CE220" s="65"/>
      <c r="CF220" s="65"/>
      <c r="CG220" s="65"/>
      <c r="CH220" s="65"/>
      <c r="CI220" s="65"/>
      <c r="CJ220" s="66"/>
      <c r="CL220" s="23" t="s">
        <v>111</v>
      </c>
    </row>
    <row r="221" spans="2:90" s="26" customFormat="1" ht="65.099999999999994" customHeight="1" x14ac:dyDescent="0.2">
      <c r="B221" s="1096" t="s">
        <v>59</v>
      </c>
      <c r="C221" s="1096" t="s">
        <v>60</v>
      </c>
      <c r="D221" s="1096" t="s">
        <v>61</v>
      </c>
      <c r="E221" s="1096" t="s">
        <v>62</v>
      </c>
      <c r="F221" s="1096" t="s">
        <v>63</v>
      </c>
      <c r="G221" s="1096" t="s">
        <v>64</v>
      </c>
      <c r="H221" s="1097" t="s">
        <v>65</v>
      </c>
      <c r="I221" s="1097" t="s">
        <v>66</v>
      </c>
      <c r="J221" s="1097" t="s">
        <v>67</v>
      </c>
      <c r="K221" s="1098" t="s">
        <v>68</v>
      </c>
      <c r="L221" s="1101" t="s">
        <v>616</v>
      </c>
      <c r="M221" s="1101" t="s">
        <v>182</v>
      </c>
      <c r="N221" s="1101" t="s">
        <v>116</v>
      </c>
      <c r="O221" s="1101"/>
      <c r="P221" s="1101"/>
      <c r="Q221" s="1101"/>
      <c r="R221" s="1101"/>
      <c r="S221" s="1101" t="s">
        <v>521</v>
      </c>
      <c r="T221" s="1099" t="s">
        <v>107</v>
      </c>
      <c r="U221" s="1099">
        <v>3</v>
      </c>
      <c r="V221" s="447" t="s">
        <v>117</v>
      </c>
      <c r="W221" s="1099" t="s">
        <v>118</v>
      </c>
      <c r="X221" s="1099" t="s">
        <v>76</v>
      </c>
      <c r="Y221" s="1099" t="s">
        <v>119</v>
      </c>
      <c r="Z221" s="1099" t="s">
        <v>78</v>
      </c>
      <c r="AA221" s="449"/>
      <c r="AB221" s="449">
        <v>0.33</v>
      </c>
      <c r="AC221" s="449">
        <v>0.33</v>
      </c>
      <c r="AD221" s="449">
        <v>0.34</v>
      </c>
      <c r="AE221" s="111"/>
      <c r="AF221" s="111"/>
      <c r="AG221" s="111"/>
      <c r="AH221" s="111"/>
      <c r="AI221" s="40"/>
      <c r="AJ221" s="41"/>
      <c r="AK221" s="59"/>
      <c r="AL221" s="58"/>
      <c r="AM221" s="58"/>
      <c r="AN221" s="41"/>
      <c r="AO221" s="40"/>
      <c r="AP221" s="59"/>
      <c r="AQ221" s="41"/>
      <c r="AR221" s="41"/>
      <c r="AS221" s="41"/>
      <c r="AT221" s="59"/>
      <c r="AU221" s="40"/>
      <c r="AV221" s="41"/>
      <c r="AW221" s="52"/>
      <c r="AX221" s="51"/>
      <c r="AY221" s="51"/>
      <c r="AZ221" s="40"/>
      <c r="BA221" s="40"/>
      <c r="BB221" s="63"/>
      <c r="BC221" s="41"/>
      <c r="BD221" s="41"/>
      <c r="BE221" s="41"/>
      <c r="BF221" s="59"/>
      <c r="BG221" s="40"/>
      <c r="BH221" s="40"/>
      <c r="BI221" s="43"/>
      <c r="BJ221" s="65"/>
      <c r="BK221" s="65"/>
      <c r="BL221" s="65"/>
      <c r="BM221" s="65"/>
      <c r="BN221" s="65"/>
      <c r="BO221" s="65"/>
      <c r="BP221" s="65"/>
      <c r="BQ221" s="65"/>
      <c r="BR221" s="65"/>
      <c r="BS221" s="65"/>
      <c r="BT221" s="65"/>
      <c r="BU221" s="65"/>
      <c r="BV221" s="65"/>
      <c r="BW221" s="43"/>
      <c r="BX221" s="65"/>
      <c r="BY221" s="65"/>
      <c r="BZ221" s="65"/>
      <c r="CA221" s="65"/>
      <c r="CB221" s="65"/>
      <c r="CC221" s="65"/>
      <c r="CD221" s="65"/>
      <c r="CE221" s="65"/>
      <c r="CF221" s="65"/>
      <c r="CG221" s="65"/>
      <c r="CH221" s="65"/>
      <c r="CI221" s="65"/>
      <c r="CJ221" s="66"/>
      <c r="CL221" s="23" t="s">
        <v>111</v>
      </c>
    </row>
    <row r="222" spans="2:90" s="26" customFormat="1" ht="65.099999999999994" customHeight="1" x14ac:dyDescent="0.2">
      <c r="B222" s="1096" t="s">
        <v>59</v>
      </c>
      <c r="C222" s="1096" t="s">
        <v>60</v>
      </c>
      <c r="D222" s="1096" t="s">
        <v>61</v>
      </c>
      <c r="E222" s="1096" t="s">
        <v>62</v>
      </c>
      <c r="F222" s="1096" t="s">
        <v>63</v>
      </c>
      <c r="G222" s="1096" t="s">
        <v>64</v>
      </c>
      <c r="H222" s="1097" t="s">
        <v>65</v>
      </c>
      <c r="I222" s="1097" t="s">
        <v>66</v>
      </c>
      <c r="J222" s="1097" t="s">
        <v>67</v>
      </c>
      <c r="K222" s="1098" t="s">
        <v>68</v>
      </c>
      <c r="L222" s="1101" t="s">
        <v>616</v>
      </c>
      <c r="M222" s="1101" t="s">
        <v>182</v>
      </c>
      <c r="N222" s="1101" t="s">
        <v>120</v>
      </c>
      <c r="O222" s="1101"/>
      <c r="P222" s="1101"/>
      <c r="Q222" s="1101"/>
      <c r="R222" s="1101"/>
      <c r="S222" s="1101" t="s">
        <v>521</v>
      </c>
      <c r="T222" s="1099" t="s">
        <v>107</v>
      </c>
      <c r="U222" s="447">
        <v>1</v>
      </c>
      <c r="V222" s="444" t="s">
        <v>121</v>
      </c>
      <c r="W222" s="1099" t="s">
        <v>122</v>
      </c>
      <c r="X222" s="1099" t="s">
        <v>76</v>
      </c>
      <c r="Y222" s="1099" t="s">
        <v>288</v>
      </c>
      <c r="Z222" s="1099" t="s">
        <v>78</v>
      </c>
      <c r="AA222" s="449"/>
      <c r="AB222" s="449">
        <v>0.5</v>
      </c>
      <c r="AC222" s="449"/>
      <c r="AD222" s="449">
        <v>0.5</v>
      </c>
      <c r="AE222" s="111"/>
      <c r="AF222" s="111"/>
      <c r="AG222" s="111"/>
      <c r="AH222" s="111"/>
      <c r="AI222" s="40"/>
      <c r="AJ222" s="41"/>
      <c r="AK222" s="59"/>
      <c r="AL222" s="58"/>
      <c r="AM222" s="58"/>
      <c r="AN222" s="41"/>
      <c r="AO222" s="40"/>
      <c r="AP222" s="59"/>
      <c r="AQ222" s="41"/>
      <c r="AR222" s="41"/>
      <c r="AS222" s="41"/>
      <c r="AT222" s="59"/>
      <c r="AU222" s="40"/>
      <c r="AV222" s="41"/>
      <c r="AW222" s="52"/>
      <c r="AX222" s="51"/>
      <c r="AY222" s="51"/>
      <c r="AZ222" s="40"/>
      <c r="BA222" s="40"/>
      <c r="BB222" s="63"/>
      <c r="BC222" s="41"/>
      <c r="BD222" s="41"/>
      <c r="BE222" s="41"/>
      <c r="BF222" s="59"/>
      <c r="BG222" s="40"/>
      <c r="BH222" s="40"/>
      <c r="BI222" s="43"/>
      <c r="BJ222" s="65"/>
      <c r="BK222" s="65"/>
      <c r="BL222" s="65"/>
      <c r="BM222" s="65"/>
      <c r="BN222" s="65"/>
      <c r="BO222" s="65"/>
      <c r="BP222" s="65"/>
      <c r="BQ222" s="65"/>
      <c r="BR222" s="65"/>
      <c r="BS222" s="65"/>
      <c r="BT222" s="65"/>
      <c r="BU222" s="65"/>
      <c r="BV222" s="65"/>
      <c r="BW222" s="43"/>
      <c r="BX222" s="65"/>
      <c r="BY222" s="65"/>
      <c r="BZ222" s="65"/>
      <c r="CA222" s="65"/>
      <c r="CB222" s="65"/>
      <c r="CC222" s="65"/>
      <c r="CD222" s="65"/>
      <c r="CE222" s="65"/>
      <c r="CF222" s="65"/>
      <c r="CG222" s="65"/>
      <c r="CH222" s="65"/>
      <c r="CI222" s="65"/>
      <c r="CJ222" s="66"/>
      <c r="CL222" s="23" t="s">
        <v>111</v>
      </c>
    </row>
    <row r="223" spans="2:90" s="26" customFormat="1" ht="65.099999999999994" customHeight="1" x14ac:dyDescent="0.2">
      <c r="B223" s="1096" t="s">
        <v>59</v>
      </c>
      <c r="C223" s="1096" t="s">
        <v>60</v>
      </c>
      <c r="D223" s="1096" t="s">
        <v>61</v>
      </c>
      <c r="E223" s="1096" t="s">
        <v>62</v>
      </c>
      <c r="F223" s="1096" t="s">
        <v>63</v>
      </c>
      <c r="G223" s="1096" t="s">
        <v>64</v>
      </c>
      <c r="H223" s="1097" t="s">
        <v>65</v>
      </c>
      <c r="I223" s="1097" t="s">
        <v>66</v>
      </c>
      <c r="J223" s="1097" t="s">
        <v>67</v>
      </c>
      <c r="K223" s="1098" t="s">
        <v>104</v>
      </c>
      <c r="L223" s="1101" t="s">
        <v>616</v>
      </c>
      <c r="M223" s="1101" t="s">
        <v>182</v>
      </c>
      <c r="N223" s="1101" t="s">
        <v>124</v>
      </c>
      <c r="O223" s="1101"/>
      <c r="P223" s="1101"/>
      <c r="Q223" s="1101"/>
      <c r="R223" s="1101"/>
      <c r="S223" s="1101" t="s">
        <v>521</v>
      </c>
      <c r="T223" s="1099" t="s">
        <v>107</v>
      </c>
      <c r="U223" s="1099">
        <v>9</v>
      </c>
      <c r="V223" s="444" t="s">
        <v>125</v>
      </c>
      <c r="W223" s="1099" t="s">
        <v>109</v>
      </c>
      <c r="X223" s="1099" t="s">
        <v>76</v>
      </c>
      <c r="Y223" s="1101" t="s">
        <v>126</v>
      </c>
      <c r="Z223" s="1099" t="s">
        <v>78</v>
      </c>
      <c r="AA223" s="449"/>
      <c r="AB223" s="449">
        <v>0.33</v>
      </c>
      <c r="AC223" s="449">
        <v>0.33</v>
      </c>
      <c r="AD223" s="449">
        <v>0.33</v>
      </c>
      <c r="AE223" s="111"/>
      <c r="AF223" s="111"/>
      <c r="AG223" s="111"/>
      <c r="AH223" s="111"/>
      <c r="AI223" s="40"/>
      <c r="AJ223" s="41"/>
      <c r="AK223" s="59"/>
      <c r="AL223" s="58"/>
      <c r="AM223" s="58"/>
      <c r="AN223" s="41"/>
      <c r="AO223" s="40"/>
      <c r="AP223" s="59"/>
      <c r="AQ223" s="41"/>
      <c r="AR223" s="41"/>
      <c r="AS223" s="41"/>
      <c r="AT223" s="59"/>
      <c r="AU223" s="40"/>
      <c r="AV223" s="41"/>
      <c r="AW223" s="52"/>
      <c r="AX223" s="51"/>
      <c r="AY223" s="51"/>
      <c r="AZ223" s="40"/>
      <c r="BA223" s="40"/>
      <c r="BB223" s="63"/>
      <c r="BC223" s="41"/>
      <c r="BD223" s="41"/>
      <c r="BE223" s="41"/>
      <c r="BF223" s="59"/>
      <c r="BG223" s="40"/>
      <c r="BH223" s="40"/>
      <c r="BI223" s="43"/>
      <c r="BJ223" s="65"/>
      <c r="BK223" s="65"/>
      <c r="BL223" s="65"/>
      <c r="BM223" s="65"/>
      <c r="BN223" s="65"/>
      <c r="BO223" s="65"/>
      <c r="BP223" s="65"/>
      <c r="BQ223" s="65"/>
      <c r="BR223" s="65"/>
      <c r="BS223" s="65"/>
      <c r="BT223" s="65"/>
      <c r="BU223" s="65"/>
      <c r="BV223" s="65"/>
      <c r="BW223" s="43"/>
      <c r="BX223" s="65"/>
      <c r="BY223" s="65"/>
      <c r="BZ223" s="65"/>
      <c r="CA223" s="65"/>
      <c r="CB223" s="65"/>
      <c r="CC223" s="65"/>
      <c r="CD223" s="65"/>
      <c r="CE223" s="65"/>
      <c r="CF223" s="65"/>
      <c r="CG223" s="65"/>
      <c r="CH223" s="65"/>
      <c r="CI223" s="65"/>
      <c r="CJ223" s="66"/>
      <c r="CL223" s="23" t="s">
        <v>111</v>
      </c>
    </row>
    <row r="224" spans="2:90" s="26" customFormat="1" ht="65.099999999999994" customHeight="1" x14ac:dyDescent="0.2">
      <c r="B224" s="1096" t="s">
        <v>59</v>
      </c>
      <c r="C224" s="1096" t="s">
        <v>60</v>
      </c>
      <c r="D224" s="1096" t="s">
        <v>61</v>
      </c>
      <c r="E224" s="1096" t="s">
        <v>62</v>
      </c>
      <c r="F224" s="1096" t="s">
        <v>63</v>
      </c>
      <c r="G224" s="1096" t="s">
        <v>64</v>
      </c>
      <c r="H224" s="1097" t="s">
        <v>65</v>
      </c>
      <c r="I224" s="1097" t="s">
        <v>66</v>
      </c>
      <c r="J224" s="1097" t="s">
        <v>67</v>
      </c>
      <c r="K224" s="1098" t="s">
        <v>104</v>
      </c>
      <c r="L224" s="1101" t="s">
        <v>616</v>
      </c>
      <c r="M224" s="1101" t="s">
        <v>182</v>
      </c>
      <c r="N224" s="1101" t="s">
        <v>127</v>
      </c>
      <c r="O224" s="1101"/>
      <c r="P224" s="1101"/>
      <c r="Q224" s="1101"/>
      <c r="R224" s="1101"/>
      <c r="S224" s="1101" t="s">
        <v>521</v>
      </c>
      <c r="T224" s="1099" t="s">
        <v>107</v>
      </c>
      <c r="U224" s="1099">
        <v>9</v>
      </c>
      <c r="V224" s="444" t="s">
        <v>128</v>
      </c>
      <c r="W224" s="1099" t="s">
        <v>109</v>
      </c>
      <c r="X224" s="1108" t="s">
        <v>76</v>
      </c>
      <c r="Y224" s="1101" t="s">
        <v>129</v>
      </c>
      <c r="Z224" s="1099" t="s">
        <v>78</v>
      </c>
      <c r="AA224" s="449"/>
      <c r="AB224" s="449">
        <v>0.33</v>
      </c>
      <c r="AC224" s="449">
        <v>0.33</v>
      </c>
      <c r="AD224" s="449">
        <v>0.34</v>
      </c>
      <c r="AE224" s="111"/>
      <c r="AF224" s="111"/>
      <c r="AG224" s="111"/>
      <c r="AH224" s="111"/>
      <c r="AI224" s="40"/>
      <c r="AJ224" s="41"/>
      <c r="AK224" s="59"/>
      <c r="AL224" s="58"/>
      <c r="AM224" s="58"/>
      <c r="AN224" s="41"/>
      <c r="AO224" s="40"/>
      <c r="AP224" s="59"/>
      <c r="AQ224" s="41"/>
      <c r="AR224" s="41"/>
      <c r="AS224" s="41"/>
      <c r="AT224" s="59"/>
      <c r="AU224" s="40"/>
      <c r="AV224" s="41"/>
      <c r="AW224" s="52"/>
      <c r="AX224" s="51"/>
      <c r="AY224" s="51"/>
      <c r="AZ224" s="40"/>
      <c r="BA224" s="40"/>
      <c r="BB224" s="63"/>
      <c r="BC224" s="41"/>
      <c r="BD224" s="41"/>
      <c r="BE224" s="41"/>
      <c r="BF224" s="59"/>
      <c r="BG224" s="40"/>
      <c r="BH224" s="40"/>
      <c r="BI224" s="43"/>
      <c r="BJ224" s="65"/>
      <c r="BK224" s="65"/>
      <c r="BL224" s="65"/>
      <c r="BM224" s="65"/>
      <c r="BN224" s="65"/>
      <c r="BO224" s="65"/>
      <c r="BP224" s="65"/>
      <c r="BQ224" s="65"/>
      <c r="BR224" s="65"/>
      <c r="BS224" s="65"/>
      <c r="BT224" s="65"/>
      <c r="BU224" s="65"/>
      <c r="BV224" s="65"/>
      <c r="BW224" s="43"/>
      <c r="BX224" s="65"/>
      <c r="BY224" s="65"/>
      <c r="BZ224" s="65"/>
      <c r="CA224" s="65"/>
      <c r="CB224" s="65"/>
      <c r="CC224" s="65"/>
      <c r="CD224" s="65"/>
      <c r="CE224" s="65"/>
      <c r="CF224" s="65"/>
      <c r="CG224" s="65"/>
      <c r="CH224" s="65"/>
      <c r="CI224" s="65"/>
      <c r="CJ224" s="66"/>
      <c r="CL224" s="23" t="s">
        <v>111</v>
      </c>
    </row>
    <row r="225" spans="2:90" s="26" customFormat="1" ht="65.099999999999994" customHeight="1" x14ac:dyDescent="0.2">
      <c r="B225" s="1096" t="s">
        <v>59</v>
      </c>
      <c r="C225" s="1096" t="s">
        <v>60</v>
      </c>
      <c r="D225" s="1096" t="s">
        <v>61</v>
      </c>
      <c r="E225" s="1096" t="s">
        <v>62</v>
      </c>
      <c r="F225" s="1096" t="s">
        <v>63</v>
      </c>
      <c r="G225" s="1096" t="s">
        <v>64</v>
      </c>
      <c r="H225" s="1097" t="s">
        <v>65</v>
      </c>
      <c r="I225" s="1097" t="s">
        <v>66</v>
      </c>
      <c r="J225" s="1097" t="s">
        <v>67</v>
      </c>
      <c r="K225" s="1098" t="s">
        <v>104</v>
      </c>
      <c r="L225" s="1101" t="s">
        <v>616</v>
      </c>
      <c r="M225" s="1101" t="s">
        <v>182</v>
      </c>
      <c r="N225" s="1101" t="s">
        <v>130</v>
      </c>
      <c r="O225" s="1101"/>
      <c r="P225" s="1101"/>
      <c r="Q225" s="1101"/>
      <c r="R225" s="1101"/>
      <c r="S225" s="1101" t="s">
        <v>521</v>
      </c>
      <c r="T225" s="1099" t="s">
        <v>107</v>
      </c>
      <c r="U225" s="1110">
        <v>1</v>
      </c>
      <c r="V225" s="444" t="s">
        <v>130</v>
      </c>
      <c r="W225" s="1099" t="s">
        <v>131</v>
      </c>
      <c r="X225" s="1099" t="s">
        <v>76</v>
      </c>
      <c r="Y225" s="1099" t="s">
        <v>132</v>
      </c>
      <c r="Z225" s="1099" t="s">
        <v>78</v>
      </c>
      <c r="AA225" s="449"/>
      <c r="AB225" s="449"/>
      <c r="AC225" s="449"/>
      <c r="AD225" s="449">
        <v>1</v>
      </c>
      <c r="AE225" s="111"/>
      <c r="AF225" s="111"/>
      <c r="AG225" s="111"/>
      <c r="AH225" s="111"/>
      <c r="AI225" s="40"/>
      <c r="AJ225" s="41"/>
      <c r="AK225" s="59"/>
      <c r="AL225" s="58"/>
      <c r="AM225" s="58"/>
      <c r="AN225" s="41"/>
      <c r="AO225" s="40"/>
      <c r="AP225" s="59"/>
      <c r="AQ225" s="41"/>
      <c r="AR225" s="41"/>
      <c r="AS225" s="41"/>
      <c r="AT225" s="59"/>
      <c r="AU225" s="40"/>
      <c r="AV225" s="41"/>
      <c r="AW225" s="52"/>
      <c r="AX225" s="51"/>
      <c r="AY225" s="51"/>
      <c r="AZ225" s="40"/>
      <c r="BA225" s="40"/>
      <c r="BB225" s="63"/>
      <c r="BC225" s="41"/>
      <c r="BD225" s="41"/>
      <c r="BE225" s="41"/>
      <c r="BF225" s="59"/>
      <c r="BG225" s="40"/>
      <c r="BH225" s="40"/>
      <c r="BI225" s="43"/>
      <c r="BJ225" s="65"/>
      <c r="BK225" s="65"/>
      <c r="BL225" s="65"/>
      <c r="BM225" s="65"/>
      <c r="BN225" s="65"/>
      <c r="BO225" s="65"/>
      <c r="BP225" s="65"/>
      <c r="BQ225" s="65"/>
      <c r="BR225" s="65"/>
      <c r="BS225" s="65"/>
      <c r="BT225" s="65"/>
      <c r="BU225" s="65"/>
      <c r="BV225" s="65"/>
      <c r="BW225" s="43"/>
      <c r="BX225" s="65"/>
      <c r="BY225" s="65"/>
      <c r="BZ225" s="65"/>
      <c r="CA225" s="65"/>
      <c r="CB225" s="65"/>
      <c r="CC225" s="65"/>
      <c r="CD225" s="65"/>
      <c r="CE225" s="65"/>
      <c r="CF225" s="65"/>
      <c r="CG225" s="65"/>
      <c r="CH225" s="65"/>
      <c r="CI225" s="65"/>
      <c r="CJ225" s="66"/>
      <c r="CL225" s="23" t="s">
        <v>111</v>
      </c>
    </row>
    <row r="226" spans="2:90" s="26" customFormat="1" ht="65.099999999999994" customHeight="1" x14ac:dyDescent="0.2">
      <c r="B226" s="1096" t="s">
        <v>59</v>
      </c>
      <c r="C226" s="1096" t="s">
        <v>60</v>
      </c>
      <c r="D226" s="1096" t="s">
        <v>61</v>
      </c>
      <c r="E226" s="1096" t="s">
        <v>62</v>
      </c>
      <c r="F226" s="1096" t="s">
        <v>63</v>
      </c>
      <c r="G226" s="1096" t="s">
        <v>64</v>
      </c>
      <c r="H226" s="1097" t="s">
        <v>65</v>
      </c>
      <c r="I226" s="1097" t="s">
        <v>66</v>
      </c>
      <c r="J226" s="1097" t="s">
        <v>67</v>
      </c>
      <c r="K226" s="1098" t="s">
        <v>104</v>
      </c>
      <c r="L226" s="1101" t="s">
        <v>667</v>
      </c>
      <c r="M226" s="1101" t="s">
        <v>182</v>
      </c>
      <c r="N226" s="1101" t="s">
        <v>668</v>
      </c>
      <c r="O226" s="1101"/>
      <c r="P226" s="1101"/>
      <c r="Q226" s="1101"/>
      <c r="R226" s="1101"/>
      <c r="S226" s="1101" t="s">
        <v>521</v>
      </c>
      <c r="T226" s="1101" t="s">
        <v>669</v>
      </c>
      <c r="U226" s="444">
        <v>2</v>
      </c>
      <c r="V226" s="1111" t="s">
        <v>670</v>
      </c>
      <c r="W226" s="1111" t="s">
        <v>671</v>
      </c>
      <c r="X226" s="1099" t="s">
        <v>86</v>
      </c>
      <c r="Y226" s="1100" t="s">
        <v>672</v>
      </c>
      <c r="Z226" s="1100" t="s">
        <v>462</v>
      </c>
      <c r="AA226" s="445"/>
      <c r="AB226" s="445">
        <v>0.5</v>
      </c>
      <c r="AC226" s="445"/>
      <c r="AD226" s="446">
        <v>0.5</v>
      </c>
      <c r="AE226" s="111"/>
      <c r="AF226" s="111"/>
      <c r="AG226" s="111"/>
      <c r="AH226" s="111"/>
      <c r="AI226" s="40"/>
      <c r="AJ226" s="41"/>
      <c r="AK226" s="59"/>
      <c r="AL226" s="58"/>
      <c r="AM226" s="58"/>
      <c r="AN226" s="41"/>
      <c r="AO226" s="40"/>
      <c r="AP226" s="59"/>
      <c r="AQ226" s="41"/>
      <c r="AR226" s="41"/>
      <c r="AS226" s="41"/>
      <c r="AT226" s="59"/>
      <c r="AU226" s="40"/>
      <c r="AV226" s="41"/>
      <c r="AW226" s="52"/>
      <c r="AX226" s="51"/>
      <c r="AY226" s="51"/>
      <c r="AZ226" s="40"/>
      <c r="BA226" s="40"/>
      <c r="BB226" s="63"/>
      <c r="BC226" s="41"/>
      <c r="BD226" s="41"/>
      <c r="BE226" s="41"/>
      <c r="BF226" s="59"/>
      <c r="BG226" s="40"/>
      <c r="BH226" s="40"/>
      <c r="BI226" s="43"/>
      <c r="BJ226" s="65"/>
      <c r="BK226" s="65"/>
      <c r="BL226" s="65"/>
      <c r="BM226" s="65"/>
      <c r="BN226" s="65"/>
      <c r="BO226" s="65"/>
      <c r="BP226" s="65"/>
      <c r="BQ226" s="65"/>
      <c r="BR226" s="65"/>
      <c r="BS226" s="65"/>
      <c r="BT226" s="65"/>
      <c r="BU226" s="65"/>
      <c r="BV226" s="65"/>
      <c r="BW226" s="43"/>
      <c r="BX226" s="65"/>
      <c r="BY226" s="65"/>
      <c r="BZ226" s="65"/>
      <c r="CA226" s="65"/>
      <c r="CB226" s="65"/>
      <c r="CC226" s="65"/>
      <c r="CD226" s="65"/>
      <c r="CE226" s="65"/>
      <c r="CF226" s="65"/>
      <c r="CG226" s="65"/>
      <c r="CH226" s="65"/>
      <c r="CI226" s="65"/>
      <c r="CJ226" s="66"/>
    </row>
    <row r="227" spans="2:90" s="26" customFormat="1" ht="65.099999999999994" customHeight="1" x14ac:dyDescent="0.2">
      <c r="B227" s="1096" t="s">
        <v>59</v>
      </c>
      <c r="C227" s="1096" t="s">
        <v>60</v>
      </c>
      <c r="D227" s="1096" t="s">
        <v>61</v>
      </c>
      <c r="E227" s="1096" t="s">
        <v>62</v>
      </c>
      <c r="F227" s="1096" t="s">
        <v>63</v>
      </c>
      <c r="G227" s="1096" t="s">
        <v>64</v>
      </c>
      <c r="H227" s="1097" t="s">
        <v>65</v>
      </c>
      <c r="I227" s="1097" t="s">
        <v>66</v>
      </c>
      <c r="J227" s="1097" t="s">
        <v>67</v>
      </c>
      <c r="K227" s="1098" t="s">
        <v>104</v>
      </c>
      <c r="L227" s="1101" t="s">
        <v>667</v>
      </c>
      <c r="M227" s="1101" t="s">
        <v>182</v>
      </c>
      <c r="N227" s="1101" t="s">
        <v>673</v>
      </c>
      <c r="O227" s="1101"/>
      <c r="P227" s="1101"/>
      <c r="Q227" s="1101"/>
      <c r="R227" s="1101"/>
      <c r="S227" s="1101" t="s">
        <v>521</v>
      </c>
      <c r="T227" s="1101" t="s">
        <v>669</v>
      </c>
      <c r="U227" s="444">
        <v>12</v>
      </c>
      <c r="V227" s="1111" t="s">
        <v>674</v>
      </c>
      <c r="W227" s="1111" t="s">
        <v>675</v>
      </c>
      <c r="X227" s="1099" t="s">
        <v>86</v>
      </c>
      <c r="Y227" s="1111" t="s">
        <v>676</v>
      </c>
      <c r="Z227" s="1100" t="s">
        <v>677</v>
      </c>
      <c r="AA227" s="445">
        <v>0.25</v>
      </c>
      <c r="AB227" s="445">
        <v>0.25</v>
      </c>
      <c r="AC227" s="445">
        <v>0.25</v>
      </c>
      <c r="AD227" s="446">
        <v>0.25</v>
      </c>
      <c r="AE227" s="111"/>
      <c r="AF227" s="111"/>
      <c r="AG227" s="111"/>
      <c r="AH227" s="111"/>
      <c r="AI227" s="40"/>
      <c r="AJ227" s="41"/>
      <c r="AK227" s="59"/>
      <c r="AL227" s="58"/>
      <c r="AM227" s="58"/>
      <c r="AN227" s="41"/>
      <c r="AO227" s="40"/>
      <c r="AP227" s="59"/>
      <c r="AQ227" s="41"/>
      <c r="AR227" s="41"/>
      <c r="AS227" s="41"/>
      <c r="AT227" s="59"/>
      <c r="AU227" s="40"/>
      <c r="AV227" s="41"/>
      <c r="AW227" s="52"/>
      <c r="AX227" s="51"/>
      <c r="AY227" s="51"/>
      <c r="AZ227" s="40"/>
      <c r="BA227" s="40"/>
      <c r="BB227" s="59"/>
      <c r="BC227" s="41"/>
      <c r="BD227" s="41"/>
      <c r="BE227" s="41"/>
      <c r="BF227" s="59"/>
      <c r="BG227" s="40"/>
      <c r="BH227" s="40"/>
      <c r="BI227" s="43"/>
      <c r="BJ227" s="65"/>
      <c r="BK227" s="65"/>
      <c r="BL227" s="65"/>
      <c r="BM227" s="65"/>
      <c r="BN227" s="65"/>
      <c r="BO227" s="65"/>
      <c r="BP227" s="65"/>
      <c r="BQ227" s="65"/>
      <c r="BR227" s="65"/>
      <c r="BS227" s="65"/>
      <c r="BT227" s="65"/>
      <c r="BU227" s="65"/>
      <c r="BV227" s="65"/>
      <c r="BW227" s="43"/>
      <c r="BX227" s="65"/>
      <c r="BY227" s="65"/>
      <c r="BZ227" s="65"/>
      <c r="CA227" s="65"/>
      <c r="CB227" s="65"/>
      <c r="CC227" s="65"/>
      <c r="CD227" s="65"/>
      <c r="CE227" s="65"/>
      <c r="CF227" s="65"/>
      <c r="CG227" s="65"/>
      <c r="CH227" s="65"/>
      <c r="CI227" s="65"/>
      <c r="CJ227" s="66"/>
    </row>
    <row r="228" spans="2:90" s="26" customFormat="1" ht="65.099999999999994" customHeight="1" x14ac:dyDescent="0.2">
      <c r="B228" s="1096" t="s">
        <v>59</v>
      </c>
      <c r="C228" s="1096" t="s">
        <v>60</v>
      </c>
      <c r="D228" s="1096" t="s">
        <v>61</v>
      </c>
      <c r="E228" s="1096" t="s">
        <v>62</v>
      </c>
      <c r="F228" s="1096" t="s">
        <v>63</v>
      </c>
      <c r="G228" s="1096" t="s">
        <v>64</v>
      </c>
      <c r="H228" s="1097" t="s">
        <v>65</v>
      </c>
      <c r="I228" s="1097" t="s">
        <v>66</v>
      </c>
      <c r="J228" s="1097" t="s">
        <v>67</v>
      </c>
      <c r="K228" s="1098" t="s">
        <v>104</v>
      </c>
      <c r="L228" s="1101" t="s">
        <v>667</v>
      </c>
      <c r="M228" s="1101" t="s">
        <v>182</v>
      </c>
      <c r="N228" s="1101" t="s">
        <v>678</v>
      </c>
      <c r="O228" s="1101"/>
      <c r="P228" s="1101"/>
      <c r="Q228" s="1101"/>
      <c r="R228" s="1101"/>
      <c r="S228" s="1101" t="s">
        <v>521</v>
      </c>
      <c r="T228" s="1101" t="s">
        <v>669</v>
      </c>
      <c r="U228" s="444">
        <v>100</v>
      </c>
      <c r="V228" s="1111" t="s">
        <v>679</v>
      </c>
      <c r="W228" s="1111" t="s">
        <v>680</v>
      </c>
      <c r="X228" s="1099" t="s">
        <v>76</v>
      </c>
      <c r="Y228" s="1111" t="s">
        <v>681</v>
      </c>
      <c r="Z228" s="1111"/>
      <c r="AA228" s="445">
        <v>0.25</v>
      </c>
      <c r="AB228" s="445">
        <v>0.25</v>
      </c>
      <c r="AC228" s="445">
        <v>0.25</v>
      </c>
      <c r="AD228" s="446">
        <v>0.25</v>
      </c>
      <c r="AE228" s="111"/>
      <c r="AF228" s="111"/>
      <c r="AG228" s="111"/>
      <c r="AH228" s="111"/>
      <c r="AI228" s="40"/>
      <c r="AJ228" s="41"/>
      <c r="AK228" s="59"/>
      <c r="AL228" s="58"/>
      <c r="AM228" s="58"/>
      <c r="AN228" s="41"/>
      <c r="AO228" s="40"/>
      <c r="AP228" s="59"/>
      <c r="AQ228" s="41"/>
      <c r="AR228" s="41"/>
      <c r="AS228" s="41"/>
      <c r="AT228" s="59"/>
      <c r="AU228" s="40"/>
      <c r="AV228" s="41"/>
      <c r="AW228" s="52"/>
      <c r="AX228" s="51"/>
      <c r="AY228" s="51"/>
      <c r="AZ228" s="40"/>
      <c r="BA228" s="40"/>
      <c r="BB228" s="63"/>
      <c r="BC228" s="41"/>
      <c r="BD228" s="41"/>
      <c r="BE228" s="41"/>
      <c r="BF228" s="59"/>
      <c r="BG228" s="40"/>
      <c r="BH228" s="40"/>
      <c r="BI228" s="43"/>
      <c r="BJ228" s="65"/>
      <c r="BK228" s="65"/>
      <c r="BL228" s="65"/>
      <c r="BM228" s="65"/>
      <c r="BN228" s="65"/>
      <c r="BO228" s="65"/>
      <c r="BP228" s="65"/>
      <c r="BQ228" s="65"/>
      <c r="BR228" s="65"/>
      <c r="BS228" s="65"/>
      <c r="BT228" s="65"/>
      <c r="BU228" s="65"/>
      <c r="BV228" s="65"/>
      <c r="BW228" s="43"/>
      <c r="BX228" s="65"/>
      <c r="BY228" s="65"/>
      <c r="BZ228" s="65"/>
      <c r="CA228" s="65"/>
      <c r="CB228" s="65"/>
      <c r="CC228" s="65"/>
      <c r="CD228" s="65"/>
      <c r="CE228" s="65"/>
      <c r="CF228" s="65"/>
      <c r="CG228" s="65"/>
      <c r="CH228" s="65"/>
      <c r="CI228" s="65"/>
      <c r="CJ228" s="66"/>
    </row>
    <row r="229" spans="2:90" s="23" customFormat="1" ht="65.099999999999994" customHeight="1" x14ac:dyDescent="0.25">
      <c r="B229" s="1096" t="s">
        <v>59</v>
      </c>
      <c r="C229" s="1096" t="s">
        <v>60</v>
      </c>
      <c r="D229" s="1096" t="s">
        <v>61</v>
      </c>
      <c r="E229" s="1096" t="s">
        <v>62</v>
      </c>
      <c r="F229" s="1096" t="s">
        <v>63</v>
      </c>
      <c r="G229" s="1096" t="s">
        <v>64</v>
      </c>
      <c r="H229" s="1097" t="s">
        <v>65</v>
      </c>
      <c r="I229" s="1097" t="s">
        <v>66</v>
      </c>
      <c r="J229" s="1097" t="s">
        <v>67</v>
      </c>
      <c r="K229" s="1098" t="s">
        <v>104</v>
      </c>
      <c r="L229" s="1101" t="s">
        <v>667</v>
      </c>
      <c r="M229" s="1101" t="s">
        <v>182</v>
      </c>
      <c r="N229" s="1101" t="s">
        <v>682</v>
      </c>
      <c r="O229" s="1101"/>
      <c r="P229" s="1101"/>
      <c r="Q229" s="1101"/>
      <c r="R229" s="1101"/>
      <c r="S229" s="1101" t="s">
        <v>521</v>
      </c>
      <c r="T229" s="1101" t="s">
        <v>669</v>
      </c>
      <c r="U229" s="444">
        <v>100</v>
      </c>
      <c r="V229" s="1111" t="s">
        <v>683</v>
      </c>
      <c r="W229" s="1111" t="s">
        <v>684</v>
      </c>
      <c r="X229" s="1099" t="s">
        <v>76</v>
      </c>
      <c r="Y229" s="1111" t="s">
        <v>685</v>
      </c>
      <c r="Z229" s="1111" t="s">
        <v>686</v>
      </c>
      <c r="AA229" s="445">
        <v>0.25</v>
      </c>
      <c r="AB229" s="445">
        <v>0.25</v>
      </c>
      <c r="AC229" s="445">
        <v>0.25</v>
      </c>
      <c r="AD229" s="446">
        <v>0.25</v>
      </c>
      <c r="AE229" s="111"/>
      <c r="AF229" s="111"/>
      <c r="AG229" s="111"/>
      <c r="AH229" s="111"/>
      <c r="AI229" s="40"/>
      <c r="AJ229" s="41"/>
      <c r="AK229" s="47"/>
      <c r="AL229" s="58"/>
      <c r="AM229" s="58"/>
      <c r="AN229" s="41"/>
      <c r="AO229" s="40"/>
      <c r="AP229" s="47"/>
      <c r="AQ229" s="41"/>
      <c r="AR229" s="41"/>
      <c r="AS229" s="41"/>
      <c r="AT229" s="47"/>
      <c r="AU229" s="40"/>
      <c r="AV229" s="41"/>
      <c r="AW229" s="47"/>
      <c r="AX229" s="58"/>
      <c r="AY229" s="58"/>
      <c r="AZ229" s="40"/>
      <c r="BA229" s="40"/>
      <c r="BB229" s="47"/>
      <c r="BC229" s="41"/>
      <c r="BD229" s="41"/>
      <c r="BE229" s="41"/>
      <c r="BF229" s="47"/>
      <c r="BG229" s="40"/>
      <c r="BH229" s="40"/>
      <c r="BI229" s="43"/>
      <c r="BJ229" s="48"/>
      <c r="BK229" s="48"/>
      <c r="BL229" s="48"/>
      <c r="BM229" s="48"/>
      <c r="BN229" s="48"/>
      <c r="BO229" s="48"/>
      <c r="BP229" s="48"/>
      <c r="BQ229" s="48"/>
      <c r="BR229" s="48"/>
      <c r="BS229" s="48"/>
      <c r="BT229" s="48"/>
      <c r="BU229" s="48"/>
      <c r="BV229" s="48"/>
      <c r="BW229" s="43"/>
      <c r="BX229" s="48"/>
      <c r="BY229" s="48"/>
      <c r="BZ229" s="48"/>
      <c r="CA229" s="48"/>
      <c r="CB229" s="48"/>
      <c r="CC229" s="48"/>
      <c r="CD229" s="48"/>
      <c r="CE229" s="48"/>
      <c r="CF229" s="48"/>
      <c r="CG229" s="48"/>
      <c r="CH229" s="48"/>
      <c r="CI229" s="48"/>
      <c r="CJ229" s="49"/>
    </row>
    <row r="230" spans="2:90" s="26" customFormat="1" ht="65.099999999999994" customHeight="1" x14ac:dyDescent="0.2">
      <c r="B230" s="1096" t="s">
        <v>59</v>
      </c>
      <c r="C230" s="1096" t="s">
        <v>60</v>
      </c>
      <c r="D230" s="1096" t="s">
        <v>61</v>
      </c>
      <c r="E230" s="1096" t="s">
        <v>62</v>
      </c>
      <c r="F230" s="1096" t="s">
        <v>63</v>
      </c>
      <c r="G230" s="1096" t="s">
        <v>64</v>
      </c>
      <c r="H230" s="1097" t="s">
        <v>65</v>
      </c>
      <c r="I230" s="1097" t="s">
        <v>66</v>
      </c>
      <c r="J230" s="1097" t="s">
        <v>67</v>
      </c>
      <c r="K230" s="1098" t="s">
        <v>68</v>
      </c>
      <c r="L230" s="1101" t="s">
        <v>667</v>
      </c>
      <c r="M230" s="1101" t="s">
        <v>182</v>
      </c>
      <c r="N230" s="1101" t="s">
        <v>687</v>
      </c>
      <c r="O230" s="1101"/>
      <c r="P230" s="1101"/>
      <c r="Q230" s="1101"/>
      <c r="R230" s="1101"/>
      <c r="S230" s="1101" t="s">
        <v>521</v>
      </c>
      <c r="T230" s="1101" t="s">
        <v>669</v>
      </c>
      <c r="U230" s="444">
        <v>12</v>
      </c>
      <c r="V230" s="1111" t="s">
        <v>688</v>
      </c>
      <c r="W230" s="1111" t="s">
        <v>689</v>
      </c>
      <c r="X230" s="1099" t="s">
        <v>86</v>
      </c>
      <c r="Y230" s="1111" t="s">
        <v>690</v>
      </c>
      <c r="Z230" s="1100" t="s">
        <v>462</v>
      </c>
      <c r="AA230" s="445">
        <v>0.25</v>
      </c>
      <c r="AB230" s="445">
        <v>0.25</v>
      </c>
      <c r="AC230" s="445">
        <v>0.25</v>
      </c>
      <c r="AD230" s="446">
        <v>0.25</v>
      </c>
      <c r="AE230" s="111"/>
      <c r="AF230" s="111"/>
      <c r="AG230" s="111"/>
      <c r="AH230" s="111"/>
      <c r="AI230" s="40"/>
      <c r="AJ230" s="41"/>
      <c r="AK230" s="59"/>
      <c r="AL230" s="59"/>
      <c r="AM230" s="59"/>
      <c r="AN230" s="41"/>
      <c r="AO230" s="40"/>
      <c r="AP230" s="59"/>
      <c r="AQ230" s="41"/>
      <c r="AR230" s="41"/>
      <c r="AS230" s="41"/>
      <c r="AT230" s="59"/>
      <c r="AU230" s="40"/>
      <c r="AV230" s="41"/>
      <c r="AW230" s="42"/>
      <c r="AX230" s="59"/>
      <c r="AY230" s="59"/>
      <c r="AZ230" s="40"/>
      <c r="BA230" s="40"/>
      <c r="BB230" s="63"/>
      <c r="BC230" s="41"/>
      <c r="BD230" s="41"/>
      <c r="BE230" s="41"/>
      <c r="BF230" s="59"/>
      <c r="BG230" s="40"/>
      <c r="BH230" s="40"/>
      <c r="BI230" s="43"/>
      <c r="BJ230" s="65"/>
      <c r="BK230" s="65"/>
      <c r="BL230" s="65"/>
      <c r="BM230" s="65"/>
      <c r="BN230" s="65"/>
      <c r="BO230" s="65"/>
      <c r="BP230" s="65"/>
      <c r="BQ230" s="65"/>
      <c r="BR230" s="65"/>
      <c r="BS230" s="65"/>
      <c r="BT230" s="65"/>
      <c r="BU230" s="65"/>
      <c r="BV230" s="65"/>
      <c r="BW230" s="43"/>
      <c r="BX230" s="65"/>
      <c r="BY230" s="65"/>
      <c r="BZ230" s="65"/>
      <c r="CA230" s="65"/>
      <c r="CB230" s="65"/>
      <c r="CC230" s="65"/>
      <c r="CD230" s="65"/>
      <c r="CE230" s="65"/>
      <c r="CF230" s="65"/>
      <c r="CG230" s="65"/>
      <c r="CH230" s="65"/>
      <c r="CI230" s="65"/>
      <c r="CJ230" s="66"/>
      <c r="CK230" s="106"/>
    </row>
    <row r="231" spans="2:90" s="26" customFormat="1" ht="65.099999999999994" customHeight="1" x14ac:dyDescent="0.2">
      <c r="B231" s="1096" t="s">
        <v>59</v>
      </c>
      <c r="C231" s="1096" t="s">
        <v>60</v>
      </c>
      <c r="D231" s="1096" t="s">
        <v>61</v>
      </c>
      <c r="E231" s="1096" t="s">
        <v>62</v>
      </c>
      <c r="F231" s="1096" t="s">
        <v>63</v>
      </c>
      <c r="G231" s="1096" t="s">
        <v>64</v>
      </c>
      <c r="H231" s="1097" t="s">
        <v>65</v>
      </c>
      <c r="I231" s="1097" t="s">
        <v>66</v>
      </c>
      <c r="J231" s="1097" t="s">
        <v>67</v>
      </c>
      <c r="K231" s="1098" t="s">
        <v>68</v>
      </c>
      <c r="L231" s="1101" t="s">
        <v>667</v>
      </c>
      <c r="M231" s="1101" t="s">
        <v>182</v>
      </c>
      <c r="N231" s="1101" t="s">
        <v>105</v>
      </c>
      <c r="O231" s="1101"/>
      <c r="P231" s="1101"/>
      <c r="Q231" s="1101"/>
      <c r="R231" s="1101"/>
      <c r="S231" s="1101" t="s">
        <v>521</v>
      </c>
      <c r="T231" s="1099" t="s">
        <v>107</v>
      </c>
      <c r="U231" s="1099">
        <v>9</v>
      </c>
      <c r="V231" s="444" t="s">
        <v>108</v>
      </c>
      <c r="W231" s="1099" t="s">
        <v>109</v>
      </c>
      <c r="X231" s="1108" t="s">
        <v>76</v>
      </c>
      <c r="Y231" s="1101" t="s">
        <v>110</v>
      </c>
      <c r="Z231" s="1099" t="s">
        <v>78</v>
      </c>
      <c r="AA231" s="449">
        <v>0</v>
      </c>
      <c r="AB231" s="449">
        <v>0.34</v>
      </c>
      <c r="AC231" s="449">
        <v>0.33</v>
      </c>
      <c r="AD231" s="449">
        <v>0.33</v>
      </c>
      <c r="AE231" s="111"/>
      <c r="AF231" s="111"/>
      <c r="AG231" s="111"/>
      <c r="AH231" s="111"/>
      <c r="AI231" s="40"/>
      <c r="AJ231" s="41"/>
      <c r="AK231" s="59"/>
      <c r="AL231" s="59"/>
      <c r="AM231" s="59"/>
      <c r="AN231" s="41"/>
      <c r="AO231" s="40"/>
      <c r="AP231" s="59"/>
      <c r="AQ231" s="41"/>
      <c r="AR231" s="41"/>
      <c r="AS231" s="41"/>
      <c r="AT231" s="59"/>
      <c r="AU231" s="40"/>
      <c r="AV231" s="41"/>
      <c r="AW231" s="62"/>
      <c r="AX231" s="59"/>
      <c r="AY231" s="59"/>
      <c r="AZ231" s="40"/>
      <c r="BA231" s="40"/>
      <c r="BB231" s="63"/>
      <c r="BC231" s="41"/>
      <c r="BD231" s="41"/>
      <c r="BE231" s="41"/>
      <c r="BF231" s="59"/>
      <c r="BG231" s="40"/>
      <c r="BH231" s="40"/>
      <c r="BI231" s="43"/>
      <c r="BJ231" s="65"/>
      <c r="BK231" s="65"/>
      <c r="BL231" s="65"/>
      <c r="BM231" s="65"/>
      <c r="BN231" s="65"/>
      <c r="BO231" s="65"/>
      <c r="BP231" s="65"/>
      <c r="BQ231" s="65"/>
      <c r="BR231" s="65"/>
      <c r="BS231" s="65"/>
      <c r="BT231" s="65"/>
      <c r="BU231" s="65"/>
      <c r="BV231" s="65"/>
      <c r="BW231" s="43"/>
      <c r="BX231" s="65"/>
      <c r="BY231" s="65"/>
      <c r="BZ231" s="65"/>
      <c r="CA231" s="65"/>
      <c r="CB231" s="65"/>
      <c r="CC231" s="65"/>
      <c r="CD231" s="65"/>
      <c r="CE231" s="65"/>
      <c r="CF231" s="65"/>
      <c r="CG231" s="65"/>
      <c r="CH231" s="65"/>
      <c r="CI231" s="65"/>
      <c r="CJ231" s="66"/>
      <c r="CL231" s="23" t="s">
        <v>111</v>
      </c>
    </row>
    <row r="232" spans="2:90" s="26" customFormat="1" ht="65.099999999999994" customHeight="1" x14ac:dyDescent="0.2">
      <c r="B232" s="1096" t="s">
        <v>59</v>
      </c>
      <c r="C232" s="1096" t="s">
        <v>60</v>
      </c>
      <c r="D232" s="1096" t="s">
        <v>61</v>
      </c>
      <c r="E232" s="1096" t="s">
        <v>62</v>
      </c>
      <c r="F232" s="1096" t="s">
        <v>63</v>
      </c>
      <c r="G232" s="1096" t="s">
        <v>64</v>
      </c>
      <c r="H232" s="1097" t="s">
        <v>65</v>
      </c>
      <c r="I232" s="1097" t="s">
        <v>66</v>
      </c>
      <c r="J232" s="1097" t="s">
        <v>67</v>
      </c>
      <c r="K232" s="1098" t="s">
        <v>68</v>
      </c>
      <c r="L232" s="1101" t="s">
        <v>667</v>
      </c>
      <c r="M232" s="1101" t="s">
        <v>182</v>
      </c>
      <c r="N232" s="1101" t="s">
        <v>112</v>
      </c>
      <c r="O232" s="1101"/>
      <c r="P232" s="1101"/>
      <c r="Q232" s="1101"/>
      <c r="R232" s="1101"/>
      <c r="S232" s="1101" t="s">
        <v>521</v>
      </c>
      <c r="T232" s="1099" t="s">
        <v>107</v>
      </c>
      <c r="U232" s="1101">
        <v>3</v>
      </c>
      <c r="V232" s="1109" t="s">
        <v>113</v>
      </c>
      <c r="W232" s="1101" t="s">
        <v>114</v>
      </c>
      <c r="X232" s="1099" t="s">
        <v>76</v>
      </c>
      <c r="Y232" s="1099" t="s">
        <v>115</v>
      </c>
      <c r="Z232" s="1099" t="s">
        <v>78</v>
      </c>
      <c r="AA232" s="449">
        <v>0</v>
      </c>
      <c r="AB232" s="449">
        <v>0.33</v>
      </c>
      <c r="AC232" s="449">
        <v>0.33</v>
      </c>
      <c r="AD232" s="449">
        <v>0.33</v>
      </c>
      <c r="AE232" s="111"/>
      <c r="AF232" s="111"/>
      <c r="AG232" s="111"/>
      <c r="AH232" s="111"/>
      <c r="AI232" s="40"/>
      <c r="AJ232" s="41"/>
      <c r="AK232" s="59"/>
      <c r="AL232" s="59"/>
      <c r="AM232" s="59"/>
      <c r="AN232" s="41"/>
      <c r="AO232" s="40"/>
      <c r="AP232" s="59"/>
      <c r="AQ232" s="41"/>
      <c r="AR232" s="41"/>
      <c r="AS232" s="41"/>
      <c r="AT232" s="59"/>
      <c r="AU232" s="40"/>
      <c r="AV232" s="41"/>
      <c r="AW232" s="67"/>
      <c r="AX232" s="59"/>
      <c r="AY232" s="59"/>
      <c r="AZ232" s="40"/>
      <c r="BA232" s="40"/>
      <c r="BB232" s="63"/>
      <c r="BC232" s="41"/>
      <c r="BD232" s="41"/>
      <c r="BE232" s="41"/>
      <c r="BF232" s="59"/>
      <c r="BG232" s="40"/>
      <c r="BH232" s="40"/>
      <c r="BI232" s="43"/>
      <c r="BJ232" s="65"/>
      <c r="BK232" s="65"/>
      <c r="BL232" s="65"/>
      <c r="BM232" s="65"/>
      <c r="BN232" s="65"/>
      <c r="BO232" s="65"/>
      <c r="BP232" s="65"/>
      <c r="BQ232" s="65"/>
      <c r="BR232" s="65"/>
      <c r="BS232" s="65"/>
      <c r="BT232" s="65"/>
      <c r="BU232" s="65"/>
      <c r="BV232" s="65"/>
      <c r="BW232" s="43"/>
      <c r="BX232" s="65"/>
      <c r="BY232" s="65"/>
      <c r="BZ232" s="65"/>
      <c r="CA232" s="65"/>
      <c r="CB232" s="65"/>
      <c r="CC232" s="65"/>
      <c r="CD232" s="65"/>
      <c r="CE232" s="65"/>
      <c r="CF232" s="65"/>
      <c r="CG232" s="65"/>
      <c r="CH232" s="65"/>
      <c r="CI232" s="65"/>
      <c r="CJ232" s="66"/>
      <c r="CL232" s="23" t="s">
        <v>111</v>
      </c>
    </row>
    <row r="233" spans="2:90" s="26" customFormat="1" ht="65.099999999999994" customHeight="1" x14ac:dyDescent="0.2">
      <c r="B233" s="1096" t="s">
        <v>59</v>
      </c>
      <c r="C233" s="1096" t="s">
        <v>60</v>
      </c>
      <c r="D233" s="1096" t="s">
        <v>61</v>
      </c>
      <c r="E233" s="1096" t="s">
        <v>62</v>
      </c>
      <c r="F233" s="1096" t="s">
        <v>63</v>
      </c>
      <c r="G233" s="1096" t="s">
        <v>64</v>
      </c>
      <c r="H233" s="1097" t="s">
        <v>65</v>
      </c>
      <c r="I233" s="1097" t="s">
        <v>66</v>
      </c>
      <c r="J233" s="1097" t="s">
        <v>67</v>
      </c>
      <c r="K233" s="1098" t="s">
        <v>68</v>
      </c>
      <c r="L233" s="1101" t="s">
        <v>667</v>
      </c>
      <c r="M233" s="1101" t="s">
        <v>182</v>
      </c>
      <c r="N233" s="1101" t="s">
        <v>116</v>
      </c>
      <c r="O233" s="1101"/>
      <c r="P233" s="1101"/>
      <c r="Q233" s="1101"/>
      <c r="R233" s="1101"/>
      <c r="S233" s="1101" t="s">
        <v>521</v>
      </c>
      <c r="T233" s="1099" t="s">
        <v>107</v>
      </c>
      <c r="U233" s="1099">
        <v>3</v>
      </c>
      <c r="V233" s="447" t="s">
        <v>117</v>
      </c>
      <c r="W233" s="1099" t="s">
        <v>118</v>
      </c>
      <c r="X233" s="1099" t="s">
        <v>76</v>
      </c>
      <c r="Y233" s="1099" t="s">
        <v>119</v>
      </c>
      <c r="Z233" s="1099" t="s">
        <v>78</v>
      </c>
      <c r="AA233" s="449"/>
      <c r="AB233" s="449">
        <v>0.33</v>
      </c>
      <c r="AC233" s="449">
        <v>0.33</v>
      </c>
      <c r="AD233" s="449">
        <v>0.34</v>
      </c>
      <c r="AE233" s="111"/>
      <c r="AF233" s="111"/>
      <c r="AG233" s="111"/>
      <c r="AH233" s="111"/>
      <c r="AI233" s="40"/>
      <c r="AJ233" s="41"/>
      <c r="AK233" s="62"/>
      <c r="AL233" s="59"/>
      <c r="AM233" s="59"/>
      <c r="AN233" s="41"/>
      <c r="AO233" s="40"/>
      <c r="AP233" s="63"/>
      <c r="AQ233" s="41"/>
      <c r="AR233" s="41"/>
      <c r="AS233" s="41"/>
      <c r="AT233" s="59"/>
      <c r="AU233" s="40"/>
      <c r="AV233" s="41"/>
      <c r="AW233" s="62"/>
      <c r="AX233" s="59"/>
      <c r="AY233" s="59"/>
      <c r="AZ233" s="40"/>
      <c r="BA233" s="40"/>
      <c r="BB233" s="63"/>
      <c r="BC233" s="41"/>
      <c r="BD233" s="41"/>
      <c r="BE233" s="41"/>
      <c r="BF233" s="59"/>
      <c r="BG233" s="40"/>
      <c r="BH233" s="40"/>
      <c r="BI233" s="43"/>
      <c r="BJ233" s="65"/>
      <c r="BK233" s="65"/>
      <c r="BL233" s="65"/>
      <c r="BM233" s="65"/>
      <c r="BN233" s="65"/>
      <c r="BO233" s="65"/>
      <c r="BP233" s="65"/>
      <c r="BQ233" s="65"/>
      <c r="BR233" s="65"/>
      <c r="BS233" s="65"/>
      <c r="BT233" s="65"/>
      <c r="BU233" s="65"/>
      <c r="BV233" s="65"/>
      <c r="BW233" s="43"/>
      <c r="BX233" s="65"/>
      <c r="BY233" s="65"/>
      <c r="BZ233" s="65"/>
      <c r="CA233" s="65"/>
      <c r="CB233" s="65"/>
      <c r="CC233" s="65"/>
      <c r="CD233" s="65"/>
      <c r="CE233" s="65"/>
      <c r="CF233" s="65"/>
      <c r="CG233" s="65"/>
      <c r="CH233" s="65"/>
      <c r="CI233" s="65"/>
      <c r="CJ233" s="66"/>
      <c r="CL233" s="23" t="s">
        <v>111</v>
      </c>
    </row>
    <row r="234" spans="2:90" s="26" customFormat="1" ht="65.099999999999994" customHeight="1" x14ac:dyDescent="0.2">
      <c r="B234" s="1096" t="s">
        <v>59</v>
      </c>
      <c r="C234" s="1096" t="s">
        <v>60</v>
      </c>
      <c r="D234" s="1096" t="s">
        <v>61</v>
      </c>
      <c r="E234" s="1096" t="s">
        <v>62</v>
      </c>
      <c r="F234" s="1096" t="s">
        <v>63</v>
      </c>
      <c r="G234" s="1096" t="s">
        <v>64</v>
      </c>
      <c r="H234" s="1097" t="s">
        <v>65</v>
      </c>
      <c r="I234" s="1097" t="s">
        <v>66</v>
      </c>
      <c r="J234" s="1097" t="s">
        <v>67</v>
      </c>
      <c r="K234" s="1098" t="s">
        <v>68</v>
      </c>
      <c r="L234" s="1101" t="s">
        <v>667</v>
      </c>
      <c r="M234" s="1101" t="s">
        <v>182</v>
      </c>
      <c r="N234" s="1101" t="s">
        <v>120</v>
      </c>
      <c r="O234" s="1101"/>
      <c r="P234" s="1101"/>
      <c r="Q234" s="1101"/>
      <c r="R234" s="1101"/>
      <c r="S234" s="1101" t="s">
        <v>521</v>
      </c>
      <c r="T234" s="1099" t="s">
        <v>107</v>
      </c>
      <c r="U234" s="1099" t="s">
        <v>691</v>
      </c>
      <c r="V234" s="444" t="s">
        <v>121</v>
      </c>
      <c r="W234" s="1099" t="s">
        <v>122</v>
      </c>
      <c r="X234" s="1099" t="s">
        <v>76</v>
      </c>
      <c r="Y234" s="1099" t="s">
        <v>692</v>
      </c>
      <c r="Z234" s="1099" t="s">
        <v>78</v>
      </c>
      <c r="AA234" s="449"/>
      <c r="AB234" s="449">
        <v>1</v>
      </c>
      <c r="AC234" s="449"/>
      <c r="AD234" s="449"/>
      <c r="AE234" s="111"/>
      <c r="AF234" s="111"/>
      <c r="AG234" s="111"/>
      <c r="AH234" s="111"/>
      <c r="AI234" s="40"/>
      <c r="AJ234" s="41"/>
      <c r="AK234" s="62"/>
      <c r="AL234" s="59"/>
      <c r="AM234" s="59"/>
      <c r="AN234" s="41"/>
      <c r="AO234" s="40"/>
      <c r="AP234" s="63"/>
      <c r="AQ234" s="41"/>
      <c r="AR234" s="41"/>
      <c r="AS234" s="41"/>
      <c r="AT234" s="59"/>
      <c r="AU234" s="40"/>
      <c r="AV234" s="41"/>
      <c r="AW234" s="62"/>
      <c r="AX234" s="59"/>
      <c r="AY234" s="59"/>
      <c r="AZ234" s="40"/>
      <c r="BA234" s="40"/>
      <c r="BB234" s="63"/>
      <c r="BC234" s="41"/>
      <c r="BD234" s="41"/>
      <c r="BE234" s="41"/>
      <c r="BF234" s="59"/>
      <c r="BG234" s="40"/>
      <c r="BH234" s="40"/>
      <c r="BI234" s="43"/>
      <c r="BJ234" s="65"/>
      <c r="BK234" s="65"/>
      <c r="BL234" s="65"/>
      <c r="BM234" s="65"/>
      <c r="BN234" s="65"/>
      <c r="BO234" s="65"/>
      <c r="BP234" s="65"/>
      <c r="BQ234" s="65"/>
      <c r="BR234" s="65"/>
      <c r="BS234" s="65"/>
      <c r="BT234" s="65"/>
      <c r="BU234" s="65"/>
      <c r="BV234" s="65"/>
      <c r="BW234" s="43"/>
      <c r="BX234" s="65"/>
      <c r="BY234" s="65"/>
      <c r="BZ234" s="65"/>
      <c r="CA234" s="65"/>
      <c r="CB234" s="65"/>
      <c r="CC234" s="65"/>
      <c r="CD234" s="65"/>
      <c r="CE234" s="65"/>
      <c r="CF234" s="65"/>
      <c r="CG234" s="65"/>
      <c r="CH234" s="65"/>
      <c r="CI234" s="65"/>
      <c r="CJ234" s="66"/>
      <c r="CL234" s="23" t="s">
        <v>111</v>
      </c>
    </row>
    <row r="235" spans="2:90" s="26" customFormat="1" ht="65.099999999999994" customHeight="1" x14ac:dyDescent="0.2">
      <c r="B235" s="1096" t="s">
        <v>59</v>
      </c>
      <c r="C235" s="1096" t="s">
        <v>60</v>
      </c>
      <c r="D235" s="1096" t="s">
        <v>61</v>
      </c>
      <c r="E235" s="1096" t="s">
        <v>62</v>
      </c>
      <c r="F235" s="1096" t="s">
        <v>63</v>
      </c>
      <c r="G235" s="1096" t="s">
        <v>64</v>
      </c>
      <c r="H235" s="1097" t="s">
        <v>65</v>
      </c>
      <c r="I235" s="1097" t="s">
        <v>66</v>
      </c>
      <c r="J235" s="1097" t="s">
        <v>67</v>
      </c>
      <c r="K235" s="1098" t="s">
        <v>68</v>
      </c>
      <c r="L235" s="1101" t="s">
        <v>667</v>
      </c>
      <c r="M235" s="1101" t="s">
        <v>182</v>
      </c>
      <c r="N235" s="1101" t="s">
        <v>124</v>
      </c>
      <c r="O235" s="1101"/>
      <c r="P235" s="1101"/>
      <c r="Q235" s="1101"/>
      <c r="R235" s="1101"/>
      <c r="S235" s="1101" t="s">
        <v>521</v>
      </c>
      <c r="T235" s="1099" t="s">
        <v>107</v>
      </c>
      <c r="U235" s="1099">
        <v>9</v>
      </c>
      <c r="V235" s="444" t="s">
        <v>125</v>
      </c>
      <c r="W235" s="1099" t="s">
        <v>109</v>
      </c>
      <c r="X235" s="1099" t="s">
        <v>76</v>
      </c>
      <c r="Y235" s="1101" t="s">
        <v>126</v>
      </c>
      <c r="Z235" s="1099" t="s">
        <v>78</v>
      </c>
      <c r="AA235" s="449"/>
      <c r="AB235" s="449">
        <v>0.33</v>
      </c>
      <c r="AC235" s="449">
        <v>0.33</v>
      </c>
      <c r="AD235" s="449">
        <v>0.33</v>
      </c>
      <c r="AE235" s="111"/>
      <c r="AF235" s="111"/>
      <c r="AG235" s="111"/>
      <c r="AH235" s="111"/>
      <c r="AI235" s="40"/>
      <c r="AJ235" s="41"/>
      <c r="AK235" s="62"/>
      <c r="AL235" s="59"/>
      <c r="AM235" s="59"/>
      <c r="AN235" s="41"/>
      <c r="AO235" s="40"/>
      <c r="AP235" s="63"/>
      <c r="AQ235" s="41"/>
      <c r="AR235" s="41"/>
      <c r="AS235" s="41"/>
      <c r="AT235" s="59"/>
      <c r="AU235" s="40"/>
      <c r="AV235" s="41"/>
      <c r="AW235" s="59"/>
      <c r="AX235" s="59"/>
      <c r="AY235" s="59"/>
      <c r="AZ235" s="40"/>
      <c r="BA235" s="40"/>
      <c r="BB235" s="59"/>
      <c r="BC235" s="41"/>
      <c r="BD235" s="41"/>
      <c r="BE235" s="41"/>
      <c r="BF235" s="59"/>
      <c r="BG235" s="40"/>
      <c r="BH235" s="40"/>
      <c r="BI235" s="43"/>
      <c r="BJ235" s="65"/>
      <c r="BK235" s="65"/>
      <c r="BL235" s="65"/>
      <c r="BM235" s="65"/>
      <c r="BN235" s="65"/>
      <c r="BO235" s="65"/>
      <c r="BP235" s="65"/>
      <c r="BQ235" s="65"/>
      <c r="BR235" s="65"/>
      <c r="BS235" s="65"/>
      <c r="BT235" s="65"/>
      <c r="BU235" s="65"/>
      <c r="BV235" s="65"/>
      <c r="BW235" s="43"/>
      <c r="BX235" s="65"/>
      <c r="BY235" s="65"/>
      <c r="BZ235" s="65"/>
      <c r="CA235" s="65"/>
      <c r="CB235" s="65"/>
      <c r="CC235" s="65"/>
      <c r="CD235" s="65"/>
      <c r="CE235" s="65"/>
      <c r="CF235" s="65"/>
      <c r="CG235" s="65"/>
      <c r="CH235" s="65"/>
      <c r="CI235" s="65"/>
      <c r="CJ235" s="66"/>
      <c r="CL235" s="23" t="s">
        <v>111</v>
      </c>
    </row>
    <row r="236" spans="2:90" s="26" customFormat="1" ht="65.099999999999994" customHeight="1" x14ac:dyDescent="0.2">
      <c r="B236" s="1096" t="s">
        <v>59</v>
      </c>
      <c r="C236" s="1096" t="s">
        <v>60</v>
      </c>
      <c r="D236" s="1096" t="s">
        <v>61</v>
      </c>
      <c r="E236" s="1096" t="s">
        <v>62</v>
      </c>
      <c r="F236" s="1096" t="s">
        <v>63</v>
      </c>
      <c r="G236" s="1096" t="s">
        <v>64</v>
      </c>
      <c r="H236" s="1097" t="s">
        <v>65</v>
      </c>
      <c r="I236" s="1097" t="s">
        <v>66</v>
      </c>
      <c r="J236" s="1097" t="s">
        <v>67</v>
      </c>
      <c r="K236" s="1098" t="s">
        <v>104</v>
      </c>
      <c r="L236" s="1101" t="s">
        <v>667</v>
      </c>
      <c r="M236" s="1101" t="s">
        <v>182</v>
      </c>
      <c r="N236" s="1101" t="s">
        <v>127</v>
      </c>
      <c r="O236" s="1101"/>
      <c r="P236" s="1101"/>
      <c r="Q236" s="1101"/>
      <c r="R236" s="1101"/>
      <c r="S236" s="1101" t="s">
        <v>521</v>
      </c>
      <c r="T236" s="1099" t="s">
        <v>107</v>
      </c>
      <c r="U236" s="1099">
        <v>9</v>
      </c>
      <c r="V236" s="444" t="s">
        <v>128</v>
      </c>
      <c r="W236" s="1099" t="s">
        <v>109</v>
      </c>
      <c r="X236" s="1108" t="s">
        <v>76</v>
      </c>
      <c r="Y236" s="1101" t="s">
        <v>129</v>
      </c>
      <c r="Z236" s="1099" t="s">
        <v>78</v>
      </c>
      <c r="AA236" s="449"/>
      <c r="AB236" s="449">
        <v>0.33</v>
      </c>
      <c r="AC236" s="449">
        <v>0.33</v>
      </c>
      <c r="AD236" s="449">
        <v>0.34</v>
      </c>
      <c r="AE236" s="111"/>
      <c r="AF236" s="111"/>
      <c r="AG236" s="111"/>
      <c r="AH236" s="111"/>
      <c r="AI236" s="40"/>
      <c r="AJ236" s="41"/>
      <c r="AK236" s="59"/>
      <c r="AL236" s="59"/>
      <c r="AM236" s="59"/>
      <c r="AN236" s="41"/>
      <c r="AO236" s="40"/>
      <c r="AP236" s="59"/>
      <c r="AQ236" s="41"/>
      <c r="AR236" s="41"/>
      <c r="AS236" s="41"/>
      <c r="AT236" s="59"/>
      <c r="AU236" s="40"/>
      <c r="AV236" s="41"/>
      <c r="AW236" s="62"/>
      <c r="AX236" s="59"/>
      <c r="AY236" s="59"/>
      <c r="AZ236" s="40"/>
      <c r="BA236" s="40"/>
      <c r="BB236" s="63"/>
      <c r="BC236" s="41"/>
      <c r="BD236" s="41"/>
      <c r="BE236" s="41"/>
      <c r="BF236" s="59"/>
      <c r="BG236" s="40"/>
      <c r="BH236" s="40"/>
      <c r="BI236" s="43"/>
      <c r="BJ236" s="65"/>
      <c r="BK236" s="65"/>
      <c r="BL236" s="65"/>
      <c r="BM236" s="65"/>
      <c r="BN236" s="65"/>
      <c r="BO236" s="65"/>
      <c r="BP236" s="65"/>
      <c r="BQ236" s="65"/>
      <c r="BR236" s="65"/>
      <c r="BS236" s="65"/>
      <c r="BT236" s="65"/>
      <c r="BU236" s="65"/>
      <c r="BV236" s="65"/>
      <c r="BW236" s="43"/>
      <c r="BX236" s="65"/>
      <c r="BY236" s="65"/>
      <c r="BZ236" s="65"/>
      <c r="CA236" s="65"/>
      <c r="CB236" s="65"/>
      <c r="CC236" s="65"/>
      <c r="CD236" s="65"/>
      <c r="CE236" s="65"/>
      <c r="CF236" s="65"/>
      <c r="CG236" s="65"/>
      <c r="CH236" s="65"/>
      <c r="CI236" s="65"/>
      <c r="CJ236" s="66"/>
      <c r="CL236" s="23" t="s">
        <v>111</v>
      </c>
    </row>
    <row r="237" spans="2:90" s="26" customFormat="1" ht="65.099999999999994" customHeight="1" x14ac:dyDescent="0.2">
      <c r="B237" s="1096" t="s">
        <v>59</v>
      </c>
      <c r="C237" s="1096" t="s">
        <v>60</v>
      </c>
      <c r="D237" s="1096" t="s">
        <v>61</v>
      </c>
      <c r="E237" s="1096" t="s">
        <v>62</v>
      </c>
      <c r="F237" s="1096" t="s">
        <v>63</v>
      </c>
      <c r="G237" s="1096" t="s">
        <v>64</v>
      </c>
      <c r="H237" s="1097" t="s">
        <v>65</v>
      </c>
      <c r="I237" s="1097" t="s">
        <v>66</v>
      </c>
      <c r="J237" s="1097" t="s">
        <v>67</v>
      </c>
      <c r="K237" s="1098" t="s">
        <v>104</v>
      </c>
      <c r="L237" s="1101" t="s">
        <v>667</v>
      </c>
      <c r="M237" s="1101" t="s">
        <v>182</v>
      </c>
      <c r="N237" s="1101" t="s">
        <v>130</v>
      </c>
      <c r="O237" s="1101"/>
      <c r="P237" s="1101"/>
      <c r="Q237" s="1101"/>
      <c r="R237" s="1101"/>
      <c r="S237" s="1101" t="s">
        <v>521</v>
      </c>
      <c r="T237" s="1099" t="s">
        <v>107</v>
      </c>
      <c r="U237" s="1110">
        <v>1</v>
      </c>
      <c r="V237" s="444" t="s">
        <v>130</v>
      </c>
      <c r="W237" s="1099" t="s">
        <v>131</v>
      </c>
      <c r="X237" s="1099" t="s">
        <v>76</v>
      </c>
      <c r="Y237" s="1099" t="s">
        <v>132</v>
      </c>
      <c r="Z237" s="1099" t="s">
        <v>78</v>
      </c>
      <c r="AA237" s="449"/>
      <c r="AB237" s="449"/>
      <c r="AC237" s="449"/>
      <c r="AD237" s="449">
        <v>1</v>
      </c>
      <c r="AE237" s="111"/>
      <c r="AF237" s="111"/>
      <c r="AG237" s="111"/>
      <c r="AH237" s="111"/>
      <c r="AI237" s="40"/>
      <c r="AJ237" s="41"/>
      <c r="AK237" s="59"/>
      <c r="AL237" s="59"/>
      <c r="AM237" s="59"/>
      <c r="AN237" s="41"/>
      <c r="AO237" s="40"/>
      <c r="AP237" s="59"/>
      <c r="AQ237" s="41"/>
      <c r="AR237" s="41"/>
      <c r="AS237" s="41"/>
      <c r="AT237" s="59"/>
      <c r="AU237" s="40"/>
      <c r="AV237" s="41"/>
      <c r="AW237" s="62"/>
      <c r="AX237" s="59"/>
      <c r="AY237" s="59"/>
      <c r="AZ237" s="40"/>
      <c r="BA237" s="40"/>
      <c r="BB237" s="63"/>
      <c r="BC237" s="41"/>
      <c r="BD237" s="41"/>
      <c r="BE237" s="41"/>
      <c r="BF237" s="59"/>
      <c r="BG237" s="40"/>
      <c r="BH237" s="40"/>
      <c r="BI237" s="43"/>
      <c r="BJ237" s="65"/>
      <c r="BK237" s="65"/>
      <c r="BL237" s="65"/>
      <c r="BM237" s="65"/>
      <c r="BN237" s="65"/>
      <c r="BO237" s="65"/>
      <c r="BP237" s="65"/>
      <c r="BQ237" s="65"/>
      <c r="BR237" s="65"/>
      <c r="BS237" s="65"/>
      <c r="BT237" s="65"/>
      <c r="BU237" s="65"/>
      <c r="BV237" s="65"/>
      <c r="BW237" s="43"/>
      <c r="BX237" s="65"/>
      <c r="BY237" s="65"/>
      <c r="BZ237" s="65"/>
      <c r="CA237" s="65"/>
      <c r="CB237" s="65"/>
      <c r="CC237" s="65"/>
      <c r="CD237" s="65"/>
      <c r="CE237" s="65"/>
      <c r="CF237" s="65"/>
      <c r="CG237" s="65"/>
      <c r="CH237" s="65"/>
      <c r="CI237" s="65"/>
      <c r="CJ237" s="66"/>
      <c r="CL237" s="23" t="s">
        <v>111</v>
      </c>
    </row>
    <row r="238" spans="2:90" s="26" customFormat="1" ht="65.099999999999994" customHeight="1" x14ac:dyDescent="0.2">
      <c r="B238" s="1096" t="s">
        <v>59</v>
      </c>
      <c r="C238" s="1096" t="s">
        <v>60</v>
      </c>
      <c r="D238" s="1096" t="s">
        <v>61</v>
      </c>
      <c r="E238" s="1096" t="s">
        <v>62</v>
      </c>
      <c r="F238" s="1096" t="s">
        <v>63</v>
      </c>
      <c r="G238" s="1096" t="s">
        <v>64</v>
      </c>
      <c r="H238" s="1097" t="s">
        <v>65</v>
      </c>
      <c r="I238" s="1097" t="s">
        <v>66</v>
      </c>
      <c r="J238" s="1097" t="s">
        <v>67</v>
      </c>
      <c r="K238" s="1098" t="s">
        <v>104</v>
      </c>
      <c r="L238" s="1101" t="s">
        <v>693</v>
      </c>
      <c r="M238" s="1101" t="s">
        <v>693</v>
      </c>
      <c r="N238" s="1101" t="s">
        <v>694</v>
      </c>
      <c r="O238" s="1101"/>
      <c r="P238" s="1101"/>
      <c r="Q238" s="1101"/>
      <c r="R238" s="1101"/>
      <c r="S238" s="1101" t="s">
        <v>521</v>
      </c>
      <c r="T238" s="1101" t="s">
        <v>695</v>
      </c>
      <c r="U238" s="444">
        <v>4</v>
      </c>
      <c r="V238" s="1132" t="s">
        <v>696</v>
      </c>
      <c r="W238" s="1132" t="s">
        <v>697</v>
      </c>
      <c r="X238" s="1133" t="s">
        <v>86</v>
      </c>
      <c r="Y238" s="1132" t="s">
        <v>698</v>
      </c>
      <c r="Z238" s="1119" t="s">
        <v>78</v>
      </c>
      <c r="AA238" s="449">
        <v>0.25</v>
      </c>
      <c r="AB238" s="449">
        <v>0.25</v>
      </c>
      <c r="AC238" s="449">
        <v>0.25</v>
      </c>
      <c r="AD238" s="449">
        <v>0.25</v>
      </c>
      <c r="AE238" s="111"/>
      <c r="AF238" s="111"/>
      <c r="AG238" s="111"/>
      <c r="AH238" s="111"/>
      <c r="AI238" s="40"/>
      <c r="AJ238" s="41"/>
      <c r="AK238" s="59"/>
      <c r="AL238" s="59"/>
      <c r="AM238" s="59"/>
      <c r="AN238" s="41"/>
      <c r="AO238" s="40"/>
      <c r="AP238" s="59"/>
      <c r="AQ238" s="41"/>
      <c r="AR238" s="41"/>
      <c r="AS238" s="41"/>
      <c r="AT238" s="59"/>
      <c r="AU238" s="40"/>
      <c r="AV238" s="41"/>
      <c r="AW238" s="42"/>
      <c r="AX238" s="59"/>
      <c r="AY238" s="59"/>
      <c r="AZ238" s="40"/>
      <c r="BA238" s="40"/>
      <c r="BB238" s="63"/>
      <c r="BC238" s="41"/>
      <c r="BD238" s="41"/>
      <c r="BE238" s="41"/>
      <c r="BF238" s="59"/>
      <c r="BG238" s="40"/>
      <c r="BH238" s="40"/>
      <c r="BI238" s="43"/>
      <c r="BJ238" s="65"/>
      <c r="BK238" s="65"/>
      <c r="BL238" s="65"/>
      <c r="BM238" s="65"/>
      <c r="BN238" s="65"/>
      <c r="BO238" s="65"/>
      <c r="BP238" s="65"/>
      <c r="BQ238" s="65"/>
      <c r="BR238" s="65"/>
      <c r="BS238" s="65"/>
      <c r="BT238" s="65"/>
      <c r="BU238" s="65"/>
      <c r="BV238" s="65"/>
      <c r="BW238" s="43"/>
      <c r="BX238" s="65"/>
      <c r="BY238" s="65"/>
      <c r="BZ238" s="65"/>
      <c r="CA238" s="65"/>
      <c r="CB238" s="65"/>
      <c r="CC238" s="65"/>
      <c r="CD238" s="65"/>
      <c r="CE238" s="65"/>
      <c r="CF238" s="65"/>
      <c r="CG238" s="65"/>
      <c r="CH238" s="65"/>
      <c r="CI238" s="65"/>
      <c r="CJ238" s="66"/>
    </row>
    <row r="239" spans="2:90" s="26" customFormat="1" ht="65.099999999999994" customHeight="1" x14ac:dyDescent="0.2">
      <c r="B239" s="1096" t="s">
        <v>59</v>
      </c>
      <c r="C239" s="1096" t="s">
        <v>60</v>
      </c>
      <c r="D239" s="1096" t="s">
        <v>61</v>
      </c>
      <c r="E239" s="1096" t="s">
        <v>62</v>
      </c>
      <c r="F239" s="1096" t="s">
        <v>63</v>
      </c>
      <c r="G239" s="1096" t="s">
        <v>64</v>
      </c>
      <c r="H239" s="1097" t="s">
        <v>65</v>
      </c>
      <c r="I239" s="1097" t="s">
        <v>66</v>
      </c>
      <c r="J239" s="1097" t="s">
        <v>67</v>
      </c>
      <c r="K239" s="1098" t="s">
        <v>104</v>
      </c>
      <c r="L239" s="1101" t="s">
        <v>693</v>
      </c>
      <c r="M239" s="1101" t="s">
        <v>693</v>
      </c>
      <c r="N239" s="1101" t="s">
        <v>699</v>
      </c>
      <c r="O239" s="1101"/>
      <c r="P239" s="1101"/>
      <c r="Q239" s="1101"/>
      <c r="R239" s="1101"/>
      <c r="S239" s="1101" t="s">
        <v>521</v>
      </c>
      <c r="T239" s="1101" t="s">
        <v>695</v>
      </c>
      <c r="U239" s="444">
        <v>2</v>
      </c>
      <c r="V239" s="1111" t="s">
        <v>700</v>
      </c>
      <c r="W239" s="1111" t="s">
        <v>701</v>
      </c>
      <c r="X239" s="1133" t="s">
        <v>86</v>
      </c>
      <c r="Y239" s="1100" t="s">
        <v>702</v>
      </c>
      <c r="Z239" s="1119" t="s">
        <v>78</v>
      </c>
      <c r="AA239" s="445"/>
      <c r="AB239" s="445"/>
      <c r="AC239" s="447">
        <v>1</v>
      </c>
      <c r="AD239" s="445"/>
      <c r="AE239" s="111"/>
      <c r="AF239" s="111"/>
      <c r="AG239" s="111"/>
      <c r="AH239" s="111"/>
      <c r="AI239" s="40"/>
      <c r="AJ239" s="41"/>
      <c r="AK239" s="59"/>
      <c r="AL239" s="59"/>
      <c r="AM239" s="59"/>
      <c r="AN239" s="41"/>
      <c r="AO239" s="40"/>
      <c r="AP239" s="59"/>
      <c r="AQ239" s="41"/>
      <c r="AR239" s="41"/>
      <c r="AS239" s="41"/>
      <c r="AT239" s="59"/>
      <c r="AU239" s="40"/>
      <c r="AV239" s="41"/>
      <c r="AW239" s="42"/>
      <c r="AX239" s="59"/>
      <c r="AY239" s="59"/>
      <c r="AZ239" s="40"/>
      <c r="BA239" s="40"/>
      <c r="BB239" s="63"/>
      <c r="BC239" s="41"/>
      <c r="BD239" s="41"/>
      <c r="BE239" s="41"/>
      <c r="BF239" s="59"/>
      <c r="BG239" s="40"/>
      <c r="BH239" s="40"/>
      <c r="BI239" s="43"/>
      <c r="BJ239" s="65"/>
      <c r="BK239" s="65"/>
      <c r="BL239" s="65"/>
      <c r="BM239" s="65"/>
      <c r="BN239" s="65"/>
      <c r="BO239" s="65"/>
      <c r="BP239" s="65"/>
      <c r="BQ239" s="65"/>
      <c r="BR239" s="65"/>
      <c r="BS239" s="65"/>
      <c r="BT239" s="65"/>
      <c r="BU239" s="65"/>
      <c r="BV239" s="65"/>
      <c r="BW239" s="43"/>
      <c r="BX239" s="65"/>
      <c r="BY239" s="65"/>
      <c r="BZ239" s="65"/>
      <c r="CA239" s="65"/>
      <c r="CB239" s="65"/>
      <c r="CC239" s="65"/>
      <c r="CD239" s="65"/>
      <c r="CE239" s="65"/>
      <c r="CF239" s="65"/>
      <c r="CG239" s="65"/>
      <c r="CH239" s="65"/>
      <c r="CI239" s="65"/>
      <c r="CJ239" s="66"/>
    </row>
    <row r="240" spans="2:90" s="26" customFormat="1" ht="65.099999999999994" customHeight="1" x14ac:dyDescent="0.2">
      <c r="B240" s="1096" t="s">
        <v>59</v>
      </c>
      <c r="C240" s="1096" t="s">
        <v>60</v>
      </c>
      <c r="D240" s="1096" t="s">
        <v>61</v>
      </c>
      <c r="E240" s="1096" t="s">
        <v>62</v>
      </c>
      <c r="F240" s="1096" t="s">
        <v>63</v>
      </c>
      <c r="G240" s="1096" t="s">
        <v>64</v>
      </c>
      <c r="H240" s="1097" t="s">
        <v>65</v>
      </c>
      <c r="I240" s="1097" t="s">
        <v>66</v>
      </c>
      <c r="J240" s="1097" t="s">
        <v>67</v>
      </c>
      <c r="K240" s="1098" t="s">
        <v>104</v>
      </c>
      <c r="L240" s="1101" t="s">
        <v>693</v>
      </c>
      <c r="M240" s="1101" t="s">
        <v>693</v>
      </c>
      <c r="N240" s="1101" t="s">
        <v>703</v>
      </c>
      <c r="O240" s="1101"/>
      <c r="P240" s="1101"/>
      <c r="Q240" s="1101"/>
      <c r="R240" s="1101"/>
      <c r="S240" s="1101" t="s">
        <v>521</v>
      </c>
      <c r="T240" s="1101" t="s">
        <v>695</v>
      </c>
      <c r="U240" s="444">
        <v>3</v>
      </c>
      <c r="V240" s="1111" t="s">
        <v>704</v>
      </c>
      <c r="W240" s="1111" t="s">
        <v>705</v>
      </c>
      <c r="X240" s="444" t="s">
        <v>86</v>
      </c>
      <c r="Y240" s="1100" t="s">
        <v>706</v>
      </c>
      <c r="Z240" s="1119" t="s">
        <v>78</v>
      </c>
      <c r="AA240" s="447">
        <v>0.75</v>
      </c>
      <c r="AB240" s="447">
        <v>0.25</v>
      </c>
      <c r="AC240" s="445"/>
      <c r="AD240" s="445"/>
      <c r="AE240" s="111"/>
      <c r="AF240" s="111"/>
      <c r="AG240" s="111"/>
      <c r="AH240" s="111"/>
      <c r="AI240" s="40"/>
      <c r="AJ240" s="41"/>
      <c r="AK240" s="59"/>
      <c r="AL240" s="59"/>
      <c r="AM240" s="59"/>
      <c r="AN240" s="41"/>
      <c r="AO240" s="40"/>
      <c r="AP240" s="59"/>
      <c r="AQ240" s="41"/>
      <c r="AR240" s="41"/>
      <c r="AS240" s="41"/>
      <c r="AT240" s="59"/>
      <c r="AU240" s="40"/>
      <c r="AV240" s="41"/>
      <c r="AW240" s="67"/>
      <c r="AX240" s="59"/>
      <c r="AY240" s="59"/>
      <c r="AZ240" s="40"/>
      <c r="BA240" s="40"/>
      <c r="BB240" s="63"/>
      <c r="BC240" s="41"/>
      <c r="BD240" s="41"/>
      <c r="BE240" s="41"/>
      <c r="BF240" s="59"/>
      <c r="BG240" s="40"/>
      <c r="BH240" s="40"/>
      <c r="BI240" s="43"/>
      <c r="BJ240" s="65"/>
      <c r="BK240" s="65"/>
      <c r="BL240" s="65"/>
      <c r="BM240" s="65"/>
      <c r="BN240" s="65"/>
      <c r="BO240" s="65"/>
      <c r="BP240" s="65"/>
      <c r="BQ240" s="65"/>
      <c r="BR240" s="65"/>
      <c r="BS240" s="65"/>
      <c r="BT240" s="65"/>
      <c r="BU240" s="65"/>
      <c r="BV240" s="65"/>
      <c r="BW240" s="43"/>
      <c r="BX240" s="65"/>
      <c r="BY240" s="65"/>
      <c r="BZ240" s="65"/>
      <c r="CA240" s="65"/>
      <c r="CB240" s="65"/>
      <c r="CC240" s="65"/>
      <c r="CD240" s="65"/>
      <c r="CE240" s="65"/>
      <c r="CF240" s="65"/>
      <c r="CG240" s="65"/>
      <c r="CH240" s="65"/>
      <c r="CI240" s="65"/>
      <c r="CJ240" s="66"/>
    </row>
    <row r="241" spans="2:90" s="26" customFormat="1" ht="65.099999999999994" customHeight="1" x14ac:dyDescent="0.2">
      <c r="B241" s="1096" t="s">
        <v>59</v>
      </c>
      <c r="C241" s="1096" t="s">
        <v>60</v>
      </c>
      <c r="D241" s="1096" t="s">
        <v>61</v>
      </c>
      <c r="E241" s="1096" t="s">
        <v>62</v>
      </c>
      <c r="F241" s="1096" t="s">
        <v>63</v>
      </c>
      <c r="G241" s="1096" t="s">
        <v>64</v>
      </c>
      <c r="H241" s="1097" t="s">
        <v>65</v>
      </c>
      <c r="I241" s="1097" t="s">
        <v>66</v>
      </c>
      <c r="J241" s="1097" t="s">
        <v>67</v>
      </c>
      <c r="K241" s="1098" t="s">
        <v>104</v>
      </c>
      <c r="L241" s="1101" t="s">
        <v>693</v>
      </c>
      <c r="M241" s="1101" t="s">
        <v>693</v>
      </c>
      <c r="N241" s="1101" t="s">
        <v>707</v>
      </c>
      <c r="O241" s="1101"/>
      <c r="P241" s="1101"/>
      <c r="Q241" s="1101"/>
      <c r="R241" s="1101"/>
      <c r="S241" s="1101" t="s">
        <v>521</v>
      </c>
      <c r="T241" s="1101" t="s">
        <v>695</v>
      </c>
      <c r="U241" s="447">
        <v>1</v>
      </c>
      <c r="V241" s="1101" t="s">
        <v>708</v>
      </c>
      <c r="W241" s="1111" t="s">
        <v>709</v>
      </c>
      <c r="X241" s="1099" t="s">
        <v>76</v>
      </c>
      <c r="Y241" s="1111" t="s">
        <v>710</v>
      </c>
      <c r="Z241" s="1119" t="s">
        <v>78</v>
      </c>
      <c r="AA241" s="449">
        <v>0.25</v>
      </c>
      <c r="AB241" s="449">
        <v>0.25</v>
      </c>
      <c r="AC241" s="449">
        <v>0.25</v>
      </c>
      <c r="AD241" s="449">
        <v>0.25</v>
      </c>
      <c r="AE241" s="111"/>
      <c r="AF241" s="111"/>
      <c r="AG241" s="111"/>
      <c r="AH241" s="111"/>
      <c r="AI241" s="40"/>
      <c r="AJ241" s="41"/>
      <c r="AK241" s="59"/>
      <c r="AL241" s="59"/>
      <c r="AM241" s="59"/>
      <c r="AN241" s="41"/>
      <c r="AO241" s="40"/>
      <c r="AP241" s="59"/>
      <c r="AQ241" s="41"/>
      <c r="AR241" s="41"/>
      <c r="AS241" s="41"/>
      <c r="AT241" s="59"/>
      <c r="AU241" s="40"/>
      <c r="AV241" s="41"/>
      <c r="AW241" s="67"/>
      <c r="AX241" s="59"/>
      <c r="AY241" s="59"/>
      <c r="AZ241" s="40"/>
      <c r="BA241" s="40"/>
      <c r="BB241" s="63"/>
      <c r="BC241" s="41"/>
      <c r="BD241" s="41"/>
      <c r="BE241" s="41"/>
      <c r="BF241" s="59"/>
      <c r="BG241" s="40"/>
      <c r="BH241" s="40"/>
      <c r="BI241" s="43"/>
      <c r="BJ241" s="65"/>
      <c r="BK241" s="65"/>
      <c r="BL241" s="65"/>
      <c r="BM241" s="65"/>
      <c r="BN241" s="65"/>
      <c r="BO241" s="65"/>
      <c r="BP241" s="65"/>
      <c r="BQ241" s="65"/>
      <c r="BR241" s="65"/>
      <c r="BS241" s="65"/>
      <c r="BT241" s="65"/>
      <c r="BU241" s="65"/>
      <c r="BV241" s="65"/>
      <c r="BW241" s="43"/>
      <c r="BX241" s="65"/>
      <c r="BY241" s="65"/>
      <c r="BZ241" s="65"/>
      <c r="CA241" s="65"/>
      <c r="CB241" s="65"/>
      <c r="CC241" s="65"/>
      <c r="CD241" s="65"/>
      <c r="CE241" s="65"/>
      <c r="CF241" s="65"/>
      <c r="CG241" s="65"/>
      <c r="CH241" s="65"/>
      <c r="CI241" s="65"/>
      <c r="CJ241" s="66"/>
    </row>
    <row r="242" spans="2:90" s="23" customFormat="1" ht="65.099999999999994" customHeight="1" x14ac:dyDescent="0.2">
      <c r="B242" s="1096" t="s">
        <v>59</v>
      </c>
      <c r="C242" s="1096" t="s">
        <v>60</v>
      </c>
      <c r="D242" s="1096" t="s">
        <v>61</v>
      </c>
      <c r="E242" s="1096" t="s">
        <v>62</v>
      </c>
      <c r="F242" s="1096" t="s">
        <v>63</v>
      </c>
      <c r="G242" s="1096" t="s">
        <v>64</v>
      </c>
      <c r="H242" s="1097" t="s">
        <v>65</v>
      </c>
      <c r="I242" s="1097" t="s">
        <v>66</v>
      </c>
      <c r="J242" s="1097" t="s">
        <v>67</v>
      </c>
      <c r="K242" s="1098" t="s">
        <v>104</v>
      </c>
      <c r="L242" s="1101" t="s">
        <v>693</v>
      </c>
      <c r="M242" s="1101" t="s">
        <v>693</v>
      </c>
      <c r="N242" s="1101" t="s">
        <v>711</v>
      </c>
      <c r="O242" s="1101"/>
      <c r="P242" s="1101"/>
      <c r="Q242" s="1101"/>
      <c r="R242" s="1101"/>
      <c r="S242" s="1101" t="s">
        <v>521</v>
      </c>
      <c r="T242" s="1101" t="s">
        <v>695</v>
      </c>
      <c r="U242" s="444">
        <v>2</v>
      </c>
      <c r="V242" s="1111" t="s">
        <v>712</v>
      </c>
      <c r="W242" s="1111" t="s">
        <v>713</v>
      </c>
      <c r="X242" s="1099" t="s">
        <v>86</v>
      </c>
      <c r="Y242" s="1111" t="s">
        <v>714</v>
      </c>
      <c r="Z242" s="1119" t="s">
        <v>78</v>
      </c>
      <c r="AA242" s="445"/>
      <c r="AB242" s="447">
        <v>0.5</v>
      </c>
      <c r="AC242" s="447"/>
      <c r="AD242" s="447">
        <v>0.5</v>
      </c>
      <c r="AE242" s="111"/>
      <c r="AF242" s="111"/>
      <c r="AG242" s="111"/>
      <c r="AH242" s="111"/>
      <c r="AI242" s="40"/>
      <c r="AJ242" s="41"/>
      <c r="AK242" s="47"/>
      <c r="AL242" s="47"/>
      <c r="AM242" s="47"/>
      <c r="AN242" s="41"/>
      <c r="AO242" s="40"/>
      <c r="AP242" s="47"/>
      <c r="AQ242" s="41"/>
      <c r="AR242" s="41"/>
      <c r="AS242" s="41"/>
      <c r="AT242" s="47"/>
      <c r="AU242" s="40"/>
      <c r="AV242" s="41"/>
      <c r="AW242" s="47"/>
      <c r="AX242" s="47"/>
      <c r="AY242" s="47"/>
      <c r="AZ242" s="40"/>
      <c r="BA242" s="40"/>
      <c r="BB242" s="47"/>
      <c r="BC242" s="41"/>
      <c r="BD242" s="41"/>
      <c r="BE242" s="41"/>
      <c r="BF242" s="47"/>
      <c r="BG242" s="40"/>
      <c r="BH242" s="40"/>
      <c r="BI242" s="43"/>
      <c r="BJ242" s="48"/>
      <c r="BK242" s="48"/>
      <c r="BL242" s="48"/>
      <c r="BM242" s="48"/>
      <c r="BN242" s="48"/>
      <c r="BO242" s="48"/>
      <c r="BP242" s="48"/>
      <c r="BQ242" s="48"/>
      <c r="BR242" s="48"/>
      <c r="BS242" s="48"/>
      <c r="BT242" s="48"/>
      <c r="BU242" s="48"/>
      <c r="BV242" s="48"/>
      <c r="BW242" s="43"/>
      <c r="BX242" s="48"/>
      <c r="BY242" s="48"/>
      <c r="BZ242" s="48"/>
      <c r="CA242" s="48"/>
      <c r="CB242" s="48"/>
      <c r="CC242" s="48"/>
      <c r="CD242" s="48"/>
      <c r="CE242" s="48"/>
      <c r="CF242" s="48"/>
      <c r="CG242" s="48"/>
      <c r="CH242" s="48"/>
      <c r="CI242" s="48"/>
      <c r="CJ242" s="49"/>
    </row>
    <row r="243" spans="2:90" s="26" customFormat="1" ht="65.099999999999994" customHeight="1" x14ac:dyDescent="0.2">
      <c r="B243" s="1096" t="s">
        <v>59</v>
      </c>
      <c r="C243" s="1096" t="s">
        <v>60</v>
      </c>
      <c r="D243" s="1096" t="s">
        <v>61</v>
      </c>
      <c r="E243" s="1096" t="s">
        <v>62</v>
      </c>
      <c r="F243" s="1096" t="s">
        <v>63</v>
      </c>
      <c r="G243" s="1096" t="s">
        <v>64</v>
      </c>
      <c r="H243" s="1097" t="s">
        <v>65</v>
      </c>
      <c r="I243" s="1097" t="s">
        <v>66</v>
      </c>
      <c r="J243" s="1097" t="s">
        <v>67</v>
      </c>
      <c r="K243" s="1098" t="s">
        <v>104</v>
      </c>
      <c r="L243" s="1101" t="s">
        <v>693</v>
      </c>
      <c r="M243" s="1101" t="s">
        <v>693</v>
      </c>
      <c r="N243" s="1101" t="s">
        <v>715</v>
      </c>
      <c r="O243" s="1101"/>
      <c r="P243" s="1101"/>
      <c r="Q243" s="1101"/>
      <c r="R243" s="1101"/>
      <c r="S243" s="1101" t="s">
        <v>521</v>
      </c>
      <c r="T243" s="1101" t="s">
        <v>695</v>
      </c>
      <c r="U243" s="444">
        <v>3</v>
      </c>
      <c r="V243" s="1111" t="s">
        <v>716</v>
      </c>
      <c r="W243" s="1111" t="s">
        <v>717</v>
      </c>
      <c r="X243" s="1099" t="s">
        <v>86</v>
      </c>
      <c r="Y243" s="1111" t="s">
        <v>718</v>
      </c>
      <c r="Z243" s="1119" t="s">
        <v>78</v>
      </c>
      <c r="AA243" s="447">
        <v>1</v>
      </c>
      <c r="AB243" s="445"/>
      <c r="AC243" s="445"/>
      <c r="AD243" s="445"/>
      <c r="AE243" s="111"/>
      <c r="AF243" s="111"/>
      <c r="AG243" s="111"/>
      <c r="AH243" s="111"/>
      <c r="AI243" s="40"/>
      <c r="AJ243" s="41"/>
      <c r="AK243" s="59"/>
      <c r="AL243" s="59"/>
      <c r="AM243" s="59"/>
      <c r="AN243" s="41"/>
      <c r="AO243" s="40"/>
      <c r="AP243" s="59"/>
      <c r="AQ243" s="41"/>
      <c r="AR243" s="41"/>
      <c r="AS243" s="41"/>
      <c r="AT243" s="59"/>
      <c r="AU243" s="40"/>
      <c r="AV243" s="41"/>
      <c r="AW243" s="107"/>
      <c r="AX243" s="63"/>
      <c r="AY243" s="59"/>
      <c r="AZ243" s="40"/>
      <c r="BA243" s="40"/>
      <c r="BB243" s="63"/>
      <c r="BC243" s="41"/>
      <c r="BD243" s="41"/>
      <c r="BE243" s="41"/>
      <c r="BF243" s="59"/>
      <c r="BG243" s="40"/>
      <c r="BH243" s="40"/>
      <c r="BI243" s="43"/>
      <c r="BJ243" s="65"/>
      <c r="BK243" s="65"/>
      <c r="BL243" s="65"/>
      <c r="BM243" s="65"/>
      <c r="BN243" s="65"/>
      <c r="BO243" s="65"/>
      <c r="BP243" s="65"/>
      <c r="BQ243" s="65"/>
      <c r="BR243" s="65"/>
      <c r="BS243" s="65"/>
      <c r="BT243" s="65"/>
      <c r="BU243" s="65"/>
      <c r="BV243" s="65"/>
      <c r="BW243" s="43"/>
      <c r="BX243" s="65"/>
      <c r="BY243" s="65"/>
      <c r="BZ243" s="65"/>
      <c r="CA243" s="65"/>
      <c r="CB243" s="65"/>
      <c r="CC243" s="65"/>
      <c r="CD243" s="65"/>
      <c r="CE243" s="65"/>
      <c r="CF243" s="65"/>
      <c r="CG243" s="65"/>
      <c r="CH243" s="65"/>
      <c r="CI243" s="65"/>
      <c r="CJ243" s="66"/>
    </row>
    <row r="244" spans="2:90" s="26" customFormat="1" ht="65.099999999999994" customHeight="1" x14ac:dyDescent="0.2">
      <c r="B244" s="1096" t="s">
        <v>59</v>
      </c>
      <c r="C244" s="1096" t="s">
        <v>60</v>
      </c>
      <c r="D244" s="1096" t="s">
        <v>61</v>
      </c>
      <c r="E244" s="1096" t="s">
        <v>62</v>
      </c>
      <c r="F244" s="1096" t="s">
        <v>63</v>
      </c>
      <c r="G244" s="1096" t="s">
        <v>64</v>
      </c>
      <c r="H244" s="1097" t="s">
        <v>65</v>
      </c>
      <c r="I244" s="1097" t="s">
        <v>66</v>
      </c>
      <c r="J244" s="1097" t="s">
        <v>67</v>
      </c>
      <c r="K244" s="1098" t="s">
        <v>104</v>
      </c>
      <c r="L244" s="1101" t="s">
        <v>693</v>
      </c>
      <c r="M244" s="1101" t="s">
        <v>693</v>
      </c>
      <c r="N244" s="1101" t="s">
        <v>719</v>
      </c>
      <c r="O244" s="1101"/>
      <c r="P244" s="1101"/>
      <c r="Q244" s="1101"/>
      <c r="R244" s="1101"/>
      <c r="S244" s="1101" t="s">
        <v>521</v>
      </c>
      <c r="T244" s="1101" t="s">
        <v>695</v>
      </c>
      <c r="U244" s="444">
        <v>4</v>
      </c>
      <c r="V244" s="1132" t="s">
        <v>696</v>
      </c>
      <c r="W244" s="1132" t="s">
        <v>720</v>
      </c>
      <c r="X244" s="1133" t="s">
        <v>86</v>
      </c>
      <c r="Y244" s="1132" t="s">
        <v>721</v>
      </c>
      <c r="Z244" s="1119" t="s">
        <v>78</v>
      </c>
      <c r="AA244" s="447">
        <v>0.25</v>
      </c>
      <c r="AB244" s="447">
        <v>0.25</v>
      </c>
      <c r="AC244" s="447">
        <v>0.25</v>
      </c>
      <c r="AD244" s="447">
        <v>0.25</v>
      </c>
      <c r="AE244" s="111"/>
      <c r="AF244" s="111"/>
      <c r="AG244" s="111"/>
      <c r="AH244" s="111"/>
      <c r="AI244" s="40"/>
      <c r="AJ244" s="41"/>
      <c r="AK244" s="59"/>
      <c r="AL244" s="59"/>
      <c r="AM244" s="59"/>
      <c r="AN244" s="41"/>
      <c r="AO244" s="40"/>
      <c r="AP244" s="59"/>
      <c r="AQ244" s="41"/>
      <c r="AR244" s="41"/>
      <c r="AS244" s="41"/>
      <c r="AT244" s="59"/>
      <c r="AU244" s="40"/>
      <c r="AV244" s="41"/>
      <c r="AW244" s="62"/>
      <c r="AX244" s="63"/>
      <c r="AY244" s="59"/>
      <c r="AZ244" s="40"/>
      <c r="BA244" s="40"/>
      <c r="BB244" s="63"/>
      <c r="BC244" s="41"/>
      <c r="BD244" s="41"/>
      <c r="BE244" s="41"/>
      <c r="BF244" s="59"/>
      <c r="BG244" s="40"/>
      <c r="BH244" s="40"/>
      <c r="BI244" s="43"/>
      <c r="BJ244" s="65"/>
      <c r="BK244" s="65"/>
      <c r="BL244" s="65"/>
      <c r="BM244" s="65"/>
      <c r="BN244" s="65"/>
      <c r="BO244" s="65"/>
      <c r="BP244" s="65"/>
      <c r="BQ244" s="65"/>
      <c r="BR244" s="65"/>
      <c r="BS244" s="65"/>
      <c r="BT244" s="65"/>
      <c r="BU244" s="65"/>
      <c r="BV244" s="65"/>
      <c r="BW244" s="43"/>
      <c r="BX244" s="65"/>
      <c r="BY244" s="65"/>
      <c r="BZ244" s="65"/>
      <c r="CA244" s="65"/>
      <c r="CB244" s="65"/>
      <c r="CC244" s="65"/>
      <c r="CD244" s="65"/>
      <c r="CE244" s="65"/>
      <c r="CF244" s="65"/>
      <c r="CG244" s="65"/>
      <c r="CH244" s="65"/>
      <c r="CI244" s="65"/>
      <c r="CJ244" s="66"/>
    </row>
    <row r="245" spans="2:90" s="26" customFormat="1" ht="65.099999999999994" customHeight="1" x14ac:dyDescent="0.2">
      <c r="B245" s="1096" t="s">
        <v>59</v>
      </c>
      <c r="C245" s="1096" t="s">
        <v>60</v>
      </c>
      <c r="D245" s="1096" t="s">
        <v>61</v>
      </c>
      <c r="E245" s="1096" t="s">
        <v>62</v>
      </c>
      <c r="F245" s="1096" t="s">
        <v>63</v>
      </c>
      <c r="G245" s="1096" t="s">
        <v>64</v>
      </c>
      <c r="H245" s="1097" t="s">
        <v>65</v>
      </c>
      <c r="I245" s="1097" t="s">
        <v>66</v>
      </c>
      <c r="J245" s="1097" t="s">
        <v>67</v>
      </c>
      <c r="K245" s="1098" t="s">
        <v>104</v>
      </c>
      <c r="L245" s="1101" t="s">
        <v>693</v>
      </c>
      <c r="M245" s="1101" t="s">
        <v>693</v>
      </c>
      <c r="N245" s="1101" t="s">
        <v>722</v>
      </c>
      <c r="O245" s="1101"/>
      <c r="P245" s="1101"/>
      <c r="Q245" s="1101"/>
      <c r="R245" s="1101"/>
      <c r="S245" s="1101" t="s">
        <v>521</v>
      </c>
      <c r="T245" s="1101" t="s">
        <v>695</v>
      </c>
      <c r="U245" s="444">
        <v>4</v>
      </c>
      <c r="V245" s="1132" t="s">
        <v>696</v>
      </c>
      <c r="W245" s="1132" t="s">
        <v>720</v>
      </c>
      <c r="X245" s="1133" t="s">
        <v>86</v>
      </c>
      <c r="Y245" s="1132" t="s">
        <v>721</v>
      </c>
      <c r="Z245" s="1119" t="s">
        <v>78</v>
      </c>
      <c r="AA245" s="447">
        <v>0.25</v>
      </c>
      <c r="AB245" s="447">
        <v>0.25</v>
      </c>
      <c r="AC245" s="447">
        <v>0.25</v>
      </c>
      <c r="AD245" s="447">
        <v>0.25</v>
      </c>
      <c r="AE245" s="111"/>
      <c r="AF245" s="111"/>
      <c r="AG245" s="111"/>
      <c r="AH245" s="111"/>
      <c r="AI245" s="40"/>
      <c r="AJ245" s="41"/>
      <c r="AK245" s="59"/>
      <c r="AL245" s="59"/>
      <c r="AM245" s="59"/>
      <c r="AN245" s="41"/>
      <c r="AO245" s="40"/>
      <c r="AP245" s="59"/>
      <c r="AQ245" s="41"/>
      <c r="AR245" s="41"/>
      <c r="AS245" s="41"/>
      <c r="AT245" s="59"/>
      <c r="AU245" s="40"/>
      <c r="AV245" s="41"/>
      <c r="AW245" s="62"/>
      <c r="AX245" s="63"/>
      <c r="AY245" s="59"/>
      <c r="AZ245" s="40"/>
      <c r="BA245" s="40"/>
      <c r="BB245" s="63"/>
      <c r="BC245" s="41"/>
      <c r="BD245" s="41"/>
      <c r="BE245" s="41"/>
      <c r="BF245" s="59"/>
      <c r="BG245" s="40"/>
      <c r="BH245" s="40"/>
      <c r="BI245" s="43"/>
      <c r="BJ245" s="65"/>
      <c r="BK245" s="65"/>
      <c r="BL245" s="65"/>
      <c r="BM245" s="65"/>
      <c r="BN245" s="65"/>
      <c r="BO245" s="65"/>
      <c r="BP245" s="65"/>
      <c r="BQ245" s="65"/>
      <c r="BR245" s="65"/>
      <c r="BS245" s="65"/>
      <c r="BT245" s="65"/>
      <c r="BU245" s="65"/>
      <c r="BV245" s="65"/>
      <c r="BW245" s="43"/>
      <c r="BX245" s="65"/>
      <c r="BY245" s="65"/>
      <c r="BZ245" s="65"/>
      <c r="CA245" s="65"/>
      <c r="CB245" s="65"/>
      <c r="CC245" s="65"/>
      <c r="CD245" s="65"/>
      <c r="CE245" s="65"/>
      <c r="CF245" s="65"/>
      <c r="CG245" s="65"/>
      <c r="CH245" s="65"/>
      <c r="CI245" s="65"/>
      <c r="CJ245" s="66"/>
    </row>
    <row r="246" spans="2:90" s="26" customFormat="1" ht="65.099999999999994" customHeight="1" x14ac:dyDescent="0.2">
      <c r="B246" s="1096" t="s">
        <v>59</v>
      </c>
      <c r="C246" s="1096" t="s">
        <v>60</v>
      </c>
      <c r="D246" s="1096" t="s">
        <v>61</v>
      </c>
      <c r="E246" s="1096" t="s">
        <v>62</v>
      </c>
      <c r="F246" s="1096" t="s">
        <v>63</v>
      </c>
      <c r="G246" s="1096" t="s">
        <v>64</v>
      </c>
      <c r="H246" s="1097" t="s">
        <v>65</v>
      </c>
      <c r="I246" s="1097" t="s">
        <v>66</v>
      </c>
      <c r="J246" s="1097" t="s">
        <v>67</v>
      </c>
      <c r="K246" s="1098" t="s">
        <v>104</v>
      </c>
      <c r="L246" s="1101" t="s">
        <v>693</v>
      </c>
      <c r="M246" s="1101" t="s">
        <v>693</v>
      </c>
      <c r="N246" s="1101" t="s">
        <v>105</v>
      </c>
      <c r="O246" s="1101"/>
      <c r="P246" s="1101"/>
      <c r="Q246" s="1101"/>
      <c r="R246" s="1101"/>
      <c r="S246" s="1101" t="s">
        <v>521</v>
      </c>
      <c r="T246" s="1099" t="s">
        <v>107</v>
      </c>
      <c r="U246" s="1099">
        <v>9</v>
      </c>
      <c r="V246" s="444" t="s">
        <v>108</v>
      </c>
      <c r="W246" s="1099" t="s">
        <v>109</v>
      </c>
      <c r="X246" s="1108" t="s">
        <v>76</v>
      </c>
      <c r="Y246" s="1101" t="s">
        <v>110</v>
      </c>
      <c r="Z246" s="1099" t="s">
        <v>78</v>
      </c>
      <c r="AA246" s="449">
        <v>0</v>
      </c>
      <c r="AB246" s="449">
        <v>0.34</v>
      </c>
      <c r="AC246" s="449">
        <v>0.33</v>
      </c>
      <c r="AD246" s="449">
        <v>0.33</v>
      </c>
      <c r="AE246" s="111"/>
      <c r="AF246" s="111"/>
      <c r="AG246" s="111"/>
      <c r="AH246" s="111"/>
      <c r="AI246" s="40"/>
      <c r="AJ246" s="41"/>
      <c r="AK246" s="59"/>
      <c r="AL246" s="59"/>
      <c r="AM246" s="59"/>
      <c r="AN246" s="41"/>
      <c r="AO246" s="40"/>
      <c r="AP246" s="59"/>
      <c r="AQ246" s="41"/>
      <c r="AR246" s="41"/>
      <c r="AS246" s="41"/>
      <c r="AT246" s="59"/>
      <c r="AU246" s="40"/>
      <c r="AV246" s="41"/>
      <c r="AW246" s="62"/>
      <c r="AX246" s="63"/>
      <c r="AY246" s="59"/>
      <c r="AZ246" s="40"/>
      <c r="BA246" s="40"/>
      <c r="BB246" s="63"/>
      <c r="BC246" s="41"/>
      <c r="BD246" s="41"/>
      <c r="BE246" s="41"/>
      <c r="BF246" s="59"/>
      <c r="BG246" s="40"/>
      <c r="BH246" s="40"/>
      <c r="BI246" s="43"/>
      <c r="BJ246" s="65"/>
      <c r="BK246" s="65"/>
      <c r="BL246" s="65"/>
      <c r="BM246" s="65"/>
      <c r="BN246" s="65"/>
      <c r="BO246" s="65"/>
      <c r="BP246" s="65"/>
      <c r="BQ246" s="65"/>
      <c r="BR246" s="65"/>
      <c r="BS246" s="65"/>
      <c r="BT246" s="65"/>
      <c r="BU246" s="65"/>
      <c r="BV246" s="65"/>
      <c r="BW246" s="43"/>
      <c r="BX246" s="65"/>
      <c r="BY246" s="65"/>
      <c r="BZ246" s="65"/>
      <c r="CA246" s="65"/>
      <c r="CB246" s="65"/>
      <c r="CC246" s="65"/>
      <c r="CD246" s="65"/>
      <c r="CE246" s="65"/>
      <c r="CF246" s="65"/>
      <c r="CG246" s="65"/>
      <c r="CH246" s="65"/>
      <c r="CI246" s="65"/>
      <c r="CJ246" s="66"/>
      <c r="CL246" s="23" t="s">
        <v>111</v>
      </c>
    </row>
    <row r="247" spans="2:90" s="26" customFormat="1" ht="65.099999999999994" customHeight="1" x14ac:dyDescent="0.2">
      <c r="B247" s="1096" t="s">
        <v>59</v>
      </c>
      <c r="C247" s="1096" t="s">
        <v>60</v>
      </c>
      <c r="D247" s="1096" t="s">
        <v>61</v>
      </c>
      <c r="E247" s="1096" t="s">
        <v>62</v>
      </c>
      <c r="F247" s="1096" t="s">
        <v>63</v>
      </c>
      <c r="G247" s="1096" t="s">
        <v>64</v>
      </c>
      <c r="H247" s="1097" t="s">
        <v>65</v>
      </c>
      <c r="I247" s="1097" t="s">
        <v>66</v>
      </c>
      <c r="J247" s="1097" t="s">
        <v>67</v>
      </c>
      <c r="K247" s="1098" t="s">
        <v>104</v>
      </c>
      <c r="L247" s="1101" t="s">
        <v>693</v>
      </c>
      <c r="M247" s="1101" t="s">
        <v>693</v>
      </c>
      <c r="N247" s="1101" t="s">
        <v>112</v>
      </c>
      <c r="O247" s="1101"/>
      <c r="P247" s="1101"/>
      <c r="Q247" s="1101"/>
      <c r="R247" s="1101"/>
      <c r="S247" s="1101" t="s">
        <v>521</v>
      </c>
      <c r="T247" s="1099" t="s">
        <v>107</v>
      </c>
      <c r="U247" s="1101">
        <v>3</v>
      </c>
      <c r="V247" s="1109" t="s">
        <v>113</v>
      </c>
      <c r="W247" s="1101" t="s">
        <v>114</v>
      </c>
      <c r="X247" s="1099" t="s">
        <v>76</v>
      </c>
      <c r="Y247" s="1099" t="s">
        <v>115</v>
      </c>
      <c r="Z247" s="1099" t="s">
        <v>78</v>
      </c>
      <c r="AA247" s="449">
        <v>0</v>
      </c>
      <c r="AB247" s="449">
        <v>0.33</v>
      </c>
      <c r="AC247" s="449">
        <v>0.33</v>
      </c>
      <c r="AD247" s="449">
        <v>0.33</v>
      </c>
      <c r="AE247" s="111"/>
      <c r="AF247" s="111"/>
      <c r="AG247" s="111"/>
      <c r="AH247" s="111"/>
      <c r="AI247" s="40"/>
      <c r="AJ247" s="41"/>
      <c r="AK247" s="59"/>
      <c r="AL247" s="59"/>
      <c r="AM247" s="59"/>
      <c r="AN247" s="41"/>
      <c r="AO247" s="40"/>
      <c r="AP247" s="59"/>
      <c r="AQ247" s="41"/>
      <c r="AR247" s="41"/>
      <c r="AS247" s="41"/>
      <c r="AT247" s="59"/>
      <c r="AU247" s="40"/>
      <c r="AV247" s="41"/>
      <c r="AW247" s="107"/>
      <c r="AX247" s="63"/>
      <c r="AY247" s="59"/>
      <c r="AZ247" s="40"/>
      <c r="BA247" s="40"/>
      <c r="BB247" s="63"/>
      <c r="BC247" s="41"/>
      <c r="BD247" s="41"/>
      <c r="BE247" s="41"/>
      <c r="BF247" s="59"/>
      <c r="BG247" s="40"/>
      <c r="BH247" s="40"/>
      <c r="BI247" s="43"/>
      <c r="BJ247" s="65"/>
      <c r="BK247" s="65"/>
      <c r="BL247" s="65"/>
      <c r="BM247" s="65"/>
      <c r="BN247" s="65"/>
      <c r="BO247" s="65"/>
      <c r="BP247" s="65"/>
      <c r="BQ247" s="65"/>
      <c r="BR247" s="65"/>
      <c r="BS247" s="65"/>
      <c r="BT247" s="65"/>
      <c r="BU247" s="65"/>
      <c r="BV247" s="65"/>
      <c r="BW247" s="43"/>
      <c r="BX247" s="65"/>
      <c r="BY247" s="65"/>
      <c r="BZ247" s="65"/>
      <c r="CA247" s="65"/>
      <c r="CB247" s="65"/>
      <c r="CC247" s="65"/>
      <c r="CD247" s="65"/>
      <c r="CE247" s="65"/>
      <c r="CF247" s="65"/>
      <c r="CG247" s="65"/>
      <c r="CH247" s="65"/>
      <c r="CI247" s="65"/>
      <c r="CJ247" s="66"/>
      <c r="CL247" s="23" t="s">
        <v>111</v>
      </c>
    </row>
    <row r="248" spans="2:90" s="26" customFormat="1" ht="65.099999999999994" customHeight="1" x14ac:dyDescent="0.2">
      <c r="B248" s="1096" t="s">
        <v>59</v>
      </c>
      <c r="C248" s="1096" t="s">
        <v>60</v>
      </c>
      <c r="D248" s="1096" t="s">
        <v>61</v>
      </c>
      <c r="E248" s="1096" t="s">
        <v>62</v>
      </c>
      <c r="F248" s="1096" t="s">
        <v>63</v>
      </c>
      <c r="G248" s="1096" t="s">
        <v>64</v>
      </c>
      <c r="H248" s="1097" t="s">
        <v>65</v>
      </c>
      <c r="I248" s="1097" t="s">
        <v>66</v>
      </c>
      <c r="J248" s="1097" t="s">
        <v>67</v>
      </c>
      <c r="K248" s="1098" t="s">
        <v>104</v>
      </c>
      <c r="L248" s="1101" t="s">
        <v>693</v>
      </c>
      <c r="M248" s="1101" t="s">
        <v>693</v>
      </c>
      <c r="N248" s="1101" t="s">
        <v>116</v>
      </c>
      <c r="O248" s="1101"/>
      <c r="P248" s="1101"/>
      <c r="Q248" s="1101"/>
      <c r="R248" s="1101"/>
      <c r="S248" s="1101" t="s">
        <v>521</v>
      </c>
      <c r="T248" s="1099" t="s">
        <v>107</v>
      </c>
      <c r="U248" s="1099">
        <v>3</v>
      </c>
      <c r="V248" s="447" t="s">
        <v>117</v>
      </c>
      <c r="W248" s="1099" t="s">
        <v>118</v>
      </c>
      <c r="X248" s="1099" t="s">
        <v>76</v>
      </c>
      <c r="Y248" s="1099" t="s">
        <v>119</v>
      </c>
      <c r="Z248" s="1099" t="s">
        <v>78</v>
      </c>
      <c r="AA248" s="449"/>
      <c r="AB248" s="449">
        <v>0.33</v>
      </c>
      <c r="AC248" s="449">
        <v>0.33</v>
      </c>
      <c r="AD248" s="449">
        <v>0.34</v>
      </c>
      <c r="AE248" s="111"/>
      <c r="AF248" s="111"/>
      <c r="AG248" s="111"/>
      <c r="AH248" s="111"/>
      <c r="AI248" s="40"/>
      <c r="AJ248" s="41"/>
      <c r="AK248" s="59"/>
      <c r="AL248" s="59"/>
      <c r="AM248" s="59"/>
      <c r="AN248" s="41"/>
      <c r="AO248" s="40"/>
      <c r="AP248" s="59"/>
      <c r="AQ248" s="41"/>
      <c r="AR248" s="41"/>
      <c r="AS248" s="41"/>
      <c r="AT248" s="59"/>
      <c r="AU248" s="40"/>
      <c r="AV248" s="41"/>
      <c r="AW248" s="62"/>
      <c r="AX248" s="63"/>
      <c r="AY248" s="59"/>
      <c r="AZ248" s="40"/>
      <c r="BA248" s="40"/>
      <c r="BB248" s="63"/>
      <c r="BC248" s="41"/>
      <c r="BD248" s="41"/>
      <c r="BE248" s="41"/>
      <c r="BF248" s="59"/>
      <c r="BG248" s="40"/>
      <c r="BH248" s="40"/>
      <c r="BI248" s="43"/>
      <c r="BJ248" s="65"/>
      <c r="BK248" s="65"/>
      <c r="BL248" s="65"/>
      <c r="BM248" s="65"/>
      <c r="BN248" s="65"/>
      <c r="BO248" s="65"/>
      <c r="BP248" s="65"/>
      <c r="BQ248" s="65"/>
      <c r="BR248" s="65"/>
      <c r="BS248" s="65"/>
      <c r="BT248" s="65"/>
      <c r="BU248" s="65"/>
      <c r="BV248" s="65"/>
      <c r="BW248" s="43"/>
      <c r="BX248" s="65"/>
      <c r="BY248" s="65"/>
      <c r="BZ248" s="65"/>
      <c r="CA248" s="65"/>
      <c r="CB248" s="65"/>
      <c r="CC248" s="65"/>
      <c r="CD248" s="65"/>
      <c r="CE248" s="65"/>
      <c r="CF248" s="65"/>
      <c r="CG248" s="65"/>
      <c r="CH248" s="65"/>
      <c r="CI248" s="65"/>
      <c r="CJ248" s="66"/>
      <c r="CL248" s="23" t="s">
        <v>111</v>
      </c>
    </row>
    <row r="249" spans="2:90" s="26" customFormat="1" ht="65.099999999999994" customHeight="1" x14ac:dyDescent="0.2">
      <c r="B249" s="1096" t="s">
        <v>59</v>
      </c>
      <c r="C249" s="1096" t="s">
        <v>60</v>
      </c>
      <c r="D249" s="1096" t="s">
        <v>61</v>
      </c>
      <c r="E249" s="1096" t="s">
        <v>62</v>
      </c>
      <c r="F249" s="1096" t="s">
        <v>63</v>
      </c>
      <c r="G249" s="1096" t="s">
        <v>64</v>
      </c>
      <c r="H249" s="1097" t="s">
        <v>65</v>
      </c>
      <c r="I249" s="1097" t="s">
        <v>66</v>
      </c>
      <c r="J249" s="1097" t="s">
        <v>67</v>
      </c>
      <c r="K249" s="1098" t="s">
        <v>104</v>
      </c>
      <c r="L249" s="1101" t="s">
        <v>693</v>
      </c>
      <c r="M249" s="1101" t="s">
        <v>693</v>
      </c>
      <c r="N249" s="1101" t="s">
        <v>120</v>
      </c>
      <c r="O249" s="1101"/>
      <c r="P249" s="1101"/>
      <c r="Q249" s="1101"/>
      <c r="R249" s="1101"/>
      <c r="S249" s="1101" t="s">
        <v>521</v>
      </c>
      <c r="T249" s="1101" t="s">
        <v>695</v>
      </c>
      <c r="U249" s="1101">
        <v>3</v>
      </c>
      <c r="V249" s="1101" t="s">
        <v>121</v>
      </c>
      <c r="W249" s="1101" t="s">
        <v>122</v>
      </c>
      <c r="X249" s="1101" t="s">
        <v>76</v>
      </c>
      <c r="Y249" s="1101" t="s">
        <v>723</v>
      </c>
      <c r="Z249" s="1099" t="s">
        <v>78</v>
      </c>
      <c r="AA249" s="449"/>
      <c r="AB249" s="449">
        <v>1</v>
      </c>
      <c r="AC249" s="449"/>
      <c r="AD249" s="449"/>
      <c r="AE249" s="111"/>
      <c r="AF249" s="111"/>
      <c r="AG249" s="111"/>
      <c r="AH249" s="111"/>
      <c r="AI249" s="40"/>
      <c r="AJ249" s="41"/>
      <c r="AK249" s="59"/>
      <c r="AL249" s="59"/>
      <c r="AM249" s="59"/>
      <c r="AN249" s="41"/>
      <c r="AO249" s="40"/>
      <c r="AP249" s="59"/>
      <c r="AQ249" s="41"/>
      <c r="AR249" s="41"/>
      <c r="AS249" s="41"/>
      <c r="AT249" s="59"/>
      <c r="AU249" s="40"/>
      <c r="AV249" s="41"/>
      <c r="AW249" s="62"/>
      <c r="AX249" s="63"/>
      <c r="AY249" s="59"/>
      <c r="AZ249" s="40"/>
      <c r="BA249" s="40"/>
      <c r="BB249" s="63"/>
      <c r="BC249" s="41"/>
      <c r="BD249" s="41"/>
      <c r="BE249" s="41"/>
      <c r="BF249" s="59"/>
      <c r="BG249" s="40"/>
      <c r="BH249" s="40"/>
      <c r="BI249" s="43"/>
      <c r="BJ249" s="65"/>
      <c r="BK249" s="65"/>
      <c r="BL249" s="65"/>
      <c r="BM249" s="65"/>
      <c r="BN249" s="65"/>
      <c r="BO249" s="65"/>
      <c r="BP249" s="65"/>
      <c r="BQ249" s="65"/>
      <c r="BR249" s="65"/>
      <c r="BS249" s="65"/>
      <c r="BT249" s="65"/>
      <c r="BU249" s="65"/>
      <c r="BV249" s="65"/>
      <c r="BW249" s="43"/>
      <c r="BX249" s="65"/>
      <c r="BY249" s="65"/>
      <c r="BZ249" s="65"/>
      <c r="CA249" s="65"/>
      <c r="CB249" s="65"/>
      <c r="CC249" s="65"/>
      <c r="CD249" s="65"/>
      <c r="CE249" s="65"/>
      <c r="CF249" s="65"/>
      <c r="CG249" s="65"/>
      <c r="CH249" s="65"/>
      <c r="CI249" s="65"/>
      <c r="CJ249" s="66"/>
      <c r="CL249" s="23" t="s">
        <v>111</v>
      </c>
    </row>
    <row r="250" spans="2:90" s="26" customFormat="1" ht="65.099999999999994" customHeight="1" x14ac:dyDescent="0.2">
      <c r="B250" s="1096" t="s">
        <v>59</v>
      </c>
      <c r="C250" s="1096" t="s">
        <v>60</v>
      </c>
      <c r="D250" s="1096" t="s">
        <v>61</v>
      </c>
      <c r="E250" s="1096" t="s">
        <v>62</v>
      </c>
      <c r="F250" s="1096" t="s">
        <v>63</v>
      </c>
      <c r="G250" s="1096" t="s">
        <v>64</v>
      </c>
      <c r="H250" s="1097" t="s">
        <v>65</v>
      </c>
      <c r="I250" s="1097" t="s">
        <v>66</v>
      </c>
      <c r="J250" s="1097" t="s">
        <v>67</v>
      </c>
      <c r="K250" s="1098" t="s">
        <v>104</v>
      </c>
      <c r="L250" s="1101" t="s">
        <v>693</v>
      </c>
      <c r="M250" s="1101" t="s">
        <v>693</v>
      </c>
      <c r="N250" s="1101" t="s">
        <v>124</v>
      </c>
      <c r="O250" s="1101"/>
      <c r="P250" s="1101"/>
      <c r="Q250" s="1101"/>
      <c r="R250" s="1101"/>
      <c r="S250" s="1101" t="s">
        <v>521</v>
      </c>
      <c r="T250" s="1099" t="s">
        <v>107</v>
      </c>
      <c r="U250" s="1099">
        <v>9</v>
      </c>
      <c r="V250" s="444" t="s">
        <v>125</v>
      </c>
      <c r="W250" s="1099" t="s">
        <v>109</v>
      </c>
      <c r="X250" s="1099" t="s">
        <v>76</v>
      </c>
      <c r="Y250" s="1101" t="s">
        <v>126</v>
      </c>
      <c r="Z250" s="1099" t="s">
        <v>78</v>
      </c>
      <c r="AA250" s="449"/>
      <c r="AB250" s="449">
        <v>0.33</v>
      </c>
      <c r="AC250" s="449">
        <v>0.33</v>
      </c>
      <c r="AD250" s="449">
        <v>0.33</v>
      </c>
      <c r="AE250" s="111"/>
      <c r="AF250" s="111"/>
      <c r="AG250" s="111"/>
      <c r="AH250" s="111"/>
      <c r="AI250" s="40"/>
      <c r="AJ250" s="41"/>
      <c r="AK250" s="59"/>
      <c r="AL250" s="59"/>
      <c r="AM250" s="59"/>
      <c r="AN250" s="41"/>
      <c r="AO250" s="40"/>
      <c r="AP250" s="59"/>
      <c r="AQ250" s="41"/>
      <c r="AR250" s="41"/>
      <c r="AS250" s="41"/>
      <c r="AT250" s="59"/>
      <c r="AU250" s="40"/>
      <c r="AV250" s="41"/>
      <c r="AW250" s="62"/>
      <c r="AX250" s="63"/>
      <c r="AY250" s="59"/>
      <c r="AZ250" s="40"/>
      <c r="BA250" s="40"/>
      <c r="BB250" s="63"/>
      <c r="BC250" s="41"/>
      <c r="BD250" s="41"/>
      <c r="BE250" s="41"/>
      <c r="BF250" s="59"/>
      <c r="BG250" s="40"/>
      <c r="BH250" s="40"/>
      <c r="BI250" s="43"/>
      <c r="BJ250" s="65"/>
      <c r="BK250" s="65"/>
      <c r="BL250" s="65"/>
      <c r="BM250" s="65"/>
      <c r="BN250" s="65"/>
      <c r="BO250" s="65"/>
      <c r="BP250" s="65"/>
      <c r="BQ250" s="65"/>
      <c r="BR250" s="65"/>
      <c r="BS250" s="65"/>
      <c r="BT250" s="65"/>
      <c r="BU250" s="65"/>
      <c r="BV250" s="65"/>
      <c r="BW250" s="43"/>
      <c r="BX250" s="65"/>
      <c r="BY250" s="65"/>
      <c r="BZ250" s="65"/>
      <c r="CA250" s="65"/>
      <c r="CB250" s="65"/>
      <c r="CC250" s="65"/>
      <c r="CD250" s="65"/>
      <c r="CE250" s="65"/>
      <c r="CF250" s="65"/>
      <c r="CG250" s="65"/>
      <c r="CH250" s="65"/>
      <c r="CI250" s="65"/>
      <c r="CJ250" s="66"/>
      <c r="CL250" s="23" t="s">
        <v>111</v>
      </c>
    </row>
    <row r="251" spans="2:90" s="26" customFormat="1" ht="65.099999999999994" customHeight="1" x14ac:dyDescent="0.2">
      <c r="B251" s="1096" t="s">
        <v>59</v>
      </c>
      <c r="C251" s="1096" t="s">
        <v>60</v>
      </c>
      <c r="D251" s="1096" t="s">
        <v>61</v>
      </c>
      <c r="E251" s="1096" t="s">
        <v>62</v>
      </c>
      <c r="F251" s="1096" t="s">
        <v>63</v>
      </c>
      <c r="G251" s="1096" t="s">
        <v>64</v>
      </c>
      <c r="H251" s="1097" t="s">
        <v>65</v>
      </c>
      <c r="I251" s="1097" t="s">
        <v>66</v>
      </c>
      <c r="J251" s="1097" t="s">
        <v>67</v>
      </c>
      <c r="K251" s="1098" t="s">
        <v>104</v>
      </c>
      <c r="L251" s="1101" t="s">
        <v>693</v>
      </c>
      <c r="M251" s="1101" t="s">
        <v>693</v>
      </c>
      <c r="N251" s="1101" t="s">
        <v>127</v>
      </c>
      <c r="O251" s="1101"/>
      <c r="P251" s="1101"/>
      <c r="Q251" s="1101"/>
      <c r="R251" s="1101"/>
      <c r="S251" s="1101" t="s">
        <v>521</v>
      </c>
      <c r="T251" s="1099" t="s">
        <v>107</v>
      </c>
      <c r="U251" s="1099">
        <v>9</v>
      </c>
      <c r="V251" s="444" t="s">
        <v>128</v>
      </c>
      <c r="W251" s="1099" t="s">
        <v>109</v>
      </c>
      <c r="X251" s="1108" t="s">
        <v>76</v>
      </c>
      <c r="Y251" s="1101" t="s">
        <v>129</v>
      </c>
      <c r="Z251" s="1099" t="s">
        <v>78</v>
      </c>
      <c r="AA251" s="449"/>
      <c r="AB251" s="449">
        <v>0.33</v>
      </c>
      <c r="AC251" s="449">
        <v>0.33</v>
      </c>
      <c r="AD251" s="449">
        <v>0.34</v>
      </c>
      <c r="AE251" s="111"/>
      <c r="AF251" s="111"/>
      <c r="AG251" s="111"/>
      <c r="AH251" s="111"/>
      <c r="AI251" s="40"/>
      <c r="AJ251" s="41"/>
      <c r="AK251" s="59"/>
      <c r="AL251" s="59"/>
      <c r="AM251" s="59"/>
      <c r="AN251" s="41"/>
      <c r="AO251" s="40"/>
      <c r="AP251" s="59"/>
      <c r="AQ251" s="41"/>
      <c r="AR251" s="41"/>
      <c r="AS251" s="41"/>
      <c r="AT251" s="59"/>
      <c r="AU251" s="40"/>
      <c r="AV251" s="41"/>
      <c r="AW251" s="62"/>
      <c r="AX251" s="59"/>
      <c r="AY251" s="59"/>
      <c r="AZ251" s="40"/>
      <c r="BA251" s="40"/>
      <c r="BB251" s="63"/>
      <c r="BC251" s="41"/>
      <c r="BD251" s="41"/>
      <c r="BE251" s="41"/>
      <c r="BF251" s="59"/>
      <c r="BG251" s="40"/>
      <c r="BH251" s="40"/>
      <c r="BI251" s="43"/>
      <c r="BJ251" s="65"/>
      <c r="BK251" s="65"/>
      <c r="BL251" s="65"/>
      <c r="BM251" s="65"/>
      <c r="BN251" s="65"/>
      <c r="BO251" s="65"/>
      <c r="BP251" s="65"/>
      <c r="BQ251" s="65"/>
      <c r="BR251" s="65"/>
      <c r="BS251" s="65"/>
      <c r="BT251" s="65"/>
      <c r="BU251" s="65"/>
      <c r="BV251" s="65"/>
      <c r="BW251" s="43"/>
      <c r="BX251" s="65"/>
      <c r="BY251" s="65"/>
      <c r="BZ251" s="65"/>
      <c r="CA251" s="65"/>
      <c r="CB251" s="65"/>
      <c r="CC251" s="65"/>
      <c r="CD251" s="65"/>
      <c r="CE251" s="65"/>
      <c r="CF251" s="65"/>
      <c r="CG251" s="65"/>
      <c r="CH251" s="65"/>
      <c r="CI251" s="65"/>
      <c r="CJ251" s="66"/>
      <c r="CL251" s="23" t="s">
        <v>111</v>
      </c>
    </row>
    <row r="252" spans="2:90" s="26" customFormat="1" ht="65.099999999999994" customHeight="1" x14ac:dyDescent="0.2">
      <c r="B252" s="1096" t="s">
        <v>59</v>
      </c>
      <c r="C252" s="1096" t="s">
        <v>60</v>
      </c>
      <c r="D252" s="1096" t="s">
        <v>61</v>
      </c>
      <c r="E252" s="1096" t="s">
        <v>62</v>
      </c>
      <c r="F252" s="1096" t="s">
        <v>63</v>
      </c>
      <c r="G252" s="1096" t="s">
        <v>64</v>
      </c>
      <c r="H252" s="1097" t="s">
        <v>65</v>
      </c>
      <c r="I252" s="1097" t="s">
        <v>66</v>
      </c>
      <c r="J252" s="1097" t="s">
        <v>67</v>
      </c>
      <c r="K252" s="1098" t="s">
        <v>104</v>
      </c>
      <c r="L252" s="1101" t="s">
        <v>693</v>
      </c>
      <c r="M252" s="1101" t="s">
        <v>693</v>
      </c>
      <c r="N252" s="1101" t="s">
        <v>130</v>
      </c>
      <c r="O252" s="1101"/>
      <c r="P252" s="1101"/>
      <c r="Q252" s="1101"/>
      <c r="R252" s="1101"/>
      <c r="S252" s="1101" t="s">
        <v>521</v>
      </c>
      <c r="T252" s="1099" t="s">
        <v>107</v>
      </c>
      <c r="U252" s="1110">
        <v>1</v>
      </c>
      <c r="V252" s="444" t="s">
        <v>130</v>
      </c>
      <c r="W252" s="1099" t="s">
        <v>131</v>
      </c>
      <c r="X252" s="1099" t="s">
        <v>76</v>
      </c>
      <c r="Y252" s="1099" t="s">
        <v>132</v>
      </c>
      <c r="Z252" s="1099" t="s">
        <v>78</v>
      </c>
      <c r="AA252" s="449"/>
      <c r="AB252" s="449"/>
      <c r="AC252" s="449"/>
      <c r="AD252" s="449">
        <v>1</v>
      </c>
      <c r="AE252" s="111"/>
      <c r="AF252" s="111"/>
      <c r="AG252" s="111"/>
      <c r="AH252" s="111"/>
      <c r="AI252" s="40"/>
      <c r="AJ252" s="41"/>
      <c r="AK252" s="59"/>
      <c r="AL252" s="59"/>
      <c r="AM252" s="59"/>
      <c r="AN252" s="41"/>
      <c r="AO252" s="40"/>
      <c r="AP252" s="59"/>
      <c r="AQ252" s="41"/>
      <c r="AR252" s="41"/>
      <c r="AS252" s="41"/>
      <c r="AT252" s="59"/>
      <c r="AU252" s="40"/>
      <c r="AV252" s="41"/>
      <c r="AW252" s="62"/>
      <c r="AX252" s="63"/>
      <c r="AY252" s="59"/>
      <c r="AZ252" s="40"/>
      <c r="BA252" s="40"/>
      <c r="BB252" s="63"/>
      <c r="BC252" s="41"/>
      <c r="BD252" s="41"/>
      <c r="BE252" s="41"/>
      <c r="BF252" s="59"/>
      <c r="BG252" s="40"/>
      <c r="BH252" s="40"/>
      <c r="BI252" s="43"/>
      <c r="BJ252" s="65"/>
      <c r="BK252" s="65"/>
      <c r="BL252" s="65"/>
      <c r="BM252" s="65"/>
      <c r="BN252" s="65"/>
      <c r="BO252" s="65"/>
      <c r="BP252" s="65"/>
      <c r="BQ252" s="65"/>
      <c r="BR252" s="65"/>
      <c r="BS252" s="65"/>
      <c r="BT252" s="65"/>
      <c r="BU252" s="65"/>
      <c r="BV252" s="65"/>
      <c r="BW252" s="43"/>
      <c r="BX252" s="65"/>
      <c r="BY252" s="65"/>
      <c r="BZ252" s="65"/>
      <c r="CA252" s="65"/>
      <c r="CB252" s="65"/>
      <c r="CC252" s="65"/>
      <c r="CD252" s="65"/>
      <c r="CE252" s="65"/>
      <c r="CF252" s="65"/>
      <c r="CG252" s="65"/>
      <c r="CH252" s="65"/>
      <c r="CI252" s="65"/>
      <c r="CJ252" s="66"/>
      <c r="CL252" s="23" t="s">
        <v>111</v>
      </c>
    </row>
    <row r="253" spans="2:90" s="26" customFormat="1" ht="65.099999999999994" customHeight="1" x14ac:dyDescent="0.2">
      <c r="B253" s="1096" t="s">
        <v>59</v>
      </c>
      <c r="C253" s="1096" t="s">
        <v>60</v>
      </c>
      <c r="D253" s="1096" t="s">
        <v>61</v>
      </c>
      <c r="E253" s="1096" t="s">
        <v>62</v>
      </c>
      <c r="F253" s="1096" t="s">
        <v>63</v>
      </c>
      <c r="G253" s="1096" t="s">
        <v>64</v>
      </c>
      <c r="H253" s="1097" t="s">
        <v>65</v>
      </c>
      <c r="I253" s="1097" t="s">
        <v>66</v>
      </c>
      <c r="J253" s="1097" t="s">
        <v>67</v>
      </c>
      <c r="K253" s="1098" t="s">
        <v>104</v>
      </c>
      <c r="L253" s="1101" t="s">
        <v>724</v>
      </c>
      <c r="M253" s="1101" t="s">
        <v>725</v>
      </c>
      <c r="N253" s="1101" t="s">
        <v>726</v>
      </c>
      <c r="O253" s="1101"/>
      <c r="P253" s="1101"/>
      <c r="Q253" s="1101"/>
      <c r="R253" s="1101"/>
      <c r="S253" s="1101" t="s">
        <v>727</v>
      </c>
      <c r="T253" s="1101" t="s">
        <v>728</v>
      </c>
      <c r="U253" s="444">
        <v>4</v>
      </c>
      <c r="V253" s="1111" t="s">
        <v>729</v>
      </c>
      <c r="W253" s="1111" t="s">
        <v>730</v>
      </c>
      <c r="X253" s="1111" t="s">
        <v>76</v>
      </c>
      <c r="Y253" s="1134" t="s">
        <v>731</v>
      </c>
      <c r="Z253" s="1134" t="s">
        <v>732</v>
      </c>
      <c r="AA253" s="445"/>
      <c r="AB253" s="445"/>
      <c r="AC253" s="445">
        <v>0.25</v>
      </c>
      <c r="AD253" s="446">
        <v>0.75</v>
      </c>
      <c r="AE253" s="111"/>
      <c r="AF253" s="111"/>
      <c r="AG253" s="111"/>
      <c r="AH253" s="111"/>
      <c r="AI253" s="40"/>
      <c r="AJ253" s="41"/>
      <c r="AK253" s="59"/>
      <c r="AL253" s="59"/>
      <c r="AM253" s="59"/>
      <c r="AN253" s="41"/>
      <c r="AO253" s="40"/>
      <c r="AP253" s="59"/>
      <c r="AQ253" s="41"/>
      <c r="AR253" s="41"/>
      <c r="AS253" s="41"/>
      <c r="AT253" s="59"/>
      <c r="AU253" s="40"/>
      <c r="AV253" s="41"/>
      <c r="AW253" s="62"/>
      <c r="AX253" s="63"/>
      <c r="AY253" s="59"/>
      <c r="AZ253" s="40"/>
      <c r="BA253" s="40"/>
      <c r="BB253" s="63"/>
      <c r="BC253" s="41"/>
      <c r="BD253" s="41"/>
      <c r="BE253" s="41"/>
      <c r="BF253" s="59"/>
      <c r="BG253" s="40"/>
      <c r="BH253" s="40"/>
      <c r="BI253" s="43"/>
      <c r="BJ253" s="65"/>
      <c r="BK253" s="65"/>
      <c r="BL253" s="65"/>
      <c r="BM253" s="65"/>
      <c r="BN253" s="65"/>
      <c r="BO253" s="65"/>
      <c r="BP253" s="65"/>
      <c r="BQ253" s="65"/>
      <c r="BR253" s="65"/>
      <c r="BS253" s="65"/>
      <c r="BT253" s="65"/>
      <c r="BU253" s="65"/>
      <c r="BV253" s="65"/>
      <c r="BW253" s="43"/>
      <c r="BX253" s="65"/>
      <c r="BY253" s="65"/>
      <c r="BZ253" s="65"/>
      <c r="CA253" s="65"/>
      <c r="CB253" s="65"/>
      <c r="CC253" s="65"/>
      <c r="CD253" s="65"/>
      <c r="CE253" s="65"/>
      <c r="CF253" s="65"/>
      <c r="CG253" s="65"/>
      <c r="CH253" s="65"/>
      <c r="CI253" s="65"/>
      <c r="CJ253" s="66"/>
    </row>
    <row r="254" spans="2:90" s="23" customFormat="1" ht="65.099999999999994" customHeight="1" x14ac:dyDescent="0.25">
      <c r="B254" s="1096" t="s">
        <v>59</v>
      </c>
      <c r="C254" s="1096" t="s">
        <v>60</v>
      </c>
      <c r="D254" s="1096" t="s">
        <v>61</v>
      </c>
      <c r="E254" s="1096" t="s">
        <v>62</v>
      </c>
      <c r="F254" s="1096" t="s">
        <v>63</v>
      </c>
      <c r="G254" s="1096" t="s">
        <v>64</v>
      </c>
      <c r="H254" s="1097" t="s">
        <v>65</v>
      </c>
      <c r="I254" s="1097" t="s">
        <v>66</v>
      </c>
      <c r="J254" s="1097" t="s">
        <v>67</v>
      </c>
      <c r="K254" s="1098" t="s">
        <v>104</v>
      </c>
      <c r="L254" s="1101" t="s">
        <v>724</v>
      </c>
      <c r="M254" s="1101" t="s">
        <v>725</v>
      </c>
      <c r="N254" s="1101" t="s">
        <v>733</v>
      </c>
      <c r="O254" s="1101"/>
      <c r="P254" s="1101"/>
      <c r="Q254" s="1101"/>
      <c r="R254" s="1101"/>
      <c r="S254" s="1101" t="s">
        <v>727</v>
      </c>
      <c r="T254" s="1101" t="s">
        <v>728</v>
      </c>
      <c r="U254" s="444">
        <v>29</v>
      </c>
      <c r="V254" s="1111" t="s">
        <v>734</v>
      </c>
      <c r="W254" s="1111" t="s">
        <v>735</v>
      </c>
      <c r="X254" s="1111" t="s">
        <v>76</v>
      </c>
      <c r="Y254" s="1135" t="s">
        <v>736</v>
      </c>
      <c r="Z254" s="1135" t="s">
        <v>737</v>
      </c>
      <c r="AA254" s="445">
        <v>0.3</v>
      </c>
      <c r="AB254" s="445">
        <v>0.2</v>
      </c>
      <c r="AC254" s="445">
        <v>0.33</v>
      </c>
      <c r="AD254" s="446">
        <v>0.17</v>
      </c>
      <c r="AE254" s="111"/>
      <c r="AF254" s="111"/>
      <c r="AG254" s="111"/>
      <c r="AH254" s="111"/>
      <c r="AI254" s="40"/>
      <c r="AJ254" s="41"/>
      <c r="AK254" s="47"/>
      <c r="AL254" s="47"/>
      <c r="AM254" s="47"/>
      <c r="AN254" s="41"/>
      <c r="AO254" s="40"/>
      <c r="AP254" s="47"/>
      <c r="AQ254" s="41"/>
      <c r="AR254" s="41"/>
      <c r="AS254" s="41"/>
      <c r="AT254" s="47"/>
      <c r="AU254" s="40"/>
      <c r="AV254" s="41"/>
      <c r="AW254" s="47"/>
      <c r="AX254" s="22"/>
      <c r="AY254" s="47"/>
      <c r="AZ254" s="40"/>
      <c r="BA254" s="40"/>
      <c r="BB254" s="47"/>
      <c r="BC254" s="41"/>
      <c r="BD254" s="41"/>
      <c r="BE254" s="41"/>
      <c r="BF254" s="47"/>
      <c r="BG254" s="40"/>
      <c r="BH254" s="40"/>
      <c r="BI254" s="43"/>
      <c r="BJ254" s="48"/>
      <c r="BK254" s="48"/>
      <c r="BL254" s="48"/>
      <c r="BM254" s="48"/>
      <c r="BN254" s="48"/>
      <c r="BO254" s="48"/>
      <c r="BP254" s="48"/>
      <c r="BQ254" s="48"/>
      <c r="BR254" s="48"/>
      <c r="BS254" s="48"/>
      <c r="BT254" s="48"/>
      <c r="BU254" s="48"/>
      <c r="BV254" s="48"/>
      <c r="BW254" s="43"/>
      <c r="BX254" s="48"/>
      <c r="BY254" s="48"/>
      <c r="BZ254" s="48"/>
      <c r="CA254" s="48"/>
      <c r="CB254" s="48"/>
      <c r="CC254" s="48"/>
      <c r="CD254" s="48"/>
      <c r="CE254" s="48"/>
      <c r="CF254" s="48"/>
      <c r="CG254" s="48"/>
      <c r="CH254" s="48"/>
      <c r="CI254" s="48"/>
      <c r="CJ254" s="49"/>
    </row>
    <row r="255" spans="2:90" s="26" customFormat="1" ht="65.099999999999994" customHeight="1" x14ac:dyDescent="0.2">
      <c r="B255" s="1096" t="s">
        <v>59</v>
      </c>
      <c r="C255" s="1096" t="s">
        <v>60</v>
      </c>
      <c r="D255" s="1096" t="s">
        <v>61</v>
      </c>
      <c r="E255" s="1096" t="s">
        <v>62</v>
      </c>
      <c r="F255" s="1096" t="s">
        <v>63</v>
      </c>
      <c r="G255" s="1096" t="s">
        <v>64</v>
      </c>
      <c r="H255" s="1097" t="s">
        <v>65</v>
      </c>
      <c r="I255" s="1097" t="s">
        <v>66</v>
      </c>
      <c r="J255" s="1097" t="s">
        <v>67</v>
      </c>
      <c r="K255" s="1098" t="s">
        <v>104</v>
      </c>
      <c r="L255" s="1101" t="s">
        <v>724</v>
      </c>
      <c r="M255" s="1101" t="s">
        <v>725</v>
      </c>
      <c r="N255" s="1101" t="s">
        <v>738</v>
      </c>
      <c r="O255" s="1101"/>
      <c r="P255" s="1101"/>
      <c r="Q255" s="1101"/>
      <c r="R255" s="1101"/>
      <c r="S255" s="1101" t="s">
        <v>727</v>
      </c>
      <c r="T255" s="1101" t="s">
        <v>728</v>
      </c>
      <c r="U255" s="444">
        <v>6</v>
      </c>
      <c r="V255" s="1111" t="s">
        <v>739</v>
      </c>
      <c r="W255" s="1101" t="s">
        <v>740</v>
      </c>
      <c r="X255" s="1099" t="s">
        <v>76</v>
      </c>
      <c r="Y255" s="1134" t="s">
        <v>741</v>
      </c>
      <c r="Z255" s="1134" t="s">
        <v>742</v>
      </c>
      <c r="AA255" s="445">
        <v>0.33</v>
      </c>
      <c r="AB255" s="445">
        <v>0.17</v>
      </c>
      <c r="AC255" s="445">
        <v>0.33</v>
      </c>
      <c r="AD255" s="446">
        <v>0.17</v>
      </c>
      <c r="AE255" s="111"/>
      <c r="AF255" s="111"/>
      <c r="AG255" s="111"/>
      <c r="AH255" s="111"/>
      <c r="AI255" s="40"/>
      <c r="AJ255" s="41"/>
      <c r="AK255" s="59"/>
      <c r="AL255" s="59"/>
      <c r="AM255" s="59"/>
      <c r="AN255" s="41"/>
      <c r="AO255" s="40"/>
      <c r="AP255" s="59"/>
      <c r="AQ255" s="41"/>
      <c r="AR255" s="41"/>
      <c r="AS255" s="41"/>
      <c r="AT255" s="59"/>
      <c r="AU255" s="40"/>
      <c r="AV255" s="41"/>
      <c r="AW255" s="42"/>
      <c r="AX255" s="46"/>
      <c r="AY255" s="46"/>
      <c r="AZ255" s="40"/>
      <c r="BA255" s="40"/>
      <c r="BB255" s="46"/>
      <c r="BC255" s="41"/>
      <c r="BD255" s="41"/>
      <c r="BE255" s="41"/>
      <c r="BF255" s="59"/>
      <c r="BG255" s="40"/>
      <c r="BH255" s="40"/>
      <c r="BI255" s="43"/>
      <c r="BJ255" s="65"/>
      <c r="BK255" s="65"/>
      <c r="BL255" s="65"/>
      <c r="BM255" s="65"/>
      <c r="BN255" s="65"/>
      <c r="BO255" s="65"/>
      <c r="BP255" s="65"/>
      <c r="BQ255" s="65"/>
      <c r="BR255" s="65"/>
      <c r="BS255" s="65"/>
      <c r="BT255" s="65"/>
      <c r="BU255" s="65"/>
      <c r="BV255" s="65"/>
      <c r="BW255" s="43"/>
      <c r="BX255" s="65"/>
      <c r="BY255" s="65"/>
      <c r="BZ255" s="65"/>
      <c r="CA255" s="65"/>
      <c r="CB255" s="65"/>
      <c r="CC255" s="65"/>
      <c r="CD255" s="65"/>
      <c r="CE255" s="65"/>
      <c r="CF255" s="65"/>
      <c r="CG255" s="65"/>
      <c r="CH255" s="65"/>
      <c r="CI255" s="65"/>
      <c r="CJ255" s="66"/>
    </row>
    <row r="256" spans="2:90" s="26" customFormat="1" ht="65.099999999999994" customHeight="1" x14ac:dyDescent="0.2">
      <c r="B256" s="1096" t="s">
        <v>59</v>
      </c>
      <c r="C256" s="1096" t="s">
        <v>60</v>
      </c>
      <c r="D256" s="1096" t="s">
        <v>61</v>
      </c>
      <c r="E256" s="1096" t="s">
        <v>62</v>
      </c>
      <c r="F256" s="1096" t="s">
        <v>63</v>
      </c>
      <c r="G256" s="1096" t="s">
        <v>64</v>
      </c>
      <c r="H256" s="1097" t="s">
        <v>65</v>
      </c>
      <c r="I256" s="1097" t="s">
        <v>66</v>
      </c>
      <c r="J256" s="1097" t="s">
        <v>67</v>
      </c>
      <c r="K256" s="1098" t="s">
        <v>104</v>
      </c>
      <c r="L256" s="1101" t="s">
        <v>724</v>
      </c>
      <c r="M256" s="1101" t="s">
        <v>725</v>
      </c>
      <c r="N256" s="1101" t="s">
        <v>743</v>
      </c>
      <c r="O256" s="1101"/>
      <c r="P256" s="1101"/>
      <c r="Q256" s="1101"/>
      <c r="R256" s="1101"/>
      <c r="S256" s="1101" t="s">
        <v>727</v>
      </c>
      <c r="T256" s="1101" t="s">
        <v>728</v>
      </c>
      <c r="U256" s="444">
        <v>33</v>
      </c>
      <c r="V256" s="1101" t="s">
        <v>744</v>
      </c>
      <c r="W256" s="1100" t="s">
        <v>745</v>
      </c>
      <c r="X256" s="1099" t="s">
        <v>76</v>
      </c>
      <c r="Y256" s="1134" t="s">
        <v>746</v>
      </c>
      <c r="Z256" s="1134" t="s">
        <v>747</v>
      </c>
      <c r="AA256" s="445">
        <v>0.27</v>
      </c>
      <c r="AB256" s="445">
        <v>0.25</v>
      </c>
      <c r="AC256" s="445">
        <v>0.3</v>
      </c>
      <c r="AD256" s="446">
        <v>0.18</v>
      </c>
      <c r="AE256" s="111"/>
      <c r="AF256" s="111"/>
      <c r="AG256" s="111"/>
      <c r="AH256" s="111"/>
      <c r="AI256" s="40"/>
      <c r="AJ256" s="41"/>
      <c r="AK256" s="59"/>
      <c r="AL256" s="59"/>
      <c r="AM256" s="59"/>
      <c r="AN256" s="41"/>
      <c r="AO256" s="40"/>
      <c r="AP256" s="59"/>
      <c r="AQ256" s="41"/>
      <c r="AR256" s="41"/>
      <c r="AS256" s="41"/>
      <c r="AT256" s="59"/>
      <c r="AU256" s="40"/>
      <c r="AV256" s="41"/>
      <c r="AW256" s="62"/>
      <c r="AX256" s="46"/>
      <c r="AY256" s="46"/>
      <c r="AZ256" s="40"/>
      <c r="BA256" s="40"/>
      <c r="BB256" s="63"/>
      <c r="BC256" s="41"/>
      <c r="BD256" s="41"/>
      <c r="BE256" s="41"/>
      <c r="BF256" s="59"/>
      <c r="BG256" s="40"/>
      <c r="BH256" s="40"/>
      <c r="BI256" s="43"/>
      <c r="BJ256" s="65"/>
      <c r="BK256" s="65"/>
      <c r="BL256" s="65"/>
      <c r="BM256" s="65"/>
      <c r="BN256" s="65"/>
      <c r="BO256" s="65"/>
      <c r="BP256" s="65"/>
      <c r="BQ256" s="65"/>
      <c r="BR256" s="65"/>
      <c r="BS256" s="65"/>
      <c r="BT256" s="65"/>
      <c r="BU256" s="65"/>
      <c r="BV256" s="65"/>
      <c r="BW256" s="43"/>
      <c r="BX256" s="65"/>
      <c r="BY256" s="65"/>
      <c r="BZ256" s="65"/>
      <c r="CA256" s="65"/>
      <c r="CB256" s="65"/>
      <c r="CC256" s="65"/>
      <c r="CD256" s="65"/>
      <c r="CE256" s="65"/>
      <c r="CF256" s="65"/>
      <c r="CG256" s="65"/>
      <c r="CH256" s="65"/>
      <c r="CI256" s="65"/>
      <c r="CJ256" s="66"/>
    </row>
    <row r="257" spans="2:90" s="26" customFormat="1" ht="65.099999999999994" customHeight="1" x14ac:dyDescent="0.2">
      <c r="B257" s="1096" t="s">
        <v>59</v>
      </c>
      <c r="C257" s="1096" t="s">
        <v>60</v>
      </c>
      <c r="D257" s="1096" t="s">
        <v>61</v>
      </c>
      <c r="E257" s="1096" t="s">
        <v>62</v>
      </c>
      <c r="F257" s="1096" t="s">
        <v>63</v>
      </c>
      <c r="G257" s="1096" t="s">
        <v>64</v>
      </c>
      <c r="H257" s="1097" t="s">
        <v>65</v>
      </c>
      <c r="I257" s="1097" t="s">
        <v>66</v>
      </c>
      <c r="J257" s="1097" t="s">
        <v>67</v>
      </c>
      <c r="K257" s="1098" t="s">
        <v>104</v>
      </c>
      <c r="L257" s="1101" t="s">
        <v>724</v>
      </c>
      <c r="M257" s="1101" t="s">
        <v>725</v>
      </c>
      <c r="N257" s="1101" t="s">
        <v>748</v>
      </c>
      <c r="O257" s="1101"/>
      <c r="P257" s="1101"/>
      <c r="Q257" s="1101"/>
      <c r="R257" s="1101"/>
      <c r="S257" s="1101" t="s">
        <v>727</v>
      </c>
      <c r="T257" s="1101" t="s">
        <v>728</v>
      </c>
      <c r="U257" s="444">
        <v>1</v>
      </c>
      <c r="V257" s="1101" t="s">
        <v>749</v>
      </c>
      <c r="W257" s="1100" t="s">
        <v>745</v>
      </c>
      <c r="X257" s="1099" t="s">
        <v>76</v>
      </c>
      <c r="Y257" s="1134" t="s">
        <v>750</v>
      </c>
      <c r="Z257" s="1134" t="s">
        <v>751</v>
      </c>
      <c r="AA257" s="445"/>
      <c r="AB257" s="445"/>
      <c r="AC257" s="445">
        <v>1</v>
      </c>
      <c r="AD257" s="446"/>
      <c r="AE257" s="111"/>
      <c r="AF257" s="111"/>
      <c r="AG257" s="111"/>
      <c r="AH257" s="111"/>
      <c r="AI257" s="40"/>
      <c r="AJ257" s="41"/>
      <c r="AK257" s="59"/>
      <c r="AL257" s="59"/>
      <c r="AM257" s="59"/>
      <c r="AN257" s="41"/>
      <c r="AO257" s="40"/>
      <c r="AP257" s="59"/>
      <c r="AQ257" s="41"/>
      <c r="AR257" s="41"/>
      <c r="AS257" s="41"/>
      <c r="AT257" s="59"/>
      <c r="AU257" s="40"/>
      <c r="AV257" s="41"/>
      <c r="AW257" s="59"/>
      <c r="AX257" s="46"/>
      <c r="AY257" s="46"/>
      <c r="AZ257" s="40"/>
      <c r="BA257" s="40"/>
      <c r="BB257" s="59"/>
      <c r="BC257" s="41"/>
      <c r="BD257" s="41"/>
      <c r="BE257" s="41"/>
      <c r="BF257" s="59"/>
      <c r="BG257" s="40"/>
      <c r="BH257" s="40"/>
      <c r="BI257" s="43"/>
      <c r="BJ257" s="65"/>
      <c r="BK257" s="65"/>
      <c r="BL257" s="65"/>
      <c r="BM257" s="65"/>
      <c r="BN257" s="65"/>
      <c r="BO257" s="65"/>
      <c r="BP257" s="65"/>
      <c r="BQ257" s="65"/>
      <c r="BR257" s="65"/>
      <c r="BS257" s="65"/>
      <c r="BT257" s="65"/>
      <c r="BU257" s="65"/>
      <c r="BV257" s="65"/>
      <c r="BW257" s="43"/>
      <c r="BX257" s="65"/>
      <c r="BY257" s="65"/>
      <c r="BZ257" s="65"/>
      <c r="CA257" s="65"/>
      <c r="CB257" s="65"/>
      <c r="CC257" s="65"/>
      <c r="CD257" s="65"/>
      <c r="CE257" s="65"/>
      <c r="CF257" s="65"/>
      <c r="CG257" s="65"/>
      <c r="CH257" s="65"/>
      <c r="CI257" s="65"/>
      <c r="CJ257" s="66"/>
    </row>
    <row r="258" spans="2:90" s="26" customFormat="1" ht="65.099999999999994" customHeight="1" x14ac:dyDescent="0.2">
      <c r="B258" s="1096" t="s">
        <v>59</v>
      </c>
      <c r="C258" s="1096" t="s">
        <v>60</v>
      </c>
      <c r="D258" s="1096" t="s">
        <v>61</v>
      </c>
      <c r="E258" s="1096" t="s">
        <v>62</v>
      </c>
      <c r="F258" s="1096" t="s">
        <v>63</v>
      </c>
      <c r="G258" s="1096" t="s">
        <v>64</v>
      </c>
      <c r="H258" s="1097" t="s">
        <v>65</v>
      </c>
      <c r="I258" s="1097" t="s">
        <v>66</v>
      </c>
      <c r="J258" s="1097" t="s">
        <v>67</v>
      </c>
      <c r="K258" s="1098" t="s">
        <v>104</v>
      </c>
      <c r="L258" s="1101" t="s">
        <v>724</v>
      </c>
      <c r="M258" s="1101" t="s">
        <v>725</v>
      </c>
      <c r="N258" s="1101" t="s">
        <v>752</v>
      </c>
      <c r="O258" s="1101"/>
      <c r="P258" s="1101"/>
      <c r="Q258" s="1101"/>
      <c r="R258" s="1101"/>
      <c r="S258" s="1101" t="s">
        <v>727</v>
      </c>
      <c r="T258" s="1101" t="s">
        <v>728</v>
      </c>
      <c r="U258" s="447">
        <v>1</v>
      </c>
      <c r="V258" s="1101" t="s">
        <v>752</v>
      </c>
      <c r="W258" s="1111" t="s">
        <v>753</v>
      </c>
      <c r="X258" s="1111" t="s">
        <v>76</v>
      </c>
      <c r="Y258" s="1134" t="s">
        <v>754</v>
      </c>
      <c r="Z258" s="1134" t="s">
        <v>755</v>
      </c>
      <c r="AA258" s="445"/>
      <c r="AB258" s="445"/>
      <c r="AC258" s="445">
        <v>0.5</v>
      </c>
      <c r="AD258" s="446">
        <v>0.5</v>
      </c>
      <c r="AE258" s="111"/>
      <c r="AF258" s="111"/>
      <c r="AG258" s="111"/>
      <c r="AH258" s="111"/>
      <c r="AI258" s="40"/>
      <c r="AJ258" s="41"/>
      <c r="AK258" s="59"/>
      <c r="AL258" s="59"/>
      <c r="AM258" s="59"/>
      <c r="AN258" s="41"/>
      <c r="AO258" s="40"/>
      <c r="AP258" s="59"/>
      <c r="AQ258" s="41"/>
      <c r="AR258" s="41"/>
      <c r="AS258" s="41"/>
      <c r="AT258" s="59"/>
      <c r="AU258" s="40"/>
      <c r="AV258" s="41"/>
      <c r="AW258" s="59"/>
      <c r="AX258" s="46"/>
      <c r="AY258" s="108"/>
      <c r="AZ258" s="40"/>
      <c r="BA258" s="40"/>
      <c r="BB258" s="59"/>
      <c r="BC258" s="41"/>
      <c r="BD258" s="41"/>
      <c r="BE258" s="41"/>
      <c r="BF258" s="59"/>
      <c r="BG258" s="40"/>
      <c r="BH258" s="40"/>
      <c r="BI258" s="43"/>
      <c r="BJ258" s="65"/>
      <c r="BK258" s="65"/>
      <c r="BL258" s="65"/>
      <c r="BM258" s="65"/>
      <c r="BN258" s="65"/>
      <c r="BO258" s="65"/>
      <c r="BP258" s="65"/>
      <c r="BQ258" s="65"/>
      <c r="BR258" s="65"/>
      <c r="BS258" s="65"/>
      <c r="BT258" s="65"/>
      <c r="BU258" s="65"/>
      <c r="BV258" s="65"/>
      <c r="BW258" s="43"/>
      <c r="BX258" s="65"/>
      <c r="BY258" s="65"/>
      <c r="BZ258" s="65"/>
      <c r="CA258" s="65"/>
      <c r="CB258" s="65"/>
      <c r="CC258" s="65"/>
      <c r="CD258" s="65"/>
      <c r="CE258" s="65"/>
      <c r="CF258" s="65"/>
      <c r="CG258" s="65"/>
      <c r="CH258" s="65"/>
      <c r="CI258" s="65"/>
      <c r="CJ258" s="66"/>
    </row>
    <row r="259" spans="2:90" s="26" customFormat="1" ht="65.099999999999994" customHeight="1" x14ac:dyDescent="0.2">
      <c r="B259" s="1096" t="s">
        <v>59</v>
      </c>
      <c r="C259" s="1096" t="s">
        <v>60</v>
      </c>
      <c r="D259" s="1096" t="s">
        <v>61</v>
      </c>
      <c r="E259" s="1096" t="s">
        <v>62</v>
      </c>
      <c r="F259" s="1096" t="s">
        <v>63</v>
      </c>
      <c r="G259" s="1096" t="s">
        <v>64</v>
      </c>
      <c r="H259" s="1097" t="s">
        <v>65</v>
      </c>
      <c r="I259" s="1097" t="s">
        <v>66</v>
      </c>
      <c r="J259" s="1097" t="s">
        <v>67</v>
      </c>
      <c r="K259" s="1098" t="s">
        <v>104</v>
      </c>
      <c r="L259" s="1101" t="s">
        <v>724</v>
      </c>
      <c r="M259" s="1101" t="s">
        <v>725</v>
      </c>
      <c r="N259" s="1101" t="s">
        <v>105</v>
      </c>
      <c r="O259" s="1101"/>
      <c r="P259" s="1101"/>
      <c r="Q259" s="1101"/>
      <c r="R259" s="1101"/>
      <c r="S259" s="1101" t="s">
        <v>106</v>
      </c>
      <c r="T259" s="1099" t="s">
        <v>107</v>
      </c>
      <c r="U259" s="1099">
        <v>9</v>
      </c>
      <c r="V259" s="444" t="s">
        <v>108</v>
      </c>
      <c r="W259" s="1099" t="s">
        <v>109</v>
      </c>
      <c r="X259" s="1108" t="s">
        <v>76</v>
      </c>
      <c r="Y259" s="1101" t="s">
        <v>110</v>
      </c>
      <c r="Z259" s="1099" t="s">
        <v>78</v>
      </c>
      <c r="AA259" s="449">
        <v>0</v>
      </c>
      <c r="AB259" s="449">
        <v>0.34</v>
      </c>
      <c r="AC259" s="449">
        <v>0.33</v>
      </c>
      <c r="AD259" s="449">
        <v>0.33</v>
      </c>
      <c r="AE259" s="111"/>
      <c r="AF259" s="111"/>
      <c r="AG259" s="111"/>
      <c r="AH259" s="111"/>
      <c r="AI259" s="40"/>
      <c r="AJ259" s="41"/>
      <c r="AK259" s="59"/>
      <c r="AL259" s="59"/>
      <c r="AM259" s="59"/>
      <c r="AN259" s="41"/>
      <c r="AO259" s="40"/>
      <c r="AP259" s="59"/>
      <c r="AQ259" s="41"/>
      <c r="AR259" s="41"/>
      <c r="AS259" s="41"/>
      <c r="AT259" s="59"/>
      <c r="AU259" s="40"/>
      <c r="AV259" s="41"/>
      <c r="AW259" s="62"/>
      <c r="AX259" s="46"/>
      <c r="AY259" s="109"/>
      <c r="AZ259" s="40"/>
      <c r="BA259" s="40"/>
      <c r="BB259" s="63"/>
      <c r="BC259" s="41"/>
      <c r="BD259" s="41"/>
      <c r="BE259" s="41"/>
      <c r="BF259" s="59"/>
      <c r="BG259" s="40"/>
      <c r="BH259" s="40"/>
      <c r="BI259" s="43"/>
      <c r="BJ259" s="65"/>
      <c r="BK259" s="65"/>
      <c r="BL259" s="65"/>
      <c r="BM259" s="65"/>
      <c r="BN259" s="65"/>
      <c r="BO259" s="65"/>
      <c r="BP259" s="65"/>
      <c r="BQ259" s="65"/>
      <c r="BR259" s="65"/>
      <c r="BS259" s="65"/>
      <c r="BT259" s="65"/>
      <c r="BU259" s="65"/>
      <c r="BV259" s="65"/>
      <c r="BW259" s="43"/>
      <c r="BX259" s="65"/>
      <c r="BY259" s="65"/>
      <c r="BZ259" s="65"/>
      <c r="CA259" s="65"/>
      <c r="CB259" s="65"/>
      <c r="CC259" s="65"/>
      <c r="CD259" s="65"/>
      <c r="CE259" s="65"/>
      <c r="CF259" s="65"/>
      <c r="CG259" s="65"/>
      <c r="CH259" s="65"/>
      <c r="CI259" s="65"/>
      <c r="CJ259" s="66"/>
      <c r="CL259" s="23" t="s">
        <v>111</v>
      </c>
    </row>
    <row r="260" spans="2:90" s="26" customFormat="1" ht="65.099999999999994" customHeight="1" x14ac:dyDescent="0.2">
      <c r="B260" s="1096" t="s">
        <v>59</v>
      </c>
      <c r="C260" s="1096" t="s">
        <v>60</v>
      </c>
      <c r="D260" s="1096" t="s">
        <v>61</v>
      </c>
      <c r="E260" s="1096" t="s">
        <v>62</v>
      </c>
      <c r="F260" s="1096" t="s">
        <v>63</v>
      </c>
      <c r="G260" s="1096" t="s">
        <v>64</v>
      </c>
      <c r="H260" s="1097" t="s">
        <v>65</v>
      </c>
      <c r="I260" s="1097" t="s">
        <v>66</v>
      </c>
      <c r="J260" s="1097" t="s">
        <v>67</v>
      </c>
      <c r="K260" s="1098" t="s">
        <v>104</v>
      </c>
      <c r="L260" s="1101" t="s">
        <v>724</v>
      </c>
      <c r="M260" s="1101" t="s">
        <v>725</v>
      </c>
      <c r="N260" s="1101" t="s">
        <v>112</v>
      </c>
      <c r="O260" s="1101"/>
      <c r="P260" s="1101"/>
      <c r="Q260" s="1101"/>
      <c r="R260" s="1101"/>
      <c r="S260" s="1101" t="s">
        <v>106</v>
      </c>
      <c r="T260" s="1099" t="s">
        <v>107</v>
      </c>
      <c r="U260" s="1101">
        <v>3</v>
      </c>
      <c r="V260" s="1109" t="s">
        <v>113</v>
      </c>
      <c r="W260" s="1101" t="s">
        <v>114</v>
      </c>
      <c r="X260" s="1099" t="s">
        <v>76</v>
      </c>
      <c r="Y260" s="1099" t="s">
        <v>115</v>
      </c>
      <c r="Z260" s="1099" t="s">
        <v>78</v>
      </c>
      <c r="AA260" s="449">
        <v>0</v>
      </c>
      <c r="AB260" s="449">
        <v>0.33</v>
      </c>
      <c r="AC260" s="449">
        <v>0.33</v>
      </c>
      <c r="AD260" s="449">
        <v>0.33</v>
      </c>
      <c r="AE260" s="111"/>
      <c r="AF260" s="111"/>
      <c r="AG260" s="111"/>
      <c r="AH260" s="111"/>
      <c r="AI260" s="40"/>
      <c r="AJ260" s="41"/>
      <c r="AK260" s="59"/>
      <c r="AL260" s="59"/>
      <c r="AM260" s="59"/>
      <c r="AN260" s="41"/>
      <c r="AO260" s="40"/>
      <c r="AP260" s="59"/>
      <c r="AQ260" s="41"/>
      <c r="AR260" s="41"/>
      <c r="AS260" s="41"/>
      <c r="AT260" s="59"/>
      <c r="AU260" s="40"/>
      <c r="AV260" s="41"/>
      <c r="AW260" s="62"/>
      <c r="AX260" s="46"/>
      <c r="AY260" s="110"/>
      <c r="AZ260" s="40"/>
      <c r="BA260" s="40"/>
      <c r="BB260" s="63"/>
      <c r="BC260" s="41"/>
      <c r="BD260" s="41"/>
      <c r="BE260" s="41"/>
      <c r="BF260" s="59"/>
      <c r="BG260" s="40"/>
      <c r="BH260" s="40"/>
      <c r="BI260" s="43"/>
      <c r="BJ260" s="65"/>
      <c r="BK260" s="65"/>
      <c r="BL260" s="65"/>
      <c r="BM260" s="65"/>
      <c r="BN260" s="65"/>
      <c r="BO260" s="65"/>
      <c r="BP260" s="65"/>
      <c r="BQ260" s="65"/>
      <c r="BR260" s="65"/>
      <c r="BS260" s="65"/>
      <c r="BT260" s="65"/>
      <c r="BU260" s="65"/>
      <c r="BV260" s="65"/>
      <c r="BW260" s="43"/>
      <c r="BX260" s="65"/>
      <c r="BY260" s="65"/>
      <c r="BZ260" s="65"/>
      <c r="CA260" s="65"/>
      <c r="CB260" s="65"/>
      <c r="CC260" s="65"/>
      <c r="CD260" s="65"/>
      <c r="CE260" s="65"/>
      <c r="CF260" s="65"/>
      <c r="CG260" s="65"/>
      <c r="CH260" s="65"/>
      <c r="CI260" s="65"/>
      <c r="CJ260" s="66"/>
      <c r="CL260" s="23" t="s">
        <v>111</v>
      </c>
    </row>
    <row r="261" spans="2:90" s="26" customFormat="1" ht="65.099999999999994" customHeight="1" x14ac:dyDescent="0.2">
      <c r="B261" s="1096" t="s">
        <v>59</v>
      </c>
      <c r="C261" s="1096" t="s">
        <v>60</v>
      </c>
      <c r="D261" s="1096" t="s">
        <v>61</v>
      </c>
      <c r="E261" s="1096" t="s">
        <v>62</v>
      </c>
      <c r="F261" s="1096" t="s">
        <v>63</v>
      </c>
      <c r="G261" s="1096" t="s">
        <v>64</v>
      </c>
      <c r="H261" s="1097" t="s">
        <v>65</v>
      </c>
      <c r="I261" s="1097" t="s">
        <v>66</v>
      </c>
      <c r="J261" s="1097" t="s">
        <v>67</v>
      </c>
      <c r="K261" s="1098" t="s">
        <v>104</v>
      </c>
      <c r="L261" s="1101" t="s">
        <v>724</v>
      </c>
      <c r="M261" s="1101" t="s">
        <v>725</v>
      </c>
      <c r="N261" s="1101" t="s">
        <v>116</v>
      </c>
      <c r="O261" s="1101"/>
      <c r="P261" s="1101"/>
      <c r="Q261" s="1101"/>
      <c r="R261" s="1101"/>
      <c r="S261" s="1101" t="s">
        <v>106</v>
      </c>
      <c r="T261" s="1099" t="s">
        <v>107</v>
      </c>
      <c r="U261" s="1099">
        <v>3</v>
      </c>
      <c r="V261" s="447" t="s">
        <v>117</v>
      </c>
      <c r="W261" s="1099" t="s">
        <v>118</v>
      </c>
      <c r="X261" s="1099" t="s">
        <v>76</v>
      </c>
      <c r="Y261" s="1099" t="s">
        <v>119</v>
      </c>
      <c r="Z261" s="1099" t="s">
        <v>78</v>
      </c>
      <c r="AA261" s="449"/>
      <c r="AB261" s="449">
        <v>0.33</v>
      </c>
      <c r="AC261" s="449">
        <v>0.33</v>
      </c>
      <c r="AD261" s="449">
        <v>0.34</v>
      </c>
      <c r="AE261" s="111"/>
      <c r="AF261" s="111"/>
      <c r="AG261" s="111"/>
      <c r="AH261" s="111"/>
      <c r="AI261" s="40"/>
      <c r="AJ261" s="41"/>
      <c r="AK261" s="59"/>
      <c r="AL261" s="59"/>
      <c r="AM261" s="59"/>
      <c r="AN261" s="41"/>
      <c r="AO261" s="40"/>
      <c r="AP261" s="59"/>
      <c r="AQ261" s="41"/>
      <c r="AR261" s="41"/>
      <c r="AS261" s="41"/>
      <c r="AT261" s="59"/>
      <c r="AU261" s="40"/>
      <c r="AV261" s="41"/>
      <c r="AW261" s="62"/>
      <c r="AX261" s="46"/>
      <c r="AY261" s="63"/>
      <c r="AZ261" s="40"/>
      <c r="BA261" s="40"/>
      <c r="BB261" s="63"/>
      <c r="BC261" s="41"/>
      <c r="BD261" s="41"/>
      <c r="BE261" s="41"/>
      <c r="BF261" s="59"/>
      <c r="BG261" s="40"/>
      <c r="BH261" s="40"/>
      <c r="BI261" s="43"/>
      <c r="BJ261" s="65"/>
      <c r="BK261" s="65"/>
      <c r="BL261" s="65"/>
      <c r="BM261" s="65"/>
      <c r="BN261" s="65"/>
      <c r="BO261" s="65"/>
      <c r="BP261" s="65"/>
      <c r="BQ261" s="65"/>
      <c r="BR261" s="65"/>
      <c r="BS261" s="65"/>
      <c r="BT261" s="65"/>
      <c r="BU261" s="65"/>
      <c r="BV261" s="65"/>
      <c r="BW261" s="43"/>
      <c r="BX261" s="65"/>
      <c r="BY261" s="65"/>
      <c r="BZ261" s="65"/>
      <c r="CA261" s="65"/>
      <c r="CB261" s="65"/>
      <c r="CC261" s="65"/>
      <c r="CD261" s="65"/>
      <c r="CE261" s="65"/>
      <c r="CF261" s="65"/>
      <c r="CG261" s="65"/>
      <c r="CH261" s="65"/>
      <c r="CI261" s="65"/>
      <c r="CJ261" s="66"/>
      <c r="CL261" s="23" t="s">
        <v>111</v>
      </c>
    </row>
    <row r="262" spans="2:90" s="26" customFormat="1" ht="65.099999999999994" customHeight="1" x14ac:dyDescent="0.2">
      <c r="B262" s="1096" t="s">
        <v>59</v>
      </c>
      <c r="C262" s="1096" t="s">
        <v>60</v>
      </c>
      <c r="D262" s="1096" t="s">
        <v>61</v>
      </c>
      <c r="E262" s="1096" t="s">
        <v>62</v>
      </c>
      <c r="F262" s="1096" t="s">
        <v>63</v>
      </c>
      <c r="G262" s="1096" t="s">
        <v>64</v>
      </c>
      <c r="H262" s="1097" t="s">
        <v>65</v>
      </c>
      <c r="I262" s="1097" t="s">
        <v>66</v>
      </c>
      <c r="J262" s="1097" t="s">
        <v>67</v>
      </c>
      <c r="K262" s="1098" t="s">
        <v>104</v>
      </c>
      <c r="L262" s="1101" t="s">
        <v>724</v>
      </c>
      <c r="M262" s="1101" t="s">
        <v>725</v>
      </c>
      <c r="N262" s="1101" t="s">
        <v>120</v>
      </c>
      <c r="O262" s="1101"/>
      <c r="P262" s="1101"/>
      <c r="Q262" s="1101"/>
      <c r="R262" s="1101"/>
      <c r="S262" s="1101" t="s">
        <v>106</v>
      </c>
      <c r="T262" s="1099" t="s">
        <v>107</v>
      </c>
      <c r="U262" s="447">
        <v>1</v>
      </c>
      <c r="V262" s="444" t="s">
        <v>121</v>
      </c>
      <c r="W262" s="1099" t="s">
        <v>122</v>
      </c>
      <c r="X262" s="1099" t="s">
        <v>76</v>
      </c>
      <c r="Y262" s="1099" t="s">
        <v>288</v>
      </c>
      <c r="Z262" s="1099" t="s">
        <v>78</v>
      </c>
      <c r="AA262" s="449"/>
      <c r="AB262" s="449">
        <v>0.5</v>
      </c>
      <c r="AC262" s="449"/>
      <c r="AD262" s="449">
        <v>0.5</v>
      </c>
      <c r="AE262" s="111"/>
      <c r="AF262" s="111"/>
      <c r="AG262" s="111"/>
      <c r="AH262" s="111"/>
      <c r="AI262" s="40"/>
      <c r="AJ262" s="41"/>
      <c r="AK262" s="59"/>
      <c r="AL262" s="59"/>
      <c r="AM262" s="59"/>
      <c r="AN262" s="41"/>
      <c r="AO262" s="40"/>
      <c r="AP262" s="59"/>
      <c r="AQ262" s="41"/>
      <c r="AR262" s="41"/>
      <c r="AS262" s="41"/>
      <c r="AT262" s="59"/>
      <c r="AU262" s="40"/>
      <c r="AV262" s="41"/>
      <c r="AW262" s="62"/>
      <c r="AX262" s="63"/>
      <c r="AY262" s="63"/>
      <c r="AZ262" s="40"/>
      <c r="BA262" s="40"/>
      <c r="BB262" s="63"/>
      <c r="BC262" s="41"/>
      <c r="BD262" s="41"/>
      <c r="BE262" s="41"/>
      <c r="BF262" s="59"/>
      <c r="BG262" s="40"/>
      <c r="BH262" s="40"/>
      <c r="BI262" s="43"/>
      <c r="BJ262" s="65"/>
      <c r="BK262" s="65"/>
      <c r="BL262" s="65"/>
      <c r="BM262" s="65"/>
      <c r="BN262" s="65"/>
      <c r="BO262" s="65"/>
      <c r="BP262" s="65"/>
      <c r="BQ262" s="65"/>
      <c r="BR262" s="65"/>
      <c r="BS262" s="65"/>
      <c r="BT262" s="65"/>
      <c r="BU262" s="65"/>
      <c r="BV262" s="65"/>
      <c r="BW262" s="43"/>
      <c r="BX262" s="65"/>
      <c r="BY262" s="65"/>
      <c r="BZ262" s="65"/>
      <c r="CA262" s="65"/>
      <c r="CB262" s="65"/>
      <c r="CC262" s="65"/>
      <c r="CD262" s="65"/>
      <c r="CE262" s="65"/>
      <c r="CF262" s="65"/>
      <c r="CG262" s="65"/>
      <c r="CH262" s="65"/>
      <c r="CI262" s="65"/>
      <c r="CJ262" s="66"/>
      <c r="CL262" s="23" t="s">
        <v>111</v>
      </c>
    </row>
    <row r="263" spans="2:90" s="26" customFormat="1" ht="65.099999999999994" customHeight="1" x14ac:dyDescent="0.2">
      <c r="B263" s="1096" t="s">
        <v>59</v>
      </c>
      <c r="C263" s="1096" t="s">
        <v>60</v>
      </c>
      <c r="D263" s="1096" t="s">
        <v>61</v>
      </c>
      <c r="E263" s="1096" t="s">
        <v>62</v>
      </c>
      <c r="F263" s="1096" t="s">
        <v>63</v>
      </c>
      <c r="G263" s="1096" t="s">
        <v>64</v>
      </c>
      <c r="H263" s="1097" t="s">
        <v>65</v>
      </c>
      <c r="I263" s="1097" t="s">
        <v>66</v>
      </c>
      <c r="J263" s="1097" t="s">
        <v>67</v>
      </c>
      <c r="K263" s="1098" t="s">
        <v>104</v>
      </c>
      <c r="L263" s="1101" t="s">
        <v>724</v>
      </c>
      <c r="M263" s="1101" t="s">
        <v>725</v>
      </c>
      <c r="N263" s="1101" t="s">
        <v>124</v>
      </c>
      <c r="O263" s="1101"/>
      <c r="P263" s="1101"/>
      <c r="Q263" s="1101"/>
      <c r="R263" s="1101"/>
      <c r="S263" s="1101" t="s">
        <v>106</v>
      </c>
      <c r="T263" s="1099" t="s">
        <v>107</v>
      </c>
      <c r="U263" s="1099">
        <v>9</v>
      </c>
      <c r="V263" s="444" t="s">
        <v>125</v>
      </c>
      <c r="W263" s="1099" t="s">
        <v>109</v>
      </c>
      <c r="X263" s="1099" t="s">
        <v>76</v>
      </c>
      <c r="Y263" s="1101" t="s">
        <v>126</v>
      </c>
      <c r="Z263" s="1099" t="s">
        <v>78</v>
      </c>
      <c r="AA263" s="449"/>
      <c r="AB263" s="449">
        <v>0.33</v>
      </c>
      <c r="AC263" s="449">
        <v>0.33</v>
      </c>
      <c r="AD263" s="449">
        <v>0.33</v>
      </c>
      <c r="AE263" s="111"/>
      <c r="AF263" s="111"/>
      <c r="AG263" s="111"/>
      <c r="AH263" s="111"/>
      <c r="AI263" s="40"/>
      <c r="AJ263" s="41"/>
      <c r="AK263" s="59"/>
      <c r="AL263" s="59"/>
      <c r="AM263" s="59"/>
      <c r="AN263" s="41"/>
      <c r="AO263" s="40"/>
      <c r="AP263" s="59"/>
      <c r="AQ263" s="41"/>
      <c r="AR263" s="41"/>
      <c r="AS263" s="41"/>
      <c r="AT263" s="59"/>
      <c r="AU263" s="40"/>
      <c r="AV263" s="41"/>
      <c r="AW263" s="62"/>
      <c r="AX263" s="63"/>
      <c r="AY263" s="63"/>
      <c r="AZ263" s="40"/>
      <c r="BA263" s="40"/>
      <c r="BB263" s="63"/>
      <c r="BC263" s="41"/>
      <c r="BD263" s="41"/>
      <c r="BE263" s="41"/>
      <c r="BF263" s="59"/>
      <c r="BG263" s="40"/>
      <c r="BH263" s="40"/>
      <c r="BI263" s="43"/>
      <c r="BJ263" s="65"/>
      <c r="BK263" s="65"/>
      <c r="BL263" s="65"/>
      <c r="BM263" s="65"/>
      <c r="BN263" s="65"/>
      <c r="BO263" s="65"/>
      <c r="BP263" s="65"/>
      <c r="BQ263" s="65"/>
      <c r="BR263" s="65"/>
      <c r="BS263" s="65"/>
      <c r="BT263" s="65"/>
      <c r="BU263" s="65"/>
      <c r="BV263" s="65"/>
      <c r="BW263" s="43"/>
      <c r="BX263" s="65"/>
      <c r="BY263" s="65"/>
      <c r="BZ263" s="65"/>
      <c r="CA263" s="65"/>
      <c r="CB263" s="65"/>
      <c r="CC263" s="65"/>
      <c r="CD263" s="65"/>
      <c r="CE263" s="65"/>
      <c r="CF263" s="65"/>
      <c r="CG263" s="65"/>
      <c r="CH263" s="65"/>
      <c r="CI263" s="65"/>
      <c r="CJ263" s="66"/>
      <c r="CL263" s="23" t="s">
        <v>111</v>
      </c>
    </row>
    <row r="264" spans="2:90" s="26" customFormat="1" ht="65.099999999999994" customHeight="1" x14ac:dyDescent="0.2">
      <c r="B264" s="1096" t="s">
        <v>59</v>
      </c>
      <c r="C264" s="1096" t="s">
        <v>60</v>
      </c>
      <c r="D264" s="1096" t="s">
        <v>61</v>
      </c>
      <c r="E264" s="1096" t="s">
        <v>62</v>
      </c>
      <c r="F264" s="1096" t="s">
        <v>63</v>
      </c>
      <c r="G264" s="1096" t="s">
        <v>64</v>
      </c>
      <c r="H264" s="1097" t="s">
        <v>65</v>
      </c>
      <c r="I264" s="1097" t="s">
        <v>66</v>
      </c>
      <c r="J264" s="1097" t="s">
        <v>67</v>
      </c>
      <c r="K264" s="1098" t="s">
        <v>104</v>
      </c>
      <c r="L264" s="1101" t="s">
        <v>724</v>
      </c>
      <c r="M264" s="1101" t="s">
        <v>725</v>
      </c>
      <c r="N264" s="1101" t="s">
        <v>127</v>
      </c>
      <c r="O264" s="1101"/>
      <c r="P264" s="1101"/>
      <c r="Q264" s="1101"/>
      <c r="R264" s="1101"/>
      <c r="S264" s="1101" t="s">
        <v>106</v>
      </c>
      <c r="T264" s="1099" t="s">
        <v>107</v>
      </c>
      <c r="U264" s="1099">
        <v>9</v>
      </c>
      <c r="V264" s="444" t="s">
        <v>128</v>
      </c>
      <c r="W264" s="1099" t="s">
        <v>109</v>
      </c>
      <c r="X264" s="1108" t="s">
        <v>76</v>
      </c>
      <c r="Y264" s="1101" t="s">
        <v>129</v>
      </c>
      <c r="Z264" s="1099" t="s">
        <v>78</v>
      </c>
      <c r="AA264" s="449"/>
      <c r="AB264" s="449">
        <v>0.33</v>
      </c>
      <c r="AC264" s="449">
        <v>0.33</v>
      </c>
      <c r="AD264" s="449">
        <v>0.34</v>
      </c>
      <c r="AE264" s="111"/>
      <c r="AF264" s="111"/>
      <c r="AG264" s="111"/>
      <c r="AH264" s="111"/>
      <c r="AI264" s="40"/>
      <c r="AJ264" s="41"/>
      <c r="AK264" s="59"/>
      <c r="AL264" s="59"/>
      <c r="AM264" s="59"/>
      <c r="AN264" s="41"/>
      <c r="AO264" s="40"/>
      <c r="AP264" s="59"/>
      <c r="AQ264" s="41"/>
      <c r="AR264" s="41"/>
      <c r="AS264" s="41"/>
      <c r="AT264" s="59"/>
      <c r="AU264" s="40"/>
      <c r="AV264" s="41"/>
      <c r="AW264" s="42"/>
      <c r="AX264" s="46"/>
      <c r="AY264" s="59"/>
      <c r="AZ264" s="40"/>
      <c r="BA264" s="40"/>
      <c r="BB264" s="63"/>
      <c r="BC264" s="41"/>
      <c r="BD264" s="41"/>
      <c r="BE264" s="41"/>
      <c r="BF264" s="59"/>
      <c r="BG264" s="40"/>
      <c r="BH264" s="40"/>
      <c r="BI264" s="43"/>
      <c r="BJ264" s="65"/>
      <c r="BK264" s="65"/>
      <c r="BL264" s="65"/>
      <c r="BM264" s="65"/>
      <c r="BN264" s="65"/>
      <c r="BO264" s="65"/>
      <c r="BP264" s="65"/>
      <c r="BQ264" s="65"/>
      <c r="BR264" s="65"/>
      <c r="BS264" s="65"/>
      <c r="BT264" s="65"/>
      <c r="BU264" s="65"/>
      <c r="BV264" s="65"/>
      <c r="BW264" s="43"/>
      <c r="BX264" s="65"/>
      <c r="BY264" s="65"/>
      <c r="BZ264" s="65"/>
      <c r="CA264" s="65"/>
      <c r="CB264" s="65"/>
      <c r="CC264" s="65"/>
      <c r="CD264" s="65"/>
      <c r="CE264" s="65"/>
      <c r="CF264" s="65"/>
      <c r="CG264" s="65"/>
      <c r="CH264" s="65"/>
      <c r="CI264" s="65"/>
      <c r="CJ264" s="66"/>
      <c r="CL264" s="23" t="s">
        <v>111</v>
      </c>
    </row>
    <row r="265" spans="2:90" s="26" customFormat="1" ht="65.099999999999994" customHeight="1" x14ac:dyDescent="0.2">
      <c r="B265" s="1096" t="s">
        <v>59</v>
      </c>
      <c r="C265" s="1096" t="s">
        <v>60</v>
      </c>
      <c r="D265" s="1096" t="s">
        <v>61</v>
      </c>
      <c r="E265" s="1096" t="s">
        <v>62</v>
      </c>
      <c r="F265" s="1096" t="s">
        <v>63</v>
      </c>
      <c r="G265" s="1096" t="s">
        <v>64</v>
      </c>
      <c r="H265" s="1097" t="s">
        <v>65</v>
      </c>
      <c r="I265" s="1097" t="s">
        <v>66</v>
      </c>
      <c r="J265" s="1097" t="s">
        <v>67</v>
      </c>
      <c r="K265" s="1098" t="s">
        <v>104</v>
      </c>
      <c r="L265" s="1101" t="s">
        <v>724</v>
      </c>
      <c r="M265" s="1101" t="s">
        <v>725</v>
      </c>
      <c r="N265" s="1101" t="s">
        <v>130</v>
      </c>
      <c r="O265" s="1101"/>
      <c r="P265" s="1101"/>
      <c r="Q265" s="1101"/>
      <c r="R265" s="1101"/>
      <c r="S265" s="1101" t="s">
        <v>106</v>
      </c>
      <c r="T265" s="1099" t="s">
        <v>107</v>
      </c>
      <c r="U265" s="1110">
        <v>1</v>
      </c>
      <c r="V265" s="444" t="s">
        <v>130</v>
      </c>
      <c r="W265" s="1099" t="s">
        <v>131</v>
      </c>
      <c r="X265" s="1099" t="s">
        <v>76</v>
      </c>
      <c r="Y265" s="1099" t="s">
        <v>132</v>
      </c>
      <c r="Z265" s="1099" t="s">
        <v>78</v>
      </c>
      <c r="AA265" s="449"/>
      <c r="AB265" s="449"/>
      <c r="AC265" s="449"/>
      <c r="AD265" s="449">
        <v>1</v>
      </c>
      <c r="AE265" s="111"/>
      <c r="AF265" s="111"/>
      <c r="AG265" s="111"/>
      <c r="AH265" s="111"/>
      <c r="AI265" s="40"/>
      <c r="AJ265" s="41"/>
      <c r="AK265" s="59"/>
      <c r="AL265" s="59"/>
      <c r="AM265" s="59"/>
      <c r="AN265" s="41"/>
      <c r="AO265" s="40"/>
      <c r="AP265" s="59"/>
      <c r="AQ265" s="41"/>
      <c r="AR265" s="41"/>
      <c r="AS265" s="41"/>
      <c r="AT265" s="59"/>
      <c r="AU265" s="40"/>
      <c r="AV265" s="41"/>
      <c r="AW265" s="62"/>
      <c r="AX265" s="46"/>
      <c r="AY265" s="63"/>
      <c r="AZ265" s="40"/>
      <c r="BA265" s="40"/>
      <c r="BB265" s="63"/>
      <c r="BC265" s="41"/>
      <c r="BD265" s="41"/>
      <c r="BE265" s="41"/>
      <c r="BF265" s="59"/>
      <c r="BG265" s="40"/>
      <c r="BH265" s="40"/>
      <c r="BI265" s="43"/>
      <c r="BJ265" s="65"/>
      <c r="BK265" s="65"/>
      <c r="BL265" s="65"/>
      <c r="BM265" s="65"/>
      <c r="BN265" s="65"/>
      <c r="BO265" s="65"/>
      <c r="BP265" s="65"/>
      <c r="BQ265" s="65"/>
      <c r="BR265" s="65"/>
      <c r="BS265" s="65"/>
      <c r="BT265" s="65"/>
      <c r="BU265" s="65"/>
      <c r="BV265" s="65"/>
      <c r="BW265" s="43"/>
      <c r="BX265" s="65"/>
      <c r="BY265" s="65"/>
      <c r="BZ265" s="65"/>
      <c r="CA265" s="65"/>
      <c r="CB265" s="65"/>
      <c r="CC265" s="65"/>
      <c r="CD265" s="65"/>
      <c r="CE265" s="65"/>
      <c r="CF265" s="65"/>
      <c r="CG265" s="65"/>
      <c r="CH265" s="65"/>
      <c r="CI265" s="65"/>
      <c r="CJ265" s="66"/>
      <c r="CL265" s="23" t="s">
        <v>111</v>
      </c>
    </row>
    <row r="266" spans="2:90" s="26" customFormat="1" ht="65.099999999999994" customHeight="1" x14ac:dyDescent="0.2">
      <c r="B266" s="1096" t="s">
        <v>59</v>
      </c>
      <c r="C266" s="1096" t="s">
        <v>60</v>
      </c>
      <c r="D266" s="1096" t="s">
        <v>61</v>
      </c>
      <c r="E266" s="1096" t="s">
        <v>62</v>
      </c>
      <c r="F266" s="1096" t="s">
        <v>63</v>
      </c>
      <c r="G266" s="1096" t="s">
        <v>64</v>
      </c>
      <c r="H266" s="1097" t="s">
        <v>65</v>
      </c>
      <c r="I266" s="1097" t="s">
        <v>66</v>
      </c>
      <c r="J266" s="1097" t="s">
        <v>67</v>
      </c>
      <c r="K266" s="1098" t="s">
        <v>104</v>
      </c>
      <c r="L266" s="1099" t="s">
        <v>756</v>
      </c>
      <c r="M266" s="1101" t="s">
        <v>70</v>
      </c>
      <c r="N266" s="1101" t="s">
        <v>757</v>
      </c>
      <c r="O266" s="1101"/>
      <c r="P266" s="1101"/>
      <c r="Q266" s="1101"/>
      <c r="R266" s="1102"/>
      <c r="S266" s="1101" t="s">
        <v>258</v>
      </c>
      <c r="T266" s="1101" t="s">
        <v>758</v>
      </c>
      <c r="U266" s="447">
        <v>1</v>
      </c>
      <c r="V266" s="444" t="s">
        <v>759</v>
      </c>
      <c r="W266" s="444" t="s">
        <v>760</v>
      </c>
      <c r="X266" s="1111" t="s">
        <v>76</v>
      </c>
      <c r="Y266" s="444" t="s">
        <v>761</v>
      </c>
      <c r="Z266" s="444"/>
      <c r="AA266" s="444"/>
      <c r="AB266" s="447">
        <v>1</v>
      </c>
      <c r="AC266" s="447"/>
      <c r="AD266" s="447"/>
      <c r="AE266" s="111"/>
      <c r="AF266" s="111"/>
      <c r="AG266" s="111"/>
      <c r="AH266" s="111"/>
      <c r="AI266" s="40"/>
      <c r="AJ266" s="41"/>
      <c r="AK266" s="59"/>
      <c r="AL266" s="59"/>
      <c r="AM266" s="59"/>
      <c r="AN266" s="41"/>
      <c r="AO266" s="40"/>
      <c r="AP266" s="59"/>
      <c r="AQ266" s="41"/>
      <c r="AR266" s="41"/>
      <c r="AS266" s="41"/>
      <c r="AT266" s="59"/>
      <c r="AU266" s="40"/>
      <c r="AV266" s="41"/>
      <c r="AW266" s="62"/>
      <c r="AX266" s="46"/>
      <c r="AY266" s="59"/>
      <c r="AZ266" s="40"/>
      <c r="BA266" s="40"/>
      <c r="BB266" s="63"/>
      <c r="BC266" s="41"/>
      <c r="BD266" s="41"/>
      <c r="BE266" s="41"/>
      <c r="BF266" s="59"/>
      <c r="BG266" s="40"/>
      <c r="BH266" s="40"/>
      <c r="BI266" s="43"/>
      <c r="BJ266" s="65"/>
      <c r="BK266" s="65"/>
      <c r="BL266" s="65"/>
      <c r="BM266" s="65"/>
      <c r="BN266" s="65"/>
      <c r="BO266" s="65"/>
      <c r="BP266" s="65"/>
      <c r="BQ266" s="65"/>
      <c r="BR266" s="65"/>
      <c r="BS266" s="65"/>
      <c r="BT266" s="65"/>
      <c r="BU266" s="65"/>
      <c r="BV266" s="65"/>
      <c r="BW266" s="43"/>
      <c r="BX266" s="65"/>
      <c r="BY266" s="65"/>
      <c r="BZ266" s="65"/>
      <c r="CA266" s="65"/>
      <c r="CB266" s="65"/>
      <c r="CC266" s="65"/>
      <c r="CD266" s="65"/>
      <c r="CE266" s="65"/>
      <c r="CF266" s="65"/>
      <c r="CG266" s="65"/>
      <c r="CH266" s="65"/>
      <c r="CI266" s="65"/>
      <c r="CJ266" s="66"/>
    </row>
    <row r="267" spans="2:90" s="26" customFormat="1" ht="65.099999999999994" customHeight="1" x14ac:dyDescent="0.2">
      <c r="B267" s="1096" t="s">
        <v>59</v>
      </c>
      <c r="C267" s="1096" t="s">
        <v>60</v>
      </c>
      <c r="D267" s="1096" t="s">
        <v>61</v>
      </c>
      <c r="E267" s="1096" t="s">
        <v>62</v>
      </c>
      <c r="F267" s="1096" t="s">
        <v>63</v>
      </c>
      <c r="G267" s="1096" t="s">
        <v>64</v>
      </c>
      <c r="H267" s="1097" t="s">
        <v>65</v>
      </c>
      <c r="I267" s="1097" t="s">
        <v>66</v>
      </c>
      <c r="J267" s="1097" t="s">
        <v>67</v>
      </c>
      <c r="K267" s="1098" t="s">
        <v>104</v>
      </c>
      <c r="L267" s="1099" t="s">
        <v>756</v>
      </c>
      <c r="M267" s="1101" t="s">
        <v>70</v>
      </c>
      <c r="N267" s="1101" t="s">
        <v>762</v>
      </c>
      <c r="O267" s="1101"/>
      <c r="P267" s="1101"/>
      <c r="Q267" s="1101"/>
      <c r="R267" s="1102"/>
      <c r="S267" s="1101" t="s">
        <v>258</v>
      </c>
      <c r="T267" s="1101" t="s">
        <v>758</v>
      </c>
      <c r="U267" s="444">
        <v>2</v>
      </c>
      <c r="V267" s="1097" t="s">
        <v>763</v>
      </c>
      <c r="W267" s="1111" t="s">
        <v>764</v>
      </c>
      <c r="X267" s="1111" t="s">
        <v>86</v>
      </c>
      <c r="Y267" s="1111" t="s">
        <v>765</v>
      </c>
      <c r="Z267" s="444"/>
      <c r="AA267" s="444"/>
      <c r="AB267" s="447">
        <v>0.5</v>
      </c>
      <c r="AC267" s="447"/>
      <c r="AD267" s="447">
        <v>0.5</v>
      </c>
      <c r="AE267" s="111"/>
      <c r="AF267" s="111"/>
      <c r="AG267" s="111"/>
      <c r="AH267" s="111"/>
      <c r="AI267" s="40"/>
      <c r="AJ267" s="41"/>
      <c r="AK267" s="59"/>
      <c r="AL267" s="59"/>
      <c r="AM267" s="59"/>
      <c r="AN267" s="41"/>
      <c r="AO267" s="40"/>
      <c r="AP267" s="59"/>
      <c r="AQ267" s="41"/>
      <c r="AR267" s="41"/>
      <c r="AS267" s="41"/>
      <c r="AT267" s="59"/>
      <c r="AU267" s="40"/>
      <c r="AV267" s="41"/>
      <c r="AW267" s="62"/>
      <c r="AX267" s="46"/>
      <c r="AY267" s="59"/>
      <c r="AZ267" s="40"/>
      <c r="BA267" s="40"/>
      <c r="BB267" s="63"/>
      <c r="BC267" s="41"/>
      <c r="BD267" s="41"/>
      <c r="BE267" s="41"/>
      <c r="BF267" s="59"/>
      <c r="BG267" s="40"/>
      <c r="BH267" s="40"/>
      <c r="BI267" s="43"/>
      <c r="BJ267" s="65"/>
      <c r="BK267" s="65"/>
      <c r="BL267" s="65"/>
      <c r="BM267" s="65"/>
      <c r="BN267" s="65"/>
      <c r="BO267" s="65"/>
      <c r="BP267" s="65"/>
      <c r="BQ267" s="65"/>
      <c r="BR267" s="65"/>
      <c r="BS267" s="65"/>
      <c r="BT267" s="65"/>
      <c r="BU267" s="65"/>
      <c r="BV267" s="65"/>
      <c r="BW267" s="43"/>
      <c r="BX267" s="65"/>
      <c r="BY267" s="65"/>
      <c r="BZ267" s="65"/>
      <c r="CA267" s="65"/>
      <c r="CB267" s="65"/>
      <c r="CC267" s="65"/>
      <c r="CD267" s="65"/>
      <c r="CE267" s="65"/>
      <c r="CF267" s="65"/>
      <c r="CG267" s="65"/>
      <c r="CH267" s="65"/>
      <c r="CI267" s="65"/>
      <c r="CJ267" s="66"/>
    </row>
    <row r="268" spans="2:90" s="23" customFormat="1" ht="65.099999999999994" customHeight="1" x14ac:dyDescent="0.25">
      <c r="B268" s="1096" t="s">
        <v>59</v>
      </c>
      <c r="C268" s="1096" t="s">
        <v>60</v>
      </c>
      <c r="D268" s="1096" t="s">
        <v>61</v>
      </c>
      <c r="E268" s="1096" t="s">
        <v>62</v>
      </c>
      <c r="F268" s="1096" t="s">
        <v>63</v>
      </c>
      <c r="G268" s="1096" t="s">
        <v>64</v>
      </c>
      <c r="H268" s="1097" t="s">
        <v>65</v>
      </c>
      <c r="I268" s="1097" t="s">
        <v>66</v>
      </c>
      <c r="J268" s="1097" t="s">
        <v>67</v>
      </c>
      <c r="K268" s="1098" t="s">
        <v>104</v>
      </c>
      <c r="L268" s="1099" t="s">
        <v>756</v>
      </c>
      <c r="M268" s="1101" t="s">
        <v>70</v>
      </c>
      <c r="N268" s="1101" t="s">
        <v>766</v>
      </c>
      <c r="O268" s="1101"/>
      <c r="P268" s="1101"/>
      <c r="Q268" s="1101"/>
      <c r="R268" s="1102"/>
      <c r="S268" s="1101" t="s">
        <v>258</v>
      </c>
      <c r="T268" s="1101" t="s">
        <v>758</v>
      </c>
      <c r="U268" s="444">
        <v>2</v>
      </c>
      <c r="V268" s="1097" t="s">
        <v>767</v>
      </c>
      <c r="W268" s="1111" t="s">
        <v>764</v>
      </c>
      <c r="X268" s="1111" t="s">
        <v>86</v>
      </c>
      <c r="Y268" s="1111" t="s">
        <v>768</v>
      </c>
      <c r="Z268" s="1097"/>
      <c r="AA268" s="445"/>
      <c r="AB268" s="449">
        <v>0.5</v>
      </c>
      <c r="AC268" s="449"/>
      <c r="AD268" s="450">
        <v>0.5</v>
      </c>
      <c r="AE268" s="111"/>
      <c r="AF268" s="111"/>
      <c r="AG268" s="111"/>
      <c r="AH268" s="111"/>
      <c r="AI268" s="40"/>
      <c r="AJ268" s="41"/>
      <c r="AK268" s="47"/>
      <c r="AL268" s="47"/>
      <c r="AM268" s="47"/>
      <c r="AN268" s="41"/>
      <c r="AO268" s="40"/>
      <c r="AP268" s="47"/>
      <c r="AQ268" s="41"/>
      <c r="AR268" s="41"/>
      <c r="AS268" s="41"/>
      <c r="AT268" s="47"/>
      <c r="AU268" s="40"/>
      <c r="AV268" s="41"/>
      <c r="AW268" s="47"/>
      <c r="AX268" s="46"/>
      <c r="AY268" s="47"/>
      <c r="AZ268" s="40"/>
      <c r="BA268" s="40"/>
      <c r="BB268" s="47"/>
      <c r="BC268" s="41"/>
      <c r="BD268" s="41"/>
      <c r="BE268" s="41"/>
      <c r="BF268" s="47"/>
      <c r="BG268" s="40"/>
      <c r="BH268" s="40"/>
      <c r="BI268" s="43"/>
      <c r="BJ268" s="48"/>
      <c r="BK268" s="48"/>
      <c r="BL268" s="48"/>
      <c r="BM268" s="48"/>
      <c r="BN268" s="48"/>
      <c r="BO268" s="48"/>
      <c r="BP268" s="48"/>
      <c r="BQ268" s="48"/>
      <c r="BR268" s="48"/>
      <c r="BS268" s="48"/>
      <c r="BT268" s="48"/>
      <c r="BU268" s="48"/>
      <c r="BV268" s="48"/>
      <c r="BW268" s="43"/>
      <c r="BX268" s="48"/>
      <c r="BY268" s="48"/>
      <c r="BZ268" s="48"/>
      <c r="CA268" s="48"/>
      <c r="CB268" s="48"/>
      <c r="CC268" s="48"/>
      <c r="CD268" s="48"/>
      <c r="CE268" s="48"/>
      <c r="CF268" s="48"/>
      <c r="CG268" s="48"/>
      <c r="CH268" s="48"/>
      <c r="CI268" s="48"/>
      <c r="CJ268" s="49"/>
    </row>
    <row r="269" spans="2:90" s="26" customFormat="1" ht="65.099999999999994" customHeight="1" x14ac:dyDescent="0.2">
      <c r="B269" s="1096" t="s">
        <v>59</v>
      </c>
      <c r="C269" s="1096" t="s">
        <v>60</v>
      </c>
      <c r="D269" s="1096" t="s">
        <v>61</v>
      </c>
      <c r="E269" s="1096" t="s">
        <v>62</v>
      </c>
      <c r="F269" s="1096" t="s">
        <v>63</v>
      </c>
      <c r="G269" s="1096" t="s">
        <v>64</v>
      </c>
      <c r="H269" s="1097" t="s">
        <v>65</v>
      </c>
      <c r="I269" s="1097" t="s">
        <v>66</v>
      </c>
      <c r="J269" s="1097" t="s">
        <v>67</v>
      </c>
      <c r="K269" s="1098" t="s">
        <v>68</v>
      </c>
      <c r="L269" s="1099" t="s">
        <v>756</v>
      </c>
      <c r="M269" s="1101" t="s">
        <v>70</v>
      </c>
      <c r="N269" s="1101" t="s">
        <v>769</v>
      </c>
      <c r="O269" s="1101"/>
      <c r="P269" s="1101"/>
      <c r="Q269" s="1101"/>
      <c r="R269" s="1102"/>
      <c r="S269" s="1101" t="s">
        <v>258</v>
      </c>
      <c r="T269" s="1101" t="s">
        <v>758</v>
      </c>
      <c r="U269" s="448">
        <v>1</v>
      </c>
      <c r="V269" s="1097" t="s">
        <v>770</v>
      </c>
      <c r="W269" s="1111" t="s">
        <v>771</v>
      </c>
      <c r="X269" s="1111" t="s">
        <v>86</v>
      </c>
      <c r="Y269" s="1111" t="s">
        <v>772</v>
      </c>
      <c r="Z269" s="1111"/>
      <c r="AA269" s="445"/>
      <c r="AB269" s="449">
        <v>1</v>
      </c>
      <c r="AC269" s="445"/>
      <c r="AD269" s="446"/>
      <c r="AE269" s="111"/>
      <c r="AF269" s="111"/>
      <c r="AG269" s="111"/>
      <c r="AH269" s="111"/>
      <c r="AI269" s="40"/>
      <c r="AJ269" s="41"/>
      <c r="AK269" s="59"/>
      <c r="AL269" s="59"/>
      <c r="AM269" s="59"/>
      <c r="AN269" s="41"/>
      <c r="AO269" s="40"/>
      <c r="AP269" s="59"/>
      <c r="AQ269" s="41"/>
      <c r="AR269" s="41"/>
      <c r="AS269" s="41"/>
      <c r="AT269" s="59"/>
      <c r="AU269" s="40"/>
      <c r="AV269" s="41"/>
      <c r="AW269" s="59"/>
      <c r="AX269" s="59"/>
      <c r="AY269" s="59"/>
      <c r="AZ269" s="40"/>
      <c r="BA269" s="40"/>
      <c r="BB269" s="59"/>
      <c r="BC269" s="41"/>
      <c r="BD269" s="41"/>
      <c r="BE269" s="41"/>
      <c r="BF269" s="59"/>
      <c r="BG269" s="40"/>
      <c r="BH269" s="40"/>
      <c r="BI269" s="43"/>
      <c r="BJ269" s="65"/>
      <c r="BK269" s="65"/>
      <c r="BL269" s="65"/>
      <c r="BM269" s="65"/>
      <c r="BN269" s="65"/>
      <c r="BO269" s="65"/>
      <c r="BP269" s="65"/>
      <c r="BQ269" s="65"/>
      <c r="BR269" s="65"/>
      <c r="BS269" s="65"/>
      <c r="BT269" s="65"/>
      <c r="BU269" s="65"/>
      <c r="BV269" s="65"/>
      <c r="BW269" s="43"/>
      <c r="BX269" s="65"/>
      <c r="BY269" s="65"/>
      <c r="BZ269" s="65"/>
      <c r="CA269" s="65"/>
      <c r="CB269" s="65"/>
      <c r="CC269" s="65"/>
      <c r="CD269" s="65"/>
      <c r="CE269" s="65"/>
      <c r="CF269" s="65"/>
      <c r="CG269" s="65"/>
      <c r="CH269" s="65"/>
      <c r="CI269" s="65"/>
      <c r="CJ269" s="66"/>
    </row>
    <row r="270" spans="2:90" s="26" customFormat="1" ht="65.099999999999994" customHeight="1" x14ac:dyDescent="0.2">
      <c r="B270" s="1096" t="s">
        <v>59</v>
      </c>
      <c r="C270" s="1096" t="s">
        <v>60</v>
      </c>
      <c r="D270" s="1096" t="s">
        <v>61</v>
      </c>
      <c r="E270" s="1096" t="s">
        <v>62</v>
      </c>
      <c r="F270" s="1096" t="s">
        <v>63</v>
      </c>
      <c r="G270" s="1096" t="s">
        <v>64</v>
      </c>
      <c r="H270" s="1097" t="s">
        <v>65</v>
      </c>
      <c r="I270" s="1097" t="s">
        <v>66</v>
      </c>
      <c r="J270" s="1097" t="s">
        <v>67</v>
      </c>
      <c r="K270" s="1098" t="s">
        <v>68</v>
      </c>
      <c r="L270" s="1099" t="s">
        <v>756</v>
      </c>
      <c r="M270" s="1101" t="s">
        <v>70</v>
      </c>
      <c r="N270" s="1101" t="s">
        <v>105</v>
      </c>
      <c r="O270" s="1101"/>
      <c r="P270" s="1101"/>
      <c r="Q270" s="1101"/>
      <c r="R270" s="1101"/>
      <c r="S270" s="1101" t="s">
        <v>258</v>
      </c>
      <c r="T270" s="1099" t="s">
        <v>107</v>
      </c>
      <c r="U270" s="1099">
        <v>9</v>
      </c>
      <c r="V270" s="444" t="s">
        <v>108</v>
      </c>
      <c r="W270" s="1099" t="s">
        <v>109</v>
      </c>
      <c r="X270" s="1108" t="s">
        <v>76</v>
      </c>
      <c r="Y270" s="1101" t="s">
        <v>110</v>
      </c>
      <c r="Z270" s="1099" t="s">
        <v>78</v>
      </c>
      <c r="AA270" s="449">
        <v>0</v>
      </c>
      <c r="AB270" s="449">
        <v>0.34</v>
      </c>
      <c r="AC270" s="449">
        <v>0.33</v>
      </c>
      <c r="AD270" s="449">
        <v>0.33</v>
      </c>
      <c r="AE270" s="111"/>
      <c r="AF270" s="111"/>
      <c r="AG270" s="111"/>
      <c r="AH270" s="111"/>
      <c r="AI270" s="40"/>
      <c r="AJ270" s="41"/>
      <c r="AK270" s="59"/>
      <c r="AL270" s="59"/>
      <c r="AM270" s="59"/>
      <c r="AN270" s="41"/>
      <c r="AO270" s="40"/>
      <c r="AP270" s="59"/>
      <c r="AQ270" s="41"/>
      <c r="AR270" s="41"/>
      <c r="AS270" s="41"/>
      <c r="AT270" s="59"/>
      <c r="AU270" s="40"/>
      <c r="AV270" s="41"/>
      <c r="AW270" s="59"/>
      <c r="AX270" s="59"/>
      <c r="AY270" s="59"/>
      <c r="AZ270" s="40"/>
      <c r="BA270" s="40"/>
      <c r="BB270" s="59"/>
      <c r="BC270" s="41"/>
      <c r="BD270" s="41"/>
      <c r="BE270" s="41"/>
      <c r="BF270" s="59"/>
      <c r="BG270" s="40"/>
      <c r="BH270" s="40"/>
      <c r="BI270" s="43"/>
      <c r="BJ270" s="65"/>
      <c r="BK270" s="65"/>
      <c r="BL270" s="65"/>
      <c r="BM270" s="65"/>
      <c r="BN270" s="65"/>
      <c r="BO270" s="65"/>
      <c r="BP270" s="65"/>
      <c r="BQ270" s="65"/>
      <c r="BR270" s="65"/>
      <c r="BS270" s="65"/>
      <c r="BT270" s="65"/>
      <c r="BU270" s="65"/>
      <c r="BV270" s="65"/>
      <c r="BW270" s="43"/>
      <c r="BX270" s="65"/>
      <c r="BY270" s="65"/>
      <c r="BZ270" s="65"/>
      <c r="CA270" s="65"/>
      <c r="CB270" s="65"/>
      <c r="CC270" s="65"/>
      <c r="CD270" s="65"/>
      <c r="CE270" s="65"/>
      <c r="CF270" s="65"/>
      <c r="CG270" s="65"/>
      <c r="CH270" s="65"/>
      <c r="CI270" s="65"/>
      <c r="CJ270" s="66"/>
    </row>
    <row r="271" spans="2:90" s="39" customFormat="1" ht="65.099999999999994" customHeight="1" x14ac:dyDescent="0.2">
      <c r="B271" s="1096" t="s">
        <v>59</v>
      </c>
      <c r="C271" s="1096" t="s">
        <v>60</v>
      </c>
      <c r="D271" s="1096" t="s">
        <v>61</v>
      </c>
      <c r="E271" s="1096" t="s">
        <v>62</v>
      </c>
      <c r="F271" s="1096" t="s">
        <v>63</v>
      </c>
      <c r="G271" s="1096" t="s">
        <v>64</v>
      </c>
      <c r="H271" s="1097" t="s">
        <v>65</v>
      </c>
      <c r="I271" s="1097" t="s">
        <v>66</v>
      </c>
      <c r="J271" s="1097" t="s">
        <v>67</v>
      </c>
      <c r="K271" s="1098" t="s">
        <v>68</v>
      </c>
      <c r="L271" s="1099" t="s">
        <v>756</v>
      </c>
      <c r="M271" s="1101" t="s">
        <v>70</v>
      </c>
      <c r="N271" s="1101" t="s">
        <v>112</v>
      </c>
      <c r="O271" s="1101"/>
      <c r="P271" s="1101"/>
      <c r="Q271" s="1101"/>
      <c r="R271" s="1101"/>
      <c r="S271" s="1101" t="s">
        <v>258</v>
      </c>
      <c r="T271" s="1099" t="s">
        <v>107</v>
      </c>
      <c r="U271" s="1101">
        <v>3</v>
      </c>
      <c r="V271" s="1109" t="s">
        <v>113</v>
      </c>
      <c r="W271" s="1101" t="s">
        <v>114</v>
      </c>
      <c r="X271" s="1099" t="s">
        <v>76</v>
      </c>
      <c r="Y271" s="1099" t="s">
        <v>115</v>
      </c>
      <c r="Z271" s="1099" t="s">
        <v>78</v>
      </c>
      <c r="AA271" s="449">
        <v>0</v>
      </c>
      <c r="AB271" s="449">
        <v>0.33</v>
      </c>
      <c r="AC271" s="449">
        <v>0.33</v>
      </c>
      <c r="AD271" s="449">
        <v>0.33</v>
      </c>
      <c r="AE271" s="111"/>
      <c r="AF271" s="111"/>
      <c r="AG271" s="111"/>
      <c r="AH271" s="111"/>
      <c r="AI271" s="40"/>
      <c r="AJ271" s="41"/>
      <c r="AK271" s="59"/>
      <c r="AL271" s="59"/>
      <c r="AM271" s="59"/>
      <c r="AN271" s="41"/>
      <c r="AO271" s="40"/>
      <c r="AP271" s="59"/>
      <c r="AQ271" s="41"/>
      <c r="AR271" s="41"/>
      <c r="AS271" s="41"/>
      <c r="AT271" s="59"/>
      <c r="AU271" s="40"/>
      <c r="AV271" s="41"/>
      <c r="AW271" s="59"/>
      <c r="AX271" s="59"/>
      <c r="AY271" s="59"/>
      <c r="AZ271" s="40"/>
      <c r="BA271" s="40"/>
      <c r="BB271" s="59"/>
      <c r="BC271" s="41"/>
      <c r="BD271" s="41"/>
      <c r="BE271" s="41"/>
      <c r="BF271" s="59"/>
      <c r="BG271" s="40"/>
      <c r="BH271" s="40"/>
      <c r="BI271" s="43"/>
      <c r="BJ271" s="65"/>
      <c r="BK271" s="65"/>
      <c r="BL271" s="65"/>
      <c r="BM271" s="65"/>
      <c r="BN271" s="65"/>
      <c r="BO271" s="65"/>
      <c r="BP271" s="65"/>
      <c r="BQ271" s="65"/>
      <c r="BR271" s="65"/>
      <c r="BS271" s="65"/>
      <c r="BT271" s="65"/>
      <c r="BU271" s="65"/>
      <c r="BV271" s="65"/>
      <c r="BW271" s="43"/>
      <c r="BX271" s="65"/>
      <c r="BY271" s="65"/>
      <c r="BZ271" s="65"/>
      <c r="CA271" s="65"/>
      <c r="CB271" s="65"/>
      <c r="CC271" s="65"/>
      <c r="CD271" s="65"/>
      <c r="CE271" s="65"/>
      <c r="CF271" s="65"/>
      <c r="CG271" s="65"/>
      <c r="CH271" s="65"/>
      <c r="CI271" s="65"/>
      <c r="CJ271" s="66"/>
      <c r="CK271" s="26"/>
    </row>
    <row r="272" spans="2:90" s="39" customFormat="1" ht="65.099999999999994" customHeight="1" x14ac:dyDescent="0.2">
      <c r="B272" s="1096" t="s">
        <v>59</v>
      </c>
      <c r="C272" s="1096" t="s">
        <v>60</v>
      </c>
      <c r="D272" s="1096" t="s">
        <v>61</v>
      </c>
      <c r="E272" s="1096" t="s">
        <v>62</v>
      </c>
      <c r="F272" s="1096" t="s">
        <v>63</v>
      </c>
      <c r="G272" s="1096" t="s">
        <v>64</v>
      </c>
      <c r="H272" s="1097" t="s">
        <v>65</v>
      </c>
      <c r="I272" s="1097" t="s">
        <v>66</v>
      </c>
      <c r="J272" s="1097" t="s">
        <v>67</v>
      </c>
      <c r="K272" s="1098" t="s">
        <v>68</v>
      </c>
      <c r="L272" s="1099" t="s">
        <v>756</v>
      </c>
      <c r="M272" s="1101" t="s">
        <v>70</v>
      </c>
      <c r="N272" s="1101" t="s">
        <v>116</v>
      </c>
      <c r="O272" s="1101"/>
      <c r="P272" s="1101"/>
      <c r="Q272" s="1101"/>
      <c r="R272" s="1101"/>
      <c r="S272" s="1101" t="s">
        <v>258</v>
      </c>
      <c r="T272" s="1099" t="s">
        <v>107</v>
      </c>
      <c r="U272" s="1099">
        <v>3</v>
      </c>
      <c r="V272" s="447" t="s">
        <v>117</v>
      </c>
      <c r="W272" s="1099" t="s">
        <v>118</v>
      </c>
      <c r="X272" s="1099" t="s">
        <v>76</v>
      </c>
      <c r="Y272" s="1099" t="s">
        <v>119</v>
      </c>
      <c r="Z272" s="1099" t="s">
        <v>78</v>
      </c>
      <c r="AA272" s="449"/>
      <c r="AB272" s="449">
        <v>0.33</v>
      </c>
      <c r="AC272" s="449">
        <v>0.33</v>
      </c>
      <c r="AD272" s="449">
        <v>0.34</v>
      </c>
      <c r="AE272" s="111"/>
      <c r="AF272" s="111"/>
      <c r="AG272" s="111"/>
      <c r="AH272" s="111"/>
      <c r="AI272" s="40"/>
      <c r="AJ272" s="41"/>
      <c r="AK272" s="59"/>
      <c r="AL272" s="59"/>
      <c r="AM272" s="59"/>
      <c r="AN272" s="41"/>
      <c r="AO272" s="40"/>
      <c r="AP272" s="59"/>
      <c r="AQ272" s="41"/>
      <c r="AR272" s="41"/>
      <c r="AS272" s="41"/>
      <c r="AT272" s="59"/>
      <c r="AU272" s="40"/>
      <c r="AV272" s="41"/>
      <c r="AW272" s="59"/>
      <c r="AX272" s="59"/>
      <c r="AY272" s="59"/>
      <c r="AZ272" s="40"/>
      <c r="BA272" s="40"/>
      <c r="BB272" s="59"/>
      <c r="BC272" s="41"/>
      <c r="BD272" s="41"/>
      <c r="BE272" s="41"/>
      <c r="BF272" s="59"/>
      <c r="BG272" s="40"/>
      <c r="BH272" s="40"/>
      <c r="BI272" s="43"/>
      <c r="BJ272" s="65"/>
      <c r="BK272" s="65"/>
      <c r="BL272" s="65"/>
      <c r="BM272" s="65"/>
      <c r="BN272" s="65"/>
      <c r="BO272" s="65"/>
      <c r="BP272" s="65"/>
      <c r="BQ272" s="65"/>
      <c r="BR272" s="65"/>
      <c r="BS272" s="65"/>
      <c r="BT272" s="65"/>
      <c r="BU272" s="65"/>
      <c r="BV272" s="65"/>
      <c r="BW272" s="43"/>
      <c r="BX272" s="65"/>
      <c r="BY272" s="65"/>
      <c r="BZ272" s="65"/>
      <c r="CA272" s="65"/>
      <c r="CB272" s="65"/>
      <c r="CC272" s="65"/>
      <c r="CD272" s="65"/>
      <c r="CE272" s="65"/>
      <c r="CF272" s="65"/>
      <c r="CG272" s="65"/>
      <c r="CH272" s="65"/>
      <c r="CI272" s="65"/>
      <c r="CJ272" s="66"/>
      <c r="CK272" s="26"/>
    </row>
    <row r="273" spans="2:88" s="26" customFormat="1" ht="65.099999999999994" customHeight="1" x14ac:dyDescent="0.2">
      <c r="B273" s="1096" t="s">
        <v>59</v>
      </c>
      <c r="C273" s="1096" t="s">
        <v>60</v>
      </c>
      <c r="D273" s="1096" t="s">
        <v>61</v>
      </c>
      <c r="E273" s="1096" t="s">
        <v>62</v>
      </c>
      <c r="F273" s="1096" t="s">
        <v>63</v>
      </c>
      <c r="G273" s="1096" t="s">
        <v>64</v>
      </c>
      <c r="H273" s="1097" t="s">
        <v>65</v>
      </c>
      <c r="I273" s="1097" t="s">
        <v>66</v>
      </c>
      <c r="J273" s="1097" t="s">
        <v>67</v>
      </c>
      <c r="K273" s="1098" t="s">
        <v>68</v>
      </c>
      <c r="L273" s="1099" t="s">
        <v>756</v>
      </c>
      <c r="M273" s="1101" t="s">
        <v>70</v>
      </c>
      <c r="N273" s="1101" t="s">
        <v>120</v>
      </c>
      <c r="O273" s="1101"/>
      <c r="P273" s="1101"/>
      <c r="Q273" s="1101"/>
      <c r="R273" s="1101"/>
      <c r="S273" s="1101" t="s">
        <v>258</v>
      </c>
      <c r="T273" s="1099" t="s">
        <v>107</v>
      </c>
      <c r="U273" s="447">
        <v>1</v>
      </c>
      <c r="V273" s="444" t="s">
        <v>121</v>
      </c>
      <c r="W273" s="1099" t="s">
        <v>122</v>
      </c>
      <c r="X273" s="1099" t="s">
        <v>76</v>
      </c>
      <c r="Y273" s="1099" t="s">
        <v>288</v>
      </c>
      <c r="Z273" s="1099" t="s">
        <v>78</v>
      </c>
      <c r="AA273" s="449"/>
      <c r="AB273" s="449">
        <v>0.5</v>
      </c>
      <c r="AC273" s="449"/>
      <c r="AD273" s="449">
        <v>0.5</v>
      </c>
      <c r="AE273" s="111"/>
      <c r="AF273" s="111"/>
      <c r="AG273" s="111"/>
      <c r="AH273" s="111"/>
      <c r="AI273" s="40"/>
      <c r="AJ273" s="41"/>
      <c r="AK273" s="59"/>
      <c r="AL273" s="59"/>
      <c r="AM273" s="59"/>
      <c r="AN273" s="41"/>
      <c r="AO273" s="40"/>
      <c r="AP273" s="59"/>
      <c r="AQ273" s="41"/>
      <c r="AR273" s="41"/>
      <c r="AS273" s="41"/>
      <c r="AT273" s="59"/>
      <c r="AU273" s="40"/>
      <c r="AV273" s="41"/>
      <c r="AW273" s="59"/>
      <c r="AX273" s="59"/>
      <c r="AY273" s="59"/>
      <c r="AZ273" s="40"/>
      <c r="BA273" s="40"/>
      <c r="BB273" s="59"/>
      <c r="BC273" s="41"/>
      <c r="BD273" s="41"/>
      <c r="BE273" s="41"/>
      <c r="BF273" s="59"/>
      <c r="BG273" s="40"/>
      <c r="BH273" s="40"/>
      <c r="BI273" s="43"/>
      <c r="BJ273" s="65"/>
      <c r="BK273" s="65"/>
      <c r="BL273" s="65"/>
      <c r="BM273" s="65"/>
      <c r="BN273" s="65"/>
      <c r="BO273" s="65"/>
      <c r="BP273" s="65"/>
      <c r="BQ273" s="65"/>
      <c r="BR273" s="65"/>
      <c r="BS273" s="65"/>
      <c r="BT273" s="65"/>
      <c r="BU273" s="65"/>
      <c r="BV273" s="65"/>
      <c r="BW273" s="43"/>
      <c r="BX273" s="65"/>
      <c r="BY273" s="65"/>
      <c r="BZ273" s="65"/>
      <c r="CA273" s="65"/>
      <c r="CB273" s="65"/>
      <c r="CC273" s="65"/>
      <c r="CD273" s="65"/>
      <c r="CE273" s="65"/>
      <c r="CF273" s="65"/>
      <c r="CG273" s="65"/>
      <c r="CH273" s="65"/>
      <c r="CI273" s="65"/>
      <c r="CJ273" s="66"/>
    </row>
    <row r="274" spans="2:88" s="26" customFormat="1" ht="65.099999999999994" customHeight="1" x14ac:dyDescent="0.2">
      <c r="B274" s="1096" t="s">
        <v>59</v>
      </c>
      <c r="C274" s="1096" t="s">
        <v>60</v>
      </c>
      <c r="D274" s="1096" t="s">
        <v>61</v>
      </c>
      <c r="E274" s="1096" t="s">
        <v>62</v>
      </c>
      <c r="F274" s="1096" t="s">
        <v>63</v>
      </c>
      <c r="G274" s="1096" t="s">
        <v>64</v>
      </c>
      <c r="H274" s="1097" t="s">
        <v>65</v>
      </c>
      <c r="I274" s="1097" t="s">
        <v>66</v>
      </c>
      <c r="J274" s="1097" t="s">
        <v>67</v>
      </c>
      <c r="K274" s="1098" t="s">
        <v>104</v>
      </c>
      <c r="L274" s="1099" t="s">
        <v>756</v>
      </c>
      <c r="M274" s="1101" t="s">
        <v>70</v>
      </c>
      <c r="N274" s="1101" t="s">
        <v>124</v>
      </c>
      <c r="O274" s="1101"/>
      <c r="P274" s="1101"/>
      <c r="Q274" s="1101"/>
      <c r="R274" s="1101"/>
      <c r="S274" s="1101" t="s">
        <v>258</v>
      </c>
      <c r="T274" s="1099" t="s">
        <v>107</v>
      </c>
      <c r="U274" s="1099">
        <v>9</v>
      </c>
      <c r="V274" s="444" t="s">
        <v>125</v>
      </c>
      <c r="W274" s="1099" t="s">
        <v>109</v>
      </c>
      <c r="X274" s="1099" t="s">
        <v>76</v>
      </c>
      <c r="Y274" s="1101" t="s">
        <v>126</v>
      </c>
      <c r="Z274" s="1099" t="s">
        <v>78</v>
      </c>
      <c r="AA274" s="449"/>
      <c r="AB274" s="449">
        <v>0.33</v>
      </c>
      <c r="AC274" s="449">
        <v>0.33</v>
      </c>
      <c r="AD274" s="449">
        <v>0.33</v>
      </c>
      <c r="AE274" s="111"/>
      <c r="AF274" s="111"/>
      <c r="AG274" s="111"/>
      <c r="AH274" s="111"/>
      <c r="AI274" s="40"/>
      <c r="AJ274" s="41"/>
      <c r="AK274" s="59"/>
      <c r="AL274" s="59"/>
      <c r="AM274" s="59"/>
      <c r="AN274" s="41"/>
      <c r="AO274" s="40"/>
      <c r="AP274" s="59"/>
      <c r="AQ274" s="41"/>
      <c r="AR274" s="41"/>
      <c r="AS274" s="41"/>
      <c r="AT274" s="59"/>
      <c r="AU274" s="40"/>
      <c r="AV274" s="41"/>
      <c r="AW274" s="62"/>
      <c r="AX274" s="59"/>
      <c r="AY274" s="59"/>
      <c r="AZ274" s="40"/>
      <c r="BA274" s="40"/>
      <c r="BB274" s="59"/>
      <c r="BC274" s="41"/>
      <c r="BD274" s="41"/>
      <c r="BE274" s="41"/>
      <c r="BF274" s="59"/>
      <c r="BG274" s="40"/>
      <c r="BH274" s="40"/>
      <c r="BI274" s="43"/>
      <c r="BJ274" s="65"/>
      <c r="BK274" s="65"/>
      <c r="BL274" s="65"/>
      <c r="BM274" s="65"/>
      <c r="BN274" s="65"/>
      <c r="BO274" s="65"/>
      <c r="BP274" s="65"/>
      <c r="BQ274" s="65"/>
      <c r="BR274" s="65"/>
      <c r="BS274" s="65"/>
      <c r="BT274" s="65"/>
      <c r="BU274" s="65"/>
      <c r="BV274" s="65"/>
      <c r="BW274" s="43"/>
      <c r="BX274" s="65"/>
      <c r="BY274" s="65"/>
      <c r="BZ274" s="65"/>
      <c r="CA274" s="65"/>
      <c r="CB274" s="65"/>
      <c r="CC274" s="65"/>
      <c r="CD274" s="65"/>
      <c r="CE274" s="65"/>
      <c r="CF274" s="65"/>
      <c r="CG274" s="65"/>
      <c r="CH274" s="65"/>
      <c r="CI274" s="65"/>
      <c r="CJ274" s="66"/>
    </row>
    <row r="275" spans="2:88" s="26" customFormat="1" ht="65.099999999999994" customHeight="1" x14ac:dyDescent="0.2">
      <c r="B275" s="1096" t="s">
        <v>59</v>
      </c>
      <c r="C275" s="1096" t="s">
        <v>60</v>
      </c>
      <c r="D275" s="1096" t="s">
        <v>61</v>
      </c>
      <c r="E275" s="1096" t="s">
        <v>62</v>
      </c>
      <c r="F275" s="1096" t="s">
        <v>63</v>
      </c>
      <c r="G275" s="1096" t="s">
        <v>64</v>
      </c>
      <c r="H275" s="1097" t="s">
        <v>65</v>
      </c>
      <c r="I275" s="1097" t="s">
        <v>66</v>
      </c>
      <c r="J275" s="1097" t="s">
        <v>67</v>
      </c>
      <c r="K275" s="1098" t="s">
        <v>104</v>
      </c>
      <c r="L275" s="1099" t="s">
        <v>756</v>
      </c>
      <c r="M275" s="1101" t="s">
        <v>70</v>
      </c>
      <c r="N275" s="1101" t="s">
        <v>127</v>
      </c>
      <c r="O275" s="1101"/>
      <c r="P275" s="1101"/>
      <c r="Q275" s="1101"/>
      <c r="R275" s="1101"/>
      <c r="S275" s="1101" t="s">
        <v>258</v>
      </c>
      <c r="T275" s="1099" t="s">
        <v>107</v>
      </c>
      <c r="U275" s="1099">
        <v>9</v>
      </c>
      <c r="V275" s="444" t="s">
        <v>128</v>
      </c>
      <c r="W275" s="1099" t="s">
        <v>109</v>
      </c>
      <c r="X275" s="1108" t="s">
        <v>76</v>
      </c>
      <c r="Y275" s="1101" t="s">
        <v>129</v>
      </c>
      <c r="Z275" s="1099" t="s">
        <v>78</v>
      </c>
      <c r="AA275" s="449"/>
      <c r="AB275" s="449">
        <v>0.33</v>
      </c>
      <c r="AC275" s="449">
        <v>0.33</v>
      </c>
      <c r="AD275" s="449">
        <v>0.34</v>
      </c>
      <c r="AE275" s="111"/>
      <c r="AF275" s="111"/>
      <c r="AG275" s="111"/>
      <c r="AH275" s="111"/>
      <c r="AI275" s="40"/>
      <c r="AJ275" s="41"/>
      <c r="AK275" s="59"/>
      <c r="AL275" s="59"/>
      <c r="AM275" s="59"/>
      <c r="AN275" s="41"/>
      <c r="AO275" s="40"/>
      <c r="AP275" s="59"/>
      <c r="AQ275" s="41"/>
      <c r="AR275" s="41"/>
      <c r="AS275" s="41"/>
      <c r="AT275" s="59"/>
      <c r="AU275" s="40"/>
      <c r="AV275" s="41"/>
      <c r="AW275" s="67"/>
      <c r="AX275" s="59"/>
      <c r="AY275" s="59"/>
      <c r="AZ275" s="40"/>
      <c r="BA275" s="40"/>
      <c r="BB275" s="59"/>
      <c r="BC275" s="41"/>
      <c r="BD275" s="41"/>
      <c r="BE275" s="41"/>
      <c r="BF275" s="59"/>
      <c r="BG275" s="40"/>
      <c r="BH275" s="40"/>
      <c r="BI275" s="43"/>
      <c r="BJ275" s="65"/>
      <c r="BK275" s="65"/>
      <c r="BL275" s="65"/>
      <c r="BM275" s="65"/>
      <c r="BN275" s="65"/>
      <c r="BO275" s="65"/>
      <c r="BP275" s="65"/>
      <c r="BQ275" s="65"/>
      <c r="BR275" s="65"/>
      <c r="BS275" s="65"/>
      <c r="BT275" s="65"/>
      <c r="BU275" s="65"/>
      <c r="BV275" s="65"/>
      <c r="BW275" s="43"/>
      <c r="BX275" s="65"/>
      <c r="BY275" s="65"/>
      <c r="BZ275" s="65"/>
      <c r="CA275" s="65"/>
      <c r="CB275" s="65"/>
      <c r="CC275" s="65"/>
      <c r="CD275" s="65"/>
      <c r="CE275" s="65"/>
      <c r="CF275" s="65"/>
      <c r="CG275" s="65"/>
      <c r="CH275" s="65"/>
      <c r="CI275" s="65"/>
      <c r="CJ275" s="66"/>
    </row>
    <row r="276" spans="2:88" s="26" customFormat="1" ht="65.099999999999994" customHeight="1" x14ac:dyDescent="0.2">
      <c r="B276" s="1096" t="s">
        <v>59</v>
      </c>
      <c r="C276" s="1096" t="s">
        <v>60</v>
      </c>
      <c r="D276" s="1096" t="s">
        <v>61</v>
      </c>
      <c r="E276" s="1096" t="s">
        <v>62</v>
      </c>
      <c r="F276" s="1096" t="s">
        <v>63</v>
      </c>
      <c r="G276" s="1096" t="s">
        <v>64</v>
      </c>
      <c r="H276" s="1097" t="s">
        <v>65</v>
      </c>
      <c r="I276" s="1097" t="s">
        <v>66</v>
      </c>
      <c r="J276" s="1097" t="s">
        <v>67</v>
      </c>
      <c r="K276" s="1098" t="s">
        <v>104</v>
      </c>
      <c r="L276" s="1099" t="s">
        <v>756</v>
      </c>
      <c r="M276" s="1101" t="s">
        <v>70</v>
      </c>
      <c r="N276" s="1101" t="s">
        <v>130</v>
      </c>
      <c r="O276" s="1101"/>
      <c r="P276" s="1101"/>
      <c r="Q276" s="1101"/>
      <c r="R276" s="1101"/>
      <c r="S276" s="1101" t="s">
        <v>258</v>
      </c>
      <c r="T276" s="1099" t="s">
        <v>107</v>
      </c>
      <c r="U276" s="1110">
        <v>1</v>
      </c>
      <c r="V276" s="444" t="s">
        <v>130</v>
      </c>
      <c r="W276" s="1099" t="s">
        <v>131</v>
      </c>
      <c r="X276" s="1099" t="s">
        <v>76</v>
      </c>
      <c r="Y276" s="1099" t="s">
        <v>132</v>
      </c>
      <c r="Z276" s="1099" t="s">
        <v>78</v>
      </c>
      <c r="AA276" s="449"/>
      <c r="AB276" s="449"/>
      <c r="AC276" s="449"/>
      <c r="AD276" s="449">
        <v>1</v>
      </c>
      <c r="AE276" s="111"/>
      <c r="AF276" s="111"/>
      <c r="AG276" s="111"/>
      <c r="AH276" s="111"/>
      <c r="AI276" s="40"/>
      <c r="AJ276" s="41"/>
      <c r="AK276" s="59"/>
      <c r="AL276" s="59"/>
      <c r="AM276" s="59"/>
      <c r="AN276" s="41"/>
      <c r="AO276" s="40"/>
      <c r="AP276" s="59"/>
      <c r="AQ276" s="41"/>
      <c r="AR276" s="41"/>
      <c r="AS276" s="41"/>
      <c r="AT276" s="59"/>
      <c r="AU276" s="40"/>
      <c r="AV276" s="41"/>
      <c r="AW276" s="67"/>
      <c r="AX276" s="59"/>
      <c r="AY276" s="59"/>
      <c r="AZ276" s="40"/>
      <c r="BA276" s="40"/>
      <c r="BB276" s="59"/>
      <c r="BC276" s="41"/>
      <c r="BD276" s="41"/>
      <c r="BE276" s="41"/>
      <c r="BF276" s="59"/>
      <c r="BG276" s="40"/>
      <c r="BH276" s="40"/>
      <c r="BI276" s="43"/>
      <c r="BJ276" s="65"/>
      <c r="BK276" s="65"/>
      <c r="BL276" s="65"/>
      <c r="BM276" s="65"/>
      <c r="BN276" s="65"/>
      <c r="BO276" s="65"/>
      <c r="BP276" s="65"/>
      <c r="BQ276" s="65"/>
      <c r="BR276" s="65"/>
      <c r="BS276" s="65"/>
      <c r="BT276" s="65"/>
      <c r="BU276" s="65"/>
      <c r="BV276" s="65"/>
      <c r="BW276" s="43"/>
      <c r="BX276" s="65"/>
      <c r="BY276" s="65"/>
      <c r="BZ276" s="65"/>
      <c r="CA276" s="65"/>
      <c r="CB276" s="65"/>
      <c r="CC276" s="65"/>
      <c r="CD276" s="65"/>
      <c r="CE276" s="65"/>
      <c r="CF276" s="65"/>
      <c r="CG276" s="65"/>
      <c r="CH276" s="65"/>
      <c r="CI276" s="65"/>
      <c r="CJ276" s="66"/>
    </row>
    <row r="277" spans="2:88" x14ac:dyDescent="0.25">
      <c r="B277" s="455"/>
      <c r="C277" s="455"/>
      <c r="D277" s="455"/>
      <c r="E277" s="455"/>
      <c r="F277" s="455"/>
      <c r="G277" s="455"/>
      <c r="H277" s="455"/>
      <c r="I277" s="455"/>
      <c r="J277" s="455"/>
      <c r="K277" s="455"/>
      <c r="L277" s="455"/>
      <c r="M277" s="455"/>
      <c r="N277" s="455"/>
      <c r="O277" s="455"/>
      <c r="P277" s="455"/>
      <c r="Q277" s="455"/>
      <c r="R277" s="455"/>
      <c r="S277" s="455"/>
      <c r="T277" s="455"/>
      <c r="U277" s="455"/>
      <c r="V277" s="455"/>
      <c r="W277" s="455"/>
      <c r="X277" s="455"/>
      <c r="Y277" s="455"/>
      <c r="Z277" s="455"/>
      <c r="AA277" s="455"/>
      <c r="AB277" s="455"/>
      <c r="AC277" s="455"/>
      <c r="AD277" s="455"/>
    </row>
    <row r="278" spans="2:88" x14ac:dyDescent="0.25">
      <c r="B278" s="455"/>
      <c r="C278" s="455"/>
      <c r="D278" s="455"/>
      <c r="E278" s="455"/>
      <c r="F278" s="455"/>
      <c r="G278" s="455"/>
      <c r="H278" s="455"/>
      <c r="I278" s="455"/>
      <c r="J278" s="455"/>
      <c r="K278" s="455"/>
      <c r="L278" s="455"/>
      <c r="M278" s="455"/>
      <c r="N278" s="455"/>
      <c r="O278" s="455"/>
      <c r="P278" s="455"/>
      <c r="Q278" s="455"/>
      <c r="R278" s="455"/>
      <c r="S278" s="455"/>
      <c r="T278" s="455"/>
      <c r="U278" s="455"/>
      <c r="V278" s="455"/>
      <c r="W278" s="455"/>
      <c r="X278" s="455"/>
      <c r="Y278" s="455"/>
      <c r="Z278" s="455"/>
      <c r="AA278" s="455"/>
      <c r="AB278" s="455"/>
      <c r="AC278" s="455"/>
      <c r="AD278" s="455"/>
    </row>
    <row r="279" spans="2:88" x14ac:dyDescent="0.25">
      <c r="B279" s="455"/>
      <c r="C279" s="455"/>
      <c r="D279" s="455"/>
      <c r="E279" s="455"/>
      <c r="F279" s="455"/>
      <c r="G279" s="455"/>
      <c r="H279" s="455"/>
      <c r="I279" s="455"/>
      <c r="J279" s="455"/>
      <c r="K279" s="455"/>
      <c r="L279" s="455"/>
      <c r="M279" s="455"/>
      <c r="N279" s="455"/>
      <c r="O279" s="455"/>
      <c r="P279" s="455"/>
      <c r="Q279" s="455"/>
      <c r="R279" s="455"/>
      <c r="S279" s="455"/>
      <c r="T279" s="455"/>
      <c r="U279" s="455"/>
      <c r="V279" s="455"/>
      <c r="W279" s="455"/>
      <c r="X279" s="455"/>
      <c r="Y279" s="455"/>
      <c r="Z279" s="455"/>
      <c r="AA279" s="455"/>
      <c r="AB279" s="455"/>
      <c r="AC279" s="455"/>
      <c r="AD279" s="455"/>
    </row>
    <row r="280" spans="2:88" x14ac:dyDescent="0.25">
      <c r="B280" s="455"/>
      <c r="C280" s="455"/>
      <c r="D280" s="455"/>
      <c r="E280" s="455"/>
      <c r="F280" s="455"/>
      <c r="G280" s="455"/>
      <c r="H280" s="455"/>
      <c r="I280" s="455"/>
      <c r="J280" s="455"/>
      <c r="K280" s="455"/>
      <c r="L280" s="455"/>
      <c r="M280" s="455"/>
      <c r="N280" s="455"/>
      <c r="O280" s="455"/>
      <c r="P280" s="455"/>
      <c r="Q280" s="455"/>
      <c r="R280" s="455"/>
      <c r="S280" s="455"/>
      <c r="T280" s="455"/>
      <c r="U280" s="455"/>
      <c r="V280" s="455"/>
      <c r="W280" s="455"/>
      <c r="X280" s="455"/>
      <c r="Y280" s="455"/>
      <c r="Z280" s="455"/>
      <c r="AA280" s="455"/>
      <c r="AB280" s="455"/>
      <c r="AC280" s="455"/>
      <c r="AD280" s="455"/>
    </row>
  </sheetData>
  <mergeCells count="24">
    <mergeCell ref="B9:K9"/>
    <mergeCell ref="M2:BH2"/>
    <mergeCell ref="AI9:AT9"/>
    <mergeCell ref="AU9:BH9"/>
    <mergeCell ref="BI9:BV9"/>
    <mergeCell ref="Q9:Q10"/>
    <mergeCell ref="R9:R10"/>
    <mergeCell ref="S9:S10"/>
    <mergeCell ref="T9:T10"/>
    <mergeCell ref="U9:U10"/>
    <mergeCell ref="P9:P10"/>
    <mergeCell ref="BW9:CJ9"/>
    <mergeCell ref="V9:V10"/>
    <mergeCell ref="W9:W10"/>
    <mergeCell ref="X9:X10"/>
    <mergeCell ref="Y9:Y10"/>
    <mergeCell ref="AA9:AD9"/>
    <mergeCell ref="AE9:AH9"/>
    <mergeCell ref="Z9:Z10"/>
    <mergeCell ref="Z168:Z175"/>
    <mergeCell ref="L9:L10"/>
    <mergeCell ref="M9:M10"/>
    <mergeCell ref="N9:N10"/>
    <mergeCell ref="O9:O10"/>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'E:\BKUP 12 JULIO\Documentos\DNBC\2023\PLANES Y PROGRAMAS\PLAN DE ACCIÓN\TRIMESTRE I y II\[PLAN DE ACCION DNBC 2023 A EVALUAR.xlsx]Listas'!#REF!</xm:f>
          </x14:formula1>
          <xm:sqref>I10:K10 AV17:AV20 AJ43:AJ44 AJ76 AJ78 AJ91:AJ92 AJ94 AJ101:AJ112 AJ120:AJ124 AJ131 AJ172:AJ179 AJ197:AJ226 AJ228:AJ236 AJ256:AJ261 AJ265 AJ269:AJ276 AV120:AV142 AV11:AV12 AV14 AV22:AV37 AV47:AV64 AV39:AV45 AV76 AV78:AV88 AV90:AV99 AV101:AV116 AV118 AJ11:AJ41 P9:Q10</xm:sqref>
        </x14:dataValidation>
        <x14:dataValidation type="list" allowBlank="1" showInputMessage="1" showErrorMessage="1" xr:uid="{00000000-0002-0000-0000-000001000000}">
          <x14:formula1>
            <xm:f>LISTAS!$B$50:$B$56</xm:f>
          </x14:formula1>
          <xm:sqref>AJ42 AJ77 AJ79:AJ90 AJ93 AJ113:AJ119 AJ125:AJ130 AJ180:AJ196 AJ227 AJ237:AJ255 AJ262:AJ264 AJ266:AJ268 AJ45:AJ65 AV13 AV15:AV16 AV21 AV38 AV119 AV46 AV77 AV89 AV100 AV117 AJ67:AJ75 AV65:AV75 AJ95:AJ100 AV143:AV276 AJ132:AJ171</xm:sqref>
        </x14:dataValidation>
        <x14:dataValidation type="list" allowBlank="1" showInputMessage="1" showErrorMessage="1" xr:uid="{00000000-0002-0000-0000-000002000000}">
          <x14:formula1>
            <xm:f>LISTAS!$B$22:$B$25</xm:f>
          </x14:formula1>
          <xm:sqref>M24 M43:M66 M266:M276</xm:sqref>
        </x14:dataValidation>
        <x14:dataValidation type="list" allowBlank="1" showInputMessage="1" showErrorMessage="1" xr:uid="{8872BE7C-AA7C-4F8A-9CCA-6BD8067D2A98}">
          <x14:formula1>
            <xm:f>LISTAS!$B$37:$B$43</xm:f>
          </x14:formula1>
          <xm:sqref>O9:O10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56"/>
  <sheetViews>
    <sheetView topLeftCell="A28" workbookViewId="0">
      <selection activeCell="E55" sqref="E54:E55"/>
    </sheetView>
  </sheetViews>
  <sheetFormatPr baseColWidth="10" defaultColWidth="11.42578125" defaultRowHeight="15" x14ac:dyDescent="0.25"/>
  <cols>
    <col min="2" max="2" width="52" customWidth="1"/>
    <col min="3" max="3" width="14.85546875" customWidth="1"/>
    <col min="5" max="5" width="121.28515625" customWidth="1"/>
  </cols>
  <sheetData>
    <row r="1" spans="2:5" x14ac:dyDescent="0.25">
      <c r="B1" s="28" t="s">
        <v>1196</v>
      </c>
      <c r="E1" s="29" t="s">
        <v>1197</v>
      </c>
    </row>
    <row r="2" spans="2:5" x14ac:dyDescent="0.25">
      <c r="B2" s="30" t="s">
        <v>329</v>
      </c>
      <c r="E2" s="30" t="s">
        <v>330</v>
      </c>
    </row>
    <row r="3" spans="2:5" x14ac:dyDescent="0.25">
      <c r="B3" s="30" t="s">
        <v>324</v>
      </c>
      <c r="E3" s="30" t="s">
        <v>325</v>
      </c>
    </row>
    <row r="4" spans="2:5" x14ac:dyDescent="0.25">
      <c r="B4" s="30" t="s">
        <v>66</v>
      </c>
      <c r="E4" s="30" t="s">
        <v>67</v>
      </c>
    </row>
    <row r="5" spans="2:5" x14ac:dyDescent="0.25">
      <c r="B5" s="30" t="s">
        <v>253</v>
      </c>
      <c r="E5" s="30" t="s">
        <v>254</v>
      </c>
    </row>
    <row r="7" spans="2:5" x14ac:dyDescent="0.25">
      <c r="B7" s="31" t="s">
        <v>1198</v>
      </c>
      <c r="E7" s="32" t="s">
        <v>1199</v>
      </c>
    </row>
    <row r="8" spans="2:5" ht="45.75" customHeight="1" x14ac:dyDescent="0.25">
      <c r="B8" s="33" t="s">
        <v>357</v>
      </c>
      <c r="E8" s="30" t="s">
        <v>69</v>
      </c>
    </row>
    <row r="9" spans="2:5" ht="90.75" customHeight="1" x14ac:dyDescent="0.25">
      <c r="B9" s="34" t="s">
        <v>433</v>
      </c>
      <c r="E9" s="30" t="s">
        <v>1200</v>
      </c>
    </row>
    <row r="10" spans="2:5" ht="89.25" customHeight="1" x14ac:dyDescent="0.25">
      <c r="B10" s="34" t="s">
        <v>331</v>
      </c>
      <c r="E10" s="30" t="s">
        <v>186</v>
      </c>
    </row>
    <row r="11" spans="2:5" ht="56.25" customHeight="1" x14ac:dyDescent="0.25">
      <c r="B11" s="34" t="s">
        <v>328</v>
      </c>
      <c r="E11" s="30" t="s">
        <v>1201</v>
      </c>
    </row>
    <row r="12" spans="2:5" ht="60.75" customHeight="1" x14ac:dyDescent="0.25">
      <c r="B12" s="34" t="s">
        <v>326</v>
      </c>
      <c r="E12" s="30" t="s">
        <v>1202</v>
      </c>
    </row>
    <row r="13" spans="2:5" ht="69" customHeight="1" x14ac:dyDescent="0.25">
      <c r="B13" s="34" t="s">
        <v>68</v>
      </c>
      <c r="E13" s="30" t="s">
        <v>1203</v>
      </c>
    </row>
    <row r="14" spans="2:5" ht="39.75" customHeight="1" x14ac:dyDescent="0.25">
      <c r="B14" s="34" t="s">
        <v>1204</v>
      </c>
      <c r="E14" s="30" t="s">
        <v>1205</v>
      </c>
    </row>
    <row r="15" spans="2:5" ht="34.5" customHeight="1" x14ac:dyDescent="0.25">
      <c r="B15" s="34" t="s">
        <v>104</v>
      </c>
      <c r="E15" s="30" t="s">
        <v>1206</v>
      </c>
    </row>
    <row r="16" spans="2:5" ht="45.75" customHeight="1" x14ac:dyDescent="0.25">
      <c r="B16" s="34" t="s">
        <v>1207</v>
      </c>
      <c r="E16" s="30" t="s">
        <v>454</v>
      </c>
    </row>
    <row r="17" spans="2:5" ht="24" customHeight="1" x14ac:dyDescent="0.25">
      <c r="B17" s="34" t="s">
        <v>1208</v>
      </c>
      <c r="E17" s="30" t="s">
        <v>1209</v>
      </c>
    </row>
    <row r="18" spans="2:5" ht="21" customHeight="1" x14ac:dyDescent="0.25">
      <c r="B18" s="34" t="s">
        <v>255</v>
      </c>
      <c r="E18" s="30" t="s">
        <v>516</v>
      </c>
    </row>
    <row r="19" spans="2:5" ht="22.5" customHeight="1" x14ac:dyDescent="0.25">
      <c r="B19" s="34" t="s">
        <v>1210</v>
      </c>
      <c r="E19" s="30" t="s">
        <v>567</v>
      </c>
    </row>
    <row r="20" spans="2:5" x14ac:dyDescent="0.25">
      <c r="E20" s="30" t="s">
        <v>585</v>
      </c>
    </row>
    <row r="21" spans="2:5" x14ac:dyDescent="0.25">
      <c r="B21" s="31" t="s">
        <v>3</v>
      </c>
      <c r="E21" s="30" t="s">
        <v>616</v>
      </c>
    </row>
    <row r="22" spans="2:5" x14ac:dyDescent="0.25">
      <c r="B22" s="34" t="s">
        <v>70</v>
      </c>
      <c r="E22" s="30" t="s">
        <v>667</v>
      </c>
    </row>
    <row r="23" spans="2:5" x14ac:dyDescent="0.25">
      <c r="B23" s="34" t="s">
        <v>333</v>
      </c>
      <c r="E23" s="30" t="s">
        <v>1211</v>
      </c>
    </row>
    <row r="24" spans="2:5" x14ac:dyDescent="0.25">
      <c r="B24" s="34" t="s">
        <v>182</v>
      </c>
      <c r="E24" s="30" t="s">
        <v>1212</v>
      </c>
    </row>
    <row r="25" spans="2:5" x14ac:dyDescent="0.25">
      <c r="B25" s="34" t="s">
        <v>725</v>
      </c>
      <c r="E25" s="30" t="s">
        <v>693</v>
      </c>
    </row>
    <row r="26" spans="2:5" x14ac:dyDescent="0.25">
      <c r="E26" s="30" t="s">
        <v>1213</v>
      </c>
    </row>
    <row r="27" spans="2:5" x14ac:dyDescent="0.25">
      <c r="B27" s="35" t="s">
        <v>7</v>
      </c>
    </row>
    <row r="28" spans="2:5" x14ac:dyDescent="0.25">
      <c r="B28" s="34" t="s">
        <v>1214</v>
      </c>
    </row>
    <row r="29" spans="2:5" x14ac:dyDescent="0.25">
      <c r="B29" s="34" t="s">
        <v>483</v>
      </c>
      <c r="E29" s="31" t="s">
        <v>1215</v>
      </c>
    </row>
    <row r="30" spans="2:5" x14ac:dyDescent="0.25">
      <c r="B30" s="34" t="s">
        <v>528</v>
      </c>
      <c r="E30" s="30" t="s">
        <v>519</v>
      </c>
    </row>
    <row r="31" spans="2:5" x14ac:dyDescent="0.25">
      <c r="E31" s="30" t="s">
        <v>545</v>
      </c>
    </row>
    <row r="32" spans="2:5" x14ac:dyDescent="0.25">
      <c r="B32" s="35" t="s">
        <v>14</v>
      </c>
      <c r="E32" s="30" t="s">
        <v>1216</v>
      </c>
    </row>
    <row r="33" spans="2:5" x14ac:dyDescent="0.25">
      <c r="B33" s="34" t="s">
        <v>76</v>
      </c>
      <c r="E33" s="30" t="s">
        <v>1217</v>
      </c>
    </row>
    <row r="34" spans="2:5" x14ac:dyDescent="0.25">
      <c r="B34" s="34" t="s">
        <v>86</v>
      </c>
      <c r="E34" s="30" t="s">
        <v>1218</v>
      </c>
    </row>
    <row r="35" spans="2:5" x14ac:dyDescent="0.25">
      <c r="E35" s="30" t="s">
        <v>561</v>
      </c>
    </row>
    <row r="36" spans="2:5" x14ac:dyDescent="0.25">
      <c r="B36" s="35" t="s">
        <v>1219</v>
      </c>
      <c r="E36" s="30" t="s">
        <v>1220</v>
      </c>
    </row>
    <row r="37" spans="2:5" x14ac:dyDescent="0.25">
      <c r="B37" s="30" t="s">
        <v>518</v>
      </c>
      <c r="E37" s="30" t="s">
        <v>1221</v>
      </c>
    </row>
    <row r="38" spans="2:5" x14ac:dyDescent="0.25">
      <c r="B38" s="30" t="s">
        <v>1222</v>
      </c>
      <c r="E38" s="30" t="s">
        <v>1223</v>
      </c>
    </row>
    <row r="39" spans="2:5" x14ac:dyDescent="0.25">
      <c r="B39" s="30" t="s">
        <v>364</v>
      </c>
      <c r="E39" s="30" t="s">
        <v>1224</v>
      </c>
    </row>
    <row r="40" spans="2:5" x14ac:dyDescent="0.25">
      <c r="B40" s="30" t="s">
        <v>371</v>
      </c>
      <c r="E40" s="30" t="s">
        <v>1225</v>
      </c>
    </row>
    <row r="41" spans="2:5" x14ac:dyDescent="0.25">
      <c r="B41" s="30" t="s">
        <v>1226</v>
      </c>
      <c r="E41" s="30" t="s">
        <v>1227</v>
      </c>
    </row>
    <row r="42" spans="2:5" x14ac:dyDescent="0.25">
      <c r="B42" s="30" t="s">
        <v>384</v>
      </c>
      <c r="E42" s="30" t="s">
        <v>1228</v>
      </c>
    </row>
    <row r="43" spans="2:5" x14ac:dyDescent="0.25">
      <c r="B43" s="30" t="s">
        <v>725</v>
      </c>
      <c r="E43" s="30" t="s">
        <v>1229</v>
      </c>
    </row>
    <row r="44" spans="2:5" x14ac:dyDescent="0.25">
      <c r="E44" s="30" t="s">
        <v>1230</v>
      </c>
    </row>
    <row r="45" spans="2:5" x14ac:dyDescent="0.25">
      <c r="B45" s="35" t="s">
        <v>1231</v>
      </c>
      <c r="E45" s="30" t="s">
        <v>372</v>
      </c>
    </row>
    <row r="46" spans="2:5" x14ac:dyDescent="0.25">
      <c r="B46" s="30" t="s">
        <v>1232</v>
      </c>
      <c r="E46" s="30" t="s">
        <v>1233</v>
      </c>
    </row>
    <row r="47" spans="2:5" x14ac:dyDescent="0.25">
      <c r="B47" s="30" t="s">
        <v>1234</v>
      </c>
      <c r="E47" s="30" t="s">
        <v>385</v>
      </c>
    </row>
    <row r="48" spans="2:5" x14ac:dyDescent="0.25">
      <c r="E48" s="30" t="s">
        <v>725</v>
      </c>
    </row>
    <row r="49" spans="2:3" x14ac:dyDescent="0.25">
      <c r="B49" s="1059" t="s">
        <v>1235</v>
      </c>
      <c r="C49" s="1060"/>
    </row>
    <row r="50" spans="2:3" x14ac:dyDescent="0.25">
      <c r="B50" s="30" t="s">
        <v>1236</v>
      </c>
      <c r="C50" s="30" t="s">
        <v>1237</v>
      </c>
    </row>
    <row r="51" spans="2:3" x14ac:dyDescent="0.25">
      <c r="B51" s="30" t="s">
        <v>1238</v>
      </c>
      <c r="C51" s="30" t="s">
        <v>1239</v>
      </c>
    </row>
    <row r="52" spans="2:3" x14ac:dyDescent="0.25">
      <c r="B52" s="30" t="s">
        <v>1240</v>
      </c>
      <c r="C52" s="30" t="s">
        <v>1241</v>
      </c>
    </row>
    <row r="53" spans="2:3" x14ac:dyDescent="0.25">
      <c r="B53" s="30" t="s">
        <v>1242</v>
      </c>
      <c r="C53" s="30" t="s">
        <v>1243</v>
      </c>
    </row>
    <row r="54" spans="2:3" x14ac:dyDescent="0.25">
      <c r="B54" s="30" t="s">
        <v>1244</v>
      </c>
      <c r="C54" s="30" t="s">
        <v>1245</v>
      </c>
    </row>
    <row r="55" spans="2:3" x14ac:dyDescent="0.25">
      <c r="B55" s="30" t="s">
        <v>1246</v>
      </c>
      <c r="C55" s="30" t="s">
        <v>1247</v>
      </c>
    </row>
    <row r="56" spans="2:3" x14ac:dyDescent="0.25">
      <c r="B56" s="30" t="s">
        <v>1248</v>
      </c>
      <c r="C56" s="30" t="s">
        <v>1249</v>
      </c>
    </row>
  </sheetData>
  <mergeCells count="1">
    <mergeCell ref="B49:C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AB735-39FA-4FC8-A534-58B1A5DFC3B0}">
  <dimension ref="A1:V52"/>
  <sheetViews>
    <sheetView workbookViewId="0">
      <selection sqref="A1:XFD1048576"/>
    </sheetView>
  </sheetViews>
  <sheetFormatPr baseColWidth="10" defaultColWidth="11.42578125" defaultRowHeight="15" x14ac:dyDescent="0.25"/>
  <cols>
    <col min="3" max="3" width="15.5703125" customWidth="1"/>
    <col min="4" max="4" width="13.140625" customWidth="1"/>
    <col min="22" max="22" width="14.7109375" customWidth="1"/>
  </cols>
  <sheetData>
    <row r="1" spans="1:22" x14ac:dyDescent="0.25">
      <c r="A1" s="490" t="s">
        <v>773</v>
      </c>
      <c r="B1" s="491"/>
      <c r="C1" s="491"/>
      <c r="D1" s="491"/>
      <c r="E1" s="491"/>
      <c r="F1" s="491"/>
      <c r="G1" s="491"/>
      <c r="H1" s="491"/>
      <c r="I1" s="491"/>
      <c r="J1" s="491"/>
      <c r="K1" s="491"/>
      <c r="L1" s="491"/>
      <c r="M1" s="491"/>
      <c r="N1" s="491"/>
      <c r="O1" s="491"/>
      <c r="P1" s="491"/>
      <c r="Q1" s="491"/>
      <c r="R1" s="491"/>
      <c r="S1" s="491"/>
      <c r="T1" s="491"/>
      <c r="U1" s="491"/>
      <c r="V1" s="492"/>
    </row>
    <row r="2" spans="1:22" x14ac:dyDescent="0.25">
      <c r="A2" s="490" t="s">
        <v>774</v>
      </c>
      <c r="B2" s="491"/>
      <c r="C2" s="491"/>
      <c r="D2" s="491"/>
      <c r="E2" s="491"/>
      <c r="F2" s="491"/>
      <c r="G2" s="491"/>
      <c r="H2" s="491"/>
      <c r="I2" s="491"/>
      <c r="J2" s="491"/>
      <c r="K2" s="491"/>
      <c r="L2" s="491"/>
      <c r="M2" s="491"/>
      <c r="N2" s="491"/>
      <c r="O2" s="491"/>
      <c r="P2" s="491"/>
      <c r="Q2" s="491"/>
      <c r="R2" s="491"/>
      <c r="S2" s="491"/>
      <c r="T2" s="491"/>
      <c r="U2" s="491"/>
      <c r="V2" s="492"/>
    </row>
    <row r="3" spans="1:22" x14ac:dyDescent="0.25">
      <c r="A3" s="490" t="s">
        <v>775</v>
      </c>
      <c r="B3" s="491"/>
      <c r="C3" s="491"/>
      <c r="D3" s="491"/>
      <c r="E3" s="491"/>
      <c r="F3" s="491"/>
      <c r="G3" s="491"/>
      <c r="H3" s="491"/>
      <c r="I3" s="491"/>
      <c r="J3" s="491"/>
      <c r="K3" s="491"/>
      <c r="L3" s="491"/>
      <c r="M3" s="491"/>
      <c r="N3" s="491"/>
      <c r="O3" s="491"/>
      <c r="P3" s="491"/>
      <c r="Q3" s="491"/>
      <c r="R3" s="491"/>
      <c r="S3" s="491"/>
      <c r="T3" s="491"/>
      <c r="U3" s="491"/>
      <c r="V3" s="492"/>
    </row>
    <row r="4" spans="1:22" x14ac:dyDescent="0.25">
      <c r="A4" s="493"/>
      <c r="B4" s="494"/>
      <c r="C4" s="494"/>
      <c r="D4" s="494"/>
      <c r="E4" s="494"/>
      <c r="F4" s="494"/>
      <c r="G4" s="494"/>
      <c r="H4" s="494"/>
      <c r="I4" s="494"/>
      <c r="J4" s="495"/>
      <c r="K4" s="490"/>
      <c r="L4" s="492"/>
      <c r="M4" s="490"/>
      <c r="N4" s="492"/>
      <c r="O4" s="490"/>
      <c r="P4" s="492"/>
      <c r="Q4" s="490"/>
      <c r="R4" s="492"/>
      <c r="S4" s="490"/>
      <c r="T4" s="492"/>
      <c r="U4" s="490"/>
      <c r="V4" s="492"/>
    </row>
    <row r="5" spans="1:22" ht="36" x14ac:dyDescent="0.25">
      <c r="A5" s="142" t="s">
        <v>776</v>
      </c>
      <c r="B5" s="142" t="s">
        <v>777</v>
      </c>
      <c r="C5" s="142" t="s">
        <v>778</v>
      </c>
      <c r="D5" s="142" t="s">
        <v>779</v>
      </c>
      <c r="E5" s="142" t="s">
        <v>780</v>
      </c>
      <c r="F5" s="142" t="s">
        <v>781</v>
      </c>
      <c r="G5" s="142" t="s">
        <v>782</v>
      </c>
      <c r="H5" s="142" t="s">
        <v>783</v>
      </c>
      <c r="I5" s="142" t="s">
        <v>8</v>
      </c>
      <c r="J5" s="142" t="s">
        <v>784</v>
      </c>
      <c r="K5" s="142" t="s">
        <v>785</v>
      </c>
      <c r="L5" s="142" t="s">
        <v>786</v>
      </c>
      <c r="M5" s="142" t="s">
        <v>787</v>
      </c>
      <c r="N5" s="142" t="s">
        <v>788</v>
      </c>
      <c r="O5" s="142" t="s">
        <v>789</v>
      </c>
      <c r="P5" s="142" t="s">
        <v>790</v>
      </c>
      <c r="Q5" s="142" t="s">
        <v>791</v>
      </c>
      <c r="R5" s="142" t="s">
        <v>792</v>
      </c>
      <c r="S5" s="142" t="s">
        <v>793</v>
      </c>
      <c r="T5" s="142" t="s">
        <v>794</v>
      </c>
      <c r="U5" s="142" t="s">
        <v>795</v>
      </c>
      <c r="V5" s="142" t="s">
        <v>796</v>
      </c>
    </row>
    <row r="6" spans="1:22" ht="24" x14ac:dyDescent="0.25">
      <c r="A6" s="499">
        <v>1</v>
      </c>
      <c r="B6" s="506" t="s">
        <v>797</v>
      </c>
      <c r="C6" s="488" t="s">
        <v>798</v>
      </c>
      <c r="D6" s="488" t="s">
        <v>799</v>
      </c>
      <c r="E6" s="488" t="s">
        <v>800</v>
      </c>
      <c r="F6" s="488" t="s">
        <v>801</v>
      </c>
      <c r="G6" s="488" t="s">
        <v>802</v>
      </c>
      <c r="H6" s="488" t="s">
        <v>803</v>
      </c>
      <c r="I6" s="488"/>
      <c r="J6" s="143" t="s">
        <v>804</v>
      </c>
      <c r="K6" s="144">
        <v>1</v>
      </c>
      <c r="L6" s="145"/>
      <c r="M6" s="145"/>
      <c r="N6" s="145"/>
      <c r="O6" s="145"/>
      <c r="P6" s="145"/>
      <c r="Q6" s="145"/>
      <c r="R6" s="145"/>
      <c r="S6" s="145"/>
      <c r="T6" s="145"/>
      <c r="U6" s="145"/>
      <c r="V6" s="145"/>
    </row>
    <row r="7" spans="1:22" x14ac:dyDescent="0.25">
      <c r="A7" s="505"/>
      <c r="B7" s="507"/>
      <c r="C7" s="489"/>
      <c r="D7" s="504"/>
      <c r="E7" s="489"/>
      <c r="F7" s="489"/>
      <c r="G7" s="489"/>
      <c r="H7" s="489"/>
      <c r="I7" s="489"/>
      <c r="J7" s="146" t="s">
        <v>805</v>
      </c>
      <c r="K7" s="147"/>
      <c r="L7" s="148"/>
      <c r="M7" s="147"/>
      <c r="N7" s="148"/>
      <c r="O7" s="148"/>
      <c r="P7" s="148"/>
      <c r="Q7" s="148"/>
      <c r="R7" s="148"/>
      <c r="S7" s="148"/>
      <c r="T7" s="148"/>
      <c r="U7" s="148"/>
      <c r="V7" s="148"/>
    </row>
    <row r="8" spans="1:22" ht="24" x14ac:dyDescent="0.25">
      <c r="A8" s="499">
        <v>2</v>
      </c>
      <c r="B8" s="501" t="s">
        <v>806</v>
      </c>
      <c r="C8" s="503" t="s">
        <v>807</v>
      </c>
      <c r="D8" s="488" t="s">
        <v>799</v>
      </c>
      <c r="E8" s="503" t="s">
        <v>800</v>
      </c>
      <c r="F8" s="503" t="s">
        <v>801</v>
      </c>
      <c r="G8" s="488" t="s">
        <v>802</v>
      </c>
      <c r="H8" s="503" t="s">
        <v>808</v>
      </c>
      <c r="I8" s="503"/>
      <c r="J8" s="149" t="s">
        <v>804</v>
      </c>
      <c r="K8" s="150">
        <v>1</v>
      </c>
      <c r="L8" s="150">
        <v>1</v>
      </c>
      <c r="M8" s="150">
        <v>1</v>
      </c>
      <c r="N8" s="150">
        <v>1</v>
      </c>
      <c r="O8" s="150">
        <v>1</v>
      </c>
      <c r="P8" s="150">
        <v>1</v>
      </c>
      <c r="Q8" s="150">
        <v>1</v>
      </c>
      <c r="R8" s="150">
        <v>1</v>
      </c>
      <c r="S8" s="150">
        <v>1</v>
      </c>
      <c r="T8" s="150">
        <v>1</v>
      </c>
      <c r="U8" s="150">
        <v>1</v>
      </c>
      <c r="V8" s="150">
        <v>1</v>
      </c>
    </row>
    <row r="9" spans="1:22" x14ac:dyDescent="0.25">
      <c r="A9" s="500"/>
      <c r="B9" s="502"/>
      <c r="C9" s="504"/>
      <c r="D9" s="504"/>
      <c r="E9" s="504"/>
      <c r="F9" s="504"/>
      <c r="G9" s="489"/>
      <c r="H9" s="504"/>
      <c r="I9" s="504"/>
      <c r="J9" s="146" t="s">
        <v>805</v>
      </c>
      <c r="K9" s="151"/>
      <c r="L9" s="151"/>
      <c r="M9" s="151"/>
      <c r="N9" s="152"/>
      <c r="O9" s="151"/>
      <c r="P9" s="151"/>
      <c r="Q9" s="147"/>
      <c r="R9" s="147"/>
      <c r="S9" s="147"/>
      <c r="T9" s="147"/>
      <c r="U9" s="147"/>
      <c r="V9" s="147"/>
    </row>
    <row r="10" spans="1:22" x14ac:dyDescent="0.25">
      <c r="A10" s="508" t="s">
        <v>809</v>
      </c>
      <c r="B10" s="509"/>
      <c r="C10" s="509"/>
      <c r="D10" s="509"/>
      <c r="E10" s="509"/>
      <c r="F10" s="509"/>
      <c r="G10" s="509"/>
      <c r="H10" s="509"/>
      <c r="I10" s="509"/>
      <c r="J10" s="510"/>
      <c r="K10" s="153">
        <v>2</v>
      </c>
      <c r="L10" s="153">
        <v>1</v>
      </c>
      <c r="M10" s="153">
        <v>1</v>
      </c>
      <c r="N10" s="153">
        <v>1</v>
      </c>
      <c r="O10" s="153">
        <v>1</v>
      </c>
      <c r="P10" s="153">
        <v>1</v>
      </c>
      <c r="Q10" s="153">
        <v>1</v>
      </c>
      <c r="R10" s="153">
        <v>1</v>
      </c>
      <c r="S10" s="153">
        <v>1</v>
      </c>
      <c r="T10" s="153">
        <v>1</v>
      </c>
      <c r="U10" s="153">
        <v>1</v>
      </c>
      <c r="V10" s="153">
        <v>1</v>
      </c>
    </row>
    <row r="11" spans="1:22" x14ac:dyDescent="0.25">
      <c r="A11" s="511" t="s">
        <v>810</v>
      </c>
      <c r="B11" s="512"/>
      <c r="C11" s="512"/>
      <c r="D11" s="512"/>
      <c r="E11" s="512"/>
      <c r="F11" s="512"/>
      <c r="G11" s="512"/>
      <c r="H11" s="512"/>
      <c r="I11" s="512"/>
      <c r="J11" s="513"/>
      <c r="K11" s="153">
        <v>0</v>
      </c>
      <c r="L11" s="153">
        <v>0</v>
      </c>
      <c r="M11" s="153">
        <v>0</v>
      </c>
      <c r="N11" s="153">
        <v>0</v>
      </c>
      <c r="O11" s="153">
        <v>0</v>
      </c>
      <c r="P11" s="153">
        <v>0</v>
      </c>
      <c r="Q11" s="153">
        <v>0</v>
      </c>
      <c r="R11" s="153">
        <v>0</v>
      </c>
      <c r="S11" s="153">
        <v>0</v>
      </c>
      <c r="T11" s="153">
        <v>0</v>
      </c>
      <c r="U11" s="153">
        <v>0</v>
      </c>
      <c r="V11" s="153">
        <v>0</v>
      </c>
    </row>
    <row r="12" spans="1:22" x14ac:dyDescent="0.25">
      <c r="A12" s="511" t="s">
        <v>811</v>
      </c>
      <c r="B12" s="512"/>
      <c r="C12" s="512"/>
      <c r="D12" s="512"/>
      <c r="E12" s="512"/>
      <c r="F12" s="512"/>
      <c r="G12" s="512"/>
      <c r="H12" s="512"/>
      <c r="I12" s="512"/>
      <c r="J12" s="513"/>
      <c r="K12" s="153">
        <v>0</v>
      </c>
      <c r="L12" s="153">
        <v>0</v>
      </c>
      <c r="M12" s="153">
        <v>0</v>
      </c>
      <c r="N12" s="153">
        <v>0</v>
      </c>
      <c r="O12" s="153">
        <v>0</v>
      </c>
      <c r="P12" s="153">
        <v>0</v>
      </c>
      <c r="Q12" s="153">
        <v>0</v>
      </c>
      <c r="R12" s="153">
        <v>0</v>
      </c>
      <c r="S12" s="153">
        <v>0</v>
      </c>
      <c r="T12" s="153">
        <v>0</v>
      </c>
      <c r="U12" s="153">
        <v>0</v>
      </c>
      <c r="V12" s="153">
        <v>0</v>
      </c>
    </row>
    <row r="13" spans="1:22" x14ac:dyDescent="0.25">
      <c r="A13" s="496" t="s">
        <v>812</v>
      </c>
      <c r="B13" s="497"/>
      <c r="C13" s="497"/>
      <c r="D13" s="497"/>
      <c r="E13" s="497"/>
      <c r="F13" s="497"/>
      <c r="G13" s="497"/>
      <c r="H13" s="497"/>
      <c r="I13" s="497"/>
      <c r="J13" s="498"/>
      <c r="K13" s="154">
        <v>0</v>
      </c>
      <c r="L13" s="154">
        <v>0</v>
      </c>
      <c r="M13" s="154">
        <v>0</v>
      </c>
      <c r="N13" s="154">
        <v>0</v>
      </c>
      <c r="O13" s="154">
        <v>0</v>
      </c>
      <c r="P13" s="154">
        <v>0</v>
      </c>
      <c r="Q13" s="154">
        <v>0</v>
      </c>
      <c r="R13" s="154">
        <v>0</v>
      </c>
      <c r="S13" s="154">
        <v>0</v>
      </c>
      <c r="T13" s="154">
        <v>0</v>
      </c>
      <c r="U13" s="154">
        <v>0</v>
      </c>
      <c r="V13" s="154">
        <v>0</v>
      </c>
    </row>
    <row r="14" spans="1:22" x14ac:dyDescent="0.25">
      <c r="A14" s="514" t="s">
        <v>813</v>
      </c>
      <c r="B14" s="515"/>
      <c r="C14" s="515"/>
      <c r="D14" s="515"/>
      <c r="E14" s="515"/>
      <c r="F14" s="516"/>
      <c r="G14" s="516"/>
      <c r="H14" s="516"/>
      <c r="I14" s="516"/>
      <c r="J14" s="517"/>
      <c r="K14" s="155">
        <v>0</v>
      </c>
      <c r="L14" s="155">
        <v>0</v>
      </c>
      <c r="M14" s="155">
        <v>0</v>
      </c>
      <c r="N14" s="155">
        <v>0</v>
      </c>
      <c r="O14" s="155">
        <v>0</v>
      </c>
      <c r="P14" s="155">
        <v>0</v>
      </c>
      <c r="Q14" s="155">
        <v>0</v>
      </c>
      <c r="R14" s="155">
        <v>0</v>
      </c>
      <c r="S14" s="155">
        <v>0</v>
      </c>
      <c r="T14" s="155">
        <v>0</v>
      </c>
      <c r="U14" s="155">
        <v>0</v>
      </c>
      <c r="V14" s="155">
        <v>0</v>
      </c>
    </row>
    <row r="15" spans="1:22" ht="15.75" thickBot="1" x14ac:dyDescent="0.3">
      <c r="A15" s="518" t="s">
        <v>814</v>
      </c>
      <c r="B15" s="518"/>
      <c r="C15" s="518"/>
      <c r="D15" s="518"/>
      <c r="E15" s="157" t="s">
        <v>815</v>
      </c>
      <c r="F15" s="519" t="s">
        <v>816</v>
      </c>
      <c r="G15" s="519"/>
      <c r="H15" s="519"/>
      <c r="I15" s="519"/>
      <c r="J15" s="519"/>
      <c r="K15" s="158"/>
      <c r="L15" s="158"/>
      <c r="M15" s="158"/>
      <c r="N15" s="158"/>
      <c r="O15" s="158"/>
      <c r="P15" s="158"/>
      <c r="Q15" s="158"/>
      <c r="R15" s="158"/>
      <c r="S15" s="158"/>
      <c r="T15" s="158"/>
      <c r="U15" s="158"/>
      <c r="V15" s="158"/>
    </row>
    <row r="16" spans="1:22" ht="23.25" thickBot="1" x14ac:dyDescent="0.3">
      <c r="A16" s="518"/>
      <c r="B16" s="518"/>
      <c r="C16" s="518"/>
      <c r="D16" s="518"/>
      <c r="E16" s="159" t="s">
        <v>817</v>
      </c>
      <c r="F16" s="519"/>
      <c r="G16" s="519"/>
      <c r="H16" s="519"/>
      <c r="I16" s="519"/>
      <c r="J16" s="519"/>
      <c r="K16" s="520">
        <v>4</v>
      </c>
      <c r="L16" s="521"/>
      <c r="M16" s="522"/>
      <c r="N16" s="520">
        <v>3</v>
      </c>
      <c r="O16" s="521"/>
      <c r="P16" s="522"/>
      <c r="Q16" s="520">
        <v>3</v>
      </c>
      <c r="R16" s="521"/>
      <c r="S16" s="521"/>
      <c r="T16" s="520">
        <v>3</v>
      </c>
      <c r="U16" s="521"/>
      <c r="V16" s="521"/>
    </row>
    <row r="17" spans="1:22" x14ac:dyDescent="0.25">
      <c r="A17" s="523" t="s">
        <v>804</v>
      </c>
      <c r="B17" s="524"/>
      <c r="C17" s="144">
        <v>1</v>
      </c>
      <c r="D17" s="160"/>
      <c r="E17" s="160"/>
      <c r="F17" s="525"/>
      <c r="G17" s="525"/>
      <c r="H17" s="526"/>
      <c r="I17" s="527"/>
      <c r="J17" s="161"/>
      <c r="K17" s="162"/>
      <c r="L17" s="162"/>
      <c r="M17" s="161"/>
      <c r="N17" s="161"/>
      <c r="O17" s="161"/>
      <c r="P17" s="161"/>
      <c r="Q17" s="161"/>
      <c r="R17" s="161"/>
      <c r="S17" s="161"/>
      <c r="T17" s="528"/>
      <c r="U17" s="528"/>
      <c r="V17" s="163"/>
    </row>
    <row r="18" spans="1:22" x14ac:dyDescent="0.25">
      <c r="A18" s="529" t="s">
        <v>805</v>
      </c>
      <c r="B18" s="530"/>
      <c r="C18" s="164">
        <v>2</v>
      </c>
      <c r="D18" s="160"/>
      <c r="E18" s="160"/>
      <c r="F18" s="525"/>
      <c r="G18" s="525"/>
      <c r="H18" s="526"/>
      <c r="I18" s="527"/>
      <c r="J18" s="160"/>
      <c r="K18" s="162"/>
      <c r="L18" s="162"/>
      <c r="M18" s="160"/>
      <c r="N18" s="160"/>
      <c r="O18" s="160"/>
      <c r="P18" s="160"/>
      <c r="Q18" s="160"/>
      <c r="R18" s="160"/>
      <c r="S18" s="160"/>
      <c r="T18" s="160"/>
      <c r="U18" s="160"/>
      <c r="V18" s="160"/>
    </row>
    <row r="19" spans="1:22" x14ac:dyDescent="0.25">
      <c r="A19" s="529" t="s">
        <v>818</v>
      </c>
      <c r="B19" s="530"/>
      <c r="C19" s="165">
        <v>3</v>
      </c>
      <c r="D19" s="160"/>
      <c r="E19" s="160"/>
      <c r="F19" s="525"/>
      <c r="G19" s="525"/>
      <c r="H19" s="526"/>
      <c r="I19" s="527"/>
      <c r="J19" s="160"/>
      <c r="K19" s="160"/>
      <c r="L19" s="160"/>
      <c r="M19" s="160"/>
      <c r="N19" s="160"/>
      <c r="O19" s="160"/>
      <c r="P19" s="160"/>
      <c r="Q19" s="160"/>
      <c r="R19" s="160"/>
      <c r="S19" s="160"/>
      <c r="T19" s="160"/>
      <c r="U19" s="160"/>
      <c r="V19" s="160"/>
    </row>
    <row r="20" spans="1:22" x14ac:dyDescent="0.25">
      <c r="A20" s="529" t="s">
        <v>819</v>
      </c>
      <c r="B20" s="530"/>
      <c r="C20" s="166"/>
      <c r="D20" s="167"/>
      <c r="E20" s="160"/>
      <c r="F20" s="525"/>
      <c r="G20" s="525"/>
      <c r="H20" s="526"/>
      <c r="I20" s="527"/>
      <c r="J20" s="160"/>
      <c r="K20" s="160"/>
      <c r="L20" s="160"/>
      <c r="M20" s="160"/>
      <c r="N20" s="160"/>
      <c r="O20" s="160"/>
      <c r="P20" s="160"/>
      <c r="Q20" s="160"/>
      <c r="R20" s="160"/>
      <c r="S20" s="160"/>
      <c r="T20" s="160"/>
      <c r="U20" s="160"/>
      <c r="V20" s="160"/>
    </row>
    <row r="21" spans="1:22" x14ac:dyDescent="0.25">
      <c r="A21" s="168"/>
      <c r="B21" s="160"/>
      <c r="C21" s="160"/>
      <c r="D21" s="160"/>
      <c r="E21" s="160"/>
      <c r="F21" s="160"/>
      <c r="G21" s="169"/>
      <c r="H21" s="169"/>
      <c r="I21" s="160"/>
      <c r="J21" s="160"/>
      <c r="K21" s="160"/>
      <c r="L21" s="160"/>
      <c r="M21" s="160"/>
      <c r="N21" s="160"/>
      <c r="O21" s="160"/>
      <c r="P21" s="160"/>
      <c r="Q21" s="160"/>
      <c r="R21" s="160"/>
      <c r="S21" s="160"/>
      <c r="T21" s="160"/>
      <c r="U21" s="160"/>
      <c r="V21" s="160"/>
    </row>
    <row r="22" spans="1:22" ht="15.75" thickBot="1" x14ac:dyDescent="0.3">
      <c r="A22" s="543"/>
      <c r="B22" s="543"/>
      <c r="C22" s="543"/>
      <c r="D22" s="543"/>
      <c r="E22" s="543"/>
      <c r="F22" s="543"/>
      <c r="G22" s="543"/>
      <c r="H22" s="543"/>
      <c r="I22" s="543"/>
      <c r="J22" s="543"/>
      <c r="K22" s="543"/>
      <c r="L22" s="543"/>
      <c r="M22" s="543"/>
      <c r="N22" s="543"/>
      <c r="O22" s="543"/>
      <c r="P22" s="543"/>
      <c r="Q22" s="543"/>
      <c r="R22" s="543"/>
      <c r="S22" s="543"/>
      <c r="T22" s="543"/>
      <c r="U22" s="543"/>
      <c r="V22" s="543"/>
    </row>
    <row r="23" spans="1:22" x14ac:dyDescent="0.25">
      <c r="A23" s="544" t="s">
        <v>820</v>
      </c>
      <c r="B23" s="545"/>
      <c r="C23" s="545"/>
      <c r="D23" s="545"/>
      <c r="E23" s="545"/>
      <c r="F23" s="545"/>
      <c r="G23" s="545"/>
      <c r="H23" s="545"/>
      <c r="I23" s="545"/>
      <c r="J23" s="545"/>
      <c r="K23" s="545"/>
      <c r="L23" s="545"/>
      <c r="M23" s="545"/>
      <c r="N23" s="545"/>
      <c r="O23" s="545"/>
      <c r="P23" s="545"/>
      <c r="Q23" s="545"/>
      <c r="R23" s="545"/>
      <c r="S23" s="545"/>
      <c r="T23" s="543"/>
      <c r="U23" s="543"/>
      <c r="V23" s="543"/>
    </row>
    <row r="24" spans="1:22" x14ac:dyDescent="0.25">
      <c r="A24" s="546"/>
      <c r="B24" s="547"/>
      <c r="C24" s="547"/>
      <c r="D24" s="547"/>
      <c r="E24" s="547"/>
      <c r="F24" s="547"/>
      <c r="G24" s="547"/>
      <c r="H24" s="547"/>
      <c r="I24" s="547"/>
      <c r="J24" s="547"/>
      <c r="K24" s="547"/>
      <c r="L24" s="547"/>
      <c r="M24" s="547"/>
      <c r="N24" s="547"/>
      <c r="O24" s="547"/>
      <c r="P24" s="547"/>
      <c r="Q24" s="547"/>
      <c r="R24" s="547"/>
      <c r="S24" s="547"/>
      <c r="T24" s="543"/>
      <c r="U24" s="543"/>
      <c r="V24" s="543"/>
    </row>
    <row r="25" spans="1:22" x14ac:dyDescent="0.25">
      <c r="A25" s="548"/>
      <c r="B25" s="549"/>
      <c r="C25" s="549"/>
      <c r="D25" s="549"/>
      <c r="E25" s="549"/>
      <c r="F25" s="549"/>
      <c r="G25" s="549"/>
      <c r="H25" s="549"/>
      <c r="I25" s="549"/>
      <c r="J25" s="549"/>
      <c r="K25" s="549"/>
      <c r="L25" s="549"/>
      <c r="M25" s="549"/>
      <c r="N25" s="549"/>
      <c r="O25" s="549"/>
      <c r="P25" s="549"/>
      <c r="Q25" s="549"/>
      <c r="R25" s="549"/>
      <c r="S25" s="549"/>
      <c r="T25" s="543"/>
      <c r="U25" s="543"/>
      <c r="V25" s="543"/>
    </row>
    <row r="26" spans="1:22" x14ac:dyDescent="0.25">
      <c r="A26" s="548"/>
      <c r="B26" s="549"/>
      <c r="C26" s="549"/>
      <c r="D26" s="549"/>
      <c r="E26" s="549"/>
      <c r="F26" s="549"/>
      <c r="G26" s="549"/>
      <c r="H26" s="549"/>
      <c r="I26" s="549"/>
      <c r="J26" s="549"/>
      <c r="K26" s="549"/>
      <c r="L26" s="549"/>
      <c r="M26" s="549"/>
      <c r="N26" s="549"/>
      <c r="O26" s="549"/>
      <c r="P26" s="549"/>
      <c r="Q26" s="549"/>
      <c r="R26" s="549"/>
      <c r="S26" s="549"/>
      <c r="T26" s="543"/>
      <c r="U26" s="543"/>
      <c r="V26" s="543"/>
    </row>
    <row r="27" spans="1:22" x14ac:dyDescent="0.25">
      <c r="A27" s="548"/>
      <c r="B27" s="549"/>
      <c r="C27" s="549"/>
      <c r="D27" s="549"/>
      <c r="E27" s="549"/>
      <c r="F27" s="549"/>
      <c r="G27" s="549"/>
      <c r="H27" s="549"/>
      <c r="I27" s="549"/>
      <c r="J27" s="549"/>
      <c r="K27" s="549"/>
      <c r="L27" s="549"/>
      <c r="M27" s="549"/>
      <c r="N27" s="549"/>
      <c r="O27" s="549"/>
      <c r="P27" s="549"/>
      <c r="Q27" s="549"/>
      <c r="R27" s="549"/>
      <c r="S27" s="549"/>
      <c r="T27" s="543"/>
      <c r="U27" s="543"/>
      <c r="V27" s="543"/>
    </row>
    <row r="28" spans="1:22" x14ac:dyDescent="0.25">
      <c r="A28" s="548"/>
      <c r="B28" s="549"/>
      <c r="C28" s="549"/>
      <c r="D28" s="549"/>
      <c r="E28" s="549"/>
      <c r="F28" s="549"/>
      <c r="G28" s="549"/>
      <c r="H28" s="549"/>
      <c r="I28" s="549"/>
      <c r="J28" s="549"/>
      <c r="K28" s="549"/>
      <c r="L28" s="549"/>
      <c r="M28" s="549"/>
      <c r="N28" s="549"/>
      <c r="O28" s="549"/>
      <c r="P28" s="549"/>
      <c r="Q28" s="549"/>
      <c r="R28" s="549"/>
      <c r="S28" s="549"/>
      <c r="T28" s="543"/>
      <c r="U28" s="543"/>
      <c r="V28" s="543"/>
    </row>
    <row r="29" spans="1:22" x14ac:dyDescent="0.25">
      <c r="A29" s="548"/>
      <c r="B29" s="549"/>
      <c r="C29" s="549"/>
      <c r="D29" s="549"/>
      <c r="E29" s="549"/>
      <c r="F29" s="549"/>
      <c r="G29" s="549"/>
      <c r="H29" s="549"/>
      <c r="I29" s="549"/>
      <c r="J29" s="549"/>
      <c r="K29" s="549"/>
      <c r="L29" s="549"/>
      <c r="M29" s="549"/>
      <c r="N29" s="549"/>
      <c r="O29" s="549"/>
      <c r="P29" s="549"/>
      <c r="Q29" s="549"/>
      <c r="R29" s="549"/>
      <c r="S29" s="549"/>
      <c r="T29" s="543"/>
      <c r="U29" s="543"/>
      <c r="V29" s="543"/>
    </row>
    <row r="30" spans="1:22" x14ac:dyDescent="0.25">
      <c r="A30" s="548"/>
      <c r="B30" s="549"/>
      <c r="C30" s="549"/>
      <c r="D30" s="549"/>
      <c r="E30" s="549"/>
      <c r="F30" s="549"/>
      <c r="G30" s="549"/>
      <c r="H30" s="549"/>
      <c r="I30" s="549"/>
      <c r="J30" s="549"/>
      <c r="K30" s="549"/>
      <c r="L30" s="549"/>
      <c r="M30" s="549"/>
      <c r="N30" s="549"/>
      <c r="O30" s="549"/>
      <c r="P30" s="549"/>
      <c r="Q30" s="549"/>
      <c r="R30" s="549"/>
      <c r="S30" s="549"/>
      <c r="T30" s="543"/>
      <c r="U30" s="543"/>
      <c r="V30" s="543"/>
    </row>
    <row r="31" spans="1:22" ht="15.75" thickBot="1" x14ac:dyDescent="0.3">
      <c r="A31" s="550"/>
      <c r="B31" s="550"/>
      <c r="C31" s="550"/>
      <c r="D31" s="550"/>
      <c r="E31" s="550"/>
      <c r="F31" s="550"/>
      <c r="G31" s="550"/>
      <c r="H31" s="550"/>
      <c r="I31" s="550"/>
      <c r="J31" s="550"/>
      <c r="K31" s="550"/>
      <c r="L31" s="550"/>
      <c r="M31" s="550"/>
      <c r="N31" s="550"/>
      <c r="O31" s="550"/>
      <c r="P31" s="550"/>
      <c r="Q31" s="550"/>
      <c r="R31" s="550"/>
      <c r="S31" s="550"/>
      <c r="T31" s="550"/>
      <c r="U31" s="550"/>
      <c r="V31" s="550"/>
    </row>
    <row r="32" spans="1:22" ht="15.75" thickBot="1" x14ac:dyDescent="0.3">
      <c r="A32" s="551" t="s">
        <v>821</v>
      </c>
      <c r="B32" s="552"/>
      <c r="C32" s="552"/>
      <c r="D32" s="552"/>
      <c r="E32" s="552"/>
      <c r="F32" s="552"/>
      <c r="G32" s="552"/>
      <c r="H32" s="552"/>
      <c r="I32" s="552"/>
      <c r="J32" s="552"/>
      <c r="K32" s="170"/>
      <c r="L32" s="170"/>
      <c r="M32" s="170"/>
      <c r="N32" s="170"/>
      <c r="O32" s="170"/>
      <c r="P32" s="170"/>
      <c r="Q32" s="170"/>
      <c r="R32" s="170"/>
      <c r="S32" s="170"/>
      <c r="T32" s="171"/>
      <c r="U32" s="171"/>
      <c r="V32" s="171"/>
    </row>
    <row r="33" spans="1:22" x14ac:dyDescent="0.25">
      <c r="A33" s="531"/>
      <c r="B33" s="532"/>
      <c r="C33" s="532"/>
      <c r="D33" s="532"/>
      <c r="E33" s="532"/>
      <c r="F33" s="532"/>
      <c r="G33" s="532"/>
      <c r="H33" s="532"/>
      <c r="I33" s="532"/>
      <c r="J33" s="532"/>
      <c r="K33" s="170"/>
      <c r="L33" s="170"/>
      <c r="M33" s="170"/>
      <c r="N33" s="170"/>
      <c r="O33" s="170"/>
      <c r="P33" s="170"/>
      <c r="Q33" s="170"/>
      <c r="R33" s="170"/>
      <c r="S33" s="170"/>
      <c r="T33" s="171"/>
      <c r="U33" s="171"/>
      <c r="V33" s="171"/>
    </row>
    <row r="34" spans="1:22" x14ac:dyDescent="0.25">
      <c r="A34" s="533"/>
      <c r="B34" s="534"/>
      <c r="C34" s="534"/>
      <c r="D34" s="534"/>
      <c r="E34" s="534"/>
      <c r="F34" s="534"/>
      <c r="G34" s="534"/>
      <c r="H34" s="534"/>
      <c r="I34" s="534"/>
      <c r="J34" s="534"/>
      <c r="K34" s="171"/>
      <c r="L34" s="171"/>
      <c r="M34" s="171"/>
      <c r="N34" s="171"/>
      <c r="O34" s="171"/>
      <c r="P34" s="171"/>
      <c r="Q34" s="171"/>
      <c r="R34" s="171"/>
      <c r="S34" s="171"/>
      <c r="T34" s="171"/>
      <c r="U34" s="171"/>
      <c r="V34" s="171"/>
    </row>
    <row r="35" spans="1:22" x14ac:dyDescent="0.25">
      <c r="A35" s="533"/>
      <c r="B35" s="534"/>
      <c r="C35" s="534"/>
      <c r="D35" s="534"/>
      <c r="E35" s="534"/>
      <c r="F35" s="534"/>
      <c r="G35" s="534"/>
      <c r="H35" s="534"/>
      <c r="I35" s="534"/>
      <c r="J35" s="534"/>
      <c r="K35" s="171"/>
      <c r="L35" s="171"/>
      <c r="M35" s="171"/>
      <c r="N35" s="171"/>
      <c r="O35" s="171"/>
      <c r="P35" s="171"/>
      <c r="Q35" s="171"/>
      <c r="R35" s="171"/>
      <c r="S35" s="171"/>
      <c r="T35" s="171"/>
      <c r="U35" s="171"/>
      <c r="V35" s="171"/>
    </row>
    <row r="36" spans="1:22" x14ac:dyDescent="0.25">
      <c r="A36" s="533"/>
      <c r="B36" s="534"/>
      <c r="C36" s="534"/>
      <c r="D36" s="534"/>
      <c r="E36" s="534"/>
      <c r="F36" s="534"/>
      <c r="G36" s="534"/>
      <c r="H36" s="534"/>
      <c r="I36" s="534"/>
      <c r="J36" s="534"/>
      <c r="K36" s="171"/>
      <c r="L36" s="171"/>
      <c r="M36" s="171"/>
      <c r="N36" s="171"/>
      <c r="O36" s="171"/>
      <c r="P36" s="171"/>
      <c r="Q36" s="171"/>
      <c r="R36" s="171"/>
      <c r="S36" s="171"/>
      <c r="T36" s="171"/>
      <c r="U36" s="171"/>
      <c r="V36" s="171"/>
    </row>
    <row r="37" spans="1:22" x14ac:dyDescent="0.25">
      <c r="A37" s="533"/>
      <c r="B37" s="534"/>
      <c r="C37" s="534"/>
      <c r="D37" s="534"/>
      <c r="E37" s="534"/>
      <c r="F37" s="534"/>
      <c r="G37" s="534"/>
      <c r="H37" s="534"/>
      <c r="I37" s="534"/>
      <c r="J37" s="534"/>
      <c r="K37" s="171"/>
      <c r="L37" s="171"/>
      <c r="M37" s="171"/>
      <c r="N37" s="171"/>
      <c r="O37" s="171"/>
      <c r="P37" s="171"/>
      <c r="Q37" s="171"/>
      <c r="R37" s="171"/>
      <c r="S37" s="171"/>
      <c r="T37" s="171"/>
      <c r="U37" s="171"/>
      <c r="V37" s="171"/>
    </row>
    <row r="38" spans="1:22" x14ac:dyDescent="0.25">
      <c r="A38" s="533"/>
      <c r="B38" s="534"/>
      <c r="C38" s="534"/>
      <c r="D38" s="534"/>
      <c r="E38" s="534"/>
      <c r="F38" s="534"/>
      <c r="G38" s="534"/>
      <c r="H38" s="534"/>
      <c r="I38" s="534"/>
      <c r="J38" s="534"/>
      <c r="K38" s="171"/>
      <c r="L38" s="171"/>
      <c r="M38" s="171"/>
      <c r="N38" s="537" t="s">
        <v>822</v>
      </c>
      <c r="O38" s="537"/>
      <c r="P38" s="538"/>
      <c r="Q38" s="538"/>
      <c r="R38" s="538"/>
      <c r="S38" s="538"/>
      <c r="T38" s="171"/>
      <c r="U38" s="171"/>
      <c r="V38" s="171"/>
    </row>
    <row r="39" spans="1:22" x14ac:dyDescent="0.25">
      <c r="A39" s="533"/>
      <c r="B39" s="534"/>
      <c r="C39" s="534"/>
      <c r="D39" s="534"/>
      <c r="E39" s="534"/>
      <c r="F39" s="534"/>
      <c r="G39" s="534"/>
      <c r="H39" s="534"/>
      <c r="I39" s="534"/>
      <c r="J39" s="534"/>
      <c r="K39" s="171"/>
      <c r="L39" s="171"/>
      <c r="M39" s="171"/>
      <c r="N39" s="171"/>
      <c r="O39" s="171"/>
      <c r="P39" s="171"/>
      <c r="Q39" s="171"/>
      <c r="R39" s="171"/>
      <c r="S39" s="171"/>
      <c r="T39" s="171"/>
      <c r="U39" s="171"/>
      <c r="V39" s="171"/>
    </row>
    <row r="40" spans="1:22" x14ac:dyDescent="0.25">
      <c r="A40" s="533"/>
      <c r="B40" s="534"/>
      <c r="C40" s="534"/>
      <c r="D40" s="534"/>
      <c r="E40" s="534"/>
      <c r="F40" s="534"/>
      <c r="G40" s="534"/>
      <c r="H40" s="534"/>
      <c r="I40" s="534"/>
      <c r="J40" s="534"/>
      <c r="K40" s="171"/>
      <c r="L40" s="171"/>
      <c r="M40" s="171"/>
      <c r="N40" s="171"/>
      <c r="O40" s="171"/>
      <c r="P40" s="171"/>
      <c r="Q40" s="171"/>
      <c r="R40" s="171"/>
      <c r="S40" s="171"/>
      <c r="T40" s="171"/>
      <c r="U40" s="171"/>
      <c r="V40" s="171"/>
    </row>
    <row r="41" spans="1:22" x14ac:dyDescent="0.25">
      <c r="A41" s="533"/>
      <c r="B41" s="534"/>
      <c r="C41" s="534"/>
      <c r="D41" s="534"/>
      <c r="E41" s="534"/>
      <c r="F41" s="534"/>
      <c r="G41" s="534"/>
      <c r="H41" s="534"/>
      <c r="I41" s="534"/>
      <c r="J41" s="534"/>
      <c r="K41" s="171"/>
      <c r="L41" s="171"/>
      <c r="M41" s="171"/>
      <c r="N41" s="171"/>
      <c r="O41" s="171"/>
      <c r="P41" s="171"/>
      <c r="Q41" s="171"/>
      <c r="R41" s="171"/>
      <c r="S41" s="171"/>
      <c r="T41" s="171"/>
      <c r="U41" s="171"/>
      <c r="V41" s="171"/>
    </row>
    <row r="42" spans="1:22" x14ac:dyDescent="0.25">
      <c r="A42" s="533"/>
      <c r="B42" s="534"/>
      <c r="C42" s="534"/>
      <c r="D42" s="534"/>
      <c r="E42" s="534"/>
      <c r="F42" s="534"/>
      <c r="G42" s="534"/>
      <c r="H42" s="534"/>
      <c r="I42" s="534"/>
      <c r="J42" s="534"/>
      <c r="K42" s="171"/>
      <c r="L42" s="171"/>
      <c r="M42" s="171"/>
      <c r="N42" s="171"/>
      <c r="O42" s="171"/>
      <c r="P42" s="171"/>
      <c r="Q42" s="171"/>
      <c r="R42" s="171"/>
      <c r="S42" s="171"/>
      <c r="T42" s="171"/>
      <c r="U42" s="171"/>
      <c r="V42" s="171"/>
    </row>
    <row r="43" spans="1:22" x14ac:dyDescent="0.25">
      <c r="A43" s="533"/>
      <c r="B43" s="534"/>
      <c r="C43" s="534"/>
      <c r="D43" s="534"/>
      <c r="E43" s="534"/>
      <c r="F43" s="534"/>
      <c r="G43" s="534"/>
      <c r="H43" s="534"/>
      <c r="I43" s="534"/>
      <c r="J43" s="534"/>
      <c r="K43" s="171"/>
      <c r="L43" s="171"/>
      <c r="M43" s="171"/>
      <c r="N43" s="171"/>
      <c r="O43" s="171"/>
      <c r="P43" s="171"/>
      <c r="Q43" s="171"/>
      <c r="R43" s="171"/>
      <c r="S43" s="171"/>
      <c r="T43" s="171"/>
      <c r="U43" s="171"/>
      <c r="V43" s="171"/>
    </row>
    <row r="44" spans="1:22" x14ac:dyDescent="0.25">
      <c r="A44" s="533"/>
      <c r="B44" s="534"/>
      <c r="C44" s="534"/>
      <c r="D44" s="534"/>
      <c r="E44" s="534"/>
      <c r="F44" s="534"/>
      <c r="G44" s="534"/>
      <c r="H44" s="534"/>
      <c r="I44" s="534"/>
      <c r="J44" s="534"/>
      <c r="K44" s="171"/>
      <c r="L44" s="171"/>
      <c r="M44" s="171"/>
      <c r="N44" s="171"/>
      <c r="O44" s="171"/>
      <c r="P44" s="171"/>
      <c r="Q44" s="171"/>
      <c r="R44" s="171"/>
      <c r="S44" s="171"/>
      <c r="T44" s="171"/>
      <c r="U44" s="171"/>
      <c r="V44" s="171"/>
    </row>
    <row r="45" spans="1:22" x14ac:dyDescent="0.25">
      <c r="A45" s="533"/>
      <c r="B45" s="534"/>
      <c r="C45" s="534"/>
      <c r="D45" s="534"/>
      <c r="E45" s="534"/>
      <c r="F45" s="534"/>
      <c r="G45" s="534"/>
      <c r="H45" s="534"/>
      <c r="I45" s="534"/>
      <c r="J45" s="534"/>
      <c r="K45" s="171"/>
      <c r="L45" s="171"/>
      <c r="M45" s="171"/>
      <c r="N45" s="171"/>
      <c r="O45" s="171"/>
      <c r="P45" s="171"/>
      <c r="Q45" s="171"/>
      <c r="R45" s="171"/>
      <c r="S45" s="171"/>
      <c r="T45" s="171"/>
      <c r="U45" s="171"/>
      <c r="V45" s="171"/>
    </row>
    <row r="46" spans="1:22" x14ac:dyDescent="0.25">
      <c r="A46" s="533"/>
      <c r="B46" s="534"/>
      <c r="C46" s="534"/>
      <c r="D46" s="534"/>
      <c r="E46" s="534"/>
      <c r="F46" s="534"/>
      <c r="G46" s="534"/>
      <c r="H46" s="534"/>
      <c r="I46" s="534"/>
      <c r="J46" s="534"/>
      <c r="K46" s="171"/>
      <c r="L46" s="171"/>
      <c r="M46" s="171"/>
      <c r="N46" s="171"/>
      <c r="O46" s="171"/>
      <c r="P46" s="171"/>
      <c r="Q46" s="171"/>
      <c r="R46" s="171"/>
      <c r="S46" s="171"/>
      <c r="T46" s="171"/>
      <c r="U46" s="171"/>
      <c r="V46" s="171"/>
    </row>
    <row r="47" spans="1:22" x14ac:dyDescent="0.25">
      <c r="A47" s="533"/>
      <c r="B47" s="534"/>
      <c r="C47" s="534"/>
      <c r="D47" s="534"/>
      <c r="E47" s="534"/>
      <c r="F47" s="534"/>
      <c r="G47" s="534"/>
      <c r="H47" s="534"/>
      <c r="I47" s="534"/>
      <c r="J47" s="534"/>
      <c r="K47" s="171"/>
      <c r="L47" s="171"/>
      <c r="M47" s="171"/>
      <c r="N47" s="171"/>
      <c r="O47" s="171"/>
      <c r="P47" s="171"/>
      <c r="Q47" s="171"/>
      <c r="R47" s="171"/>
      <c r="S47" s="171"/>
      <c r="T47" s="171"/>
      <c r="U47" s="171"/>
      <c r="V47" s="171"/>
    </row>
    <row r="48" spans="1:22" x14ac:dyDescent="0.25">
      <c r="A48" s="533"/>
      <c r="B48" s="534"/>
      <c r="C48" s="534"/>
      <c r="D48" s="534"/>
      <c r="E48" s="534"/>
      <c r="F48" s="534"/>
      <c r="G48" s="534"/>
      <c r="H48" s="534"/>
      <c r="I48" s="534"/>
      <c r="J48" s="534"/>
      <c r="K48" s="171"/>
      <c r="L48" s="171"/>
      <c r="M48" s="171"/>
      <c r="N48" s="171"/>
      <c r="O48" s="171"/>
      <c r="P48" s="171"/>
      <c r="Q48" s="171"/>
      <c r="R48" s="171"/>
      <c r="S48" s="171"/>
      <c r="T48" s="171"/>
      <c r="U48" s="171"/>
      <c r="V48" s="171"/>
    </row>
    <row r="49" spans="1:22" x14ac:dyDescent="0.25">
      <c r="A49" s="535"/>
      <c r="B49" s="536"/>
      <c r="C49" s="536"/>
      <c r="D49" s="536"/>
      <c r="E49" s="536"/>
      <c r="F49" s="536"/>
      <c r="G49" s="536"/>
      <c r="H49" s="536"/>
      <c r="I49" s="536"/>
      <c r="J49" s="536"/>
      <c r="K49" s="171"/>
      <c r="L49" s="171"/>
      <c r="M49" s="171"/>
      <c r="N49" s="171"/>
      <c r="O49" s="171"/>
      <c r="P49" s="171"/>
      <c r="Q49" s="171"/>
      <c r="R49" s="171"/>
      <c r="S49" s="171"/>
      <c r="T49" s="171"/>
      <c r="U49" s="171"/>
      <c r="V49" s="171"/>
    </row>
    <row r="50" spans="1:22" x14ac:dyDescent="0.25">
      <c r="A50" s="539"/>
      <c r="B50" s="540"/>
      <c r="C50" s="540"/>
      <c r="D50" s="540"/>
      <c r="E50" s="540"/>
      <c r="F50" s="540"/>
      <c r="G50" s="540"/>
      <c r="H50" s="540"/>
      <c r="I50" s="540"/>
      <c r="J50" s="540"/>
      <c r="K50" s="171"/>
      <c r="L50" s="171"/>
      <c r="M50" s="171"/>
      <c r="N50" s="171"/>
      <c r="O50" s="171"/>
      <c r="P50" s="171"/>
      <c r="Q50" s="171"/>
      <c r="R50" s="171"/>
      <c r="S50" s="171"/>
      <c r="T50" s="171"/>
      <c r="U50" s="171"/>
      <c r="V50" s="171"/>
    </row>
    <row r="51" spans="1:22" x14ac:dyDescent="0.25">
      <c r="A51" s="541"/>
      <c r="B51" s="542"/>
      <c r="C51" s="542"/>
      <c r="D51" s="542"/>
      <c r="E51" s="542"/>
      <c r="F51" s="542"/>
      <c r="G51" s="542"/>
      <c r="H51" s="542"/>
      <c r="I51" s="542"/>
      <c r="J51" s="542"/>
      <c r="K51" s="171"/>
      <c r="L51" s="171"/>
      <c r="M51" s="171"/>
      <c r="N51" s="171"/>
      <c r="O51" s="171"/>
      <c r="P51" s="171"/>
      <c r="Q51" s="171"/>
      <c r="R51" s="171"/>
      <c r="S51" s="171"/>
      <c r="T51" s="171"/>
      <c r="U51" s="171"/>
      <c r="V51" s="171"/>
    </row>
    <row r="52" spans="1:22" x14ac:dyDescent="0.25">
      <c r="A52" s="541"/>
      <c r="B52" s="542"/>
      <c r="C52" s="542"/>
      <c r="D52" s="542"/>
      <c r="E52" s="542"/>
      <c r="F52" s="542"/>
      <c r="G52" s="542"/>
      <c r="H52" s="542"/>
      <c r="I52" s="542"/>
      <c r="J52" s="542"/>
      <c r="K52" s="171"/>
      <c r="L52" s="171"/>
      <c r="M52" s="171"/>
      <c r="N52" s="171"/>
      <c r="O52" s="171"/>
      <c r="P52" s="171"/>
      <c r="Q52" s="171"/>
      <c r="R52" s="171"/>
      <c r="S52" s="171"/>
      <c r="T52" s="171"/>
      <c r="U52" s="171"/>
      <c r="V52" s="171"/>
    </row>
  </sheetData>
  <mergeCells count="58">
    <mergeCell ref="A33:J49"/>
    <mergeCell ref="N38:O38"/>
    <mergeCell ref="P38:S38"/>
    <mergeCell ref="A50:J52"/>
    <mergeCell ref="A22:V22"/>
    <mergeCell ref="A23:S24"/>
    <mergeCell ref="T23:V30"/>
    <mergeCell ref="A25:S30"/>
    <mergeCell ref="A31:V31"/>
    <mergeCell ref="A32:J32"/>
    <mergeCell ref="Q16:S16"/>
    <mergeCell ref="T16:V16"/>
    <mergeCell ref="A17:B17"/>
    <mergeCell ref="F17:G20"/>
    <mergeCell ref="H17:H20"/>
    <mergeCell ref="I17:I20"/>
    <mergeCell ref="T17:U17"/>
    <mergeCell ref="A18:B18"/>
    <mergeCell ref="A19:B19"/>
    <mergeCell ref="A20:B20"/>
    <mergeCell ref="N16:P16"/>
    <mergeCell ref="A14:J14"/>
    <mergeCell ref="A15:D16"/>
    <mergeCell ref="F15:J15"/>
    <mergeCell ref="F16:J16"/>
    <mergeCell ref="K16:M16"/>
    <mergeCell ref="H8:H9"/>
    <mergeCell ref="I8:I9"/>
    <mergeCell ref="A10:J10"/>
    <mergeCell ref="A11:J11"/>
    <mergeCell ref="A12:J12"/>
    <mergeCell ref="A13:J13"/>
    <mergeCell ref="G6:G7"/>
    <mergeCell ref="H6:H7"/>
    <mergeCell ref="I6:I7"/>
    <mergeCell ref="A8:A9"/>
    <mergeCell ref="B8:B9"/>
    <mergeCell ref="C8:C9"/>
    <mergeCell ref="D8:D9"/>
    <mergeCell ref="E8:E9"/>
    <mergeCell ref="F8:F9"/>
    <mergeCell ref="G8:G9"/>
    <mergeCell ref="A6:A7"/>
    <mergeCell ref="B6:B7"/>
    <mergeCell ref="C6:C7"/>
    <mergeCell ref="D6:D7"/>
    <mergeCell ref="E6:E7"/>
    <mergeCell ref="F6:F7"/>
    <mergeCell ref="A1:V1"/>
    <mergeCell ref="A2:V2"/>
    <mergeCell ref="A3:V3"/>
    <mergeCell ref="A4:J4"/>
    <mergeCell ref="K4:L4"/>
    <mergeCell ref="M4:N4"/>
    <mergeCell ref="O4:P4"/>
    <mergeCell ref="Q4:R4"/>
    <mergeCell ref="S4:T4"/>
    <mergeCell ref="U4:V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49033-DDE5-42D7-BF3A-ACC90700CE58}">
  <dimension ref="A1:V53"/>
  <sheetViews>
    <sheetView workbookViewId="0">
      <selection sqref="A1:XFD1048576"/>
    </sheetView>
  </sheetViews>
  <sheetFormatPr baseColWidth="10" defaultColWidth="11.42578125" defaultRowHeight="15" x14ac:dyDescent="0.25"/>
  <cols>
    <col min="3" max="3" width="16.42578125" customWidth="1"/>
  </cols>
  <sheetData>
    <row r="1" spans="1:22" x14ac:dyDescent="0.25">
      <c r="A1" s="490" t="s">
        <v>823</v>
      </c>
      <c r="B1" s="491"/>
      <c r="C1" s="491"/>
      <c r="D1" s="491"/>
      <c r="E1" s="491"/>
      <c r="F1" s="491"/>
      <c r="G1" s="491"/>
      <c r="H1" s="491"/>
      <c r="I1" s="491"/>
      <c r="J1" s="491"/>
      <c r="K1" s="491"/>
      <c r="L1" s="491"/>
      <c r="M1" s="491"/>
      <c r="N1" s="491"/>
      <c r="O1" s="491"/>
      <c r="P1" s="491"/>
      <c r="Q1" s="491"/>
      <c r="R1" s="491"/>
      <c r="S1" s="491"/>
      <c r="T1" s="491"/>
      <c r="U1" s="491"/>
      <c r="V1" s="492"/>
    </row>
    <row r="2" spans="1:22" x14ac:dyDescent="0.25">
      <c r="A2" s="490" t="s">
        <v>824</v>
      </c>
      <c r="B2" s="491"/>
      <c r="C2" s="491"/>
      <c r="D2" s="491"/>
      <c r="E2" s="491"/>
      <c r="F2" s="491"/>
      <c r="G2" s="491"/>
      <c r="H2" s="491"/>
      <c r="I2" s="491"/>
      <c r="J2" s="491"/>
      <c r="K2" s="491"/>
      <c r="L2" s="491"/>
      <c r="M2" s="491"/>
      <c r="N2" s="491"/>
      <c r="O2" s="491"/>
      <c r="P2" s="491"/>
      <c r="Q2" s="491"/>
      <c r="R2" s="491"/>
      <c r="S2" s="491"/>
      <c r="T2" s="491"/>
      <c r="U2" s="491"/>
      <c r="V2" s="492"/>
    </row>
    <row r="3" spans="1:22" x14ac:dyDescent="0.25">
      <c r="A3" s="490" t="s">
        <v>775</v>
      </c>
      <c r="B3" s="491"/>
      <c r="C3" s="491"/>
      <c r="D3" s="491"/>
      <c r="E3" s="491"/>
      <c r="F3" s="491"/>
      <c r="G3" s="491"/>
      <c r="H3" s="491"/>
      <c r="I3" s="491"/>
      <c r="J3" s="491"/>
      <c r="K3" s="491"/>
      <c r="L3" s="491"/>
      <c r="M3" s="491"/>
      <c r="N3" s="491"/>
      <c r="O3" s="491"/>
      <c r="P3" s="491"/>
      <c r="Q3" s="491"/>
      <c r="R3" s="491"/>
      <c r="S3" s="491"/>
      <c r="T3" s="491"/>
      <c r="U3" s="491"/>
      <c r="V3" s="492"/>
    </row>
    <row r="4" spans="1:22" x14ac:dyDescent="0.25">
      <c r="A4" s="493"/>
      <c r="B4" s="494"/>
      <c r="C4" s="494"/>
      <c r="D4" s="494"/>
      <c r="E4" s="494"/>
      <c r="F4" s="494"/>
      <c r="G4" s="494"/>
      <c r="H4" s="494"/>
      <c r="I4" s="494"/>
      <c r="J4" s="495"/>
      <c r="K4" s="172"/>
      <c r="L4" s="173"/>
      <c r="M4" s="173"/>
      <c r="N4" s="173"/>
      <c r="O4" s="173"/>
      <c r="P4" s="173"/>
      <c r="Q4" s="173"/>
      <c r="R4" s="173"/>
      <c r="S4" s="173"/>
      <c r="T4" s="173"/>
      <c r="U4" s="173"/>
      <c r="V4" s="174"/>
    </row>
    <row r="5" spans="1:22" s="176" customFormat="1" ht="33.75" x14ac:dyDescent="0.2">
      <c r="A5" s="175" t="s">
        <v>776</v>
      </c>
      <c r="B5" s="175" t="s">
        <v>777</v>
      </c>
      <c r="C5" s="175" t="s">
        <v>778</v>
      </c>
      <c r="D5" s="175" t="s">
        <v>779</v>
      </c>
      <c r="E5" s="175" t="s">
        <v>780</v>
      </c>
      <c r="F5" s="175" t="s">
        <v>781</v>
      </c>
      <c r="G5" s="175" t="s">
        <v>782</v>
      </c>
      <c r="H5" s="175" t="s">
        <v>783</v>
      </c>
      <c r="I5" s="175" t="s">
        <v>8</v>
      </c>
      <c r="J5" s="175" t="s">
        <v>784</v>
      </c>
      <c r="K5" s="175" t="s">
        <v>785</v>
      </c>
      <c r="L5" s="175" t="s">
        <v>786</v>
      </c>
      <c r="M5" s="175" t="s">
        <v>787</v>
      </c>
      <c r="N5" s="175" t="s">
        <v>788</v>
      </c>
      <c r="O5" s="175" t="s">
        <v>789</v>
      </c>
      <c r="P5" s="175" t="s">
        <v>790</v>
      </c>
      <c r="Q5" s="175" t="s">
        <v>791</v>
      </c>
      <c r="R5" s="175" t="s">
        <v>792</v>
      </c>
      <c r="S5" s="175" t="s">
        <v>793</v>
      </c>
      <c r="T5" s="175" t="s">
        <v>794</v>
      </c>
      <c r="U5" s="175" t="s">
        <v>795</v>
      </c>
      <c r="V5" s="175" t="s">
        <v>796</v>
      </c>
    </row>
    <row r="6" spans="1:22" s="176" customFormat="1" ht="81" customHeight="1" x14ac:dyDescent="0.2">
      <c r="A6" s="553">
        <v>1</v>
      </c>
      <c r="B6" s="555" t="s">
        <v>825</v>
      </c>
      <c r="C6" s="557" t="s">
        <v>826</v>
      </c>
      <c r="D6" s="557" t="s">
        <v>799</v>
      </c>
      <c r="E6" s="557" t="s">
        <v>800</v>
      </c>
      <c r="F6" s="557" t="s">
        <v>801</v>
      </c>
      <c r="G6" s="557" t="s">
        <v>827</v>
      </c>
      <c r="H6" s="557" t="s">
        <v>803</v>
      </c>
      <c r="I6" s="557"/>
      <c r="J6" s="177" t="s">
        <v>804</v>
      </c>
      <c r="K6" s="178">
        <v>1</v>
      </c>
      <c r="L6" s="179"/>
      <c r="M6" s="180"/>
      <c r="N6" s="179"/>
      <c r="O6" s="179"/>
      <c r="P6" s="179"/>
      <c r="Q6" s="179"/>
      <c r="R6" s="179"/>
      <c r="S6" s="179"/>
      <c r="T6" s="179"/>
      <c r="U6" s="179"/>
      <c r="V6" s="179"/>
    </row>
    <row r="7" spans="1:22" s="176" customFormat="1" ht="11.25" x14ac:dyDescent="0.2">
      <c r="A7" s="554"/>
      <c r="B7" s="556"/>
      <c r="C7" s="558"/>
      <c r="D7" s="558"/>
      <c r="E7" s="558"/>
      <c r="F7" s="558"/>
      <c r="G7" s="558"/>
      <c r="H7" s="558"/>
      <c r="I7" s="558"/>
      <c r="J7" s="181" t="s">
        <v>805</v>
      </c>
      <c r="K7" s="182"/>
      <c r="L7" s="183"/>
      <c r="M7" s="182"/>
      <c r="N7" s="183"/>
      <c r="O7" s="183"/>
      <c r="P7" s="183"/>
      <c r="Q7" s="183"/>
      <c r="R7" s="183"/>
      <c r="S7" s="183"/>
      <c r="T7" s="183"/>
      <c r="U7" s="183"/>
      <c r="V7" s="183"/>
    </row>
    <row r="8" spans="1:22" s="176" customFormat="1" ht="57" customHeight="1" x14ac:dyDescent="0.2">
      <c r="A8" s="553">
        <v>2</v>
      </c>
      <c r="B8" s="562" t="s">
        <v>828</v>
      </c>
      <c r="C8" s="563" t="s">
        <v>829</v>
      </c>
      <c r="D8" s="562" t="s">
        <v>799</v>
      </c>
      <c r="E8" s="562" t="s">
        <v>800</v>
      </c>
      <c r="F8" s="562" t="s">
        <v>801</v>
      </c>
      <c r="G8" s="562" t="s">
        <v>827</v>
      </c>
      <c r="H8" s="562" t="s">
        <v>808</v>
      </c>
      <c r="I8" s="562"/>
      <c r="J8" s="184" t="s">
        <v>804</v>
      </c>
      <c r="K8" s="185">
        <v>1</v>
      </c>
      <c r="L8" s="185">
        <v>1</v>
      </c>
      <c r="M8" s="185">
        <v>1</v>
      </c>
      <c r="N8" s="185">
        <v>1</v>
      </c>
      <c r="O8" s="185">
        <v>1</v>
      </c>
      <c r="P8" s="185">
        <v>1</v>
      </c>
      <c r="Q8" s="185">
        <v>1</v>
      </c>
      <c r="R8" s="185">
        <v>1</v>
      </c>
      <c r="S8" s="185">
        <v>1</v>
      </c>
      <c r="T8" s="185">
        <v>1</v>
      </c>
      <c r="U8" s="185">
        <v>1</v>
      </c>
      <c r="V8" s="185">
        <v>1</v>
      </c>
    </row>
    <row r="9" spans="1:22" s="176" customFormat="1" ht="46.15" customHeight="1" x14ac:dyDescent="0.2">
      <c r="A9" s="554"/>
      <c r="B9" s="562"/>
      <c r="C9" s="564"/>
      <c r="D9" s="562"/>
      <c r="E9" s="562"/>
      <c r="F9" s="562"/>
      <c r="G9" s="562"/>
      <c r="H9" s="562"/>
      <c r="I9" s="562"/>
      <c r="J9" s="186" t="s">
        <v>805</v>
      </c>
      <c r="K9" s="182"/>
      <c r="L9" s="182"/>
      <c r="M9" s="182"/>
      <c r="N9" s="187"/>
      <c r="O9" s="182"/>
      <c r="P9" s="182"/>
      <c r="Q9" s="182"/>
      <c r="R9" s="182"/>
      <c r="S9" s="182"/>
      <c r="T9" s="182"/>
      <c r="U9" s="182"/>
      <c r="V9" s="182"/>
    </row>
    <row r="10" spans="1:22" s="176" customFormat="1" ht="11.25" x14ac:dyDescent="0.2">
      <c r="A10" s="565" t="s">
        <v>809</v>
      </c>
      <c r="B10" s="566"/>
      <c r="C10" s="566"/>
      <c r="D10" s="566"/>
      <c r="E10" s="566"/>
      <c r="F10" s="566"/>
      <c r="G10" s="566"/>
      <c r="H10" s="566"/>
      <c r="I10" s="566"/>
      <c r="J10" s="567"/>
      <c r="K10" s="188">
        <v>2</v>
      </c>
      <c r="L10" s="188">
        <v>1</v>
      </c>
      <c r="M10" s="188">
        <v>1</v>
      </c>
      <c r="N10" s="188">
        <v>1</v>
      </c>
      <c r="O10" s="188">
        <v>1</v>
      </c>
      <c r="P10" s="188">
        <v>1</v>
      </c>
      <c r="Q10" s="188">
        <v>1</v>
      </c>
      <c r="R10" s="188">
        <v>1</v>
      </c>
      <c r="S10" s="188">
        <v>1</v>
      </c>
      <c r="T10" s="188">
        <v>1</v>
      </c>
      <c r="U10" s="188">
        <v>1</v>
      </c>
      <c r="V10" s="188">
        <v>1</v>
      </c>
    </row>
    <row r="11" spans="1:22" s="176" customFormat="1" ht="11.25" x14ac:dyDescent="0.2">
      <c r="A11" s="568" t="s">
        <v>810</v>
      </c>
      <c r="B11" s="569"/>
      <c r="C11" s="569"/>
      <c r="D11" s="569"/>
      <c r="E11" s="569"/>
      <c r="F11" s="569"/>
      <c r="G11" s="569"/>
      <c r="H11" s="569"/>
      <c r="I11" s="569"/>
      <c r="J11" s="570"/>
      <c r="K11" s="188">
        <v>0</v>
      </c>
      <c r="L11" s="188">
        <v>0</v>
      </c>
      <c r="M11" s="188">
        <v>0</v>
      </c>
      <c r="N11" s="188">
        <v>0</v>
      </c>
      <c r="O11" s="188">
        <v>0</v>
      </c>
      <c r="P11" s="188">
        <v>0</v>
      </c>
      <c r="Q11" s="188">
        <v>0</v>
      </c>
      <c r="R11" s="188">
        <v>0</v>
      </c>
      <c r="S11" s="188">
        <v>0</v>
      </c>
      <c r="T11" s="188">
        <v>0</v>
      </c>
      <c r="U11" s="188">
        <v>0</v>
      </c>
      <c r="V11" s="188">
        <v>0</v>
      </c>
    </row>
    <row r="12" spans="1:22" s="176" customFormat="1" ht="11.25" x14ac:dyDescent="0.2">
      <c r="A12" s="568" t="s">
        <v>811</v>
      </c>
      <c r="B12" s="569"/>
      <c r="C12" s="569"/>
      <c r="D12" s="569"/>
      <c r="E12" s="569"/>
      <c r="F12" s="569"/>
      <c r="G12" s="569"/>
      <c r="H12" s="569"/>
      <c r="I12" s="569"/>
      <c r="J12" s="570"/>
      <c r="K12" s="188">
        <v>0</v>
      </c>
      <c r="L12" s="188">
        <v>0</v>
      </c>
      <c r="M12" s="188">
        <v>0</v>
      </c>
      <c r="N12" s="188">
        <v>0</v>
      </c>
      <c r="O12" s="188">
        <v>0</v>
      </c>
      <c r="P12" s="188">
        <v>0</v>
      </c>
      <c r="Q12" s="188">
        <v>0</v>
      </c>
      <c r="R12" s="188">
        <v>0</v>
      </c>
      <c r="S12" s="188">
        <v>0</v>
      </c>
      <c r="T12" s="188">
        <v>0</v>
      </c>
      <c r="U12" s="188">
        <v>0</v>
      </c>
      <c r="V12" s="188">
        <v>0</v>
      </c>
    </row>
    <row r="13" spans="1:22" s="176" customFormat="1" ht="11.25" x14ac:dyDescent="0.2">
      <c r="A13" s="559" t="s">
        <v>812</v>
      </c>
      <c r="B13" s="560"/>
      <c r="C13" s="560"/>
      <c r="D13" s="560"/>
      <c r="E13" s="560"/>
      <c r="F13" s="560"/>
      <c r="G13" s="560"/>
      <c r="H13" s="560"/>
      <c r="I13" s="560"/>
      <c r="J13" s="561"/>
      <c r="K13" s="189">
        <v>0</v>
      </c>
      <c r="L13" s="189">
        <v>0</v>
      </c>
      <c r="M13" s="189">
        <v>0</v>
      </c>
      <c r="N13" s="189">
        <v>0</v>
      </c>
      <c r="O13" s="189">
        <v>0</v>
      </c>
      <c r="P13" s="189">
        <v>0</v>
      </c>
      <c r="Q13" s="189">
        <v>0</v>
      </c>
      <c r="R13" s="189">
        <v>0</v>
      </c>
      <c r="S13" s="189">
        <v>0</v>
      </c>
      <c r="T13" s="189">
        <v>0</v>
      </c>
      <c r="U13" s="189">
        <v>0</v>
      </c>
      <c r="V13" s="189">
        <v>0</v>
      </c>
    </row>
    <row r="14" spans="1:22" s="176" customFormat="1" ht="12" thickBot="1" x14ac:dyDescent="0.25">
      <c r="A14" s="571" t="s">
        <v>813</v>
      </c>
      <c r="B14" s="572"/>
      <c r="C14" s="572"/>
      <c r="D14" s="572"/>
      <c r="E14" s="572"/>
      <c r="F14" s="572"/>
      <c r="G14" s="572"/>
      <c r="H14" s="572"/>
      <c r="I14" s="572"/>
      <c r="J14" s="573"/>
      <c r="K14" s="190">
        <v>0</v>
      </c>
      <c r="L14" s="190">
        <v>0</v>
      </c>
      <c r="M14" s="190">
        <v>0</v>
      </c>
      <c r="N14" s="190">
        <v>0</v>
      </c>
      <c r="O14" s="191">
        <v>0</v>
      </c>
      <c r="P14" s="191">
        <v>0</v>
      </c>
      <c r="Q14" s="191">
        <v>0</v>
      </c>
      <c r="R14" s="191">
        <v>0</v>
      </c>
      <c r="S14" s="191">
        <v>0</v>
      </c>
      <c r="T14" s="191">
        <v>0</v>
      </c>
      <c r="U14" s="191">
        <v>0</v>
      </c>
      <c r="V14" s="191">
        <v>0</v>
      </c>
    </row>
    <row r="15" spans="1:22" ht="15.75" customHeight="1" thickBot="1" x14ac:dyDescent="0.3">
      <c r="A15" s="574" t="s">
        <v>814</v>
      </c>
      <c r="B15" s="575"/>
      <c r="C15" s="575"/>
      <c r="D15" s="576"/>
      <c r="E15" s="157" t="s">
        <v>815</v>
      </c>
      <c r="F15" s="519" t="s">
        <v>816</v>
      </c>
      <c r="G15" s="519"/>
      <c r="H15" s="519"/>
      <c r="I15" s="519"/>
      <c r="J15" s="519"/>
      <c r="K15" s="521">
        <v>4</v>
      </c>
      <c r="L15" s="521"/>
      <c r="M15" s="522"/>
      <c r="N15" s="520">
        <v>3</v>
      </c>
      <c r="O15" s="521"/>
      <c r="P15" s="522"/>
      <c r="Q15" s="520">
        <v>3</v>
      </c>
      <c r="R15" s="521"/>
      <c r="S15" s="522"/>
      <c r="T15" s="520">
        <v>3</v>
      </c>
      <c r="U15" s="521"/>
      <c r="V15" s="521"/>
    </row>
    <row r="16" spans="1:22" ht="22.5" x14ac:dyDescent="0.25">
      <c r="A16" s="577"/>
      <c r="B16" s="578"/>
      <c r="C16" s="578"/>
      <c r="D16" s="579"/>
      <c r="E16" s="159" t="s">
        <v>817</v>
      </c>
      <c r="F16" s="519"/>
      <c r="G16" s="519"/>
      <c r="H16" s="519"/>
      <c r="I16" s="519"/>
      <c r="J16" s="519"/>
      <c r="K16" s="162"/>
      <c r="L16" s="162"/>
      <c r="M16" s="161"/>
      <c r="N16" s="161"/>
      <c r="O16" s="161"/>
      <c r="P16" s="161"/>
      <c r="Q16" s="161"/>
      <c r="R16" s="161"/>
      <c r="S16" s="161"/>
      <c r="T16" s="580"/>
      <c r="U16" s="580"/>
      <c r="V16" s="163"/>
    </row>
    <row r="17" spans="1:22" x14ac:dyDescent="0.25">
      <c r="A17" s="160"/>
      <c r="B17" s="160"/>
      <c r="C17" s="160"/>
      <c r="D17" s="160"/>
      <c r="E17" s="160"/>
      <c r="F17" s="160"/>
      <c r="G17" s="160"/>
      <c r="H17" s="160"/>
      <c r="I17" s="160"/>
      <c r="J17" s="160"/>
      <c r="K17" s="162"/>
      <c r="L17" s="162"/>
      <c r="M17" s="160"/>
      <c r="N17" s="160"/>
      <c r="O17" s="160"/>
      <c r="P17" s="160"/>
      <c r="Q17" s="160"/>
      <c r="R17" s="160"/>
      <c r="S17" s="160"/>
      <c r="T17" s="160"/>
      <c r="U17" s="160"/>
      <c r="V17" s="160"/>
    </row>
    <row r="18" spans="1:22" x14ac:dyDescent="0.25">
      <c r="A18" s="581" t="s">
        <v>804</v>
      </c>
      <c r="B18" s="582"/>
      <c r="C18" s="150">
        <v>1</v>
      </c>
      <c r="D18" s="160"/>
      <c r="E18" s="160"/>
      <c r="F18" s="525"/>
      <c r="G18" s="525"/>
      <c r="H18" s="526"/>
      <c r="I18" s="527"/>
      <c r="J18" s="161"/>
      <c r="K18" s="161"/>
      <c r="L18" s="161"/>
      <c r="M18" s="161"/>
      <c r="N18" s="161"/>
      <c r="O18" s="161"/>
      <c r="P18" s="161"/>
      <c r="Q18" s="161"/>
      <c r="R18" s="161"/>
      <c r="S18" s="161"/>
      <c r="T18" s="528"/>
      <c r="U18" s="528"/>
      <c r="V18" s="163"/>
    </row>
    <row r="19" spans="1:22" x14ac:dyDescent="0.25">
      <c r="A19" s="529" t="s">
        <v>805</v>
      </c>
      <c r="B19" s="530"/>
      <c r="C19" s="164">
        <v>2</v>
      </c>
      <c r="D19" s="160"/>
      <c r="E19" s="160"/>
      <c r="F19" s="525"/>
      <c r="G19" s="525"/>
      <c r="H19" s="526"/>
      <c r="I19" s="527"/>
      <c r="J19" s="160"/>
      <c r="K19" s="160"/>
      <c r="L19" s="160"/>
      <c r="M19" s="160"/>
      <c r="N19" s="160"/>
      <c r="O19" s="160"/>
      <c r="P19" s="160"/>
      <c r="Q19" s="160"/>
      <c r="R19" s="160"/>
      <c r="S19" s="160"/>
      <c r="T19" s="160"/>
      <c r="U19" s="160"/>
      <c r="V19" s="160"/>
    </row>
    <row r="20" spans="1:22" x14ac:dyDescent="0.25">
      <c r="A20" s="529" t="s">
        <v>818</v>
      </c>
      <c r="B20" s="530"/>
      <c r="C20" s="165">
        <v>3</v>
      </c>
      <c r="D20" s="160"/>
      <c r="E20" s="160"/>
      <c r="F20" s="525"/>
      <c r="G20" s="525"/>
      <c r="H20" s="526"/>
      <c r="I20" s="527"/>
      <c r="J20" s="160"/>
      <c r="K20" s="160"/>
      <c r="L20" s="160"/>
      <c r="M20" s="160"/>
      <c r="N20" s="160"/>
      <c r="O20" s="160"/>
      <c r="P20" s="160"/>
      <c r="Q20" s="160"/>
      <c r="R20" s="160"/>
      <c r="S20" s="160"/>
      <c r="T20" s="160"/>
      <c r="U20" s="160"/>
      <c r="V20" s="160"/>
    </row>
    <row r="21" spans="1:22" x14ac:dyDescent="0.25">
      <c r="A21" s="529" t="s">
        <v>819</v>
      </c>
      <c r="B21" s="530"/>
      <c r="C21" s="166"/>
      <c r="D21" s="160"/>
      <c r="E21" s="160"/>
      <c r="F21" s="525"/>
      <c r="G21" s="525"/>
      <c r="H21" s="526"/>
      <c r="I21" s="527"/>
      <c r="J21" s="160"/>
      <c r="K21" s="160"/>
      <c r="L21" s="160"/>
      <c r="M21" s="160"/>
      <c r="N21" s="160"/>
      <c r="O21" s="160"/>
      <c r="P21" s="160"/>
      <c r="Q21" s="160"/>
      <c r="R21" s="160"/>
      <c r="S21" s="160"/>
      <c r="T21" s="160"/>
      <c r="U21" s="160"/>
      <c r="V21" s="160"/>
    </row>
    <row r="22" spans="1:22" x14ac:dyDescent="0.25">
      <c r="A22" s="168"/>
      <c r="B22" s="160"/>
      <c r="C22" s="160"/>
      <c r="D22" s="160"/>
      <c r="E22" s="160"/>
      <c r="F22" s="160"/>
      <c r="G22" s="169"/>
      <c r="H22" s="169"/>
      <c r="I22" s="160"/>
      <c r="J22" s="160"/>
      <c r="K22" s="160"/>
      <c r="L22" s="160"/>
      <c r="M22" s="160"/>
      <c r="N22" s="160"/>
      <c r="O22" s="160"/>
      <c r="P22" s="160"/>
      <c r="Q22" s="160"/>
      <c r="R22" s="160"/>
      <c r="S22" s="160"/>
      <c r="T22" s="160"/>
      <c r="U22" s="160"/>
      <c r="V22" s="160"/>
    </row>
    <row r="23" spans="1:22" ht="15.75" thickBot="1" x14ac:dyDescent="0.3">
      <c r="A23" s="543"/>
      <c r="B23" s="543"/>
      <c r="C23" s="543"/>
      <c r="D23" s="543"/>
      <c r="E23" s="543"/>
      <c r="F23" s="543"/>
      <c r="G23" s="543"/>
      <c r="H23" s="543"/>
      <c r="I23" s="543"/>
      <c r="J23" s="543"/>
      <c r="K23" s="543"/>
      <c r="L23" s="543"/>
      <c r="M23" s="543"/>
      <c r="N23" s="543"/>
      <c r="O23" s="543"/>
      <c r="P23" s="543"/>
      <c r="Q23" s="543"/>
      <c r="R23" s="543"/>
      <c r="S23" s="543"/>
      <c r="T23" s="543"/>
      <c r="U23" s="543"/>
      <c r="V23" s="543"/>
    </row>
    <row r="24" spans="1:22" x14ac:dyDescent="0.25">
      <c r="A24" s="544" t="s">
        <v>820</v>
      </c>
      <c r="B24" s="545"/>
      <c r="C24" s="545"/>
      <c r="D24" s="545"/>
      <c r="E24" s="545"/>
      <c r="F24" s="545"/>
      <c r="G24" s="545"/>
      <c r="H24" s="545"/>
      <c r="I24" s="545"/>
      <c r="J24" s="545"/>
      <c r="K24" s="545"/>
      <c r="L24" s="545"/>
      <c r="M24" s="545"/>
      <c r="N24" s="545"/>
      <c r="O24" s="545"/>
      <c r="P24" s="545"/>
      <c r="Q24" s="545"/>
      <c r="R24" s="545"/>
      <c r="S24" s="545"/>
      <c r="T24" s="543"/>
      <c r="U24" s="543"/>
      <c r="V24" s="543"/>
    </row>
    <row r="25" spans="1:22" x14ac:dyDescent="0.25">
      <c r="A25" s="546"/>
      <c r="B25" s="547"/>
      <c r="C25" s="547"/>
      <c r="D25" s="547"/>
      <c r="E25" s="547"/>
      <c r="F25" s="547"/>
      <c r="G25" s="547"/>
      <c r="H25" s="547"/>
      <c r="I25" s="547"/>
      <c r="J25" s="547"/>
      <c r="K25" s="547"/>
      <c r="L25" s="547"/>
      <c r="M25" s="547"/>
      <c r="N25" s="547"/>
      <c r="O25" s="547"/>
      <c r="P25" s="547"/>
      <c r="Q25" s="547"/>
      <c r="R25" s="547"/>
      <c r="S25" s="547"/>
      <c r="T25" s="543"/>
      <c r="U25" s="543"/>
      <c r="V25" s="543"/>
    </row>
    <row r="26" spans="1:22" x14ac:dyDescent="0.25">
      <c r="A26" s="548"/>
      <c r="B26" s="549"/>
      <c r="C26" s="549"/>
      <c r="D26" s="549"/>
      <c r="E26" s="549"/>
      <c r="F26" s="549"/>
      <c r="G26" s="549"/>
      <c r="H26" s="549"/>
      <c r="I26" s="549"/>
      <c r="J26" s="549"/>
      <c r="K26" s="549"/>
      <c r="L26" s="549"/>
      <c r="M26" s="549"/>
      <c r="N26" s="549"/>
      <c r="O26" s="549"/>
      <c r="P26" s="549"/>
      <c r="Q26" s="549"/>
      <c r="R26" s="549"/>
      <c r="S26" s="549"/>
      <c r="T26" s="543"/>
      <c r="U26" s="543"/>
      <c r="V26" s="543"/>
    </row>
    <row r="27" spans="1:22" x14ac:dyDescent="0.25">
      <c r="A27" s="548"/>
      <c r="B27" s="549"/>
      <c r="C27" s="549"/>
      <c r="D27" s="549"/>
      <c r="E27" s="549"/>
      <c r="F27" s="549"/>
      <c r="G27" s="549"/>
      <c r="H27" s="549"/>
      <c r="I27" s="549"/>
      <c r="J27" s="549"/>
      <c r="K27" s="549"/>
      <c r="L27" s="549"/>
      <c r="M27" s="549"/>
      <c r="N27" s="549"/>
      <c r="O27" s="549"/>
      <c r="P27" s="549"/>
      <c r="Q27" s="549"/>
      <c r="R27" s="549"/>
      <c r="S27" s="549"/>
      <c r="T27" s="543"/>
      <c r="U27" s="543"/>
      <c r="V27" s="543"/>
    </row>
    <row r="28" spans="1:22" x14ac:dyDescent="0.25">
      <c r="A28" s="548"/>
      <c r="B28" s="549"/>
      <c r="C28" s="549"/>
      <c r="D28" s="549"/>
      <c r="E28" s="549"/>
      <c r="F28" s="549"/>
      <c r="G28" s="549"/>
      <c r="H28" s="549"/>
      <c r="I28" s="549"/>
      <c r="J28" s="549"/>
      <c r="K28" s="549"/>
      <c r="L28" s="549"/>
      <c r="M28" s="549"/>
      <c r="N28" s="549"/>
      <c r="O28" s="549"/>
      <c r="P28" s="549"/>
      <c r="Q28" s="549"/>
      <c r="R28" s="549"/>
      <c r="S28" s="549"/>
      <c r="T28" s="543"/>
      <c r="U28" s="543"/>
      <c r="V28" s="543"/>
    </row>
    <row r="29" spans="1:22" x14ac:dyDescent="0.25">
      <c r="A29" s="548"/>
      <c r="B29" s="549"/>
      <c r="C29" s="549"/>
      <c r="D29" s="549"/>
      <c r="E29" s="549"/>
      <c r="F29" s="549"/>
      <c r="G29" s="549"/>
      <c r="H29" s="549"/>
      <c r="I29" s="549"/>
      <c r="J29" s="549"/>
      <c r="K29" s="549"/>
      <c r="L29" s="549"/>
      <c r="M29" s="549"/>
      <c r="N29" s="549"/>
      <c r="O29" s="549"/>
      <c r="P29" s="549"/>
      <c r="Q29" s="549"/>
      <c r="R29" s="549"/>
      <c r="S29" s="549"/>
      <c r="T29" s="543"/>
      <c r="U29" s="543"/>
      <c r="V29" s="543"/>
    </row>
    <row r="30" spans="1:22" x14ac:dyDescent="0.25">
      <c r="A30" s="548"/>
      <c r="B30" s="549"/>
      <c r="C30" s="549"/>
      <c r="D30" s="549"/>
      <c r="E30" s="549"/>
      <c r="F30" s="549"/>
      <c r="G30" s="549"/>
      <c r="H30" s="549"/>
      <c r="I30" s="549"/>
      <c r="J30" s="549"/>
      <c r="K30" s="549"/>
      <c r="L30" s="549"/>
      <c r="M30" s="549"/>
      <c r="N30" s="549"/>
      <c r="O30" s="549"/>
      <c r="P30" s="549"/>
      <c r="Q30" s="549"/>
      <c r="R30" s="549"/>
      <c r="S30" s="549"/>
      <c r="T30" s="543"/>
      <c r="U30" s="543"/>
      <c r="V30" s="543"/>
    </row>
    <row r="31" spans="1:22" x14ac:dyDescent="0.25">
      <c r="A31" s="548"/>
      <c r="B31" s="549"/>
      <c r="C31" s="549"/>
      <c r="D31" s="549"/>
      <c r="E31" s="549"/>
      <c r="F31" s="549"/>
      <c r="G31" s="549"/>
      <c r="H31" s="549"/>
      <c r="I31" s="549"/>
      <c r="J31" s="549"/>
      <c r="K31" s="549"/>
      <c r="L31" s="549"/>
      <c r="M31" s="549"/>
      <c r="N31" s="549"/>
      <c r="O31" s="549"/>
      <c r="P31" s="549"/>
      <c r="Q31" s="549"/>
      <c r="R31" s="549"/>
      <c r="S31" s="549"/>
      <c r="T31" s="543"/>
      <c r="U31" s="543"/>
      <c r="V31" s="543"/>
    </row>
    <row r="32" spans="1:22" ht="15.75" thickBot="1" x14ac:dyDescent="0.3">
      <c r="A32" s="550"/>
      <c r="B32" s="550"/>
      <c r="C32" s="550"/>
      <c r="D32" s="550"/>
      <c r="E32" s="550"/>
      <c r="F32" s="550"/>
      <c r="G32" s="550"/>
      <c r="H32" s="550"/>
      <c r="I32" s="550"/>
      <c r="J32" s="550"/>
      <c r="K32" s="550"/>
      <c r="L32" s="550"/>
      <c r="M32" s="550"/>
      <c r="N32" s="550"/>
      <c r="O32" s="550"/>
      <c r="P32" s="550"/>
      <c r="Q32" s="550"/>
      <c r="R32" s="550"/>
      <c r="S32" s="550"/>
      <c r="T32" s="550"/>
      <c r="U32" s="550"/>
      <c r="V32" s="550"/>
    </row>
    <row r="33" spans="1:22" ht="15.75" thickBot="1" x14ac:dyDescent="0.3">
      <c r="A33" s="551" t="s">
        <v>821</v>
      </c>
      <c r="B33" s="552"/>
      <c r="C33" s="552"/>
      <c r="D33" s="552"/>
      <c r="E33" s="552"/>
      <c r="F33" s="552"/>
      <c r="G33" s="552"/>
      <c r="H33" s="552"/>
      <c r="I33" s="552"/>
      <c r="J33" s="552"/>
      <c r="K33" s="170"/>
      <c r="L33" s="170"/>
      <c r="M33" s="170"/>
      <c r="N33" s="170"/>
      <c r="O33" s="170"/>
      <c r="P33" s="170"/>
      <c r="Q33" s="170"/>
      <c r="R33" s="170"/>
      <c r="S33" s="170"/>
      <c r="T33" s="171"/>
      <c r="U33" s="171"/>
      <c r="V33" s="171"/>
    </row>
    <row r="34" spans="1:22" x14ac:dyDescent="0.25">
      <c r="A34" s="531"/>
      <c r="B34" s="532"/>
      <c r="C34" s="532"/>
      <c r="D34" s="532"/>
      <c r="E34" s="532"/>
      <c r="F34" s="532"/>
      <c r="G34" s="532"/>
      <c r="H34" s="532"/>
      <c r="I34" s="532"/>
      <c r="J34" s="532"/>
      <c r="K34" s="170"/>
      <c r="L34" s="170"/>
      <c r="M34" s="170"/>
      <c r="N34" s="170"/>
      <c r="O34" s="170"/>
      <c r="P34" s="170"/>
      <c r="Q34" s="170"/>
      <c r="R34" s="170"/>
      <c r="S34" s="170"/>
      <c r="T34" s="171"/>
      <c r="U34" s="171"/>
      <c r="V34" s="171"/>
    </row>
    <row r="35" spans="1:22" x14ac:dyDescent="0.25">
      <c r="A35" s="533"/>
      <c r="B35" s="534"/>
      <c r="C35" s="534"/>
      <c r="D35" s="534"/>
      <c r="E35" s="534"/>
      <c r="F35" s="534"/>
      <c r="G35" s="534"/>
      <c r="H35" s="534"/>
      <c r="I35" s="534"/>
      <c r="J35" s="534"/>
      <c r="K35" s="171"/>
      <c r="L35" s="171"/>
      <c r="M35" s="171"/>
      <c r="N35" s="171"/>
      <c r="O35" s="171"/>
      <c r="P35" s="171"/>
      <c r="Q35" s="171"/>
      <c r="R35" s="171"/>
      <c r="S35" s="171"/>
      <c r="T35" s="171"/>
      <c r="U35" s="171"/>
      <c r="V35" s="171"/>
    </row>
    <row r="36" spans="1:22" x14ac:dyDescent="0.25">
      <c r="A36" s="533"/>
      <c r="B36" s="534"/>
      <c r="C36" s="534"/>
      <c r="D36" s="534"/>
      <c r="E36" s="534"/>
      <c r="F36" s="534"/>
      <c r="G36" s="534"/>
      <c r="H36" s="534"/>
      <c r="I36" s="534"/>
      <c r="J36" s="534"/>
      <c r="K36" s="171"/>
      <c r="L36" s="171"/>
      <c r="M36" s="171"/>
      <c r="N36" s="171"/>
      <c r="O36" s="171"/>
      <c r="P36" s="171"/>
      <c r="Q36" s="171"/>
      <c r="R36" s="171"/>
      <c r="S36" s="171"/>
      <c r="T36" s="171"/>
      <c r="U36" s="171"/>
      <c r="V36" s="171"/>
    </row>
    <row r="37" spans="1:22" x14ac:dyDescent="0.25">
      <c r="A37" s="533"/>
      <c r="B37" s="534"/>
      <c r="C37" s="534"/>
      <c r="D37" s="534"/>
      <c r="E37" s="534"/>
      <c r="F37" s="534"/>
      <c r="G37" s="534"/>
      <c r="H37" s="534"/>
      <c r="I37" s="534"/>
      <c r="J37" s="534"/>
      <c r="K37" s="171"/>
      <c r="L37" s="171"/>
      <c r="M37" s="171"/>
      <c r="N37" s="171"/>
      <c r="O37" s="171"/>
      <c r="P37" s="171"/>
      <c r="Q37" s="171"/>
      <c r="R37" s="171"/>
      <c r="S37" s="171"/>
      <c r="T37" s="171"/>
      <c r="U37" s="171"/>
      <c r="V37" s="171"/>
    </row>
    <row r="38" spans="1:22" x14ac:dyDescent="0.25">
      <c r="A38" s="533"/>
      <c r="B38" s="534"/>
      <c r="C38" s="534"/>
      <c r="D38" s="534"/>
      <c r="E38" s="534"/>
      <c r="F38" s="534"/>
      <c r="G38" s="534"/>
      <c r="H38" s="534"/>
      <c r="I38" s="534"/>
      <c r="J38" s="534"/>
      <c r="K38" s="171"/>
      <c r="L38" s="171"/>
      <c r="M38" s="171"/>
      <c r="N38" s="171"/>
      <c r="O38" s="171"/>
      <c r="P38" s="171"/>
      <c r="Q38" s="171"/>
      <c r="R38" s="171"/>
      <c r="S38" s="171"/>
      <c r="T38" s="171"/>
      <c r="U38" s="171"/>
      <c r="V38" s="171"/>
    </row>
    <row r="39" spans="1:22" x14ac:dyDescent="0.25">
      <c r="A39" s="533"/>
      <c r="B39" s="534"/>
      <c r="C39" s="534"/>
      <c r="D39" s="534"/>
      <c r="E39" s="534"/>
      <c r="F39" s="534"/>
      <c r="G39" s="534"/>
      <c r="H39" s="534"/>
      <c r="I39" s="534"/>
      <c r="J39" s="534"/>
      <c r="K39" s="171"/>
      <c r="L39" s="171"/>
      <c r="M39" s="171"/>
      <c r="N39" s="537" t="s">
        <v>822</v>
      </c>
      <c r="O39" s="537"/>
      <c r="P39" s="538"/>
      <c r="Q39" s="538"/>
      <c r="R39" s="538"/>
      <c r="S39" s="538"/>
      <c r="T39" s="171"/>
      <c r="U39" s="171"/>
      <c r="V39" s="171"/>
    </row>
    <row r="40" spans="1:22" x14ac:dyDescent="0.25">
      <c r="A40" s="533"/>
      <c r="B40" s="534"/>
      <c r="C40" s="534"/>
      <c r="D40" s="534"/>
      <c r="E40" s="534"/>
      <c r="F40" s="534"/>
      <c r="G40" s="534"/>
      <c r="H40" s="534"/>
      <c r="I40" s="534"/>
      <c r="J40" s="534"/>
      <c r="K40" s="171"/>
      <c r="L40" s="171"/>
      <c r="M40" s="171"/>
      <c r="N40" s="171"/>
      <c r="O40" s="171"/>
      <c r="P40" s="171"/>
      <c r="Q40" s="171"/>
      <c r="R40" s="171"/>
      <c r="S40" s="171"/>
      <c r="T40" s="171"/>
      <c r="U40" s="171"/>
      <c r="V40" s="171"/>
    </row>
    <row r="41" spans="1:22" x14ac:dyDescent="0.25">
      <c r="A41" s="533"/>
      <c r="B41" s="534"/>
      <c r="C41" s="534"/>
      <c r="D41" s="534"/>
      <c r="E41" s="534"/>
      <c r="F41" s="534"/>
      <c r="G41" s="534"/>
      <c r="H41" s="534"/>
      <c r="I41" s="534"/>
      <c r="J41" s="534"/>
      <c r="K41" s="171"/>
      <c r="L41" s="171"/>
      <c r="M41" s="171"/>
      <c r="N41" s="171"/>
      <c r="O41" s="171"/>
      <c r="P41" s="171"/>
      <c r="Q41" s="171"/>
      <c r="R41" s="171"/>
      <c r="S41" s="171"/>
      <c r="T41" s="171"/>
      <c r="U41" s="171"/>
      <c r="V41" s="171"/>
    </row>
    <row r="42" spans="1:22" x14ac:dyDescent="0.25">
      <c r="A42" s="533"/>
      <c r="B42" s="534"/>
      <c r="C42" s="534"/>
      <c r="D42" s="534"/>
      <c r="E42" s="534"/>
      <c r="F42" s="534"/>
      <c r="G42" s="534"/>
      <c r="H42" s="534"/>
      <c r="I42" s="534"/>
      <c r="J42" s="534"/>
      <c r="K42" s="171"/>
      <c r="L42" s="171"/>
      <c r="M42" s="171"/>
      <c r="N42" s="171"/>
      <c r="O42" s="171"/>
      <c r="P42" s="171"/>
      <c r="Q42" s="171"/>
      <c r="R42" s="171"/>
      <c r="S42" s="171"/>
      <c r="T42" s="171"/>
      <c r="U42" s="171"/>
      <c r="V42" s="171"/>
    </row>
    <row r="43" spans="1:22" x14ac:dyDescent="0.25">
      <c r="A43" s="533"/>
      <c r="B43" s="534"/>
      <c r="C43" s="534"/>
      <c r="D43" s="534"/>
      <c r="E43" s="534"/>
      <c r="F43" s="534"/>
      <c r="G43" s="534"/>
      <c r="H43" s="534"/>
      <c r="I43" s="534"/>
      <c r="J43" s="534"/>
      <c r="K43" s="171"/>
      <c r="L43" s="171"/>
      <c r="M43" s="171"/>
      <c r="N43" s="171"/>
      <c r="O43" s="171"/>
      <c r="P43" s="171"/>
      <c r="Q43" s="171"/>
      <c r="R43" s="171"/>
      <c r="S43" s="171"/>
      <c r="T43" s="171"/>
      <c r="U43" s="171"/>
      <c r="V43" s="171"/>
    </row>
    <row r="44" spans="1:22" x14ac:dyDescent="0.25">
      <c r="A44" s="533"/>
      <c r="B44" s="534"/>
      <c r="C44" s="534"/>
      <c r="D44" s="534"/>
      <c r="E44" s="534"/>
      <c r="F44" s="534"/>
      <c r="G44" s="534"/>
      <c r="H44" s="534"/>
      <c r="I44" s="534"/>
      <c r="J44" s="534"/>
      <c r="K44" s="171"/>
      <c r="L44" s="171"/>
      <c r="M44" s="171"/>
      <c r="N44" s="171"/>
      <c r="O44" s="171"/>
      <c r="P44" s="171"/>
      <c r="Q44" s="171"/>
      <c r="R44" s="171"/>
      <c r="S44" s="171"/>
      <c r="T44" s="171"/>
      <c r="U44" s="171"/>
      <c r="V44" s="171"/>
    </row>
    <row r="45" spans="1:22" x14ac:dyDescent="0.25">
      <c r="A45" s="533"/>
      <c r="B45" s="534"/>
      <c r="C45" s="534"/>
      <c r="D45" s="534"/>
      <c r="E45" s="534"/>
      <c r="F45" s="534"/>
      <c r="G45" s="534"/>
      <c r="H45" s="534"/>
      <c r="I45" s="534"/>
      <c r="J45" s="534"/>
      <c r="K45" s="171"/>
      <c r="L45" s="171"/>
      <c r="M45" s="171"/>
      <c r="N45" s="171"/>
      <c r="O45" s="171"/>
      <c r="P45" s="171"/>
      <c r="Q45" s="171"/>
      <c r="R45" s="171"/>
      <c r="S45" s="171"/>
      <c r="T45" s="171"/>
      <c r="U45" s="171"/>
      <c r="V45" s="171"/>
    </row>
    <row r="46" spans="1:22" x14ac:dyDescent="0.25">
      <c r="A46" s="533"/>
      <c r="B46" s="534"/>
      <c r="C46" s="534"/>
      <c r="D46" s="534"/>
      <c r="E46" s="534"/>
      <c r="F46" s="534"/>
      <c r="G46" s="534"/>
      <c r="H46" s="534"/>
      <c r="I46" s="534"/>
      <c r="J46" s="534"/>
      <c r="K46" s="171"/>
      <c r="L46" s="171"/>
      <c r="M46" s="171"/>
      <c r="N46" s="171"/>
      <c r="O46" s="171"/>
      <c r="P46" s="171"/>
      <c r="Q46" s="171"/>
      <c r="R46" s="171"/>
      <c r="S46" s="171"/>
      <c r="T46" s="171"/>
      <c r="U46" s="171"/>
      <c r="V46" s="171"/>
    </row>
    <row r="47" spans="1:22" x14ac:dyDescent="0.25">
      <c r="A47" s="533"/>
      <c r="B47" s="534"/>
      <c r="C47" s="534"/>
      <c r="D47" s="534"/>
      <c r="E47" s="534"/>
      <c r="F47" s="534"/>
      <c r="G47" s="534"/>
      <c r="H47" s="534"/>
      <c r="I47" s="534"/>
      <c r="J47" s="534"/>
      <c r="K47" s="171"/>
      <c r="L47" s="171"/>
      <c r="M47" s="171"/>
      <c r="N47" s="171"/>
      <c r="O47" s="171"/>
      <c r="P47" s="171"/>
      <c r="Q47" s="171"/>
      <c r="R47" s="171"/>
      <c r="S47" s="171"/>
      <c r="T47" s="171"/>
      <c r="U47" s="171"/>
      <c r="V47" s="171"/>
    </row>
    <row r="48" spans="1:22" x14ac:dyDescent="0.25">
      <c r="A48" s="533"/>
      <c r="B48" s="534"/>
      <c r="C48" s="534"/>
      <c r="D48" s="534"/>
      <c r="E48" s="534"/>
      <c r="F48" s="534"/>
      <c r="G48" s="534"/>
      <c r="H48" s="534"/>
      <c r="I48" s="534"/>
      <c r="J48" s="534"/>
      <c r="K48" s="171"/>
      <c r="L48" s="171"/>
      <c r="M48" s="171"/>
      <c r="N48" s="171"/>
      <c r="O48" s="171"/>
      <c r="P48" s="171"/>
      <c r="Q48" s="171"/>
      <c r="R48" s="171"/>
      <c r="S48" s="171"/>
      <c r="T48" s="171"/>
      <c r="U48" s="171"/>
      <c r="V48" s="171"/>
    </row>
    <row r="49" spans="1:22" x14ac:dyDescent="0.25">
      <c r="A49" s="533"/>
      <c r="B49" s="534"/>
      <c r="C49" s="534"/>
      <c r="D49" s="534"/>
      <c r="E49" s="534"/>
      <c r="F49" s="534"/>
      <c r="G49" s="534"/>
      <c r="H49" s="534"/>
      <c r="I49" s="534"/>
      <c r="J49" s="534"/>
      <c r="K49" s="171"/>
      <c r="L49" s="171"/>
      <c r="M49" s="171"/>
      <c r="N49" s="171"/>
      <c r="O49" s="171"/>
      <c r="P49" s="171"/>
      <c r="Q49" s="171"/>
      <c r="R49" s="171"/>
      <c r="S49" s="171"/>
      <c r="T49" s="171"/>
      <c r="U49" s="171"/>
      <c r="V49" s="171"/>
    </row>
    <row r="50" spans="1:22" x14ac:dyDescent="0.25">
      <c r="A50" s="535"/>
      <c r="B50" s="536"/>
      <c r="C50" s="536"/>
      <c r="D50" s="536"/>
      <c r="E50" s="536"/>
      <c r="F50" s="536"/>
      <c r="G50" s="536"/>
      <c r="H50" s="536"/>
      <c r="I50" s="536"/>
      <c r="J50" s="536"/>
      <c r="K50" s="171"/>
      <c r="L50" s="171"/>
      <c r="M50" s="171"/>
      <c r="N50" s="171"/>
      <c r="O50" s="171"/>
      <c r="P50" s="171"/>
      <c r="Q50" s="171"/>
      <c r="R50" s="171"/>
      <c r="S50" s="171"/>
      <c r="T50" s="171"/>
      <c r="U50" s="171"/>
      <c r="V50" s="171"/>
    </row>
    <row r="51" spans="1:22" x14ac:dyDescent="0.25">
      <c r="A51" s="539"/>
      <c r="B51" s="540"/>
      <c r="C51" s="540"/>
      <c r="D51" s="540"/>
      <c r="E51" s="540"/>
      <c r="F51" s="540"/>
      <c r="G51" s="540"/>
      <c r="H51" s="540"/>
      <c r="I51" s="540"/>
      <c r="J51" s="540"/>
      <c r="K51" s="171"/>
      <c r="L51" s="171"/>
      <c r="M51" s="171"/>
      <c r="N51" s="171"/>
      <c r="O51" s="171"/>
      <c r="P51" s="171"/>
      <c r="Q51" s="171"/>
      <c r="R51" s="171"/>
      <c r="S51" s="171"/>
      <c r="T51" s="171"/>
      <c r="U51" s="171"/>
      <c r="V51" s="171"/>
    </row>
    <row r="52" spans="1:22" x14ac:dyDescent="0.25">
      <c r="A52" s="541"/>
      <c r="B52" s="542"/>
      <c r="C52" s="542"/>
      <c r="D52" s="542"/>
      <c r="E52" s="542"/>
      <c r="F52" s="542"/>
      <c r="G52" s="542"/>
      <c r="H52" s="542"/>
      <c r="I52" s="542"/>
      <c r="J52" s="542"/>
      <c r="K52" s="171"/>
      <c r="L52" s="171"/>
      <c r="M52" s="171"/>
      <c r="N52" s="171"/>
      <c r="O52" s="171"/>
      <c r="P52" s="171"/>
      <c r="Q52" s="171"/>
      <c r="R52" s="171"/>
      <c r="S52" s="171"/>
      <c r="T52" s="171"/>
      <c r="U52" s="171"/>
      <c r="V52" s="171"/>
    </row>
    <row r="53" spans="1:22" x14ac:dyDescent="0.25">
      <c r="A53" s="541"/>
      <c r="B53" s="542"/>
      <c r="C53" s="542"/>
      <c r="D53" s="542"/>
      <c r="E53" s="542"/>
      <c r="F53" s="542"/>
      <c r="G53" s="542"/>
      <c r="H53" s="542"/>
      <c r="I53" s="542"/>
      <c r="J53" s="542"/>
      <c r="K53" s="171"/>
      <c r="L53" s="171"/>
      <c r="M53" s="171"/>
      <c r="N53" s="171"/>
      <c r="O53" s="171"/>
      <c r="P53" s="171"/>
      <c r="Q53" s="171"/>
      <c r="R53" s="171"/>
      <c r="S53" s="171"/>
      <c r="T53" s="171"/>
      <c r="U53" s="171"/>
      <c r="V53" s="171"/>
    </row>
  </sheetData>
  <mergeCells count="53">
    <mergeCell ref="A51:J53"/>
    <mergeCell ref="A26:S31"/>
    <mergeCell ref="A33:J33"/>
    <mergeCell ref="A34:J50"/>
    <mergeCell ref="N39:O39"/>
    <mergeCell ref="P39:S39"/>
    <mergeCell ref="A32:V32"/>
    <mergeCell ref="T15:V15"/>
    <mergeCell ref="F16:J16"/>
    <mergeCell ref="T16:U16"/>
    <mergeCell ref="A18:B18"/>
    <mergeCell ref="F18:G21"/>
    <mergeCell ref="H18:H21"/>
    <mergeCell ref="I18:I21"/>
    <mergeCell ref="T18:U18"/>
    <mergeCell ref="A19:B19"/>
    <mergeCell ref="A20:B20"/>
    <mergeCell ref="Q15:S15"/>
    <mergeCell ref="A21:B21"/>
    <mergeCell ref="A23:V23"/>
    <mergeCell ref="A24:S25"/>
    <mergeCell ref="T24:V31"/>
    <mergeCell ref="A14:J14"/>
    <mergeCell ref="A15:D16"/>
    <mergeCell ref="F15:J15"/>
    <mergeCell ref="K15:M15"/>
    <mergeCell ref="N15:P15"/>
    <mergeCell ref="A13:J13"/>
    <mergeCell ref="G6:G7"/>
    <mergeCell ref="H6:H7"/>
    <mergeCell ref="I6:I7"/>
    <mergeCell ref="A8:A9"/>
    <mergeCell ref="B8:B9"/>
    <mergeCell ref="C8:C9"/>
    <mergeCell ref="D8:D9"/>
    <mergeCell ref="E8:E9"/>
    <mergeCell ref="F8:F9"/>
    <mergeCell ref="G8:G9"/>
    <mergeCell ref="H8:H9"/>
    <mergeCell ref="I8:I9"/>
    <mergeCell ref="A10:J10"/>
    <mergeCell ref="A11:J11"/>
    <mergeCell ref="A12:J12"/>
    <mergeCell ref="A1:V1"/>
    <mergeCell ref="A2:V2"/>
    <mergeCell ref="A3:V3"/>
    <mergeCell ref="A4:J4"/>
    <mergeCell ref="A6:A7"/>
    <mergeCell ref="B6:B7"/>
    <mergeCell ref="C6:C7"/>
    <mergeCell ref="D6:D7"/>
    <mergeCell ref="E6:E7"/>
    <mergeCell ref="F6:F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6D56F-747C-4795-9958-26B4DCB9E312}">
  <dimension ref="A1:AA86"/>
  <sheetViews>
    <sheetView workbookViewId="0">
      <selection sqref="A1:XFD1048576"/>
    </sheetView>
  </sheetViews>
  <sheetFormatPr baseColWidth="10" defaultColWidth="11.42578125" defaultRowHeight="15" x14ac:dyDescent="0.25"/>
  <cols>
    <col min="2" max="2" width="14.7109375" customWidth="1"/>
    <col min="3" max="3" width="28.42578125" customWidth="1"/>
    <col min="20" max="24" width="0" hidden="1" customWidth="1"/>
  </cols>
  <sheetData>
    <row r="1" spans="1:27" s="176" customFormat="1" ht="27" customHeight="1" x14ac:dyDescent="0.2">
      <c r="A1" s="583" t="s">
        <v>830</v>
      </c>
      <c r="B1" s="584"/>
      <c r="C1" s="584"/>
      <c r="D1" s="584"/>
      <c r="E1" s="584"/>
      <c r="F1" s="584"/>
      <c r="G1" s="584"/>
      <c r="H1" s="584"/>
      <c r="I1" s="584"/>
      <c r="J1" s="584"/>
      <c r="K1" s="584"/>
      <c r="L1" s="584"/>
      <c r="M1" s="584"/>
      <c r="N1" s="584"/>
      <c r="O1" s="584"/>
      <c r="P1" s="584"/>
      <c r="Q1" s="584"/>
      <c r="R1" s="584"/>
      <c r="S1" s="584"/>
      <c r="T1" s="584"/>
      <c r="U1" s="584"/>
      <c r="V1" s="585"/>
      <c r="W1" s="586" t="s">
        <v>831</v>
      </c>
      <c r="X1" s="587"/>
      <c r="Y1" s="193"/>
      <c r="Z1" s="194"/>
      <c r="AA1" s="194"/>
    </row>
    <row r="2" spans="1:27" s="176" customFormat="1" ht="26.25" customHeight="1" x14ac:dyDescent="0.2">
      <c r="A2" s="583" t="s">
        <v>832</v>
      </c>
      <c r="B2" s="584"/>
      <c r="C2" s="584"/>
      <c r="D2" s="584"/>
      <c r="E2" s="584"/>
      <c r="F2" s="584"/>
      <c r="G2" s="584"/>
      <c r="H2" s="584"/>
      <c r="I2" s="584"/>
      <c r="J2" s="584"/>
      <c r="K2" s="584"/>
      <c r="L2" s="584"/>
      <c r="M2" s="584"/>
      <c r="N2" s="584"/>
      <c r="O2" s="584"/>
      <c r="P2" s="584"/>
      <c r="Q2" s="584"/>
      <c r="R2" s="584"/>
      <c r="S2" s="584"/>
      <c r="T2" s="584"/>
      <c r="U2" s="584"/>
      <c r="V2" s="585"/>
      <c r="W2" s="590" t="s">
        <v>833</v>
      </c>
      <c r="X2" s="587"/>
      <c r="Y2" s="193"/>
      <c r="Z2" s="194"/>
      <c r="AA2" s="194"/>
    </row>
    <row r="3" spans="1:27" s="176" customFormat="1" ht="27.75" customHeight="1" thickBot="1" x14ac:dyDescent="0.25">
      <c r="A3" s="588"/>
      <c r="B3" s="588"/>
      <c r="C3" s="588"/>
      <c r="D3" s="588"/>
      <c r="E3" s="588"/>
      <c r="F3" s="588"/>
      <c r="G3" s="588"/>
      <c r="H3" s="588"/>
      <c r="I3" s="588"/>
      <c r="J3" s="588"/>
      <c r="K3" s="588"/>
      <c r="L3" s="588"/>
      <c r="M3" s="588"/>
      <c r="N3" s="588"/>
      <c r="O3" s="588"/>
      <c r="P3" s="588"/>
      <c r="Q3" s="588"/>
      <c r="R3" s="588"/>
      <c r="S3" s="588"/>
      <c r="T3" s="588"/>
      <c r="U3" s="588"/>
      <c r="V3" s="589"/>
      <c r="W3" s="591" t="s">
        <v>834</v>
      </c>
      <c r="X3" s="592"/>
      <c r="Y3" s="193"/>
      <c r="Z3" s="194"/>
      <c r="AA3" s="194"/>
    </row>
    <row r="4" spans="1:27" s="176" customFormat="1" ht="18" customHeight="1" thickBot="1" x14ac:dyDescent="0.25">
      <c r="A4" s="593" t="s">
        <v>835</v>
      </c>
      <c r="B4" s="594"/>
      <c r="C4" s="594"/>
      <c r="D4" s="594"/>
      <c r="E4" s="594"/>
      <c r="F4" s="594"/>
      <c r="G4" s="594"/>
      <c r="H4" s="595" t="s">
        <v>836</v>
      </c>
      <c r="I4" s="595"/>
      <c r="J4" s="595"/>
      <c r="K4" s="595"/>
      <c r="L4" s="595"/>
      <c r="M4" s="595"/>
      <c r="N4" s="595"/>
      <c r="O4" s="595"/>
      <c r="P4" s="595"/>
      <c r="Q4" s="595"/>
      <c r="R4" s="595"/>
      <c r="S4" s="595"/>
      <c r="T4" s="595"/>
      <c r="U4" s="595"/>
      <c r="V4" s="596"/>
      <c r="W4" s="597" t="s">
        <v>837</v>
      </c>
      <c r="X4" s="599" t="s">
        <v>838</v>
      </c>
      <c r="Y4" s="193"/>
      <c r="Z4" s="194"/>
      <c r="AA4" s="194"/>
    </row>
    <row r="5" spans="1:27" s="176" customFormat="1" ht="27.75" customHeight="1" thickBot="1" x14ac:dyDescent="0.25">
      <c r="A5" s="195" t="s">
        <v>776</v>
      </c>
      <c r="B5" s="196" t="s">
        <v>839</v>
      </c>
      <c r="C5" s="197" t="s">
        <v>840</v>
      </c>
      <c r="D5" s="197" t="s">
        <v>779</v>
      </c>
      <c r="E5" s="197" t="s">
        <v>841</v>
      </c>
      <c r="F5" s="196" t="s">
        <v>842</v>
      </c>
      <c r="G5" s="196" t="s">
        <v>784</v>
      </c>
      <c r="H5" s="196" t="s">
        <v>785</v>
      </c>
      <c r="I5" s="196" t="s">
        <v>786</v>
      </c>
      <c r="J5" s="196" t="s">
        <v>787</v>
      </c>
      <c r="K5" s="196" t="s">
        <v>788</v>
      </c>
      <c r="L5" s="196" t="s">
        <v>789</v>
      </c>
      <c r="M5" s="196" t="s">
        <v>790</v>
      </c>
      <c r="N5" s="196" t="s">
        <v>791</v>
      </c>
      <c r="O5" s="196" t="s">
        <v>792</v>
      </c>
      <c r="P5" s="196" t="s">
        <v>793</v>
      </c>
      <c r="Q5" s="196" t="s">
        <v>794</v>
      </c>
      <c r="R5" s="196" t="s">
        <v>795</v>
      </c>
      <c r="S5" s="197" t="s">
        <v>796</v>
      </c>
      <c r="T5" s="197"/>
      <c r="U5" s="197"/>
      <c r="V5" s="198"/>
      <c r="W5" s="598"/>
      <c r="X5" s="600"/>
      <c r="Y5" s="193"/>
      <c r="Z5" s="194"/>
      <c r="AA5" s="194"/>
    </row>
    <row r="6" spans="1:27" s="176" customFormat="1" ht="45.6" customHeight="1" x14ac:dyDescent="0.2">
      <c r="A6" s="601">
        <v>1</v>
      </c>
      <c r="B6" s="610" t="s">
        <v>843</v>
      </c>
      <c r="C6" s="612" t="s">
        <v>844</v>
      </c>
      <c r="D6" s="607" t="s">
        <v>521</v>
      </c>
      <c r="E6" s="607" t="s">
        <v>845</v>
      </c>
      <c r="F6" s="608" t="s">
        <v>846</v>
      </c>
      <c r="G6" s="199" t="s">
        <v>804</v>
      </c>
      <c r="H6" s="200">
        <v>1</v>
      </c>
      <c r="I6" s="201"/>
      <c r="J6" s="201"/>
      <c r="K6" s="201"/>
      <c r="L6" s="201"/>
      <c r="M6" s="201"/>
      <c r="N6" s="201"/>
      <c r="O6" s="201"/>
      <c r="P6" s="201"/>
      <c r="Q6" s="201"/>
      <c r="R6" s="202"/>
      <c r="S6" s="203"/>
      <c r="T6" s="192"/>
      <c r="U6" s="192"/>
      <c r="V6" s="192"/>
      <c r="W6" s="204"/>
      <c r="X6" s="205"/>
      <c r="Y6" s="193"/>
      <c r="Z6" s="194"/>
      <c r="AA6" s="194"/>
    </row>
    <row r="7" spans="1:27" s="176" customFormat="1" ht="39" customHeight="1" thickBot="1" x14ac:dyDescent="0.25">
      <c r="A7" s="602"/>
      <c r="B7" s="611"/>
      <c r="C7" s="612"/>
      <c r="D7" s="607"/>
      <c r="E7" s="607"/>
      <c r="F7" s="609"/>
      <c r="G7" s="206"/>
      <c r="H7" s="187"/>
      <c r="I7" s="201"/>
      <c r="J7" s="201"/>
      <c r="K7" s="201"/>
      <c r="L7" s="201"/>
      <c r="M7" s="201"/>
      <c r="N7" s="201"/>
      <c r="O7" s="201"/>
      <c r="P7" s="201"/>
      <c r="Q7" s="201"/>
      <c r="R7" s="202"/>
      <c r="S7" s="203"/>
      <c r="T7" s="192"/>
      <c r="U7" s="192"/>
      <c r="V7" s="192"/>
      <c r="W7" s="204"/>
      <c r="X7" s="205"/>
      <c r="Y7" s="193"/>
      <c r="Z7" s="194"/>
      <c r="AA7" s="194"/>
    </row>
    <row r="8" spans="1:27" s="176" customFormat="1" ht="57" customHeight="1" x14ac:dyDescent="0.2">
      <c r="A8" s="601">
        <v>2</v>
      </c>
      <c r="B8" s="603" t="s">
        <v>847</v>
      </c>
      <c r="C8" s="605" t="s">
        <v>848</v>
      </c>
      <c r="D8" s="607" t="s">
        <v>521</v>
      </c>
      <c r="E8" s="607" t="s">
        <v>845</v>
      </c>
      <c r="F8" s="608" t="s">
        <v>849</v>
      </c>
      <c r="G8" s="207" t="s">
        <v>804</v>
      </c>
      <c r="H8" s="200">
        <v>1</v>
      </c>
      <c r="I8" s="200">
        <v>1</v>
      </c>
      <c r="J8" s="200">
        <v>1</v>
      </c>
      <c r="K8" s="200">
        <v>1</v>
      </c>
      <c r="L8" s="200">
        <v>1</v>
      </c>
      <c r="M8" s="200">
        <v>1</v>
      </c>
      <c r="N8" s="200">
        <v>1</v>
      </c>
      <c r="O8" s="200">
        <v>1</v>
      </c>
      <c r="P8" s="200">
        <v>1</v>
      </c>
      <c r="Q8" s="200">
        <v>1</v>
      </c>
      <c r="R8" s="208">
        <v>1</v>
      </c>
      <c r="S8" s="209">
        <v>1</v>
      </c>
      <c r="T8" s="210"/>
      <c r="U8" s="211"/>
      <c r="V8" s="211"/>
      <c r="W8" s="212"/>
      <c r="X8" s="213"/>
      <c r="Y8" s="193"/>
      <c r="Z8" s="194"/>
      <c r="AA8" s="194"/>
    </row>
    <row r="9" spans="1:27" s="176" customFormat="1" ht="79.5" customHeight="1" thickBot="1" x14ac:dyDescent="0.25">
      <c r="A9" s="602"/>
      <c r="B9" s="604"/>
      <c r="C9" s="606"/>
      <c r="D9" s="607"/>
      <c r="E9" s="607"/>
      <c r="F9" s="609"/>
      <c r="G9" s="214" t="s">
        <v>805</v>
      </c>
      <c r="H9" s="187"/>
      <c r="I9" s="187"/>
      <c r="J9" s="187"/>
      <c r="K9" s="187"/>
      <c r="L9" s="187"/>
      <c r="M9" s="187"/>
      <c r="N9" s="187"/>
      <c r="O9" s="187"/>
      <c r="P9" s="187"/>
      <c r="Q9" s="187"/>
      <c r="R9" s="215"/>
      <c r="S9" s="156"/>
      <c r="T9" s="210"/>
      <c r="U9" s="211"/>
      <c r="V9" s="211"/>
      <c r="W9" s="212"/>
      <c r="X9" s="213"/>
      <c r="Y9" s="193"/>
      <c r="Z9" s="194"/>
      <c r="AA9" s="194"/>
    </row>
    <row r="10" spans="1:27" s="176" customFormat="1" ht="31.5" customHeight="1" x14ac:dyDescent="0.2">
      <c r="A10" s="601">
        <v>3</v>
      </c>
      <c r="B10" s="625" t="s">
        <v>850</v>
      </c>
      <c r="C10" s="626" t="s">
        <v>851</v>
      </c>
      <c r="D10" s="607" t="s">
        <v>521</v>
      </c>
      <c r="E10" s="607" t="s">
        <v>845</v>
      </c>
      <c r="F10" s="608" t="s">
        <v>852</v>
      </c>
      <c r="G10" s="216" t="s">
        <v>804</v>
      </c>
      <c r="H10" s="200"/>
      <c r="I10" s="200"/>
      <c r="J10" s="200"/>
      <c r="K10" s="200"/>
      <c r="L10" s="200">
        <v>1</v>
      </c>
      <c r="M10" s="200"/>
      <c r="N10" s="217"/>
      <c r="O10" s="193"/>
      <c r="P10" s="200">
        <v>1</v>
      </c>
      <c r="Q10" s="200"/>
      <c r="R10" s="208"/>
      <c r="S10" s="209"/>
      <c r="T10" s="619">
        <f>COUNTIF(H10:S10,1)</f>
        <v>2</v>
      </c>
      <c r="U10" s="613">
        <f>COUNTIF(H11:S11,2)</f>
        <v>0</v>
      </c>
      <c r="V10" s="613">
        <f>COUNTIF(H11:S11,3)</f>
        <v>0</v>
      </c>
      <c r="W10" s="621">
        <f>IF(T10=0,"N/A",U10/T10)</f>
        <v>0</v>
      </c>
      <c r="X10" s="622">
        <f>IF(T10=0,"N/A",V10/T10)</f>
        <v>0</v>
      </c>
      <c r="Y10" s="193"/>
      <c r="Z10" s="194"/>
      <c r="AA10" s="194"/>
    </row>
    <row r="11" spans="1:27" s="176" customFormat="1" ht="20.25" customHeight="1" thickBot="1" x14ac:dyDescent="0.25">
      <c r="A11" s="602"/>
      <c r="B11" s="624"/>
      <c r="C11" s="604"/>
      <c r="D11" s="607"/>
      <c r="E11" s="607"/>
      <c r="F11" s="609"/>
      <c r="G11" s="221" t="s">
        <v>805</v>
      </c>
      <c r="H11" s="222"/>
      <c r="I11" s="222"/>
      <c r="J11" s="187"/>
      <c r="K11" s="187"/>
      <c r="L11" s="222"/>
      <c r="M11" s="222"/>
      <c r="N11" s="187"/>
      <c r="O11" s="222"/>
      <c r="P11" s="222"/>
      <c r="Q11" s="222"/>
      <c r="R11" s="223"/>
      <c r="S11" s="209"/>
      <c r="T11" s="620"/>
      <c r="U11" s="614"/>
      <c r="V11" s="614"/>
      <c r="W11" s="616"/>
      <c r="X11" s="618"/>
      <c r="Y11" s="193"/>
      <c r="Z11" s="194"/>
      <c r="AA11" s="194"/>
    </row>
    <row r="12" spans="1:27" s="176" customFormat="1" ht="44.25" customHeight="1" x14ac:dyDescent="0.2">
      <c r="A12" s="601">
        <v>4</v>
      </c>
      <c r="B12" s="623" t="s">
        <v>853</v>
      </c>
      <c r="C12" s="603" t="s">
        <v>854</v>
      </c>
      <c r="D12" s="607" t="s">
        <v>521</v>
      </c>
      <c r="E12" s="607" t="s">
        <v>845</v>
      </c>
      <c r="F12" s="608" t="s">
        <v>855</v>
      </c>
      <c r="G12" s="221" t="s">
        <v>804</v>
      </c>
      <c r="H12" s="222">
        <v>1</v>
      </c>
      <c r="I12" s="222">
        <v>1</v>
      </c>
      <c r="J12" s="222"/>
      <c r="K12" s="187"/>
      <c r="L12" s="222"/>
      <c r="M12" s="222"/>
      <c r="N12" s="226"/>
      <c r="O12" s="222">
        <v>1</v>
      </c>
      <c r="P12" s="222"/>
      <c r="Q12" s="222"/>
      <c r="R12" s="223"/>
      <c r="S12" s="209"/>
      <c r="T12" s="619">
        <f>COUNTIF(H12:S12,1)</f>
        <v>3</v>
      </c>
      <c r="U12" s="613">
        <f>COUNTIF(H13:S13,2)</f>
        <v>0</v>
      </c>
      <c r="V12" s="613">
        <f>COUNTIF(H13:S13,3)</f>
        <v>0</v>
      </c>
      <c r="W12" s="615">
        <f>IF(T12=0,"N/A",U12/T12)</f>
        <v>0</v>
      </c>
      <c r="X12" s="617">
        <f>IF(T12=0,"N/A",V12/T12)</f>
        <v>0</v>
      </c>
      <c r="Y12" s="193"/>
      <c r="Z12" s="194"/>
      <c r="AA12" s="194"/>
    </row>
    <row r="13" spans="1:27" s="176" customFormat="1" ht="26.25" customHeight="1" thickBot="1" x14ac:dyDescent="0.25">
      <c r="A13" s="602"/>
      <c r="B13" s="624"/>
      <c r="C13" s="604"/>
      <c r="D13" s="607"/>
      <c r="E13" s="607"/>
      <c r="F13" s="609"/>
      <c r="G13" s="221" t="s">
        <v>805</v>
      </c>
      <c r="H13" s="222"/>
      <c r="I13" s="222"/>
      <c r="J13" s="222"/>
      <c r="K13" s="187"/>
      <c r="L13" s="222"/>
      <c r="M13" s="222"/>
      <c r="N13" s="187"/>
      <c r="O13" s="222"/>
      <c r="P13" s="222"/>
      <c r="Q13" s="222"/>
      <c r="R13" s="223"/>
      <c r="S13" s="209"/>
      <c r="T13" s="620"/>
      <c r="U13" s="614"/>
      <c r="V13" s="614"/>
      <c r="W13" s="616"/>
      <c r="X13" s="618"/>
      <c r="Y13" s="193"/>
      <c r="Z13" s="194"/>
      <c r="AA13" s="194"/>
    </row>
    <row r="14" spans="1:27" s="176" customFormat="1" ht="20.25" customHeight="1" x14ac:dyDescent="0.2">
      <c r="A14" s="601">
        <v>5</v>
      </c>
      <c r="B14" s="627" t="s">
        <v>856</v>
      </c>
      <c r="C14" s="603" t="s">
        <v>857</v>
      </c>
      <c r="D14" s="607" t="s">
        <v>521</v>
      </c>
      <c r="E14" s="607" t="s">
        <v>845</v>
      </c>
      <c r="F14" s="608" t="s">
        <v>858</v>
      </c>
      <c r="G14" s="221" t="s">
        <v>804</v>
      </c>
      <c r="H14" s="222">
        <v>1</v>
      </c>
      <c r="I14" s="222">
        <v>1</v>
      </c>
      <c r="J14" s="222"/>
      <c r="K14" s="187"/>
      <c r="L14" s="222"/>
      <c r="M14" s="222"/>
      <c r="N14" s="222"/>
      <c r="O14" s="222">
        <v>1</v>
      </c>
      <c r="P14" s="222"/>
      <c r="Q14" s="222"/>
      <c r="R14" s="223"/>
      <c r="S14" s="209"/>
      <c r="T14" s="224"/>
      <c r="U14" s="225"/>
      <c r="V14" s="225"/>
      <c r="W14" s="227"/>
      <c r="X14" s="228"/>
      <c r="Y14" s="193"/>
      <c r="Z14" s="194"/>
      <c r="AA14" s="194"/>
    </row>
    <row r="15" spans="1:27" s="176" customFormat="1" ht="20.25" customHeight="1" thickBot="1" x14ac:dyDescent="0.25">
      <c r="A15" s="602"/>
      <c r="B15" s="628"/>
      <c r="C15" s="604"/>
      <c r="D15" s="607"/>
      <c r="E15" s="607"/>
      <c r="F15" s="609"/>
      <c r="G15" s="221" t="s">
        <v>805</v>
      </c>
      <c r="H15" s="222"/>
      <c r="I15" s="222"/>
      <c r="J15" s="222"/>
      <c r="K15" s="187"/>
      <c r="L15" s="222"/>
      <c r="M15" s="222"/>
      <c r="N15" s="222"/>
      <c r="O15" s="222"/>
      <c r="P15" s="222"/>
      <c r="Q15" s="222"/>
      <c r="R15" s="223"/>
      <c r="S15" s="209"/>
      <c r="T15" s="224"/>
      <c r="U15" s="225"/>
      <c r="V15" s="225"/>
      <c r="W15" s="227"/>
      <c r="X15" s="228"/>
      <c r="Y15" s="193"/>
      <c r="Z15" s="194"/>
      <c r="AA15" s="194"/>
    </row>
    <row r="16" spans="1:27" s="176" customFormat="1" ht="39" customHeight="1" x14ac:dyDescent="0.2">
      <c r="A16" s="601">
        <v>6</v>
      </c>
      <c r="B16" s="623" t="s">
        <v>859</v>
      </c>
      <c r="C16" s="603" t="s">
        <v>860</v>
      </c>
      <c r="D16" s="607" t="s">
        <v>521</v>
      </c>
      <c r="E16" s="607" t="s">
        <v>845</v>
      </c>
      <c r="F16" s="608" t="s">
        <v>849</v>
      </c>
      <c r="G16" s="221" t="s">
        <v>804</v>
      </c>
      <c r="H16" s="187">
        <v>1</v>
      </c>
      <c r="I16" s="187">
        <v>1</v>
      </c>
      <c r="J16" s="187">
        <v>1</v>
      </c>
      <c r="K16" s="187">
        <v>1</v>
      </c>
      <c r="L16" s="187">
        <v>1</v>
      </c>
      <c r="M16" s="187">
        <v>1</v>
      </c>
      <c r="N16" s="187">
        <v>1</v>
      </c>
      <c r="O16" s="187">
        <v>1</v>
      </c>
      <c r="P16" s="187">
        <v>1</v>
      </c>
      <c r="Q16" s="187">
        <v>1</v>
      </c>
      <c r="R16" s="215">
        <v>1</v>
      </c>
      <c r="S16" s="156">
        <v>1</v>
      </c>
      <c r="T16" s="619">
        <f>COUNTIF(H16:S16,1)</f>
        <v>12</v>
      </c>
      <c r="U16" s="613">
        <f>COUNTIF(H17:S17,2)</f>
        <v>0</v>
      </c>
      <c r="V16" s="613">
        <f>COUNTIF(H17:S17,3)</f>
        <v>0</v>
      </c>
      <c r="W16" s="615">
        <f>IF(T16=0,"N/A",U16/T16)</f>
        <v>0</v>
      </c>
      <c r="X16" s="617">
        <f>IF(T16=0,"N/A",V16/T16)</f>
        <v>0</v>
      </c>
      <c r="Y16" s="193"/>
      <c r="Z16" s="194"/>
      <c r="AA16" s="194"/>
    </row>
    <row r="17" spans="1:27" s="176" customFormat="1" ht="45.75" customHeight="1" thickBot="1" x14ac:dyDescent="0.25">
      <c r="A17" s="602"/>
      <c r="B17" s="624"/>
      <c r="C17" s="604"/>
      <c r="D17" s="607"/>
      <c r="E17" s="607"/>
      <c r="F17" s="609"/>
      <c r="G17" s="221" t="s">
        <v>805</v>
      </c>
      <c r="H17" s="187"/>
      <c r="I17" s="187"/>
      <c r="J17" s="222"/>
      <c r="K17" s="222"/>
      <c r="L17" s="222"/>
      <c r="M17" s="187"/>
      <c r="N17" s="222"/>
      <c r="O17" s="222"/>
      <c r="P17" s="222"/>
      <c r="Q17" s="222"/>
      <c r="R17" s="223"/>
      <c r="S17" s="209"/>
      <c r="T17" s="620"/>
      <c r="U17" s="614"/>
      <c r="V17" s="614"/>
      <c r="W17" s="616"/>
      <c r="X17" s="618"/>
      <c r="Y17" s="193"/>
      <c r="Z17" s="194"/>
      <c r="AA17" s="194"/>
    </row>
    <row r="18" spans="1:27" s="176" customFormat="1" ht="45.75" customHeight="1" x14ac:dyDescent="0.2">
      <c r="A18" s="601">
        <v>7</v>
      </c>
      <c r="B18" s="629" t="s">
        <v>861</v>
      </c>
      <c r="C18" s="631" t="s">
        <v>862</v>
      </c>
      <c r="D18" s="607" t="s">
        <v>521</v>
      </c>
      <c r="E18" s="607" t="s">
        <v>845</v>
      </c>
      <c r="F18" s="608" t="s">
        <v>802</v>
      </c>
      <c r="G18" s="221" t="s">
        <v>804</v>
      </c>
      <c r="H18" s="187">
        <v>1</v>
      </c>
      <c r="I18" s="187">
        <v>1</v>
      </c>
      <c r="J18" s="187">
        <v>1</v>
      </c>
      <c r="K18" s="187">
        <v>1</v>
      </c>
      <c r="L18" s="187">
        <v>1</v>
      </c>
      <c r="M18" s="187">
        <v>1</v>
      </c>
      <c r="N18" s="187">
        <v>1</v>
      </c>
      <c r="O18" s="187">
        <v>1</v>
      </c>
      <c r="P18" s="187">
        <v>1</v>
      </c>
      <c r="Q18" s="187">
        <v>1</v>
      </c>
      <c r="R18" s="215">
        <v>1</v>
      </c>
      <c r="S18" s="156">
        <v>1</v>
      </c>
      <c r="T18" s="224"/>
      <c r="U18" s="225"/>
      <c r="V18" s="225"/>
      <c r="W18" s="227"/>
      <c r="X18" s="228"/>
      <c r="Y18" s="193"/>
      <c r="Z18" s="194"/>
      <c r="AA18" s="194"/>
    </row>
    <row r="19" spans="1:27" s="176" customFormat="1" ht="45.75" customHeight="1" thickBot="1" x14ac:dyDescent="0.25">
      <c r="A19" s="602"/>
      <c r="B19" s="630"/>
      <c r="C19" s="632"/>
      <c r="D19" s="607"/>
      <c r="E19" s="607"/>
      <c r="F19" s="609"/>
      <c r="G19" s="221" t="s">
        <v>805</v>
      </c>
      <c r="H19" s="187"/>
      <c r="I19" s="187"/>
      <c r="J19" s="222"/>
      <c r="K19" s="222"/>
      <c r="L19" s="222"/>
      <c r="M19" s="187"/>
      <c r="N19" s="222"/>
      <c r="O19" s="222"/>
      <c r="P19" s="222"/>
      <c r="Q19" s="222"/>
      <c r="R19" s="223"/>
      <c r="S19" s="209"/>
      <c r="T19" s="224"/>
      <c r="U19" s="225"/>
      <c r="V19" s="225"/>
      <c r="W19" s="227"/>
      <c r="X19" s="228"/>
      <c r="Y19" s="193"/>
      <c r="Z19" s="194"/>
      <c r="AA19" s="194"/>
    </row>
    <row r="20" spans="1:27" s="176" customFormat="1" ht="35.25" customHeight="1" x14ac:dyDescent="0.2">
      <c r="A20" s="601">
        <v>8</v>
      </c>
      <c r="B20" s="623" t="s">
        <v>863</v>
      </c>
      <c r="C20" s="603" t="s">
        <v>864</v>
      </c>
      <c r="D20" s="607" t="s">
        <v>521</v>
      </c>
      <c r="E20" s="607" t="s">
        <v>845</v>
      </c>
      <c r="F20" s="608" t="s">
        <v>802</v>
      </c>
      <c r="G20" s="221" t="s">
        <v>804</v>
      </c>
      <c r="H20" s="187">
        <v>1</v>
      </c>
      <c r="I20" s="187">
        <v>1</v>
      </c>
      <c r="J20" s="222">
        <v>1</v>
      </c>
      <c r="K20" s="222">
        <v>1</v>
      </c>
      <c r="L20" s="222">
        <v>1</v>
      </c>
      <c r="M20" s="222">
        <v>1</v>
      </c>
      <c r="N20" s="222">
        <v>1</v>
      </c>
      <c r="O20" s="222">
        <v>1</v>
      </c>
      <c r="P20" s="222">
        <v>1</v>
      </c>
      <c r="Q20" s="222">
        <v>1</v>
      </c>
      <c r="R20" s="223">
        <v>1</v>
      </c>
      <c r="S20" s="209">
        <v>1</v>
      </c>
      <c r="T20" s="619">
        <f>COUNTIF(H20:S20,1)</f>
        <v>12</v>
      </c>
      <c r="U20" s="218"/>
      <c r="V20" s="218"/>
      <c r="W20" s="219"/>
      <c r="X20" s="220"/>
      <c r="Y20" s="193"/>
      <c r="Z20" s="194"/>
      <c r="AA20" s="194"/>
    </row>
    <row r="21" spans="1:27" s="176" customFormat="1" ht="34.5" customHeight="1" thickBot="1" x14ac:dyDescent="0.25">
      <c r="A21" s="602"/>
      <c r="B21" s="624"/>
      <c r="C21" s="604"/>
      <c r="D21" s="607"/>
      <c r="E21" s="607"/>
      <c r="F21" s="609"/>
      <c r="G21" s="221" t="s">
        <v>805</v>
      </c>
      <c r="H21" s="187"/>
      <c r="I21" s="187"/>
      <c r="J21" s="222"/>
      <c r="K21" s="187"/>
      <c r="L21" s="187"/>
      <c r="M21" s="222"/>
      <c r="N21" s="222"/>
      <c r="O21" s="222"/>
      <c r="P21" s="222"/>
      <c r="Q21" s="222"/>
      <c r="R21" s="223"/>
      <c r="S21" s="209"/>
      <c r="T21" s="620"/>
      <c r="U21" s="218"/>
      <c r="V21" s="218"/>
      <c r="W21" s="219"/>
      <c r="X21" s="220"/>
      <c r="Y21" s="193"/>
      <c r="Z21" s="194"/>
      <c r="AA21" s="194"/>
    </row>
    <row r="22" spans="1:27" s="176" customFormat="1" ht="34.5" customHeight="1" x14ac:dyDescent="0.2">
      <c r="A22" s="601">
        <v>9</v>
      </c>
      <c r="B22" s="633" t="s">
        <v>865</v>
      </c>
      <c r="C22" s="635" t="s">
        <v>866</v>
      </c>
      <c r="D22" s="607" t="s">
        <v>521</v>
      </c>
      <c r="E22" s="607" t="s">
        <v>845</v>
      </c>
      <c r="F22" s="608" t="s">
        <v>802</v>
      </c>
      <c r="G22" s="221"/>
      <c r="H22" s="187"/>
      <c r="I22" s="187"/>
      <c r="J22" s="222"/>
      <c r="K22" s="187">
        <v>1</v>
      </c>
      <c r="L22" s="187"/>
      <c r="M22" s="222"/>
      <c r="N22" s="222"/>
      <c r="O22" s="222">
        <v>1</v>
      </c>
      <c r="P22" s="222"/>
      <c r="Q22" s="222"/>
      <c r="R22" s="223"/>
      <c r="S22" s="209">
        <v>1</v>
      </c>
      <c r="T22" s="224"/>
      <c r="U22" s="218"/>
      <c r="V22" s="218"/>
      <c r="W22" s="219"/>
      <c r="X22" s="220"/>
      <c r="Y22" s="193"/>
      <c r="Z22" s="194"/>
      <c r="AA22" s="194"/>
    </row>
    <row r="23" spans="1:27" s="176" customFormat="1" ht="34.5" customHeight="1" thickBot="1" x14ac:dyDescent="0.25">
      <c r="A23" s="602"/>
      <c r="B23" s="634"/>
      <c r="C23" s="636"/>
      <c r="D23" s="607"/>
      <c r="E23" s="607"/>
      <c r="F23" s="609"/>
      <c r="G23" s="221"/>
      <c r="H23" s="187"/>
      <c r="I23" s="187"/>
      <c r="J23" s="222"/>
      <c r="K23" s="187"/>
      <c r="L23" s="187"/>
      <c r="M23" s="222"/>
      <c r="N23" s="222"/>
      <c r="O23" s="222"/>
      <c r="P23" s="222"/>
      <c r="Q23" s="222"/>
      <c r="R23" s="223"/>
      <c r="S23" s="209"/>
      <c r="T23" s="224"/>
      <c r="U23" s="218"/>
      <c r="V23" s="218"/>
      <c r="W23" s="219"/>
      <c r="X23" s="220"/>
      <c r="Y23" s="193"/>
      <c r="Z23" s="194"/>
      <c r="AA23" s="194"/>
    </row>
    <row r="24" spans="1:27" s="176" customFormat="1" ht="39" customHeight="1" x14ac:dyDescent="0.2">
      <c r="A24" s="601">
        <v>10</v>
      </c>
      <c r="B24" s="623" t="s">
        <v>867</v>
      </c>
      <c r="C24" s="603" t="s">
        <v>868</v>
      </c>
      <c r="D24" s="607" t="s">
        <v>521</v>
      </c>
      <c r="E24" s="607" t="s">
        <v>845</v>
      </c>
      <c r="F24" s="608" t="s">
        <v>869</v>
      </c>
      <c r="G24" s="221" t="s">
        <v>804</v>
      </c>
      <c r="H24" s="187">
        <v>1</v>
      </c>
      <c r="I24" s="187">
        <v>1</v>
      </c>
      <c r="J24" s="222">
        <v>1</v>
      </c>
      <c r="K24" s="222">
        <v>1</v>
      </c>
      <c r="L24" s="222">
        <v>1</v>
      </c>
      <c r="M24" s="222">
        <v>1</v>
      </c>
      <c r="N24" s="229">
        <v>1</v>
      </c>
      <c r="O24" s="222">
        <v>1</v>
      </c>
      <c r="P24" s="222">
        <v>1</v>
      </c>
      <c r="Q24" s="222">
        <v>1</v>
      </c>
      <c r="R24" s="223">
        <v>1</v>
      </c>
      <c r="S24" s="209">
        <v>1</v>
      </c>
      <c r="T24" s="619">
        <f>COUNTIF(H24:S24,1)</f>
        <v>12</v>
      </c>
      <c r="U24" s="613">
        <f>COUNTIF(H25:S25,2)</f>
        <v>0</v>
      </c>
      <c r="V24" s="613">
        <f>COUNTIF(H25:S25,3)</f>
        <v>0</v>
      </c>
      <c r="W24" s="615">
        <f>IF(T24=0,"N/A",U24/T24)</f>
        <v>0</v>
      </c>
      <c r="X24" s="617">
        <f>IF(T24=0,"N/A",V24/T24)</f>
        <v>0</v>
      </c>
      <c r="Y24" s="193"/>
      <c r="Z24" s="194"/>
      <c r="AA24" s="194"/>
    </row>
    <row r="25" spans="1:27" s="176" customFormat="1" ht="40.9" customHeight="1" thickBot="1" x14ac:dyDescent="0.25">
      <c r="A25" s="602"/>
      <c r="B25" s="624"/>
      <c r="C25" s="604"/>
      <c r="D25" s="607"/>
      <c r="E25" s="607"/>
      <c r="F25" s="609"/>
      <c r="G25" s="221" t="s">
        <v>805</v>
      </c>
      <c r="H25" s="187"/>
      <c r="I25" s="187"/>
      <c r="J25" s="222"/>
      <c r="K25" s="187"/>
      <c r="L25" s="187"/>
      <c r="M25" s="187"/>
      <c r="N25" s="187"/>
      <c r="O25" s="187"/>
      <c r="P25" s="187"/>
      <c r="Q25" s="187"/>
      <c r="R25" s="215"/>
      <c r="S25" s="156"/>
      <c r="T25" s="620"/>
      <c r="U25" s="614"/>
      <c r="V25" s="614"/>
      <c r="W25" s="616"/>
      <c r="X25" s="618"/>
      <c r="Y25" s="193"/>
      <c r="Z25" s="194"/>
      <c r="AA25" s="194"/>
    </row>
    <row r="26" spans="1:27" s="176" customFormat="1" ht="40.5" customHeight="1" x14ac:dyDescent="0.2">
      <c r="A26" s="601">
        <v>11</v>
      </c>
      <c r="B26" s="623" t="s">
        <v>870</v>
      </c>
      <c r="C26" s="637" t="s">
        <v>871</v>
      </c>
      <c r="D26" s="607" t="s">
        <v>521</v>
      </c>
      <c r="E26" s="607" t="s">
        <v>845</v>
      </c>
      <c r="F26" s="608" t="s">
        <v>802</v>
      </c>
      <c r="G26" s="221" t="s">
        <v>804</v>
      </c>
      <c r="H26" s="187"/>
      <c r="I26" s="187"/>
      <c r="J26" s="222"/>
      <c r="K26" s="222">
        <v>1</v>
      </c>
      <c r="L26" s="222"/>
      <c r="M26" s="222"/>
      <c r="N26" s="222"/>
      <c r="O26" s="222"/>
      <c r="P26" s="222"/>
      <c r="Q26" s="222"/>
      <c r="R26" s="223"/>
      <c r="S26" s="209"/>
      <c r="T26" s="619">
        <f>COUNTIF(H26:S26,1)</f>
        <v>1</v>
      </c>
      <c r="U26" s="613">
        <f>COUNTIF(H27:S27,2)</f>
        <v>0</v>
      </c>
      <c r="V26" s="613">
        <f>COUNTIF(H27:S27,3)</f>
        <v>0</v>
      </c>
      <c r="W26" s="615">
        <f>IF(T26=0,"N/A",U26/T26)</f>
        <v>0</v>
      </c>
      <c r="X26" s="617">
        <f>IF(T26=0,"N/A",V26/T26)</f>
        <v>0</v>
      </c>
      <c r="Y26" s="193"/>
      <c r="Z26" s="194"/>
      <c r="AA26" s="194"/>
    </row>
    <row r="27" spans="1:27" s="176" customFormat="1" ht="36.75" customHeight="1" thickBot="1" x14ac:dyDescent="0.25">
      <c r="A27" s="602"/>
      <c r="B27" s="624"/>
      <c r="C27" s="604"/>
      <c r="D27" s="607"/>
      <c r="E27" s="607"/>
      <c r="F27" s="609"/>
      <c r="G27" s="221" t="s">
        <v>805</v>
      </c>
      <c r="H27" s="187"/>
      <c r="I27" s="222"/>
      <c r="J27" s="222"/>
      <c r="K27" s="187"/>
      <c r="L27" s="222"/>
      <c r="M27" s="222"/>
      <c r="N27" s="222"/>
      <c r="O27" s="222"/>
      <c r="P27" s="222"/>
      <c r="Q27" s="222"/>
      <c r="R27" s="223"/>
      <c r="S27" s="209"/>
      <c r="T27" s="620"/>
      <c r="U27" s="614"/>
      <c r="V27" s="614"/>
      <c r="W27" s="616"/>
      <c r="X27" s="618"/>
      <c r="Y27" s="193"/>
      <c r="Z27" s="194"/>
      <c r="AA27" s="194"/>
    </row>
    <row r="28" spans="1:27" s="176" customFormat="1" ht="25.5" customHeight="1" x14ac:dyDescent="0.2">
      <c r="A28" s="601">
        <v>12</v>
      </c>
      <c r="B28" s="639" t="s">
        <v>872</v>
      </c>
      <c r="C28" s="603" t="s">
        <v>873</v>
      </c>
      <c r="D28" s="607" t="s">
        <v>521</v>
      </c>
      <c r="E28" s="607" t="s">
        <v>845</v>
      </c>
      <c r="F28" s="608" t="s">
        <v>874</v>
      </c>
      <c r="G28" s="221" t="s">
        <v>804</v>
      </c>
      <c r="H28" s="222">
        <v>1</v>
      </c>
      <c r="I28" s="222">
        <v>1</v>
      </c>
      <c r="J28" s="222">
        <v>1</v>
      </c>
      <c r="K28" s="222">
        <v>1</v>
      </c>
      <c r="L28" s="222">
        <v>1</v>
      </c>
      <c r="M28" s="222">
        <v>1</v>
      </c>
      <c r="N28" s="229">
        <v>1</v>
      </c>
      <c r="O28" s="222">
        <v>1</v>
      </c>
      <c r="P28" s="222">
        <v>1</v>
      </c>
      <c r="Q28" s="222">
        <v>1</v>
      </c>
      <c r="R28" s="223">
        <v>1</v>
      </c>
      <c r="S28" s="209">
        <v>1</v>
      </c>
      <c r="T28" s="619">
        <f>COUNTIF(H28:S28,1)</f>
        <v>12</v>
      </c>
      <c r="U28" s="613">
        <f>COUNTIF(H29:S29,2)</f>
        <v>0</v>
      </c>
      <c r="V28" s="613">
        <f>COUNTIF(H29:S29,3)</f>
        <v>0</v>
      </c>
      <c r="W28" s="615">
        <f>IF(T28=0,"N/A",U28/T28)</f>
        <v>0</v>
      </c>
      <c r="X28" s="617">
        <f>IF(T28=0,"N/A",V28/T28)</f>
        <v>0</v>
      </c>
      <c r="Y28" s="193"/>
      <c r="Z28" s="194"/>
      <c r="AA28" s="194"/>
    </row>
    <row r="29" spans="1:27" s="176" customFormat="1" ht="32.25" customHeight="1" thickBot="1" x14ac:dyDescent="0.25">
      <c r="A29" s="602"/>
      <c r="B29" s="624"/>
      <c r="C29" s="604"/>
      <c r="D29" s="607"/>
      <c r="E29" s="607"/>
      <c r="F29" s="609"/>
      <c r="G29" s="221" t="s">
        <v>805</v>
      </c>
      <c r="H29" s="222"/>
      <c r="I29" s="222"/>
      <c r="J29" s="222"/>
      <c r="K29" s="187"/>
      <c r="L29" s="187"/>
      <c r="M29" s="187"/>
      <c r="N29" s="187"/>
      <c r="O29" s="187"/>
      <c r="P29" s="187"/>
      <c r="Q29" s="187"/>
      <c r="R29" s="215"/>
      <c r="S29" s="156"/>
      <c r="T29" s="620"/>
      <c r="U29" s="614"/>
      <c r="V29" s="614"/>
      <c r="W29" s="616"/>
      <c r="X29" s="618"/>
      <c r="Y29" s="193"/>
      <c r="Z29" s="194"/>
      <c r="AA29" s="194"/>
    </row>
    <row r="30" spans="1:27" s="176" customFormat="1" ht="15" customHeight="1" x14ac:dyDescent="0.2">
      <c r="A30" s="601">
        <v>13</v>
      </c>
      <c r="B30" s="638" t="s">
        <v>875</v>
      </c>
      <c r="C30" s="603" t="s">
        <v>876</v>
      </c>
      <c r="D30" s="607" t="s">
        <v>521</v>
      </c>
      <c r="E30" s="607" t="s">
        <v>845</v>
      </c>
      <c r="F30" s="608" t="s">
        <v>802</v>
      </c>
      <c r="G30" s="221" t="s">
        <v>804</v>
      </c>
      <c r="H30" s="222">
        <v>1</v>
      </c>
      <c r="I30" s="222">
        <v>1</v>
      </c>
      <c r="J30" s="222">
        <v>1</v>
      </c>
      <c r="K30" s="222">
        <v>1</v>
      </c>
      <c r="L30" s="222">
        <v>1</v>
      </c>
      <c r="M30" s="222">
        <v>1</v>
      </c>
      <c r="N30" s="229">
        <v>1</v>
      </c>
      <c r="O30" s="222">
        <v>1</v>
      </c>
      <c r="P30" s="222">
        <v>1</v>
      </c>
      <c r="Q30" s="222">
        <v>1</v>
      </c>
      <c r="R30" s="223">
        <v>1</v>
      </c>
      <c r="S30" s="209">
        <v>1</v>
      </c>
      <c r="T30" s="619">
        <f>COUNTIF(H30:S30,1)</f>
        <v>12</v>
      </c>
      <c r="U30" s="613">
        <f>COUNTIF(H31:S31,2)</f>
        <v>0</v>
      </c>
      <c r="V30" s="613">
        <f>COUNTIF(H31:S31,3)</f>
        <v>0</v>
      </c>
      <c r="W30" s="615">
        <f>IF(T30=0,"N/A",U30/T30)</f>
        <v>0</v>
      </c>
      <c r="X30" s="617">
        <f>IF(T30=0,"N/A",V30/T30)</f>
        <v>0</v>
      </c>
      <c r="Y30" s="193"/>
      <c r="Z30" s="194"/>
      <c r="AA30" s="194"/>
    </row>
    <row r="31" spans="1:27" s="176" customFormat="1" ht="20.25" customHeight="1" thickBot="1" x14ac:dyDescent="0.25">
      <c r="A31" s="602"/>
      <c r="B31" s="624"/>
      <c r="C31" s="604"/>
      <c r="D31" s="607"/>
      <c r="E31" s="607"/>
      <c r="F31" s="609"/>
      <c r="G31" s="221" t="s">
        <v>805</v>
      </c>
      <c r="H31" s="222"/>
      <c r="I31" s="222"/>
      <c r="J31" s="222"/>
      <c r="K31" s="187"/>
      <c r="L31" s="187"/>
      <c r="M31" s="187"/>
      <c r="N31" s="187"/>
      <c r="O31" s="187"/>
      <c r="P31" s="187"/>
      <c r="Q31" s="187"/>
      <c r="R31" s="215"/>
      <c r="S31" s="156"/>
      <c r="T31" s="620"/>
      <c r="U31" s="614"/>
      <c r="V31" s="614"/>
      <c r="W31" s="616"/>
      <c r="X31" s="618"/>
      <c r="Y31" s="193"/>
      <c r="Z31" s="194"/>
      <c r="AA31" s="194"/>
    </row>
    <row r="32" spans="1:27" s="176" customFormat="1" ht="20.25" customHeight="1" x14ac:dyDescent="0.2">
      <c r="A32" s="601">
        <v>14</v>
      </c>
      <c r="B32" s="639" t="s">
        <v>877</v>
      </c>
      <c r="C32" s="603" t="s">
        <v>878</v>
      </c>
      <c r="D32" s="607" t="s">
        <v>521</v>
      </c>
      <c r="E32" s="607" t="s">
        <v>845</v>
      </c>
      <c r="F32" s="608" t="s">
        <v>802</v>
      </c>
      <c r="G32" s="221" t="s">
        <v>804</v>
      </c>
      <c r="H32" s="222">
        <v>1</v>
      </c>
      <c r="I32" s="222">
        <v>1</v>
      </c>
      <c r="J32" s="222">
        <v>1</v>
      </c>
      <c r="K32" s="222">
        <v>1</v>
      </c>
      <c r="L32" s="222">
        <v>1</v>
      </c>
      <c r="M32" s="222">
        <v>1</v>
      </c>
      <c r="N32" s="229">
        <v>1</v>
      </c>
      <c r="O32" s="222">
        <v>1</v>
      </c>
      <c r="P32" s="222">
        <v>1</v>
      </c>
      <c r="Q32" s="222">
        <v>1</v>
      </c>
      <c r="R32" s="223">
        <v>1</v>
      </c>
      <c r="S32" s="209">
        <v>1</v>
      </c>
      <c r="T32" s="619">
        <f>COUNTIF(H32:S32,1)</f>
        <v>12</v>
      </c>
      <c r="U32" s="613">
        <f>COUNTIF(H33:S33,2)</f>
        <v>0</v>
      </c>
      <c r="V32" s="613">
        <f>COUNTIF(H33:S33,3)</f>
        <v>0</v>
      </c>
      <c r="W32" s="615">
        <f>IF(T32=0,"N/A",U32/T32)</f>
        <v>0</v>
      </c>
      <c r="X32" s="617">
        <f>IF(T32=0,"N/A",V32/T32)</f>
        <v>0</v>
      </c>
      <c r="Y32" s="193"/>
      <c r="Z32" s="194"/>
      <c r="AA32" s="194"/>
    </row>
    <row r="33" spans="1:27" s="176" customFormat="1" ht="20.25" customHeight="1" thickBot="1" x14ac:dyDescent="0.25">
      <c r="A33" s="602"/>
      <c r="B33" s="624"/>
      <c r="C33" s="604"/>
      <c r="D33" s="607"/>
      <c r="E33" s="607"/>
      <c r="F33" s="609"/>
      <c r="G33" s="221" t="s">
        <v>805</v>
      </c>
      <c r="H33" s="222"/>
      <c r="I33" s="222"/>
      <c r="J33" s="222"/>
      <c r="K33" s="187"/>
      <c r="L33" s="187"/>
      <c r="M33" s="187"/>
      <c r="N33" s="187"/>
      <c r="O33" s="187"/>
      <c r="P33" s="187"/>
      <c r="Q33" s="187"/>
      <c r="R33" s="215"/>
      <c r="S33" s="156"/>
      <c r="T33" s="620"/>
      <c r="U33" s="614"/>
      <c r="V33" s="614"/>
      <c r="W33" s="616"/>
      <c r="X33" s="618"/>
      <c r="Y33" s="193"/>
      <c r="Z33" s="194"/>
      <c r="AA33" s="194"/>
    </row>
    <row r="34" spans="1:27" s="176" customFormat="1" ht="72" customHeight="1" x14ac:dyDescent="0.2">
      <c r="A34" s="601">
        <v>15</v>
      </c>
      <c r="B34" s="633" t="s">
        <v>879</v>
      </c>
      <c r="C34" s="635" t="s">
        <v>880</v>
      </c>
      <c r="D34" s="607" t="s">
        <v>521</v>
      </c>
      <c r="E34" s="607" t="s">
        <v>845</v>
      </c>
      <c r="F34" s="608" t="s">
        <v>802</v>
      </c>
      <c r="G34" s="221" t="s">
        <v>804</v>
      </c>
      <c r="H34" s="222">
        <v>1</v>
      </c>
      <c r="I34" s="222">
        <v>1</v>
      </c>
      <c r="J34" s="222">
        <v>1</v>
      </c>
      <c r="K34" s="187">
        <v>1</v>
      </c>
      <c r="L34" s="187">
        <v>1</v>
      </c>
      <c r="M34" s="187">
        <v>1</v>
      </c>
      <c r="N34" s="187">
        <v>1</v>
      </c>
      <c r="O34" s="187">
        <v>1</v>
      </c>
      <c r="P34" s="187">
        <v>1</v>
      </c>
      <c r="Q34" s="187">
        <v>1</v>
      </c>
      <c r="R34" s="215">
        <v>1</v>
      </c>
      <c r="S34" s="156">
        <v>1</v>
      </c>
      <c r="T34" s="224"/>
      <c r="U34" s="225"/>
      <c r="V34" s="225"/>
      <c r="W34" s="227"/>
      <c r="X34" s="228"/>
      <c r="Y34" s="193"/>
      <c r="Z34" s="194"/>
      <c r="AA34" s="194"/>
    </row>
    <row r="35" spans="1:27" s="176" customFormat="1" ht="63" customHeight="1" thickBot="1" x14ac:dyDescent="0.25">
      <c r="A35" s="602"/>
      <c r="B35" s="634"/>
      <c r="C35" s="640"/>
      <c r="D35" s="607"/>
      <c r="E35" s="607"/>
      <c r="F35" s="609"/>
      <c r="G35" s="221" t="s">
        <v>805</v>
      </c>
      <c r="H35" s="222"/>
      <c r="I35" s="222"/>
      <c r="J35" s="222"/>
      <c r="K35" s="187"/>
      <c r="L35" s="187"/>
      <c r="M35" s="187"/>
      <c r="N35" s="187"/>
      <c r="O35" s="187"/>
      <c r="P35" s="187"/>
      <c r="Q35" s="187"/>
      <c r="R35" s="215"/>
      <c r="S35" s="156"/>
      <c r="T35" s="224"/>
      <c r="U35" s="225"/>
      <c r="V35" s="225"/>
      <c r="W35" s="227"/>
      <c r="X35" s="228"/>
      <c r="Y35" s="193"/>
      <c r="Z35" s="194"/>
      <c r="AA35" s="194"/>
    </row>
    <row r="36" spans="1:27" s="176" customFormat="1" ht="33" customHeight="1" x14ac:dyDescent="0.2">
      <c r="A36" s="601">
        <v>16</v>
      </c>
      <c r="B36" s="633" t="s">
        <v>881</v>
      </c>
      <c r="C36" s="631" t="s">
        <v>882</v>
      </c>
      <c r="D36" s="607" t="s">
        <v>521</v>
      </c>
      <c r="E36" s="607" t="s">
        <v>845</v>
      </c>
      <c r="F36" s="608" t="s">
        <v>802</v>
      </c>
      <c r="G36" s="221" t="s">
        <v>804</v>
      </c>
      <c r="H36" s="222"/>
      <c r="I36" s="222"/>
      <c r="J36" s="222"/>
      <c r="K36" s="187"/>
      <c r="L36" s="187">
        <v>1</v>
      </c>
      <c r="M36" s="187"/>
      <c r="N36" s="187"/>
      <c r="O36" s="187"/>
      <c r="P36" s="187"/>
      <c r="Q36" s="187"/>
      <c r="R36" s="215">
        <v>1</v>
      </c>
      <c r="S36" s="156"/>
      <c r="T36" s="224"/>
      <c r="U36" s="225"/>
      <c r="V36" s="225"/>
      <c r="W36" s="227"/>
      <c r="X36" s="228"/>
      <c r="Y36" s="193"/>
      <c r="Z36" s="194"/>
      <c r="AA36" s="194"/>
    </row>
    <row r="37" spans="1:27" s="176" customFormat="1" ht="30.75" customHeight="1" thickBot="1" x14ac:dyDescent="0.25">
      <c r="A37" s="602"/>
      <c r="B37" s="634"/>
      <c r="C37" s="632"/>
      <c r="D37" s="607"/>
      <c r="E37" s="607"/>
      <c r="F37" s="609"/>
      <c r="G37" s="221" t="s">
        <v>805</v>
      </c>
      <c r="H37" s="222"/>
      <c r="I37" s="222"/>
      <c r="J37" s="222"/>
      <c r="K37" s="187"/>
      <c r="L37" s="187"/>
      <c r="M37" s="187"/>
      <c r="N37" s="187"/>
      <c r="O37" s="187"/>
      <c r="P37" s="187"/>
      <c r="Q37" s="187"/>
      <c r="R37" s="215"/>
      <c r="S37" s="156"/>
      <c r="T37" s="224"/>
      <c r="U37" s="225"/>
      <c r="V37" s="225"/>
      <c r="W37" s="227"/>
      <c r="X37" s="228"/>
      <c r="Y37" s="193"/>
      <c r="Z37" s="194"/>
      <c r="AA37" s="194"/>
    </row>
    <row r="38" spans="1:27" s="176" customFormat="1" ht="51" customHeight="1" x14ac:dyDescent="0.2">
      <c r="A38" s="601">
        <v>17</v>
      </c>
      <c r="B38" s="633" t="s">
        <v>883</v>
      </c>
      <c r="C38" s="631" t="s">
        <v>884</v>
      </c>
      <c r="D38" s="607" t="s">
        <v>521</v>
      </c>
      <c r="E38" s="607" t="s">
        <v>845</v>
      </c>
      <c r="F38" s="608" t="s">
        <v>802</v>
      </c>
      <c r="G38" s="221" t="s">
        <v>804</v>
      </c>
      <c r="H38" s="222"/>
      <c r="I38" s="222"/>
      <c r="J38" s="222"/>
      <c r="K38" s="187"/>
      <c r="L38" s="187"/>
      <c r="M38" s="187"/>
      <c r="N38" s="187"/>
      <c r="O38" s="187"/>
      <c r="P38" s="187"/>
      <c r="Q38" s="187"/>
      <c r="R38" s="215"/>
      <c r="S38" s="156"/>
      <c r="T38" s="224"/>
      <c r="U38" s="225"/>
      <c r="V38" s="225"/>
      <c r="W38" s="227"/>
      <c r="X38" s="228"/>
      <c r="Y38" s="193"/>
      <c r="Z38" s="194"/>
      <c r="AA38" s="194"/>
    </row>
    <row r="39" spans="1:27" s="176" customFormat="1" ht="43.9" customHeight="1" thickBot="1" x14ac:dyDescent="0.25">
      <c r="A39" s="602"/>
      <c r="B39" s="634"/>
      <c r="C39" s="632"/>
      <c r="D39" s="607"/>
      <c r="E39" s="607"/>
      <c r="F39" s="609"/>
      <c r="G39" s="221" t="s">
        <v>805</v>
      </c>
      <c r="H39" s="222"/>
      <c r="I39" s="222"/>
      <c r="J39" s="222"/>
      <c r="K39" s="187"/>
      <c r="L39" s="187"/>
      <c r="M39" s="187"/>
      <c r="N39" s="187"/>
      <c r="O39" s="187"/>
      <c r="P39" s="187"/>
      <c r="Q39" s="187"/>
      <c r="R39" s="215"/>
      <c r="S39" s="156"/>
      <c r="T39" s="224"/>
      <c r="U39" s="225"/>
      <c r="V39" s="225"/>
      <c r="W39" s="227"/>
      <c r="X39" s="228"/>
      <c r="Y39" s="193"/>
      <c r="Z39" s="194"/>
      <c r="AA39" s="194"/>
    </row>
    <row r="40" spans="1:27" s="176" customFormat="1" ht="31.5" customHeight="1" x14ac:dyDescent="0.2">
      <c r="A40" s="601">
        <v>18</v>
      </c>
      <c r="B40" s="638" t="s">
        <v>885</v>
      </c>
      <c r="C40" s="637" t="s">
        <v>886</v>
      </c>
      <c r="D40" s="607" t="s">
        <v>521</v>
      </c>
      <c r="E40" s="607" t="s">
        <v>845</v>
      </c>
      <c r="F40" s="608" t="s">
        <v>887</v>
      </c>
      <c r="G40" s="221" t="s">
        <v>804</v>
      </c>
      <c r="H40" s="222">
        <v>1</v>
      </c>
      <c r="I40" s="222">
        <v>1</v>
      </c>
      <c r="J40" s="222">
        <v>1</v>
      </c>
      <c r="K40" s="222">
        <v>1</v>
      </c>
      <c r="L40" s="222">
        <v>1</v>
      </c>
      <c r="M40" s="222">
        <v>1</v>
      </c>
      <c r="N40" s="229">
        <v>1</v>
      </c>
      <c r="O40" s="222">
        <v>1</v>
      </c>
      <c r="P40" s="222">
        <v>1</v>
      </c>
      <c r="Q40" s="222">
        <v>1</v>
      </c>
      <c r="R40" s="223">
        <v>1</v>
      </c>
      <c r="S40" s="209">
        <v>1</v>
      </c>
      <c r="T40" s="619">
        <f>COUNTIF(H40:S40,1)</f>
        <v>12</v>
      </c>
      <c r="U40" s="613">
        <f>COUNTIF(H41:S41,2)</f>
        <v>0</v>
      </c>
      <c r="V40" s="613">
        <f>COUNTIF(H41:S41,3)</f>
        <v>0</v>
      </c>
      <c r="W40" s="615">
        <f>IF(T40=0,"N/A",U40/T40)</f>
        <v>0</v>
      </c>
      <c r="X40" s="617">
        <f>IF(T40=0,"N/A",V40/T40)</f>
        <v>0</v>
      </c>
      <c r="Y40" s="193"/>
      <c r="Z40" s="194"/>
      <c r="AA40" s="194"/>
    </row>
    <row r="41" spans="1:27" s="176" customFormat="1" ht="27" customHeight="1" thickBot="1" x14ac:dyDescent="0.25">
      <c r="A41" s="602"/>
      <c r="B41" s="624"/>
      <c r="C41" s="604"/>
      <c r="D41" s="607"/>
      <c r="E41" s="607"/>
      <c r="F41" s="609"/>
      <c r="G41" s="221" t="s">
        <v>805</v>
      </c>
      <c r="H41" s="222"/>
      <c r="I41" s="222"/>
      <c r="J41" s="222"/>
      <c r="K41" s="187"/>
      <c r="L41" s="187"/>
      <c r="M41" s="187"/>
      <c r="N41" s="187"/>
      <c r="O41" s="187"/>
      <c r="P41" s="187"/>
      <c r="Q41" s="187"/>
      <c r="R41" s="215"/>
      <c r="S41" s="156"/>
      <c r="T41" s="620"/>
      <c r="U41" s="614"/>
      <c r="V41" s="614"/>
      <c r="W41" s="616"/>
      <c r="X41" s="618"/>
      <c r="Y41" s="193"/>
      <c r="Z41" s="194"/>
      <c r="AA41" s="194"/>
    </row>
    <row r="42" spans="1:27" s="176" customFormat="1" ht="15" customHeight="1" x14ac:dyDescent="0.2">
      <c r="A42" s="641" t="s">
        <v>809</v>
      </c>
      <c r="B42" s="642"/>
      <c r="C42" s="642"/>
      <c r="D42" s="642"/>
      <c r="E42" s="642"/>
      <c r="F42" s="642"/>
      <c r="G42" s="643"/>
      <c r="H42" s="230">
        <f>COUNTIF(H6:H41,1)</f>
        <v>13</v>
      </c>
      <c r="I42" s="230">
        <f t="shared" ref="I42:S42" si="0">COUNTIF(I8:I41,1)</f>
        <v>12</v>
      </c>
      <c r="J42" s="230">
        <f t="shared" si="0"/>
        <v>10</v>
      </c>
      <c r="K42" s="230">
        <f t="shared" si="0"/>
        <v>12</v>
      </c>
      <c r="L42" s="230">
        <f t="shared" si="0"/>
        <v>12</v>
      </c>
      <c r="M42" s="230">
        <f t="shared" si="0"/>
        <v>10</v>
      </c>
      <c r="N42" s="230">
        <f t="shared" si="0"/>
        <v>10</v>
      </c>
      <c r="O42" s="230">
        <f t="shared" si="0"/>
        <v>13</v>
      </c>
      <c r="P42" s="230">
        <f t="shared" si="0"/>
        <v>11</v>
      </c>
      <c r="Q42" s="230">
        <f t="shared" si="0"/>
        <v>10</v>
      </c>
      <c r="R42" s="231">
        <f t="shared" si="0"/>
        <v>11</v>
      </c>
      <c r="S42" s="232">
        <f t="shared" si="0"/>
        <v>11</v>
      </c>
      <c r="T42" s="194">
        <f>SUM(H42:S42)</f>
        <v>135</v>
      </c>
      <c r="U42" s="194"/>
      <c r="V42" s="194"/>
      <c r="W42" s="194"/>
      <c r="X42" s="194"/>
      <c r="Y42" s="193">
        <f>SUM(H42:S42)</f>
        <v>135</v>
      </c>
      <c r="Z42" s="194"/>
      <c r="AA42" s="194"/>
    </row>
    <row r="43" spans="1:27" s="176" customFormat="1" ht="15" customHeight="1" x14ac:dyDescent="0.2">
      <c r="A43" s="644" t="s">
        <v>810</v>
      </c>
      <c r="B43" s="645"/>
      <c r="C43" s="645"/>
      <c r="D43" s="645"/>
      <c r="E43" s="645"/>
      <c r="F43" s="645"/>
      <c r="G43" s="587"/>
      <c r="H43" s="230">
        <f t="shared" ref="H43:S43" si="1">COUNTIF(H8:H41,2)</f>
        <v>0</v>
      </c>
      <c r="I43" s="230">
        <f t="shared" si="1"/>
        <v>0</v>
      </c>
      <c r="J43" s="230">
        <f t="shared" si="1"/>
        <v>0</v>
      </c>
      <c r="K43" s="230">
        <f t="shared" si="1"/>
        <v>0</v>
      </c>
      <c r="L43" s="230">
        <f t="shared" si="1"/>
        <v>0</v>
      </c>
      <c r="M43" s="230">
        <f t="shared" si="1"/>
        <v>0</v>
      </c>
      <c r="N43" s="230">
        <f t="shared" si="1"/>
        <v>0</v>
      </c>
      <c r="O43" s="230">
        <f t="shared" si="1"/>
        <v>0</v>
      </c>
      <c r="P43" s="230">
        <f t="shared" si="1"/>
        <v>0</v>
      </c>
      <c r="Q43" s="230">
        <f t="shared" si="1"/>
        <v>0</v>
      </c>
      <c r="R43" s="231">
        <f t="shared" si="1"/>
        <v>0</v>
      </c>
      <c r="S43" s="232">
        <f t="shared" si="1"/>
        <v>0</v>
      </c>
      <c r="T43" s="193"/>
      <c r="U43" s="193"/>
      <c r="V43" s="193"/>
      <c r="W43" s="193"/>
      <c r="X43" s="193"/>
      <c r="Y43" s="193">
        <f>SUM(H43:S43)</f>
        <v>0</v>
      </c>
      <c r="Z43" s="194"/>
      <c r="AA43" s="194"/>
    </row>
    <row r="44" spans="1:27" s="176" customFormat="1" ht="15" customHeight="1" thickBot="1" x14ac:dyDescent="0.25">
      <c r="A44" s="644" t="s">
        <v>811</v>
      </c>
      <c r="B44" s="645"/>
      <c r="C44" s="645"/>
      <c r="D44" s="645"/>
      <c r="E44" s="645"/>
      <c r="F44" s="645"/>
      <c r="G44" s="587"/>
      <c r="H44" s="233">
        <f t="shared" ref="H44:S44" si="2">COUNTIF(H10:H41,3)</f>
        <v>0</v>
      </c>
      <c r="I44" s="233">
        <f t="shared" si="2"/>
        <v>0</v>
      </c>
      <c r="J44" s="233">
        <f t="shared" si="2"/>
        <v>0</v>
      </c>
      <c r="K44" s="233">
        <f t="shared" si="2"/>
        <v>0</v>
      </c>
      <c r="L44" s="233">
        <f t="shared" si="2"/>
        <v>0</v>
      </c>
      <c r="M44" s="233">
        <f t="shared" si="2"/>
        <v>0</v>
      </c>
      <c r="N44" s="233">
        <f t="shared" si="2"/>
        <v>0</v>
      </c>
      <c r="O44" s="233">
        <f t="shared" si="2"/>
        <v>0</v>
      </c>
      <c r="P44" s="233">
        <f t="shared" si="2"/>
        <v>0</v>
      </c>
      <c r="Q44" s="233">
        <f t="shared" si="2"/>
        <v>0</v>
      </c>
      <c r="R44" s="234">
        <f t="shared" si="2"/>
        <v>0</v>
      </c>
      <c r="S44" s="235">
        <f t="shared" si="2"/>
        <v>0</v>
      </c>
      <c r="T44" s="194"/>
      <c r="U44" s="194"/>
      <c r="V44" s="194"/>
      <c r="W44" s="194"/>
      <c r="X44" s="194"/>
      <c r="Y44" s="193">
        <f>SUM(H44:S44)</f>
        <v>0</v>
      </c>
      <c r="Z44" s="194"/>
      <c r="AA44" s="194"/>
    </row>
    <row r="45" spans="1:27" s="176" customFormat="1" ht="15" customHeight="1" thickBot="1" x14ac:dyDescent="0.25">
      <c r="A45" s="236"/>
      <c r="B45" s="236"/>
      <c r="C45" s="236"/>
      <c r="D45" s="236"/>
      <c r="E45" s="236"/>
      <c r="F45" s="236"/>
      <c r="G45" s="236"/>
      <c r="H45" s="646">
        <f>+H42+I42+J42</f>
        <v>35</v>
      </c>
      <c r="I45" s="647"/>
      <c r="J45" s="648"/>
      <c r="K45" s="646">
        <f>+K42+L42+M42</f>
        <v>34</v>
      </c>
      <c r="L45" s="647"/>
      <c r="M45" s="648"/>
      <c r="N45" s="646">
        <f>+N42+O42+P42</f>
        <v>34</v>
      </c>
      <c r="O45" s="647"/>
      <c r="P45" s="648"/>
      <c r="Q45" s="646">
        <f>+Q42+R42+S42</f>
        <v>32</v>
      </c>
      <c r="R45" s="647"/>
      <c r="S45" s="648"/>
      <c r="T45" s="194"/>
      <c r="U45" s="194"/>
      <c r="V45" s="194"/>
      <c r="W45" s="194"/>
      <c r="X45" s="194"/>
      <c r="Y45" s="193"/>
      <c r="Z45" s="194"/>
      <c r="AA45" s="194"/>
    </row>
    <row r="46" spans="1:27" s="176" customFormat="1" ht="15" customHeight="1" x14ac:dyDescent="0.2">
      <c r="A46" s="236"/>
      <c r="B46" s="236"/>
      <c r="C46" s="236"/>
      <c r="D46" s="236"/>
      <c r="E46" s="236"/>
      <c r="F46" s="236"/>
      <c r="G46" s="236"/>
      <c r="H46" s="194"/>
      <c r="I46" s="194"/>
      <c r="J46" s="194"/>
      <c r="K46" s="194"/>
      <c r="L46" s="194"/>
      <c r="M46" s="194"/>
      <c r="N46" s="194"/>
      <c r="O46" s="194"/>
      <c r="P46" s="194"/>
      <c r="Q46" s="194"/>
      <c r="R46" s="194"/>
      <c r="S46" s="194"/>
      <c r="T46" s="194"/>
      <c r="U46" s="194"/>
      <c r="V46" s="194"/>
      <c r="W46" s="194"/>
      <c r="X46" s="194"/>
      <c r="Y46" s="193"/>
      <c r="Z46" s="194"/>
      <c r="AA46" s="194"/>
    </row>
    <row r="47" spans="1:27" s="176" customFormat="1" ht="15" customHeight="1" x14ac:dyDescent="0.2">
      <c r="A47" s="236"/>
      <c r="B47" s="236"/>
      <c r="C47" s="236"/>
      <c r="D47" s="236"/>
      <c r="E47" s="236"/>
      <c r="F47" s="236"/>
      <c r="G47" s="236"/>
      <c r="H47" s="194"/>
      <c r="I47" s="194"/>
      <c r="J47" s="194"/>
      <c r="K47" s="194"/>
      <c r="L47" s="194"/>
      <c r="M47" s="194"/>
      <c r="N47" s="194"/>
      <c r="O47" s="194"/>
      <c r="P47" s="194"/>
      <c r="Q47" s="194"/>
      <c r="R47" s="194"/>
      <c r="S47" s="194"/>
      <c r="T47" s="194"/>
      <c r="U47" s="194"/>
      <c r="V47" s="194"/>
      <c r="W47" s="194"/>
      <c r="X47" s="194"/>
      <c r="Y47" s="193"/>
      <c r="Z47" s="194"/>
      <c r="AA47" s="194"/>
    </row>
    <row r="48" spans="1:27" s="176" customFormat="1" ht="17.25" customHeight="1" x14ac:dyDescent="0.2">
      <c r="A48" s="649" t="s">
        <v>814</v>
      </c>
      <c r="B48" s="650"/>
      <c r="C48" s="157" t="s">
        <v>815</v>
      </c>
      <c r="D48" s="519" t="s">
        <v>816</v>
      </c>
      <c r="E48" s="519"/>
      <c r="F48" s="519"/>
      <c r="G48" s="519"/>
      <c r="H48" s="194"/>
      <c r="I48" s="194"/>
      <c r="J48" s="194"/>
      <c r="K48" s="194"/>
      <c r="L48" s="194"/>
      <c r="M48" s="194"/>
      <c r="N48" s="194"/>
      <c r="O48" s="194"/>
      <c r="P48" s="194"/>
      <c r="Q48" s="194"/>
      <c r="R48" s="194"/>
      <c r="S48" s="194"/>
      <c r="T48" s="194"/>
      <c r="U48" s="194"/>
      <c r="V48" s="194"/>
      <c r="W48" s="194"/>
      <c r="X48" s="194"/>
      <c r="Y48" s="194"/>
      <c r="Z48" s="194"/>
      <c r="AA48" s="194"/>
    </row>
    <row r="49" spans="1:27" s="176" customFormat="1" ht="17.25" customHeight="1" x14ac:dyDescent="0.2">
      <c r="A49" s="651"/>
      <c r="B49" s="652"/>
      <c r="C49" s="159" t="s">
        <v>817</v>
      </c>
      <c r="D49" s="649"/>
      <c r="E49" s="650"/>
      <c r="F49" s="650"/>
      <c r="G49" s="650"/>
      <c r="H49" s="194"/>
      <c r="I49" s="194"/>
      <c r="J49" s="194"/>
      <c r="K49" s="194"/>
      <c r="L49" s="194"/>
      <c r="M49" s="194"/>
      <c r="N49" s="194"/>
      <c r="O49" s="194"/>
      <c r="P49" s="194"/>
      <c r="Q49" s="194"/>
      <c r="R49" s="194"/>
      <c r="S49" s="194"/>
      <c r="T49" s="194"/>
      <c r="U49" s="194"/>
      <c r="V49" s="194"/>
      <c r="W49" s="194"/>
      <c r="X49" s="194"/>
      <c r="Y49" s="194"/>
      <c r="Z49" s="194"/>
      <c r="AA49" s="194"/>
    </row>
    <row r="50" spans="1:27" s="176" customFormat="1" ht="12" customHeight="1" x14ac:dyDescent="0.2">
      <c r="A50" s="653" t="s">
        <v>804</v>
      </c>
      <c r="B50" s="643"/>
      <c r="C50" s="237">
        <v>1</v>
      </c>
      <c r="D50" s="194"/>
      <c r="E50" s="194"/>
      <c r="F50" s="654"/>
      <c r="G50" s="238"/>
      <c r="H50" s="238"/>
      <c r="I50" s="238"/>
      <c r="J50" s="238"/>
      <c r="K50" s="238"/>
      <c r="L50" s="238"/>
      <c r="M50" s="238"/>
      <c r="N50" s="238"/>
      <c r="O50" s="238"/>
      <c r="P50" s="238"/>
      <c r="Q50" s="655"/>
      <c r="R50" s="654"/>
      <c r="S50" s="239"/>
      <c r="T50" s="194"/>
      <c r="U50" s="194"/>
      <c r="V50" s="194"/>
      <c r="W50" s="194"/>
      <c r="X50" s="194"/>
      <c r="Y50" s="193"/>
      <c r="Z50" s="193"/>
      <c r="AA50" s="193"/>
    </row>
    <row r="51" spans="1:27" s="176" customFormat="1" ht="15" customHeight="1" x14ac:dyDescent="0.2">
      <c r="A51" s="656" t="s">
        <v>805</v>
      </c>
      <c r="B51" s="587"/>
      <c r="C51" s="240">
        <v>2</v>
      </c>
      <c r="D51" s="194"/>
      <c r="E51" s="194"/>
      <c r="F51" s="654"/>
      <c r="G51" s="194"/>
      <c r="H51" s="194"/>
      <c r="I51" s="194"/>
      <c r="J51" s="194"/>
      <c r="K51" s="194"/>
      <c r="L51" s="194"/>
      <c r="M51" s="194"/>
      <c r="N51" s="194"/>
      <c r="O51" s="194"/>
      <c r="P51" s="194"/>
      <c r="Q51" s="194"/>
      <c r="R51" s="194"/>
      <c r="S51" s="194"/>
      <c r="T51" s="194"/>
      <c r="U51" s="194"/>
      <c r="V51" s="194"/>
      <c r="W51" s="194"/>
      <c r="X51" s="194"/>
      <c r="Y51" s="193"/>
      <c r="Z51" s="194"/>
      <c r="AA51" s="194"/>
    </row>
    <row r="52" spans="1:27" s="176" customFormat="1" ht="15" customHeight="1" x14ac:dyDescent="0.2">
      <c r="A52" s="656" t="s">
        <v>888</v>
      </c>
      <c r="B52" s="587"/>
      <c r="C52" s="241">
        <v>3</v>
      </c>
      <c r="D52" s="194"/>
      <c r="E52" s="194"/>
      <c r="F52" s="654"/>
      <c r="G52" s="194"/>
      <c r="H52" s="242"/>
      <c r="I52" s="194"/>
      <c r="J52" s="194"/>
      <c r="K52" s="194"/>
      <c r="L52" s="194"/>
      <c r="M52" s="194"/>
      <c r="N52" s="194"/>
      <c r="O52" s="194"/>
      <c r="P52" s="194"/>
      <c r="Q52" s="194"/>
      <c r="R52" s="194"/>
      <c r="S52" s="194"/>
      <c r="T52" s="194"/>
      <c r="U52" s="194"/>
      <c r="V52" s="194"/>
      <c r="W52" s="194"/>
      <c r="X52" s="194"/>
      <c r="Y52" s="193"/>
      <c r="Z52" s="194"/>
      <c r="AA52" s="194"/>
    </row>
    <row r="53" spans="1:27" s="176" customFormat="1" ht="12" customHeight="1" x14ac:dyDescent="0.2">
      <c r="A53" s="656"/>
      <c r="B53" s="645"/>
      <c r="C53" s="243"/>
      <c r="D53" s="194"/>
      <c r="E53" s="194"/>
      <c r="F53" s="654"/>
      <c r="G53" s="194"/>
      <c r="H53" s="194"/>
      <c r="I53" s="194"/>
      <c r="J53" s="194"/>
      <c r="K53" s="194"/>
      <c r="L53" s="194"/>
      <c r="M53" s="194"/>
      <c r="N53" s="194"/>
      <c r="O53" s="194"/>
      <c r="P53" s="194"/>
      <c r="Q53" s="194"/>
      <c r="R53" s="194"/>
      <c r="S53" s="194"/>
      <c r="T53" s="194"/>
      <c r="U53" s="194"/>
      <c r="V53" s="194"/>
      <c r="W53" s="194"/>
      <c r="X53" s="194"/>
      <c r="Y53" s="193"/>
      <c r="Z53" s="194"/>
      <c r="AA53" s="194"/>
    </row>
    <row r="54" spans="1:27" s="176" customFormat="1" ht="15" customHeight="1" x14ac:dyDescent="0.2">
      <c r="A54" s="244"/>
      <c r="B54" s="194"/>
      <c r="C54" s="194"/>
      <c r="D54" s="194"/>
      <c r="E54" s="194"/>
      <c r="F54" s="245"/>
      <c r="G54" s="194"/>
      <c r="H54" s="194"/>
      <c r="I54" s="194"/>
      <c r="J54" s="194"/>
      <c r="K54" s="194"/>
      <c r="L54" s="194"/>
      <c r="M54" s="194"/>
      <c r="N54" s="194"/>
      <c r="O54" s="194"/>
      <c r="P54" s="194"/>
      <c r="Q54" s="194"/>
      <c r="R54" s="194"/>
      <c r="S54" s="194"/>
      <c r="T54" s="194"/>
      <c r="U54" s="194"/>
      <c r="V54" s="194"/>
      <c r="W54" s="194"/>
      <c r="X54" s="194"/>
      <c r="Y54" s="193"/>
      <c r="Z54" s="194"/>
      <c r="AA54" s="194"/>
    </row>
    <row r="55" spans="1:27" s="176" customFormat="1" ht="15" customHeight="1" thickBot="1" x14ac:dyDescent="0.25">
      <c r="A55" s="671"/>
      <c r="B55" s="654"/>
      <c r="C55" s="654"/>
      <c r="D55" s="654"/>
      <c r="E55" s="654"/>
      <c r="F55" s="654"/>
      <c r="G55" s="654"/>
      <c r="H55" s="654"/>
      <c r="I55" s="654"/>
      <c r="J55" s="654"/>
      <c r="K55" s="654"/>
      <c r="L55" s="654"/>
      <c r="M55" s="654"/>
      <c r="N55" s="654"/>
      <c r="O55" s="654"/>
      <c r="P55" s="654"/>
      <c r="Q55" s="654"/>
      <c r="R55" s="654"/>
      <c r="S55" s="654"/>
      <c r="T55" s="654"/>
      <c r="U55" s="654"/>
      <c r="V55" s="194"/>
      <c r="W55" s="194"/>
      <c r="X55" s="194"/>
      <c r="Y55" s="193"/>
      <c r="Z55" s="194"/>
      <c r="AA55" s="194"/>
    </row>
    <row r="56" spans="1:27" s="176" customFormat="1" ht="12" customHeight="1" x14ac:dyDescent="0.2">
      <c r="A56" s="672" t="s">
        <v>820</v>
      </c>
      <c r="B56" s="673"/>
      <c r="C56" s="673"/>
      <c r="D56" s="673"/>
      <c r="E56" s="673"/>
      <c r="F56" s="673"/>
      <c r="G56" s="673"/>
      <c r="H56" s="673"/>
      <c r="I56" s="673"/>
      <c r="J56" s="673"/>
      <c r="K56" s="673"/>
      <c r="L56" s="673"/>
      <c r="M56" s="673"/>
      <c r="N56" s="673"/>
      <c r="O56" s="673"/>
      <c r="P56" s="674"/>
      <c r="Q56" s="671"/>
      <c r="R56" s="654"/>
      <c r="S56" s="654"/>
      <c r="T56" s="654"/>
      <c r="U56" s="654"/>
      <c r="V56" s="194"/>
      <c r="W56" s="194"/>
      <c r="X56" s="194"/>
      <c r="Y56" s="193"/>
      <c r="Z56" s="194"/>
      <c r="AA56" s="194"/>
    </row>
    <row r="57" spans="1:27" s="176" customFormat="1" ht="15" customHeight="1" thickBot="1" x14ac:dyDescent="0.25">
      <c r="A57" s="668"/>
      <c r="B57" s="669"/>
      <c r="C57" s="669"/>
      <c r="D57" s="669"/>
      <c r="E57" s="669"/>
      <c r="F57" s="669"/>
      <c r="G57" s="669"/>
      <c r="H57" s="669"/>
      <c r="I57" s="669"/>
      <c r="J57" s="669"/>
      <c r="K57" s="669"/>
      <c r="L57" s="669"/>
      <c r="M57" s="669"/>
      <c r="N57" s="669"/>
      <c r="O57" s="669"/>
      <c r="P57" s="670"/>
      <c r="Q57" s="654"/>
      <c r="R57" s="654"/>
      <c r="S57" s="654"/>
      <c r="T57" s="654"/>
      <c r="U57" s="654"/>
      <c r="V57" s="194"/>
      <c r="W57" s="194"/>
      <c r="X57" s="194"/>
      <c r="Y57" s="193"/>
      <c r="Z57" s="194"/>
      <c r="AA57" s="194"/>
    </row>
    <row r="58" spans="1:27" s="176" customFormat="1" ht="21" customHeight="1" x14ac:dyDescent="0.2">
      <c r="A58" s="675"/>
      <c r="B58" s="654"/>
      <c r="C58" s="654"/>
      <c r="D58" s="654"/>
      <c r="E58" s="654"/>
      <c r="F58" s="654"/>
      <c r="G58" s="654"/>
      <c r="H58" s="654"/>
      <c r="I58" s="654"/>
      <c r="J58" s="654"/>
      <c r="K58" s="654"/>
      <c r="L58" s="654"/>
      <c r="M58" s="654"/>
      <c r="N58" s="654"/>
      <c r="O58" s="654"/>
      <c r="P58" s="659"/>
      <c r="Q58" s="654"/>
      <c r="R58" s="654"/>
      <c r="S58" s="654"/>
      <c r="T58" s="654"/>
      <c r="U58" s="654"/>
      <c r="V58" s="194"/>
      <c r="W58" s="194"/>
      <c r="X58" s="194"/>
      <c r="Y58" s="193"/>
      <c r="Z58" s="194"/>
      <c r="AA58" s="194"/>
    </row>
    <row r="59" spans="1:27" s="176" customFormat="1" ht="21" customHeight="1" x14ac:dyDescent="0.2">
      <c r="A59" s="660"/>
      <c r="B59" s="654"/>
      <c r="C59" s="654"/>
      <c r="D59" s="654"/>
      <c r="E59" s="654"/>
      <c r="F59" s="654"/>
      <c r="G59" s="654"/>
      <c r="H59" s="654"/>
      <c r="I59" s="654"/>
      <c r="J59" s="654"/>
      <c r="K59" s="654"/>
      <c r="L59" s="654"/>
      <c r="M59" s="654"/>
      <c r="N59" s="654"/>
      <c r="O59" s="654"/>
      <c r="P59" s="659"/>
      <c r="Q59" s="654"/>
      <c r="R59" s="654"/>
      <c r="S59" s="654"/>
      <c r="T59" s="654"/>
      <c r="U59" s="654"/>
      <c r="V59" s="194"/>
      <c r="W59" s="194"/>
      <c r="X59" s="194"/>
      <c r="Y59" s="193"/>
      <c r="Z59" s="194"/>
      <c r="AA59" s="194"/>
    </row>
    <row r="60" spans="1:27" s="176" customFormat="1" ht="21" customHeight="1" x14ac:dyDescent="0.2">
      <c r="A60" s="660"/>
      <c r="B60" s="654"/>
      <c r="C60" s="654"/>
      <c r="D60" s="654"/>
      <c r="E60" s="654"/>
      <c r="F60" s="654"/>
      <c r="G60" s="654"/>
      <c r="H60" s="654"/>
      <c r="I60" s="654"/>
      <c r="J60" s="654"/>
      <c r="K60" s="654"/>
      <c r="L60" s="654"/>
      <c r="M60" s="654"/>
      <c r="N60" s="654"/>
      <c r="O60" s="654"/>
      <c r="P60" s="659"/>
      <c r="Q60" s="654"/>
      <c r="R60" s="654"/>
      <c r="S60" s="654"/>
      <c r="T60" s="654"/>
      <c r="U60" s="654"/>
      <c r="V60" s="194"/>
      <c r="W60" s="194"/>
      <c r="X60" s="194"/>
      <c r="Y60" s="193"/>
      <c r="Z60" s="194"/>
      <c r="AA60" s="194"/>
    </row>
    <row r="61" spans="1:27" s="176" customFormat="1" ht="21" customHeight="1" x14ac:dyDescent="0.2">
      <c r="A61" s="660"/>
      <c r="B61" s="654"/>
      <c r="C61" s="654"/>
      <c r="D61" s="654"/>
      <c r="E61" s="654"/>
      <c r="F61" s="654"/>
      <c r="G61" s="654"/>
      <c r="H61" s="654"/>
      <c r="I61" s="654"/>
      <c r="J61" s="654"/>
      <c r="K61" s="654"/>
      <c r="L61" s="654"/>
      <c r="M61" s="654"/>
      <c r="N61" s="654"/>
      <c r="O61" s="654"/>
      <c r="P61" s="659"/>
      <c r="Q61" s="654"/>
      <c r="R61" s="654"/>
      <c r="S61" s="654"/>
      <c r="T61" s="654"/>
      <c r="U61" s="654"/>
      <c r="V61" s="194"/>
      <c r="W61" s="194"/>
      <c r="X61" s="194"/>
      <c r="Y61" s="193"/>
      <c r="Z61" s="194"/>
      <c r="AA61" s="194"/>
    </row>
    <row r="62" spans="1:27" s="176" customFormat="1" ht="21" customHeight="1" x14ac:dyDescent="0.2">
      <c r="A62" s="660"/>
      <c r="B62" s="654"/>
      <c r="C62" s="654"/>
      <c r="D62" s="654"/>
      <c r="E62" s="654"/>
      <c r="F62" s="654"/>
      <c r="G62" s="654"/>
      <c r="H62" s="654"/>
      <c r="I62" s="654"/>
      <c r="J62" s="654"/>
      <c r="K62" s="654"/>
      <c r="L62" s="654"/>
      <c r="M62" s="654"/>
      <c r="N62" s="654"/>
      <c r="O62" s="654"/>
      <c r="P62" s="659"/>
      <c r="Q62" s="654"/>
      <c r="R62" s="654"/>
      <c r="S62" s="654"/>
      <c r="T62" s="654"/>
      <c r="U62" s="654"/>
      <c r="V62" s="194"/>
      <c r="W62" s="194"/>
      <c r="X62" s="194"/>
      <c r="Y62" s="193"/>
      <c r="Z62" s="194"/>
      <c r="AA62" s="194"/>
    </row>
    <row r="63" spans="1:27" s="176" customFormat="1" ht="60" customHeight="1" thickBot="1" x14ac:dyDescent="0.25">
      <c r="A63" s="668"/>
      <c r="B63" s="669"/>
      <c r="C63" s="669"/>
      <c r="D63" s="669"/>
      <c r="E63" s="669"/>
      <c r="F63" s="669"/>
      <c r="G63" s="669"/>
      <c r="H63" s="669"/>
      <c r="I63" s="669"/>
      <c r="J63" s="669"/>
      <c r="K63" s="669"/>
      <c r="L63" s="669"/>
      <c r="M63" s="669"/>
      <c r="N63" s="669"/>
      <c r="O63" s="669"/>
      <c r="P63" s="670"/>
      <c r="Q63" s="654"/>
      <c r="R63" s="654"/>
      <c r="S63" s="654"/>
      <c r="T63" s="654"/>
      <c r="U63" s="654"/>
      <c r="V63" s="194"/>
      <c r="W63" s="194"/>
      <c r="X63" s="194"/>
      <c r="Y63" s="193"/>
      <c r="Z63" s="194"/>
      <c r="AA63" s="194"/>
    </row>
    <row r="64" spans="1:27" s="176" customFormat="1" ht="21" customHeight="1" thickBot="1" x14ac:dyDescent="0.25">
      <c r="A64" s="676"/>
      <c r="B64" s="654"/>
      <c r="C64" s="654"/>
      <c r="D64" s="654"/>
      <c r="E64" s="654"/>
      <c r="F64" s="654"/>
      <c r="G64" s="654"/>
      <c r="H64" s="654"/>
      <c r="I64" s="654"/>
      <c r="J64" s="654"/>
      <c r="K64" s="654"/>
      <c r="L64" s="654"/>
      <c r="M64" s="654"/>
      <c r="N64" s="654"/>
      <c r="O64" s="654"/>
      <c r="P64" s="654"/>
      <c r="Q64" s="654"/>
      <c r="R64" s="654"/>
      <c r="S64" s="654"/>
      <c r="T64" s="654"/>
      <c r="U64" s="654"/>
      <c r="V64" s="194"/>
      <c r="W64" s="194"/>
      <c r="X64" s="194"/>
      <c r="Y64" s="193"/>
      <c r="Z64" s="194"/>
      <c r="AA64" s="194"/>
    </row>
    <row r="65" spans="1:27" s="176" customFormat="1" ht="21" customHeight="1" thickBot="1" x14ac:dyDescent="0.25">
      <c r="A65" s="677" t="s">
        <v>821</v>
      </c>
      <c r="B65" s="678"/>
      <c r="C65" s="678"/>
      <c r="D65" s="678"/>
      <c r="E65" s="678"/>
      <c r="F65" s="678"/>
      <c r="G65" s="679"/>
      <c r="H65" s="246"/>
      <c r="I65" s="246"/>
      <c r="J65" s="246"/>
      <c r="K65" s="246"/>
      <c r="L65" s="246"/>
      <c r="M65" s="246"/>
      <c r="N65" s="247"/>
      <c r="O65" s="246"/>
      <c r="P65" s="246"/>
      <c r="Q65" s="248"/>
      <c r="R65" s="248"/>
      <c r="S65" s="248"/>
      <c r="T65" s="248"/>
      <c r="U65" s="248"/>
      <c r="V65" s="248"/>
      <c r="W65" s="248"/>
      <c r="X65" s="248"/>
      <c r="Y65" s="249"/>
      <c r="Z65" s="248"/>
      <c r="AA65" s="248"/>
    </row>
    <row r="66" spans="1:27" s="176" customFormat="1" ht="12" customHeight="1" x14ac:dyDescent="0.2">
      <c r="A66" s="657"/>
      <c r="B66" s="658"/>
      <c r="C66" s="658"/>
      <c r="D66" s="658"/>
      <c r="E66" s="658"/>
      <c r="F66" s="658"/>
      <c r="G66" s="659"/>
      <c r="H66" s="246"/>
      <c r="I66" s="246"/>
      <c r="J66" s="246"/>
      <c r="K66" s="246"/>
      <c r="L66" s="246"/>
      <c r="M66" s="246"/>
      <c r="N66" s="247"/>
      <c r="O66" s="246"/>
      <c r="P66" s="246"/>
      <c r="Q66" s="248"/>
      <c r="R66" s="248"/>
      <c r="S66" s="248"/>
      <c r="T66" s="248"/>
      <c r="U66" s="248"/>
      <c r="V66" s="248"/>
      <c r="W66" s="248"/>
      <c r="X66" s="248"/>
      <c r="Y66" s="249"/>
      <c r="Z66" s="248"/>
      <c r="AA66" s="248"/>
    </row>
    <row r="67" spans="1:27" s="176" customFormat="1" ht="15" customHeight="1" x14ac:dyDescent="0.2">
      <c r="A67" s="660"/>
      <c r="B67" s="654"/>
      <c r="C67" s="654"/>
      <c r="D67" s="654"/>
      <c r="E67" s="654"/>
      <c r="F67" s="654"/>
      <c r="G67" s="659"/>
      <c r="H67" s="250"/>
      <c r="I67" s="250"/>
      <c r="J67" s="248"/>
      <c r="K67" s="248"/>
      <c r="L67" s="248"/>
      <c r="M67" s="248"/>
      <c r="N67" s="251"/>
      <c r="O67" s="248"/>
      <c r="P67" s="248"/>
      <c r="Q67" s="248"/>
      <c r="R67" s="248"/>
      <c r="S67" s="248"/>
      <c r="T67" s="248"/>
      <c r="U67" s="248"/>
      <c r="V67" s="248"/>
      <c r="W67" s="248"/>
      <c r="X67" s="248"/>
      <c r="Y67" s="249"/>
      <c r="Z67" s="248"/>
      <c r="AA67" s="248"/>
    </row>
    <row r="68" spans="1:27" s="176" customFormat="1" ht="12" customHeight="1" x14ac:dyDescent="0.2">
      <c r="A68" s="660"/>
      <c r="B68" s="654"/>
      <c r="C68" s="654"/>
      <c r="D68" s="654"/>
      <c r="E68" s="654"/>
      <c r="F68" s="654"/>
      <c r="G68" s="659"/>
      <c r="H68" s="248"/>
      <c r="I68" s="248"/>
      <c r="J68" s="248"/>
      <c r="K68" s="248"/>
      <c r="L68" s="248"/>
      <c r="M68" s="248"/>
      <c r="N68" s="251"/>
      <c r="O68" s="248"/>
      <c r="P68" s="248"/>
      <c r="Q68" s="248"/>
      <c r="R68" s="248"/>
      <c r="S68" s="248"/>
      <c r="T68" s="248"/>
      <c r="U68" s="248"/>
      <c r="V68" s="248"/>
      <c r="W68" s="248"/>
      <c r="X68" s="248"/>
      <c r="Y68" s="249"/>
      <c r="Z68" s="248"/>
      <c r="AA68" s="248"/>
    </row>
    <row r="69" spans="1:27" s="176" customFormat="1" ht="15" customHeight="1" x14ac:dyDescent="0.2">
      <c r="A69" s="660"/>
      <c r="B69" s="654"/>
      <c r="C69" s="654"/>
      <c r="D69" s="654"/>
      <c r="E69" s="654"/>
      <c r="F69" s="654"/>
      <c r="G69" s="659"/>
      <c r="H69" s="248"/>
      <c r="I69" s="248"/>
      <c r="J69" s="248"/>
      <c r="K69" s="248"/>
      <c r="L69" s="248"/>
      <c r="M69" s="248"/>
      <c r="N69" s="251"/>
      <c r="O69" s="248"/>
      <c r="P69" s="248"/>
      <c r="Q69" s="248"/>
      <c r="R69" s="248"/>
      <c r="S69" s="248"/>
      <c r="T69" s="248"/>
      <c r="U69" s="248"/>
      <c r="V69" s="248"/>
      <c r="W69" s="248"/>
      <c r="X69" s="248"/>
      <c r="Y69" s="249"/>
      <c r="Z69" s="248"/>
      <c r="AA69" s="248"/>
    </row>
    <row r="70" spans="1:27" s="176" customFormat="1" ht="12" customHeight="1" x14ac:dyDescent="0.2">
      <c r="A70" s="660"/>
      <c r="B70" s="654"/>
      <c r="C70" s="654"/>
      <c r="D70" s="654"/>
      <c r="E70" s="654"/>
      <c r="F70" s="654"/>
      <c r="G70" s="659"/>
      <c r="H70" s="248"/>
      <c r="I70" s="248"/>
      <c r="J70" s="248"/>
      <c r="K70" s="248"/>
      <c r="L70" s="248"/>
      <c r="M70" s="248"/>
      <c r="N70" s="251"/>
      <c r="O70" s="248"/>
      <c r="P70" s="248"/>
      <c r="Q70" s="248"/>
      <c r="R70" s="248"/>
      <c r="S70" s="248"/>
      <c r="T70" s="248"/>
      <c r="U70" s="248"/>
      <c r="V70" s="248"/>
      <c r="W70" s="248"/>
      <c r="X70" s="248"/>
      <c r="Y70" s="249"/>
      <c r="Z70" s="248"/>
      <c r="AA70" s="248"/>
    </row>
    <row r="71" spans="1:27" s="176" customFormat="1" ht="21.75" customHeight="1" x14ac:dyDescent="0.2">
      <c r="A71" s="660"/>
      <c r="B71" s="654"/>
      <c r="C71" s="654"/>
      <c r="D71" s="654"/>
      <c r="E71" s="654"/>
      <c r="F71" s="654"/>
      <c r="G71" s="659"/>
      <c r="H71" s="248"/>
      <c r="I71" s="248"/>
      <c r="J71" s="248"/>
      <c r="K71" s="663" t="s">
        <v>822</v>
      </c>
      <c r="L71" s="658"/>
      <c r="M71" s="664"/>
      <c r="N71" s="642"/>
      <c r="O71" s="642"/>
      <c r="P71" s="642"/>
      <c r="Q71" s="248"/>
      <c r="R71" s="248"/>
      <c r="S71" s="248"/>
      <c r="T71" s="248"/>
      <c r="U71" s="248"/>
      <c r="V71" s="248"/>
      <c r="W71" s="248"/>
      <c r="X71" s="248"/>
      <c r="Y71" s="249"/>
      <c r="Z71" s="248"/>
      <c r="AA71" s="248"/>
    </row>
    <row r="72" spans="1:27" s="176" customFormat="1" ht="12" customHeight="1" x14ac:dyDescent="0.2">
      <c r="A72" s="660"/>
      <c r="B72" s="654"/>
      <c r="C72" s="654"/>
      <c r="D72" s="654"/>
      <c r="E72" s="654"/>
      <c r="F72" s="654"/>
      <c r="G72" s="659"/>
      <c r="H72" s="248"/>
      <c r="I72" s="248"/>
      <c r="J72" s="248"/>
      <c r="K72" s="248"/>
      <c r="L72" s="248"/>
      <c r="M72" s="248"/>
      <c r="N72" s="251"/>
      <c r="O72" s="248"/>
      <c r="P72" s="248"/>
      <c r="Q72" s="248"/>
      <c r="R72" s="248"/>
      <c r="S72" s="248"/>
      <c r="T72" s="248"/>
      <c r="U72" s="248"/>
      <c r="V72" s="248"/>
      <c r="W72" s="248"/>
      <c r="X72" s="248"/>
      <c r="Y72" s="249"/>
      <c r="Z72" s="248"/>
      <c r="AA72" s="248"/>
    </row>
    <row r="73" spans="1:27" s="176" customFormat="1" ht="15" customHeight="1" x14ac:dyDescent="0.2">
      <c r="A73" s="660"/>
      <c r="B73" s="654"/>
      <c r="C73" s="654"/>
      <c r="D73" s="654"/>
      <c r="E73" s="654"/>
      <c r="F73" s="654"/>
      <c r="G73" s="659"/>
      <c r="H73" s="248"/>
      <c r="I73" s="248"/>
      <c r="J73" s="248"/>
      <c r="K73" s="248"/>
      <c r="L73" s="248"/>
      <c r="M73" s="248"/>
      <c r="N73" s="251"/>
      <c r="O73" s="248"/>
      <c r="P73" s="248"/>
      <c r="Q73" s="248"/>
      <c r="R73" s="248"/>
      <c r="S73" s="248"/>
      <c r="T73" s="248"/>
      <c r="U73" s="248"/>
      <c r="V73" s="248"/>
      <c r="W73" s="248"/>
      <c r="X73" s="248"/>
      <c r="Y73" s="249"/>
      <c r="Z73" s="248"/>
      <c r="AA73" s="248"/>
    </row>
    <row r="74" spans="1:27" s="176" customFormat="1" ht="12" customHeight="1" x14ac:dyDescent="0.2">
      <c r="A74" s="660"/>
      <c r="B74" s="654"/>
      <c r="C74" s="654"/>
      <c r="D74" s="654"/>
      <c r="E74" s="654"/>
      <c r="F74" s="654"/>
      <c r="G74" s="659"/>
      <c r="H74" s="248"/>
      <c r="I74" s="248"/>
      <c r="J74" s="248"/>
      <c r="K74" s="248"/>
      <c r="L74" s="248"/>
      <c r="M74" s="248"/>
      <c r="N74" s="251"/>
      <c r="O74" s="248"/>
      <c r="P74" s="248"/>
      <c r="Q74" s="248"/>
      <c r="R74" s="248"/>
      <c r="S74" s="248"/>
      <c r="T74" s="248"/>
      <c r="U74" s="248"/>
      <c r="V74" s="248"/>
      <c r="W74" s="248"/>
      <c r="X74" s="248"/>
      <c r="Y74" s="249"/>
      <c r="Z74" s="248"/>
      <c r="AA74" s="248"/>
    </row>
    <row r="75" spans="1:27" s="176" customFormat="1" ht="15" customHeight="1" x14ac:dyDescent="0.2">
      <c r="A75" s="660"/>
      <c r="B75" s="654"/>
      <c r="C75" s="654"/>
      <c r="D75" s="654"/>
      <c r="E75" s="654"/>
      <c r="F75" s="654"/>
      <c r="G75" s="659"/>
      <c r="H75" s="248"/>
      <c r="I75" s="248"/>
      <c r="J75" s="248"/>
      <c r="K75" s="248"/>
      <c r="L75" s="248"/>
      <c r="M75" s="248"/>
      <c r="N75" s="251"/>
      <c r="O75" s="248"/>
      <c r="P75" s="248"/>
      <c r="Q75" s="248"/>
      <c r="R75" s="248"/>
      <c r="S75" s="248"/>
      <c r="T75" s="248"/>
      <c r="U75" s="248"/>
      <c r="V75" s="248"/>
      <c r="W75" s="248"/>
      <c r="X75" s="248"/>
      <c r="Y75" s="249"/>
      <c r="Z75" s="248"/>
      <c r="AA75" s="248"/>
    </row>
    <row r="76" spans="1:27" s="176" customFormat="1" ht="12" customHeight="1" x14ac:dyDescent="0.2">
      <c r="A76" s="660"/>
      <c r="B76" s="654"/>
      <c r="C76" s="654"/>
      <c r="D76" s="654"/>
      <c r="E76" s="654"/>
      <c r="F76" s="654"/>
      <c r="G76" s="659"/>
      <c r="H76" s="248"/>
      <c r="I76" s="248"/>
      <c r="J76" s="248"/>
      <c r="K76" s="248"/>
      <c r="L76" s="248"/>
      <c r="M76" s="248"/>
      <c r="N76" s="251"/>
      <c r="O76" s="248"/>
      <c r="P76" s="248"/>
      <c r="Q76" s="248"/>
      <c r="R76" s="248"/>
      <c r="S76" s="248"/>
      <c r="T76" s="248"/>
      <c r="U76" s="248"/>
      <c r="V76" s="248"/>
      <c r="W76" s="248"/>
      <c r="X76" s="248"/>
      <c r="Y76" s="249"/>
      <c r="Z76" s="248"/>
      <c r="AA76" s="248"/>
    </row>
    <row r="77" spans="1:27" s="176" customFormat="1" ht="15" customHeight="1" x14ac:dyDescent="0.2">
      <c r="A77" s="660"/>
      <c r="B77" s="654"/>
      <c r="C77" s="654"/>
      <c r="D77" s="654"/>
      <c r="E77" s="654"/>
      <c r="F77" s="654"/>
      <c r="G77" s="659"/>
      <c r="H77" s="248"/>
      <c r="I77" s="248"/>
      <c r="J77" s="248"/>
      <c r="K77" s="248"/>
      <c r="L77" s="248"/>
      <c r="M77" s="248"/>
      <c r="N77" s="251"/>
      <c r="O77" s="248"/>
      <c r="P77" s="248"/>
      <c r="Q77" s="248"/>
      <c r="R77" s="248"/>
      <c r="S77" s="248"/>
      <c r="T77" s="248"/>
      <c r="U77" s="248"/>
      <c r="V77" s="248"/>
      <c r="W77" s="248"/>
      <c r="X77" s="248"/>
      <c r="Y77" s="249"/>
      <c r="Z77" s="248"/>
      <c r="AA77" s="248"/>
    </row>
    <row r="78" spans="1:27" s="176" customFormat="1" ht="12" customHeight="1" x14ac:dyDescent="0.2">
      <c r="A78" s="660"/>
      <c r="B78" s="654"/>
      <c r="C78" s="654"/>
      <c r="D78" s="654"/>
      <c r="E78" s="654"/>
      <c r="F78" s="654"/>
      <c r="G78" s="659"/>
      <c r="H78" s="248"/>
      <c r="I78" s="248"/>
      <c r="J78" s="248"/>
      <c r="K78" s="248"/>
      <c r="L78" s="248"/>
      <c r="M78" s="248"/>
      <c r="N78" s="251"/>
      <c r="O78" s="248"/>
      <c r="P78" s="248"/>
      <c r="Q78" s="248"/>
      <c r="R78" s="248"/>
      <c r="S78" s="248"/>
      <c r="T78" s="248"/>
      <c r="U78" s="248"/>
      <c r="V78" s="248"/>
      <c r="W78" s="248"/>
      <c r="X78" s="248"/>
      <c r="Y78" s="249"/>
      <c r="Z78" s="248"/>
      <c r="AA78" s="248"/>
    </row>
    <row r="79" spans="1:27" s="176" customFormat="1" ht="15" customHeight="1" x14ac:dyDescent="0.2">
      <c r="A79" s="660"/>
      <c r="B79" s="654"/>
      <c r="C79" s="654"/>
      <c r="D79" s="654"/>
      <c r="E79" s="654"/>
      <c r="F79" s="654"/>
      <c r="G79" s="659"/>
      <c r="H79" s="248"/>
      <c r="I79" s="248"/>
      <c r="J79" s="248"/>
      <c r="K79" s="248"/>
      <c r="L79" s="248"/>
      <c r="M79" s="248"/>
      <c r="N79" s="251"/>
      <c r="O79" s="248"/>
      <c r="P79" s="248"/>
      <c r="Q79" s="248"/>
      <c r="R79" s="248"/>
      <c r="S79" s="248"/>
      <c r="T79" s="248"/>
      <c r="U79" s="248"/>
      <c r="V79" s="248"/>
      <c r="W79" s="248"/>
      <c r="X79" s="248"/>
      <c r="Y79" s="249"/>
      <c r="Z79" s="248"/>
      <c r="AA79" s="248"/>
    </row>
    <row r="80" spans="1:27" s="176" customFormat="1" ht="12" customHeight="1" x14ac:dyDescent="0.2">
      <c r="A80" s="660"/>
      <c r="B80" s="654"/>
      <c r="C80" s="654"/>
      <c r="D80" s="654"/>
      <c r="E80" s="654"/>
      <c r="F80" s="654"/>
      <c r="G80" s="659"/>
      <c r="H80" s="248"/>
      <c r="I80" s="248"/>
      <c r="J80" s="248"/>
      <c r="K80" s="248"/>
      <c r="L80" s="248"/>
      <c r="M80" s="248"/>
      <c r="N80" s="251"/>
      <c r="O80" s="248"/>
      <c r="P80" s="248"/>
      <c r="Q80" s="248"/>
      <c r="R80" s="248"/>
      <c r="S80" s="248"/>
      <c r="T80" s="248"/>
      <c r="U80" s="248"/>
      <c r="V80" s="248"/>
      <c r="W80" s="248"/>
      <c r="X80" s="248"/>
      <c r="Y80" s="249"/>
      <c r="Z80" s="248"/>
      <c r="AA80" s="248"/>
    </row>
    <row r="81" spans="1:27" s="176" customFormat="1" ht="15" customHeight="1" x14ac:dyDescent="0.2">
      <c r="A81" s="660"/>
      <c r="B81" s="654"/>
      <c r="C81" s="654"/>
      <c r="D81" s="654"/>
      <c r="E81" s="654"/>
      <c r="F81" s="654"/>
      <c r="G81" s="659"/>
      <c r="H81" s="248"/>
      <c r="I81" s="248"/>
      <c r="J81" s="248"/>
      <c r="K81" s="248"/>
      <c r="L81" s="248"/>
      <c r="M81" s="248"/>
      <c r="N81" s="251"/>
      <c r="O81" s="248"/>
      <c r="P81" s="248"/>
      <c r="Q81" s="248"/>
      <c r="R81" s="248"/>
      <c r="S81" s="248"/>
      <c r="T81" s="248"/>
      <c r="U81" s="248"/>
      <c r="V81" s="248"/>
      <c r="W81" s="248"/>
      <c r="X81" s="248"/>
      <c r="Y81" s="249"/>
      <c r="Z81" s="248"/>
      <c r="AA81" s="248"/>
    </row>
    <row r="82" spans="1:27" s="176" customFormat="1" ht="12" customHeight="1" x14ac:dyDescent="0.2">
      <c r="A82" s="661"/>
      <c r="B82" s="642"/>
      <c r="C82" s="642"/>
      <c r="D82" s="642"/>
      <c r="E82" s="642"/>
      <c r="F82" s="642"/>
      <c r="G82" s="662"/>
      <c r="H82" s="248"/>
      <c r="I82" s="248"/>
      <c r="J82" s="248"/>
      <c r="K82" s="248"/>
      <c r="L82" s="248"/>
      <c r="M82" s="248"/>
      <c r="N82" s="251"/>
      <c r="O82" s="248"/>
      <c r="P82" s="248"/>
      <c r="Q82" s="248"/>
      <c r="R82" s="248"/>
      <c r="S82" s="248"/>
      <c r="T82" s="248"/>
      <c r="U82" s="248"/>
      <c r="V82" s="248"/>
      <c r="W82" s="248"/>
      <c r="X82" s="248"/>
      <c r="Y82" s="249"/>
      <c r="Z82" s="248"/>
      <c r="AA82" s="248"/>
    </row>
    <row r="83" spans="1:27" s="176" customFormat="1" ht="15" customHeight="1" x14ac:dyDescent="0.2">
      <c r="A83" s="665"/>
      <c r="B83" s="666"/>
      <c r="C83" s="666"/>
      <c r="D83" s="666"/>
      <c r="E83" s="666"/>
      <c r="F83" s="666"/>
      <c r="G83" s="667"/>
      <c r="H83" s="248"/>
      <c r="I83" s="248"/>
      <c r="J83" s="248"/>
      <c r="K83" s="248"/>
      <c r="L83" s="248"/>
      <c r="M83" s="248"/>
      <c r="N83" s="251"/>
      <c r="O83" s="248"/>
      <c r="P83" s="248"/>
      <c r="Q83" s="248"/>
      <c r="R83" s="248"/>
      <c r="S83" s="248"/>
      <c r="T83" s="248"/>
      <c r="U83" s="248"/>
      <c r="V83" s="248"/>
      <c r="W83" s="248"/>
      <c r="X83" s="248"/>
      <c r="Y83" s="249"/>
      <c r="Z83" s="248"/>
      <c r="AA83" s="248"/>
    </row>
    <row r="84" spans="1:27" s="176" customFormat="1" ht="15" customHeight="1" x14ac:dyDescent="0.2">
      <c r="A84" s="660"/>
      <c r="B84" s="654"/>
      <c r="C84" s="654"/>
      <c r="D84" s="654"/>
      <c r="E84" s="654"/>
      <c r="F84" s="654"/>
      <c r="G84" s="659"/>
      <c r="H84" s="248"/>
      <c r="I84" s="248"/>
      <c r="J84" s="248"/>
      <c r="K84" s="248"/>
      <c r="L84" s="248"/>
      <c r="M84" s="248"/>
      <c r="N84" s="251"/>
      <c r="O84" s="248"/>
      <c r="P84" s="248"/>
      <c r="Q84" s="248"/>
      <c r="R84" s="248"/>
      <c r="S84" s="248"/>
      <c r="T84" s="248"/>
      <c r="U84" s="248"/>
      <c r="V84" s="248"/>
      <c r="W84" s="248"/>
      <c r="X84" s="248"/>
      <c r="Y84" s="249"/>
      <c r="Z84" s="248"/>
      <c r="AA84" s="248"/>
    </row>
    <row r="85" spans="1:27" s="176" customFormat="1" ht="83.25" customHeight="1" thickBot="1" x14ac:dyDescent="0.25">
      <c r="A85" s="668"/>
      <c r="B85" s="669"/>
      <c r="C85" s="669"/>
      <c r="D85" s="669"/>
      <c r="E85" s="669"/>
      <c r="F85" s="669"/>
      <c r="G85" s="670"/>
      <c r="H85" s="248"/>
      <c r="I85" s="248"/>
      <c r="J85" s="248"/>
      <c r="K85" s="248"/>
      <c r="L85" s="248"/>
      <c r="M85" s="248"/>
      <c r="N85" s="251"/>
      <c r="O85" s="248"/>
      <c r="P85" s="248"/>
      <c r="Q85" s="248"/>
      <c r="R85" s="248"/>
      <c r="S85" s="248"/>
      <c r="T85" s="248"/>
      <c r="U85" s="248"/>
      <c r="V85" s="248"/>
      <c r="W85" s="248"/>
      <c r="X85" s="248"/>
      <c r="Y85" s="249"/>
      <c r="Z85" s="248"/>
      <c r="AA85" s="248"/>
    </row>
    <row r="86" spans="1:27" s="176" customFormat="1" ht="15" customHeight="1" x14ac:dyDescent="0.2">
      <c r="A86" s="248"/>
      <c r="B86" s="248"/>
      <c r="C86" s="248"/>
      <c r="D86" s="248"/>
      <c r="E86" s="248"/>
      <c r="F86" s="248"/>
      <c r="G86" s="248"/>
      <c r="H86" s="248"/>
      <c r="I86" s="248"/>
      <c r="J86" s="248"/>
      <c r="K86" s="248"/>
      <c r="L86" s="248"/>
      <c r="M86" s="248"/>
      <c r="N86" s="251"/>
      <c r="O86" s="248"/>
      <c r="P86" s="248"/>
      <c r="Q86" s="248"/>
      <c r="R86" s="248"/>
      <c r="S86" s="248"/>
      <c r="T86" s="248"/>
      <c r="U86" s="248"/>
      <c r="V86" s="248"/>
      <c r="W86" s="248"/>
      <c r="X86" s="248"/>
      <c r="Y86" s="249"/>
      <c r="Z86" s="248"/>
      <c r="AA86" s="248"/>
    </row>
  </sheetData>
  <mergeCells count="189">
    <mergeCell ref="A66:G82"/>
    <mergeCell ref="K71:L71"/>
    <mergeCell ref="M71:P71"/>
    <mergeCell ref="A83:G85"/>
    <mergeCell ref="A55:U55"/>
    <mergeCell ref="A56:P57"/>
    <mergeCell ref="Q56:U63"/>
    <mergeCell ref="A58:P63"/>
    <mergeCell ref="A64:U64"/>
    <mergeCell ref="A65:G65"/>
    <mergeCell ref="A48:B49"/>
    <mergeCell ref="D48:G48"/>
    <mergeCell ref="D49:G49"/>
    <mergeCell ref="A50:B50"/>
    <mergeCell ref="F50:F53"/>
    <mergeCell ref="Q50:R50"/>
    <mergeCell ref="A51:B51"/>
    <mergeCell ref="A52:B52"/>
    <mergeCell ref="A53:B53"/>
    <mergeCell ref="A43:G43"/>
    <mergeCell ref="A44:G44"/>
    <mergeCell ref="H45:J45"/>
    <mergeCell ref="K45:M45"/>
    <mergeCell ref="N45:P45"/>
    <mergeCell ref="Q45:S45"/>
    <mergeCell ref="T40:T41"/>
    <mergeCell ref="U40:U41"/>
    <mergeCell ref="V40:V41"/>
    <mergeCell ref="W40:W41"/>
    <mergeCell ref="X40:X41"/>
    <mergeCell ref="A42:G42"/>
    <mergeCell ref="A40:A41"/>
    <mergeCell ref="B40:B41"/>
    <mergeCell ref="C40:C41"/>
    <mergeCell ref="D40:D41"/>
    <mergeCell ref="E40:E41"/>
    <mergeCell ref="F40:F41"/>
    <mergeCell ref="A38:A39"/>
    <mergeCell ref="B38:B39"/>
    <mergeCell ref="C38:C39"/>
    <mergeCell ref="D38:D39"/>
    <mergeCell ref="E38:E39"/>
    <mergeCell ref="F38:F39"/>
    <mergeCell ref="F34:F35"/>
    <mergeCell ref="A36:A37"/>
    <mergeCell ref="B36:B37"/>
    <mergeCell ref="C36:C37"/>
    <mergeCell ref="D36:D37"/>
    <mergeCell ref="E36:E37"/>
    <mergeCell ref="F36:F37"/>
    <mergeCell ref="T32:T33"/>
    <mergeCell ref="U32:U33"/>
    <mergeCell ref="V32:V33"/>
    <mergeCell ref="W32:W33"/>
    <mergeCell ref="X32:X33"/>
    <mergeCell ref="A34:A35"/>
    <mergeCell ref="B34:B35"/>
    <mergeCell ref="C34:C35"/>
    <mergeCell ref="D34:D35"/>
    <mergeCell ref="E34:E35"/>
    <mergeCell ref="A32:A33"/>
    <mergeCell ref="B32:B33"/>
    <mergeCell ref="C32:C33"/>
    <mergeCell ref="D32:D33"/>
    <mergeCell ref="E32:E33"/>
    <mergeCell ref="F32:F33"/>
    <mergeCell ref="F30:F31"/>
    <mergeCell ref="T30:T31"/>
    <mergeCell ref="U30:U31"/>
    <mergeCell ref="V30:V31"/>
    <mergeCell ref="W30:W31"/>
    <mergeCell ref="X30:X31"/>
    <mergeCell ref="T28:T29"/>
    <mergeCell ref="U28:U29"/>
    <mergeCell ref="V28:V29"/>
    <mergeCell ref="W28:W29"/>
    <mergeCell ref="X28:X29"/>
    <mergeCell ref="F28:F29"/>
    <mergeCell ref="A30:A31"/>
    <mergeCell ref="B30:B31"/>
    <mergeCell ref="C30:C31"/>
    <mergeCell ref="D30:D31"/>
    <mergeCell ref="E30:E31"/>
    <mergeCell ref="A28:A29"/>
    <mergeCell ref="B28:B29"/>
    <mergeCell ref="C28:C29"/>
    <mergeCell ref="D28:D29"/>
    <mergeCell ref="E28:E29"/>
    <mergeCell ref="F26:F27"/>
    <mergeCell ref="T26:T27"/>
    <mergeCell ref="U26:U27"/>
    <mergeCell ref="V26:V27"/>
    <mergeCell ref="W26:W27"/>
    <mergeCell ref="X26:X27"/>
    <mergeCell ref="T24:T25"/>
    <mergeCell ref="U24:U25"/>
    <mergeCell ref="V24:V25"/>
    <mergeCell ref="W24:W25"/>
    <mergeCell ref="X24:X25"/>
    <mergeCell ref="F24:F25"/>
    <mergeCell ref="A26:A27"/>
    <mergeCell ref="B26:B27"/>
    <mergeCell ref="C26:C27"/>
    <mergeCell ref="D26:D27"/>
    <mergeCell ref="E26:E27"/>
    <mergeCell ref="A24:A25"/>
    <mergeCell ref="B24:B25"/>
    <mergeCell ref="C24:C25"/>
    <mergeCell ref="D24:D25"/>
    <mergeCell ref="E24:E25"/>
    <mergeCell ref="T20:T21"/>
    <mergeCell ref="A22:A23"/>
    <mergeCell ref="B22:B23"/>
    <mergeCell ref="C22:C23"/>
    <mergeCell ref="D22:D23"/>
    <mergeCell ref="E22:E23"/>
    <mergeCell ref="F22:F23"/>
    <mergeCell ref="F18:F19"/>
    <mergeCell ref="A20:A21"/>
    <mergeCell ref="B20:B21"/>
    <mergeCell ref="C20:C21"/>
    <mergeCell ref="D20:D21"/>
    <mergeCell ref="E20:E21"/>
    <mergeCell ref="F20:F21"/>
    <mergeCell ref="T16:T17"/>
    <mergeCell ref="U16:U17"/>
    <mergeCell ref="V16:V17"/>
    <mergeCell ref="W16:W17"/>
    <mergeCell ref="X16:X17"/>
    <mergeCell ref="A18:A19"/>
    <mergeCell ref="B18:B19"/>
    <mergeCell ref="C18:C19"/>
    <mergeCell ref="D18:D19"/>
    <mergeCell ref="E18:E19"/>
    <mergeCell ref="A16:A17"/>
    <mergeCell ref="B16:B17"/>
    <mergeCell ref="C16:C17"/>
    <mergeCell ref="D16:D17"/>
    <mergeCell ref="E16:E17"/>
    <mergeCell ref="F16:F17"/>
    <mergeCell ref="A14:A15"/>
    <mergeCell ref="B14:B15"/>
    <mergeCell ref="C14:C15"/>
    <mergeCell ref="D14:D15"/>
    <mergeCell ref="E14:E15"/>
    <mergeCell ref="F14:F15"/>
    <mergeCell ref="F12:F13"/>
    <mergeCell ref="T12:T13"/>
    <mergeCell ref="U12:U13"/>
    <mergeCell ref="V12:V13"/>
    <mergeCell ref="W12:W13"/>
    <mergeCell ref="X12:X13"/>
    <mergeCell ref="T10:T11"/>
    <mergeCell ref="U10:U11"/>
    <mergeCell ref="V10:V11"/>
    <mergeCell ref="W10:W11"/>
    <mergeCell ref="X10:X11"/>
    <mergeCell ref="A12:A13"/>
    <mergeCell ref="B12:B13"/>
    <mergeCell ref="C12:C13"/>
    <mergeCell ref="D12:D13"/>
    <mergeCell ref="E12:E13"/>
    <mergeCell ref="A10:A11"/>
    <mergeCell ref="B10:B11"/>
    <mergeCell ref="C10:C11"/>
    <mergeCell ref="D10:D11"/>
    <mergeCell ref="E10:E11"/>
    <mergeCell ref="F10:F11"/>
    <mergeCell ref="A8:A9"/>
    <mergeCell ref="B8:B9"/>
    <mergeCell ref="C8:C9"/>
    <mergeCell ref="D8:D9"/>
    <mergeCell ref="E8:E9"/>
    <mergeCell ref="F8:F9"/>
    <mergeCell ref="A6:A7"/>
    <mergeCell ref="B6:B7"/>
    <mergeCell ref="C6:C7"/>
    <mergeCell ref="D6:D7"/>
    <mergeCell ref="E6:E7"/>
    <mergeCell ref="F6:F7"/>
    <mergeCell ref="A1:V1"/>
    <mergeCell ref="W1:X1"/>
    <mergeCell ref="A2:V3"/>
    <mergeCell ref="W2:X2"/>
    <mergeCell ref="W3:X3"/>
    <mergeCell ref="A4:G4"/>
    <mergeCell ref="H4:V4"/>
    <mergeCell ref="W4:W5"/>
    <mergeCell ref="X4:X5"/>
  </mergeCells>
  <conditionalFormatting sqref="H6:H7">
    <cfRule type="cellIs" dxfId="21" priority="1" operator="equal">
      <formula>1</formula>
    </cfRule>
    <cfRule type="cellIs" dxfId="20" priority="2" operator="equal">
      <formula>2</formula>
    </cfRule>
    <cfRule type="cellIs" dxfId="19" priority="3" operator="equal">
      <formula>3</formula>
    </cfRule>
  </conditionalFormatting>
  <conditionalFormatting sqref="H8:S41">
    <cfRule type="cellIs" dxfId="18" priority="4" operator="equal">
      <formula>1</formula>
    </cfRule>
    <cfRule type="cellIs" dxfId="17" priority="5" operator="equal">
      <formula>2</formula>
    </cfRule>
    <cfRule type="cellIs" dxfId="16" priority="6" operator="equal">
      <formula>3</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AEBC0-FF97-4CED-9BFC-C2A1C0187F85}">
  <dimension ref="A1:Y113"/>
  <sheetViews>
    <sheetView workbookViewId="0">
      <selection sqref="A1:XFD1048576"/>
    </sheetView>
  </sheetViews>
  <sheetFormatPr baseColWidth="10" defaultColWidth="9.140625" defaultRowHeight="15" x14ac:dyDescent="0.25"/>
  <cols>
    <col min="2" max="2" width="23.5703125" style="331" customWidth="1"/>
    <col min="3" max="3" width="21.7109375" style="332" customWidth="1"/>
    <col min="4" max="4" width="18.85546875" style="332" customWidth="1"/>
    <col min="5" max="6" width="21.7109375" style="332" customWidth="1"/>
    <col min="7" max="7" width="11.7109375" customWidth="1"/>
    <col min="20" max="20" width="16.85546875" hidden="1" customWidth="1"/>
    <col min="21" max="21" width="15.140625" hidden="1" customWidth="1"/>
    <col min="22" max="22" width="15.42578125" hidden="1" customWidth="1"/>
    <col min="23" max="24" width="13.140625" hidden="1" customWidth="1"/>
  </cols>
  <sheetData>
    <row r="1" spans="1:25" ht="15.75" thickBot="1" x14ac:dyDescent="0.3">
      <c r="A1" s="680"/>
      <c r="B1" s="681"/>
      <c r="C1" s="681"/>
      <c r="D1" s="682"/>
      <c r="E1" s="689" t="s">
        <v>889</v>
      </c>
      <c r="F1" s="689"/>
      <c r="G1" s="689"/>
      <c r="H1" s="689"/>
      <c r="I1" s="689"/>
      <c r="J1" s="689"/>
      <c r="K1" s="689"/>
      <c r="L1" s="689"/>
      <c r="M1" s="689"/>
      <c r="N1" s="689"/>
      <c r="O1" s="689"/>
      <c r="P1" s="689"/>
      <c r="Q1" s="689"/>
      <c r="R1" s="689"/>
      <c r="S1" s="689"/>
      <c r="T1" s="689"/>
      <c r="U1" s="690"/>
      <c r="V1" s="691" t="s">
        <v>890</v>
      </c>
      <c r="W1" s="692"/>
      <c r="X1" s="252"/>
      <c r="Y1" s="253"/>
    </row>
    <row r="2" spans="1:25" x14ac:dyDescent="0.25">
      <c r="A2" s="683"/>
      <c r="B2" s="684"/>
      <c r="C2" s="684"/>
      <c r="D2" s="685"/>
      <c r="E2" s="693" t="s">
        <v>891</v>
      </c>
      <c r="F2" s="693"/>
      <c r="G2" s="693"/>
      <c r="H2" s="693"/>
      <c r="I2" s="693"/>
      <c r="J2" s="693"/>
      <c r="K2" s="693"/>
      <c r="L2" s="693"/>
      <c r="M2" s="693"/>
      <c r="N2" s="693"/>
      <c r="O2" s="693"/>
      <c r="P2" s="693"/>
      <c r="Q2" s="693"/>
      <c r="R2" s="693"/>
      <c r="S2" s="693"/>
      <c r="T2" s="693"/>
      <c r="U2" s="694"/>
      <c r="V2" s="697" t="s">
        <v>892</v>
      </c>
      <c r="W2" s="698"/>
      <c r="X2" s="254"/>
      <c r="Y2" s="253"/>
    </row>
    <row r="3" spans="1:25" ht="15.75" thickBot="1" x14ac:dyDescent="0.3">
      <c r="A3" s="686"/>
      <c r="B3" s="687"/>
      <c r="C3" s="687"/>
      <c r="D3" s="688"/>
      <c r="E3" s="695"/>
      <c r="F3" s="695"/>
      <c r="G3" s="695"/>
      <c r="H3" s="695"/>
      <c r="I3" s="695"/>
      <c r="J3" s="695"/>
      <c r="K3" s="695"/>
      <c r="L3" s="695"/>
      <c r="M3" s="695"/>
      <c r="N3" s="695"/>
      <c r="O3" s="695"/>
      <c r="P3" s="695"/>
      <c r="Q3" s="695"/>
      <c r="R3" s="695"/>
      <c r="S3" s="695"/>
      <c r="T3" s="695"/>
      <c r="U3" s="696"/>
      <c r="V3" s="699" t="s">
        <v>893</v>
      </c>
      <c r="W3" s="698"/>
      <c r="X3" s="254"/>
      <c r="Y3" s="253"/>
    </row>
    <row r="4" spans="1:25" ht="15.75" thickBot="1" x14ac:dyDescent="0.3">
      <c r="A4" s="711"/>
      <c r="B4" s="712"/>
      <c r="C4" s="712"/>
      <c r="D4" s="712"/>
      <c r="E4" s="712"/>
      <c r="F4" s="712"/>
      <c r="G4" s="713"/>
      <c r="H4" s="714" t="s">
        <v>836</v>
      </c>
      <c r="I4" s="715"/>
      <c r="J4" s="715"/>
      <c r="K4" s="715"/>
      <c r="L4" s="715"/>
      <c r="M4" s="715"/>
      <c r="N4" s="715"/>
      <c r="O4" s="715"/>
      <c r="P4" s="715"/>
      <c r="Q4" s="715"/>
      <c r="R4" s="715"/>
      <c r="S4" s="716"/>
      <c r="T4" s="717" t="s">
        <v>894</v>
      </c>
      <c r="U4" s="719" t="s">
        <v>895</v>
      </c>
      <c r="V4" s="721" t="s">
        <v>896</v>
      </c>
      <c r="W4" s="723" t="s">
        <v>837</v>
      </c>
      <c r="X4" s="707" t="s">
        <v>838</v>
      </c>
      <c r="Y4" s="253"/>
    </row>
    <row r="5" spans="1:25" ht="15.75" thickBot="1" x14ac:dyDescent="0.3">
      <c r="A5" s="255"/>
      <c r="B5" s="256" t="s">
        <v>839</v>
      </c>
      <c r="C5" s="257" t="s">
        <v>897</v>
      </c>
      <c r="D5" s="258" t="s">
        <v>842</v>
      </c>
      <c r="E5" s="258" t="s">
        <v>898</v>
      </c>
      <c r="F5" s="258" t="s">
        <v>899</v>
      </c>
      <c r="G5" s="259" t="s">
        <v>784</v>
      </c>
      <c r="H5" s="260" t="s">
        <v>785</v>
      </c>
      <c r="I5" s="260" t="s">
        <v>786</v>
      </c>
      <c r="J5" s="260" t="s">
        <v>787</v>
      </c>
      <c r="K5" s="260" t="s">
        <v>788</v>
      </c>
      <c r="L5" s="260" t="s">
        <v>789</v>
      </c>
      <c r="M5" s="260" t="s">
        <v>790</v>
      </c>
      <c r="N5" s="260" t="s">
        <v>791</v>
      </c>
      <c r="O5" s="260" t="s">
        <v>792</v>
      </c>
      <c r="P5" s="260" t="s">
        <v>793</v>
      </c>
      <c r="Q5" s="260" t="s">
        <v>794</v>
      </c>
      <c r="R5" s="260" t="s">
        <v>795</v>
      </c>
      <c r="S5" s="260" t="s">
        <v>796</v>
      </c>
      <c r="T5" s="718"/>
      <c r="U5" s="720"/>
      <c r="V5" s="722"/>
      <c r="W5" s="724"/>
      <c r="X5" s="708"/>
      <c r="Y5" s="253"/>
    </row>
    <row r="6" spans="1:25" ht="21.75" customHeight="1" x14ac:dyDescent="0.25">
      <c r="A6" s="700">
        <v>1</v>
      </c>
      <c r="B6" s="709" t="s">
        <v>900</v>
      </c>
      <c r="C6" s="703"/>
      <c r="D6" s="705" t="s">
        <v>802</v>
      </c>
      <c r="E6" s="703" t="s">
        <v>901</v>
      </c>
      <c r="F6" s="703" t="s">
        <v>902</v>
      </c>
      <c r="G6" s="261" t="s">
        <v>903</v>
      </c>
      <c r="H6" s="262">
        <v>1</v>
      </c>
      <c r="I6" s="262"/>
      <c r="J6" s="262"/>
      <c r="K6" s="262"/>
      <c r="L6" s="263"/>
      <c r="M6" s="262"/>
      <c r="N6" s="262"/>
      <c r="O6" s="262"/>
      <c r="P6" s="262"/>
      <c r="Q6" s="262"/>
      <c r="R6" s="262"/>
      <c r="S6" s="264"/>
      <c r="T6" s="265"/>
      <c r="U6" s="266"/>
      <c r="V6" s="266"/>
      <c r="W6" s="266"/>
      <c r="X6" s="267"/>
      <c r="Y6" s="263"/>
    </row>
    <row r="7" spans="1:25" ht="25.5" customHeight="1" x14ac:dyDescent="0.25">
      <c r="A7" s="701"/>
      <c r="B7" s="710"/>
      <c r="C7" s="704"/>
      <c r="D7" s="706"/>
      <c r="E7" s="704"/>
      <c r="F7" s="704"/>
      <c r="G7" s="268" t="s">
        <v>904</v>
      </c>
      <c r="H7" s="269"/>
      <c r="I7" s="262"/>
      <c r="J7" s="262"/>
      <c r="K7" s="262"/>
      <c r="L7" s="270"/>
      <c r="M7" s="262"/>
      <c r="N7" s="262"/>
      <c r="O7" s="262"/>
      <c r="P7" s="262"/>
      <c r="Q7" s="262"/>
      <c r="R7" s="262"/>
      <c r="S7" s="264"/>
      <c r="T7" s="270"/>
      <c r="U7" s="266"/>
      <c r="V7" s="266"/>
      <c r="W7" s="266"/>
      <c r="X7" s="267"/>
      <c r="Y7" s="263"/>
    </row>
    <row r="8" spans="1:25" ht="26.25" customHeight="1" x14ac:dyDescent="0.25">
      <c r="A8" s="700">
        <v>2</v>
      </c>
      <c r="B8" s="702" t="s">
        <v>905</v>
      </c>
      <c r="C8" s="703"/>
      <c r="D8" s="705" t="s">
        <v>802</v>
      </c>
      <c r="E8" s="703" t="s">
        <v>901</v>
      </c>
      <c r="F8" s="703" t="s">
        <v>902</v>
      </c>
      <c r="G8" s="261" t="s">
        <v>903</v>
      </c>
      <c r="H8" s="262">
        <v>1</v>
      </c>
      <c r="I8" s="262"/>
      <c r="J8" s="262"/>
      <c r="K8" s="262"/>
      <c r="L8" s="262"/>
      <c r="M8" s="262"/>
      <c r="N8" s="262"/>
      <c r="O8" s="262"/>
      <c r="P8" s="262"/>
      <c r="Q8" s="262"/>
      <c r="R8" s="262"/>
      <c r="S8" s="264"/>
      <c r="T8" s="270"/>
      <c r="U8" s="266"/>
      <c r="V8" s="266"/>
      <c r="W8" s="266"/>
      <c r="X8" s="267"/>
      <c r="Y8" s="263"/>
    </row>
    <row r="9" spans="1:25" ht="27" customHeight="1" x14ac:dyDescent="0.25">
      <c r="A9" s="701"/>
      <c r="B9" s="702"/>
      <c r="C9" s="704"/>
      <c r="D9" s="706"/>
      <c r="E9" s="704"/>
      <c r="F9" s="704"/>
      <c r="G9" s="271" t="s">
        <v>904</v>
      </c>
      <c r="H9" s="269"/>
      <c r="I9" s="262"/>
      <c r="J9" s="262"/>
      <c r="K9" s="262"/>
      <c r="L9" s="262"/>
      <c r="M9" s="262"/>
      <c r="N9" s="262"/>
      <c r="O9" s="262"/>
      <c r="P9" s="262"/>
      <c r="Q9" s="262"/>
      <c r="R9" s="262"/>
      <c r="S9" s="264"/>
      <c r="T9" s="270"/>
      <c r="U9" s="266"/>
      <c r="V9" s="266"/>
      <c r="W9" s="266"/>
      <c r="X9" s="267"/>
      <c r="Y9" s="263"/>
    </row>
    <row r="10" spans="1:25" ht="46.5" customHeight="1" x14ac:dyDescent="0.25">
      <c r="A10" s="700">
        <v>3</v>
      </c>
      <c r="B10" s="726" t="s">
        <v>906</v>
      </c>
      <c r="C10" s="703" t="s">
        <v>907</v>
      </c>
      <c r="D10" s="705" t="s">
        <v>802</v>
      </c>
      <c r="E10" s="703" t="s">
        <v>908</v>
      </c>
      <c r="F10" s="703" t="s">
        <v>902</v>
      </c>
      <c r="G10" s="261" t="s">
        <v>903</v>
      </c>
      <c r="H10" s="269"/>
      <c r="I10" s="262">
        <v>1</v>
      </c>
      <c r="J10" s="262"/>
      <c r="K10" s="262"/>
      <c r="L10" s="262"/>
      <c r="M10" s="262">
        <v>1</v>
      </c>
      <c r="N10" s="262"/>
      <c r="O10" s="262"/>
      <c r="P10" s="262"/>
      <c r="Q10" s="262">
        <v>1</v>
      </c>
      <c r="R10" s="262"/>
      <c r="S10" s="262"/>
      <c r="T10" s="265"/>
      <c r="U10" s="266"/>
      <c r="V10" s="266"/>
      <c r="W10" s="266"/>
      <c r="X10" s="267"/>
      <c r="Y10" s="263"/>
    </row>
    <row r="11" spans="1:25" ht="42.75" customHeight="1" x14ac:dyDescent="0.25">
      <c r="A11" s="701"/>
      <c r="B11" s="727"/>
      <c r="C11" s="704"/>
      <c r="D11" s="706"/>
      <c r="E11" s="704"/>
      <c r="F11" s="704"/>
      <c r="G11" s="271" t="s">
        <v>904</v>
      </c>
      <c r="H11" s="269"/>
      <c r="I11" s="262"/>
      <c r="J11" s="262"/>
      <c r="K11" s="262"/>
      <c r="L11" s="262"/>
      <c r="M11" s="262"/>
      <c r="N11" s="262"/>
      <c r="O11" s="262"/>
      <c r="P11" s="262"/>
      <c r="Q11" s="262"/>
      <c r="R11" s="262"/>
      <c r="S11" s="264"/>
      <c r="T11" s="270"/>
      <c r="U11" s="266"/>
      <c r="V11" s="266"/>
      <c r="W11" s="266"/>
      <c r="X11" s="267"/>
      <c r="Y11" s="263"/>
    </row>
    <row r="12" spans="1:25" ht="26.25" customHeight="1" x14ac:dyDescent="0.25">
      <c r="A12" s="700">
        <v>4</v>
      </c>
      <c r="B12" s="725" t="s">
        <v>909</v>
      </c>
      <c r="C12" s="703" t="s">
        <v>910</v>
      </c>
      <c r="D12" s="705" t="s">
        <v>802</v>
      </c>
      <c r="E12" s="703" t="s">
        <v>911</v>
      </c>
      <c r="F12" s="703" t="s">
        <v>902</v>
      </c>
      <c r="G12" s="261" t="s">
        <v>903</v>
      </c>
      <c r="H12" s="262"/>
      <c r="I12" s="262"/>
      <c r="J12" s="262"/>
      <c r="K12" s="262"/>
      <c r="L12" s="262"/>
      <c r="M12" s="262"/>
      <c r="N12" s="262">
        <v>1</v>
      </c>
      <c r="O12" s="262"/>
      <c r="P12" s="262"/>
      <c r="Q12" s="262"/>
      <c r="R12" s="262"/>
      <c r="S12" s="264"/>
      <c r="T12" s="270"/>
      <c r="U12" s="266"/>
      <c r="V12" s="266"/>
      <c r="W12" s="266"/>
      <c r="X12" s="267"/>
      <c r="Y12" s="263"/>
    </row>
    <row r="13" spans="1:25" ht="25.5" customHeight="1" x14ac:dyDescent="0.25">
      <c r="A13" s="701"/>
      <c r="B13" s="725"/>
      <c r="C13" s="704"/>
      <c r="D13" s="706"/>
      <c r="E13" s="704"/>
      <c r="F13" s="704"/>
      <c r="G13" s="271" t="s">
        <v>904</v>
      </c>
      <c r="H13" s="262"/>
      <c r="I13" s="262"/>
      <c r="J13" s="262"/>
      <c r="K13" s="262"/>
      <c r="L13" s="262"/>
      <c r="M13" s="262"/>
      <c r="N13" s="262"/>
      <c r="O13" s="262"/>
      <c r="P13" s="262"/>
      <c r="Q13" s="262"/>
      <c r="R13" s="262"/>
      <c r="S13" s="264"/>
      <c r="T13" s="270"/>
      <c r="U13" s="266"/>
      <c r="V13" s="266"/>
      <c r="W13" s="266"/>
      <c r="X13" s="267"/>
      <c r="Y13" s="263"/>
    </row>
    <row r="14" spans="1:25" ht="47.25" customHeight="1" x14ac:dyDescent="0.25">
      <c r="A14" s="700">
        <v>5</v>
      </c>
      <c r="B14" s="728" t="s">
        <v>912</v>
      </c>
      <c r="C14" s="703" t="s">
        <v>913</v>
      </c>
      <c r="D14" s="705" t="s">
        <v>802</v>
      </c>
      <c r="E14" s="703" t="s">
        <v>911</v>
      </c>
      <c r="F14" s="703" t="s">
        <v>902</v>
      </c>
      <c r="G14" s="261" t="s">
        <v>903</v>
      </c>
      <c r="H14" s="262">
        <v>1</v>
      </c>
      <c r="I14" s="262">
        <v>1</v>
      </c>
      <c r="J14" s="262">
        <v>1</v>
      </c>
      <c r="K14" s="262">
        <v>1</v>
      </c>
      <c r="L14" s="262">
        <v>1</v>
      </c>
      <c r="M14" s="262">
        <v>1</v>
      </c>
      <c r="N14" s="262">
        <v>1</v>
      </c>
      <c r="O14" s="262">
        <v>1</v>
      </c>
      <c r="P14" s="262">
        <v>1</v>
      </c>
      <c r="Q14" s="262">
        <v>1</v>
      </c>
      <c r="R14" s="262">
        <v>1</v>
      </c>
      <c r="S14" s="264">
        <v>1</v>
      </c>
      <c r="T14" s="270"/>
      <c r="U14" s="270"/>
      <c r="V14" s="730"/>
      <c r="W14" s="732"/>
      <c r="X14" s="733"/>
      <c r="Y14" s="263"/>
    </row>
    <row r="15" spans="1:25" ht="41.25" customHeight="1" x14ac:dyDescent="0.25">
      <c r="A15" s="701"/>
      <c r="B15" s="729"/>
      <c r="C15" s="704"/>
      <c r="D15" s="706"/>
      <c r="E15" s="704"/>
      <c r="F15" s="704"/>
      <c r="G15" s="271" t="s">
        <v>904</v>
      </c>
      <c r="H15" s="269"/>
      <c r="I15" s="269"/>
      <c r="J15" s="269"/>
      <c r="K15" s="269"/>
      <c r="L15" s="269"/>
      <c r="M15" s="269"/>
      <c r="N15" s="269"/>
      <c r="O15" s="269"/>
      <c r="P15" s="269"/>
      <c r="Q15" s="269"/>
      <c r="R15" s="269"/>
      <c r="S15" s="274"/>
      <c r="T15" s="270"/>
      <c r="U15" s="270"/>
      <c r="V15" s="731"/>
      <c r="W15" s="731"/>
      <c r="X15" s="734"/>
      <c r="Y15" s="263"/>
    </row>
    <row r="16" spans="1:25" ht="23.25" customHeight="1" x14ac:dyDescent="0.25">
      <c r="A16" s="700">
        <v>6</v>
      </c>
      <c r="B16" s="728" t="s">
        <v>914</v>
      </c>
      <c r="C16" s="703" t="s">
        <v>913</v>
      </c>
      <c r="D16" s="705" t="s">
        <v>802</v>
      </c>
      <c r="E16" s="703" t="s">
        <v>911</v>
      </c>
      <c r="F16" s="703" t="s">
        <v>902</v>
      </c>
      <c r="G16" s="261" t="s">
        <v>903</v>
      </c>
      <c r="H16" s="262"/>
      <c r="I16" s="262"/>
      <c r="J16" s="262">
        <v>1</v>
      </c>
      <c r="K16" s="262"/>
      <c r="L16" s="262"/>
      <c r="M16" s="262"/>
      <c r="N16" s="262"/>
      <c r="O16" s="262"/>
      <c r="P16" s="262"/>
      <c r="Q16" s="262"/>
      <c r="R16" s="262"/>
      <c r="S16" s="264"/>
      <c r="T16" s="270"/>
      <c r="U16" s="270"/>
      <c r="V16" s="270"/>
      <c r="W16" s="272"/>
      <c r="X16" s="273"/>
      <c r="Y16" s="263"/>
    </row>
    <row r="17" spans="1:25" ht="21.75" customHeight="1" x14ac:dyDescent="0.25">
      <c r="A17" s="701"/>
      <c r="B17" s="729"/>
      <c r="C17" s="704"/>
      <c r="D17" s="706"/>
      <c r="E17" s="704"/>
      <c r="F17" s="704"/>
      <c r="G17" s="271" t="s">
        <v>904</v>
      </c>
      <c r="H17" s="262"/>
      <c r="I17" s="262"/>
      <c r="J17" s="262"/>
      <c r="K17" s="262"/>
      <c r="L17" s="262"/>
      <c r="M17" s="262"/>
      <c r="N17" s="262"/>
      <c r="O17" s="262"/>
      <c r="P17" s="262"/>
      <c r="Q17" s="262"/>
      <c r="R17" s="262"/>
      <c r="S17" s="264"/>
      <c r="T17" s="270"/>
      <c r="U17" s="270"/>
      <c r="V17" s="270"/>
      <c r="W17" s="272"/>
      <c r="X17" s="273"/>
      <c r="Y17" s="263"/>
    </row>
    <row r="18" spans="1:25" ht="25.5" customHeight="1" x14ac:dyDescent="0.25">
      <c r="A18" s="700">
        <v>7</v>
      </c>
      <c r="B18" s="728" t="s">
        <v>915</v>
      </c>
      <c r="C18" s="703" t="s">
        <v>913</v>
      </c>
      <c r="D18" s="705" t="s">
        <v>802</v>
      </c>
      <c r="E18" s="703" t="s">
        <v>911</v>
      </c>
      <c r="F18" s="703" t="s">
        <v>902</v>
      </c>
      <c r="G18" s="261" t="s">
        <v>903</v>
      </c>
      <c r="H18" s="262"/>
      <c r="I18" s="262"/>
      <c r="J18" s="262">
        <v>1</v>
      </c>
      <c r="K18" s="262"/>
      <c r="L18" s="262"/>
      <c r="M18" s="262"/>
      <c r="N18" s="262"/>
      <c r="O18" s="262"/>
      <c r="P18" s="262"/>
      <c r="Q18" s="262"/>
      <c r="R18" s="262"/>
      <c r="S18" s="264"/>
      <c r="T18" s="270"/>
      <c r="U18" s="270"/>
      <c r="V18" s="270"/>
      <c r="W18" s="272"/>
      <c r="X18" s="273"/>
      <c r="Y18" s="263"/>
    </row>
    <row r="19" spans="1:25" ht="22.5" customHeight="1" x14ac:dyDescent="0.25">
      <c r="A19" s="701"/>
      <c r="B19" s="729"/>
      <c r="C19" s="704"/>
      <c r="D19" s="706"/>
      <c r="E19" s="704"/>
      <c r="F19" s="704"/>
      <c r="G19" s="271" t="s">
        <v>904</v>
      </c>
      <c r="H19" s="262"/>
      <c r="I19" s="262"/>
      <c r="J19" s="262"/>
      <c r="K19" s="262"/>
      <c r="L19" s="262"/>
      <c r="M19" s="262"/>
      <c r="N19" s="262"/>
      <c r="O19" s="262"/>
      <c r="P19" s="262"/>
      <c r="Q19" s="262"/>
      <c r="R19" s="262"/>
      <c r="S19" s="264"/>
      <c r="T19" s="270"/>
      <c r="U19" s="270"/>
      <c r="V19" s="270"/>
      <c r="W19" s="272"/>
      <c r="X19" s="273"/>
      <c r="Y19" s="263"/>
    </row>
    <row r="20" spans="1:25" ht="21" customHeight="1" x14ac:dyDescent="0.25">
      <c r="A20" s="700">
        <v>8</v>
      </c>
      <c r="B20" s="735" t="s">
        <v>916</v>
      </c>
      <c r="C20" s="703" t="s">
        <v>910</v>
      </c>
      <c r="D20" s="705" t="s">
        <v>917</v>
      </c>
      <c r="E20" s="703" t="s">
        <v>911</v>
      </c>
      <c r="F20" s="703" t="s">
        <v>902</v>
      </c>
      <c r="G20" s="261" t="s">
        <v>903</v>
      </c>
      <c r="H20" s="262"/>
      <c r="I20" s="262"/>
      <c r="J20" s="262"/>
      <c r="K20" s="262"/>
      <c r="L20" s="262">
        <v>1</v>
      </c>
      <c r="M20" s="262"/>
      <c r="N20" s="262"/>
      <c r="O20" s="262"/>
      <c r="P20" s="262"/>
      <c r="Q20" s="262"/>
      <c r="R20" s="262"/>
      <c r="S20" s="264"/>
      <c r="T20" s="270"/>
      <c r="U20" s="270"/>
      <c r="V20" s="270"/>
      <c r="W20" s="272"/>
      <c r="X20" s="273"/>
      <c r="Y20" s="263"/>
    </row>
    <row r="21" spans="1:25" ht="21.75" customHeight="1" x14ac:dyDescent="0.25">
      <c r="A21" s="701"/>
      <c r="B21" s="736"/>
      <c r="C21" s="704"/>
      <c r="D21" s="706"/>
      <c r="E21" s="704"/>
      <c r="F21" s="704"/>
      <c r="G21" s="271" t="s">
        <v>904</v>
      </c>
      <c r="H21" s="262"/>
      <c r="I21" s="262"/>
      <c r="J21" s="262"/>
      <c r="K21" s="262"/>
      <c r="L21" s="262"/>
      <c r="M21" s="262"/>
      <c r="N21" s="262"/>
      <c r="O21" s="275"/>
      <c r="P21" s="262"/>
      <c r="Q21" s="262"/>
      <c r="R21" s="262"/>
      <c r="S21" s="264"/>
      <c r="T21" s="270"/>
      <c r="U21" s="270"/>
      <c r="V21" s="270"/>
      <c r="W21" s="272"/>
      <c r="X21" s="273"/>
      <c r="Y21" s="263"/>
    </row>
    <row r="22" spans="1:25" ht="20.25" customHeight="1" x14ac:dyDescent="0.25">
      <c r="A22" s="700">
        <v>9</v>
      </c>
      <c r="B22" s="709" t="s">
        <v>918</v>
      </c>
      <c r="C22" s="703" t="s">
        <v>910</v>
      </c>
      <c r="D22" s="705" t="s">
        <v>802</v>
      </c>
      <c r="E22" s="703" t="s">
        <v>911</v>
      </c>
      <c r="F22" s="703" t="s">
        <v>902</v>
      </c>
      <c r="G22" s="261" t="s">
        <v>903</v>
      </c>
      <c r="H22" s="262"/>
      <c r="I22" s="262"/>
      <c r="J22" s="262"/>
      <c r="K22" s="262"/>
      <c r="L22" s="262"/>
      <c r="M22" s="262">
        <v>1</v>
      </c>
      <c r="N22" s="262"/>
      <c r="O22" s="262"/>
      <c r="P22" s="262"/>
      <c r="Q22" s="262"/>
      <c r="R22" s="262"/>
      <c r="S22" s="264"/>
      <c r="T22" s="270"/>
      <c r="U22" s="270"/>
      <c r="V22" s="270"/>
      <c r="W22" s="272"/>
      <c r="X22" s="273"/>
      <c r="Y22" s="263"/>
    </row>
    <row r="23" spans="1:25" ht="26.25" customHeight="1" x14ac:dyDescent="0.25">
      <c r="A23" s="701"/>
      <c r="B23" s="710"/>
      <c r="C23" s="704"/>
      <c r="D23" s="706"/>
      <c r="E23" s="704"/>
      <c r="F23" s="704"/>
      <c r="G23" s="271" t="s">
        <v>904</v>
      </c>
      <c r="H23" s="262"/>
      <c r="I23" s="276"/>
      <c r="J23" s="262"/>
      <c r="K23" s="262"/>
      <c r="L23" s="262"/>
      <c r="M23" s="262"/>
      <c r="N23" s="262"/>
      <c r="O23" s="262"/>
      <c r="P23" s="262"/>
      <c r="Q23" s="262"/>
      <c r="R23" s="262"/>
      <c r="S23" s="264"/>
      <c r="T23" s="270"/>
      <c r="U23" s="270"/>
      <c r="V23" s="270"/>
      <c r="W23" s="272"/>
      <c r="X23" s="273"/>
      <c r="Y23" s="263"/>
    </row>
    <row r="24" spans="1:25" ht="28.5" customHeight="1" x14ac:dyDescent="0.25">
      <c r="A24" s="700">
        <v>10</v>
      </c>
      <c r="B24" s="709" t="s">
        <v>919</v>
      </c>
      <c r="C24" s="703" t="s">
        <v>910</v>
      </c>
      <c r="D24" s="705" t="s">
        <v>802</v>
      </c>
      <c r="E24" s="703" t="s">
        <v>911</v>
      </c>
      <c r="F24" s="703" t="s">
        <v>902</v>
      </c>
      <c r="G24" s="261" t="s">
        <v>903</v>
      </c>
      <c r="H24" s="277"/>
      <c r="I24" s="278"/>
      <c r="J24" s="279"/>
      <c r="K24" s="262"/>
      <c r="L24" s="262"/>
      <c r="M24" s="262"/>
      <c r="N24" s="262"/>
      <c r="O24" s="262"/>
      <c r="P24" s="262"/>
      <c r="Q24" s="262">
        <v>1</v>
      </c>
      <c r="R24" s="262"/>
      <c r="S24" s="264"/>
      <c r="T24" s="270"/>
      <c r="U24" s="270"/>
      <c r="V24" s="270"/>
      <c r="W24" s="272"/>
      <c r="X24" s="273"/>
      <c r="Y24" s="263"/>
    </row>
    <row r="25" spans="1:25" ht="18.75" customHeight="1" x14ac:dyDescent="0.25">
      <c r="A25" s="701"/>
      <c r="B25" s="710"/>
      <c r="C25" s="704"/>
      <c r="D25" s="706"/>
      <c r="E25" s="704"/>
      <c r="F25" s="704"/>
      <c r="G25" s="271" t="s">
        <v>904</v>
      </c>
      <c r="H25" s="277"/>
      <c r="I25" s="280"/>
      <c r="J25" s="279"/>
      <c r="K25" s="262"/>
      <c r="L25" s="262"/>
      <c r="M25" s="262"/>
      <c r="N25" s="275"/>
      <c r="O25" s="262"/>
      <c r="P25" s="262"/>
      <c r="Q25" s="262"/>
      <c r="R25" s="262"/>
      <c r="S25" s="264"/>
      <c r="T25" s="270"/>
      <c r="U25" s="270"/>
      <c r="V25" s="270"/>
      <c r="W25" s="272"/>
      <c r="X25" s="273"/>
      <c r="Y25" s="263"/>
    </row>
    <row r="26" spans="1:25" ht="27" customHeight="1" x14ac:dyDescent="0.25">
      <c r="A26" s="700">
        <v>11</v>
      </c>
      <c r="B26" s="709" t="s">
        <v>920</v>
      </c>
      <c r="C26" s="703" t="s">
        <v>910</v>
      </c>
      <c r="D26" s="705" t="s">
        <v>802</v>
      </c>
      <c r="E26" s="703" t="s">
        <v>911</v>
      </c>
      <c r="F26" s="703" t="s">
        <v>902</v>
      </c>
      <c r="G26" s="261" t="s">
        <v>903</v>
      </c>
      <c r="H26" s="262"/>
      <c r="I26" s="262"/>
      <c r="J26" s="262"/>
      <c r="K26" s="262"/>
      <c r="L26" s="262"/>
      <c r="M26" s="262"/>
      <c r="N26" s="262"/>
      <c r="O26" s="262"/>
      <c r="P26" s="262"/>
      <c r="Q26" s="262"/>
      <c r="R26" s="262">
        <v>1</v>
      </c>
      <c r="S26" s="264"/>
      <c r="T26" s="270"/>
      <c r="U26" s="270"/>
      <c r="V26" s="270"/>
      <c r="W26" s="272"/>
      <c r="X26" s="273"/>
      <c r="Y26" s="263"/>
    </row>
    <row r="27" spans="1:25" ht="29.25" customHeight="1" x14ac:dyDescent="0.25">
      <c r="A27" s="701"/>
      <c r="B27" s="710"/>
      <c r="C27" s="704"/>
      <c r="D27" s="706"/>
      <c r="E27" s="704"/>
      <c r="F27" s="704"/>
      <c r="G27" s="271" t="s">
        <v>904</v>
      </c>
      <c r="H27" s="262"/>
      <c r="I27" s="262"/>
      <c r="J27" s="262"/>
      <c r="K27" s="262"/>
      <c r="L27" s="262"/>
      <c r="M27" s="262"/>
      <c r="N27" s="262"/>
      <c r="O27" s="262"/>
      <c r="P27" s="262"/>
      <c r="Q27" s="262"/>
      <c r="R27" s="262"/>
      <c r="S27" s="264"/>
      <c r="T27" s="270"/>
      <c r="U27" s="270"/>
      <c r="V27" s="270"/>
      <c r="W27" s="272"/>
      <c r="X27" s="273"/>
      <c r="Y27" s="263"/>
    </row>
    <row r="28" spans="1:25" ht="22.5" customHeight="1" x14ac:dyDescent="0.25">
      <c r="A28" s="700">
        <v>12</v>
      </c>
      <c r="B28" s="737" t="s">
        <v>921</v>
      </c>
      <c r="C28" s="703" t="s">
        <v>913</v>
      </c>
      <c r="D28" s="705" t="s">
        <v>802</v>
      </c>
      <c r="E28" s="703" t="s">
        <v>911</v>
      </c>
      <c r="F28" s="703" t="s">
        <v>902</v>
      </c>
      <c r="G28" s="261" t="s">
        <v>903</v>
      </c>
      <c r="H28" s="262">
        <v>1</v>
      </c>
      <c r="I28" s="262">
        <v>1</v>
      </c>
      <c r="J28" s="262">
        <v>1</v>
      </c>
      <c r="K28" s="262">
        <v>1</v>
      </c>
      <c r="L28" s="262">
        <v>1</v>
      </c>
      <c r="M28" s="262">
        <v>1</v>
      </c>
      <c r="N28" s="262">
        <v>1</v>
      </c>
      <c r="O28" s="262">
        <v>1</v>
      </c>
      <c r="P28" s="262">
        <v>1</v>
      </c>
      <c r="Q28" s="262">
        <v>1</v>
      </c>
      <c r="R28" s="262">
        <v>1</v>
      </c>
      <c r="S28" s="264">
        <v>1</v>
      </c>
      <c r="T28" s="270"/>
      <c r="U28" s="270"/>
      <c r="V28" s="270"/>
      <c r="W28" s="272"/>
      <c r="X28" s="273"/>
      <c r="Y28" s="263"/>
    </row>
    <row r="29" spans="1:25" ht="27.75" customHeight="1" x14ac:dyDescent="0.25">
      <c r="A29" s="701"/>
      <c r="B29" s="736"/>
      <c r="C29" s="704"/>
      <c r="D29" s="706"/>
      <c r="E29" s="704"/>
      <c r="F29" s="704"/>
      <c r="G29" s="271" t="s">
        <v>904</v>
      </c>
      <c r="H29" s="262"/>
      <c r="I29" s="262"/>
      <c r="J29" s="262"/>
      <c r="K29" s="262"/>
      <c r="L29" s="262"/>
      <c r="M29" s="262"/>
      <c r="N29" s="262"/>
      <c r="O29" s="275"/>
      <c r="P29" s="262"/>
      <c r="Q29" s="262"/>
      <c r="R29" s="262"/>
      <c r="S29" s="264"/>
      <c r="T29" s="270"/>
      <c r="U29" s="270"/>
      <c r="V29" s="270"/>
      <c r="W29" s="272"/>
      <c r="X29" s="273"/>
      <c r="Y29" s="263"/>
    </row>
    <row r="30" spans="1:25" ht="21.75" customHeight="1" x14ac:dyDescent="0.25">
      <c r="A30" s="700">
        <v>13</v>
      </c>
      <c r="B30" s="735" t="s">
        <v>922</v>
      </c>
      <c r="C30" s="703" t="s">
        <v>910</v>
      </c>
      <c r="D30" s="705" t="s">
        <v>802</v>
      </c>
      <c r="E30" s="703" t="s">
        <v>911</v>
      </c>
      <c r="F30" s="703" t="s">
        <v>902</v>
      </c>
      <c r="G30" s="261" t="s">
        <v>903</v>
      </c>
      <c r="H30" s="262"/>
      <c r="I30" s="262"/>
      <c r="J30" s="262"/>
      <c r="K30" s="262"/>
      <c r="L30" s="262"/>
      <c r="M30" s="262"/>
      <c r="N30" s="262"/>
      <c r="O30" s="262"/>
      <c r="P30" s="262"/>
      <c r="Q30" s="262"/>
      <c r="R30" s="262"/>
      <c r="S30" s="264">
        <v>1</v>
      </c>
      <c r="T30" s="281"/>
      <c r="U30" s="281"/>
      <c r="V30" s="281"/>
      <c r="W30" s="281"/>
      <c r="X30" s="282"/>
      <c r="Y30" s="263"/>
    </row>
    <row r="31" spans="1:25" ht="30.75" customHeight="1" x14ac:dyDescent="0.25">
      <c r="A31" s="701"/>
      <c r="B31" s="736"/>
      <c r="C31" s="704"/>
      <c r="D31" s="706"/>
      <c r="E31" s="704"/>
      <c r="F31" s="704"/>
      <c r="G31" s="271" t="s">
        <v>904</v>
      </c>
      <c r="H31" s="262"/>
      <c r="I31" s="262"/>
      <c r="J31" s="262"/>
      <c r="K31" s="262"/>
      <c r="L31" s="262"/>
      <c r="M31" s="262"/>
      <c r="N31" s="262"/>
      <c r="O31" s="262"/>
      <c r="P31" s="262"/>
      <c r="Q31" s="262"/>
      <c r="R31" s="262"/>
      <c r="S31" s="264"/>
      <c r="T31" s="281"/>
      <c r="U31" s="281"/>
      <c r="V31" s="281"/>
      <c r="W31" s="281"/>
      <c r="X31" s="282"/>
      <c r="Y31" s="263"/>
    </row>
    <row r="32" spans="1:25" ht="25.5" customHeight="1" x14ac:dyDescent="0.25">
      <c r="A32" s="700">
        <v>14</v>
      </c>
      <c r="B32" s="740" t="s">
        <v>923</v>
      </c>
      <c r="C32" s="704" t="s">
        <v>924</v>
      </c>
      <c r="D32" s="706" t="s">
        <v>917</v>
      </c>
      <c r="E32" s="704" t="s">
        <v>911</v>
      </c>
      <c r="F32" s="704" t="s">
        <v>902</v>
      </c>
      <c r="G32" s="283" t="s">
        <v>903</v>
      </c>
      <c r="H32" s="262"/>
      <c r="I32" s="262"/>
      <c r="J32" s="262"/>
      <c r="K32" s="262"/>
      <c r="L32" s="262"/>
      <c r="M32" s="262">
        <v>1</v>
      </c>
      <c r="N32" s="262"/>
      <c r="O32" s="262"/>
      <c r="P32" s="262"/>
      <c r="Q32" s="262"/>
      <c r="R32" s="262"/>
      <c r="S32" s="264">
        <v>1</v>
      </c>
      <c r="T32" s="281"/>
      <c r="U32" s="281"/>
      <c r="V32" s="281"/>
      <c r="W32" s="281"/>
      <c r="X32" s="282"/>
      <c r="Y32" s="263"/>
    </row>
    <row r="33" spans="1:25" ht="35.25" customHeight="1" x14ac:dyDescent="0.25">
      <c r="A33" s="701"/>
      <c r="B33" s="741"/>
      <c r="C33" s="704"/>
      <c r="D33" s="706"/>
      <c r="E33" s="704"/>
      <c r="F33" s="704"/>
      <c r="G33" s="284" t="s">
        <v>904</v>
      </c>
      <c r="H33" s="262"/>
      <c r="I33" s="262"/>
      <c r="J33" s="262"/>
      <c r="K33" s="262"/>
      <c r="L33" s="262"/>
      <c r="M33" s="262"/>
      <c r="N33" s="262"/>
      <c r="O33" s="262"/>
      <c r="P33" s="262"/>
      <c r="Q33" s="262"/>
      <c r="R33" s="262"/>
      <c r="S33" s="264"/>
      <c r="T33" s="281"/>
      <c r="U33" s="281"/>
      <c r="V33" s="281"/>
      <c r="W33" s="281"/>
      <c r="X33" s="282"/>
      <c r="Y33" s="263"/>
    </row>
    <row r="34" spans="1:25" ht="35.25" customHeight="1" x14ac:dyDescent="0.25">
      <c r="A34" s="700">
        <v>15</v>
      </c>
      <c r="B34" s="738" t="s">
        <v>925</v>
      </c>
      <c r="C34" s="704" t="s">
        <v>924</v>
      </c>
      <c r="D34" s="706" t="s">
        <v>917</v>
      </c>
      <c r="E34" s="704" t="s">
        <v>911</v>
      </c>
      <c r="F34" s="704" t="s">
        <v>902</v>
      </c>
      <c r="G34" s="283" t="s">
        <v>903</v>
      </c>
      <c r="H34" s="262"/>
      <c r="I34" s="262"/>
      <c r="J34" s="262"/>
      <c r="K34" s="262"/>
      <c r="L34" s="262">
        <v>1</v>
      </c>
      <c r="M34" s="262"/>
      <c r="N34" s="262"/>
      <c r="O34" s="262"/>
      <c r="P34" s="262"/>
      <c r="Q34" s="262"/>
      <c r="R34" s="262"/>
      <c r="S34" s="264"/>
      <c r="T34" s="281"/>
      <c r="U34" s="281"/>
      <c r="V34" s="281"/>
      <c r="W34" s="281"/>
      <c r="X34" s="282"/>
      <c r="Y34" s="263"/>
    </row>
    <row r="35" spans="1:25" ht="35.25" customHeight="1" x14ac:dyDescent="0.25">
      <c r="A35" s="701"/>
      <c r="B35" s="739"/>
      <c r="C35" s="704"/>
      <c r="D35" s="706"/>
      <c r="E35" s="704"/>
      <c r="F35" s="704"/>
      <c r="G35" s="284" t="s">
        <v>904</v>
      </c>
      <c r="H35" s="262"/>
      <c r="I35" s="262"/>
      <c r="J35" s="262"/>
      <c r="K35" s="262"/>
      <c r="L35" s="262"/>
      <c r="M35" s="262"/>
      <c r="N35" s="262"/>
      <c r="O35" s="262"/>
      <c r="P35" s="262"/>
      <c r="Q35" s="262"/>
      <c r="R35" s="262"/>
      <c r="S35" s="264"/>
      <c r="T35" s="281"/>
      <c r="U35" s="281"/>
      <c r="V35" s="281"/>
      <c r="W35" s="281"/>
      <c r="X35" s="282"/>
      <c r="Y35" s="263"/>
    </row>
    <row r="36" spans="1:25" ht="42.75" customHeight="1" x14ac:dyDescent="0.25">
      <c r="A36" s="700">
        <v>16</v>
      </c>
      <c r="B36" s="742" t="s">
        <v>926</v>
      </c>
      <c r="C36" s="704" t="s">
        <v>927</v>
      </c>
      <c r="D36" s="706" t="s">
        <v>928</v>
      </c>
      <c r="E36" s="704" t="s">
        <v>911</v>
      </c>
      <c r="F36" s="704" t="s">
        <v>902</v>
      </c>
      <c r="G36" s="283" t="s">
        <v>903</v>
      </c>
      <c r="H36" s="262"/>
      <c r="I36" s="262"/>
      <c r="J36" s="262"/>
      <c r="K36" s="262">
        <v>1</v>
      </c>
      <c r="L36" s="269"/>
      <c r="M36" s="262"/>
      <c r="N36" s="269"/>
      <c r="O36" s="262">
        <v>1</v>
      </c>
      <c r="P36" s="262"/>
      <c r="Q36" s="262"/>
      <c r="R36" s="262"/>
      <c r="S36" s="264">
        <v>1</v>
      </c>
      <c r="T36" s="281"/>
      <c r="U36" s="281"/>
      <c r="V36" s="281"/>
      <c r="W36" s="281"/>
      <c r="X36" s="282"/>
      <c r="Y36" s="263"/>
    </row>
    <row r="37" spans="1:25" ht="32.25" customHeight="1" x14ac:dyDescent="0.25">
      <c r="A37" s="701"/>
      <c r="B37" s="742"/>
      <c r="C37" s="704"/>
      <c r="D37" s="706"/>
      <c r="E37" s="704"/>
      <c r="F37" s="704"/>
      <c r="G37" s="284" t="s">
        <v>904</v>
      </c>
      <c r="H37" s="262"/>
      <c r="I37" s="262"/>
      <c r="J37" s="262"/>
      <c r="K37" s="262"/>
      <c r="L37" s="262"/>
      <c r="M37" s="262"/>
      <c r="N37" s="275"/>
      <c r="O37" s="262"/>
      <c r="P37" s="262"/>
      <c r="Q37" s="262"/>
      <c r="R37" s="262"/>
      <c r="S37" s="264"/>
      <c r="T37" s="281"/>
      <c r="U37" s="281"/>
      <c r="V37" s="281"/>
      <c r="W37" s="281"/>
      <c r="X37" s="282"/>
      <c r="Y37" s="263"/>
    </row>
    <row r="38" spans="1:25" ht="30" customHeight="1" x14ac:dyDescent="0.25">
      <c r="A38" s="700">
        <v>17</v>
      </c>
      <c r="B38" s="742" t="s">
        <v>929</v>
      </c>
      <c r="C38" s="704" t="s">
        <v>910</v>
      </c>
      <c r="D38" s="706" t="s">
        <v>802</v>
      </c>
      <c r="E38" s="704" t="s">
        <v>911</v>
      </c>
      <c r="F38" s="704" t="s">
        <v>902</v>
      </c>
      <c r="G38" s="283" t="s">
        <v>903</v>
      </c>
      <c r="H38" s="262"/>
      <c r="I38" s="276"/>
      <c r="J38" s="262"/>
      <c r="K38" s="262"/>
      <c r="L38" s="262"/>
      <c r="M38" s="262"/>
      <c r="N38" s="262"/>
      <c r="O38" s="262"/>
      <c r="P38" s="262"/>
      <c r="Q38" s="262">
        <v>1</v>
      </c>
      <c r="R38" s="262"/>
      <c r="S38" s="264"/>
      <c r="T38" s="281"/>
      <c r="U38" s="281"/>
      <c r="V38" s="281"/>
      <c r="W38" s="281"/>
      <c r="X38" s="282"/>
      <c r="Y38" s="263"/>
    </row>
    <row r="39" spans="1:25" ht="25.5" customHeight="1" x14ac:dyDescent="0.25">
      <c r="A39" s="701"/>
      <c r="B39" s="742"/>
      <c r="C39" s="704"/>
      <c r="D39" s="706"/>
      <c r="E39" s="704"/>
      <c r="F39" s="704"/>
      <c r="G39" s="284" t="s">
        <v>904</v>
      </c>
      <c r="H39" s="277"/>
      <c r="I39" s="280"/>
      <c r="J39" s="279"/>
      <c r="K39" s="262"/>
      <c r="L39" s="276"/>
      <c r="M39" s="262"/>
      <c r="N39" s="262"/>
      <c r="O39" s="262"/>
      <c r="P39" s="262"/>
      <c r="Q39" s="262"/>
      <c r="R39" s="262"/>
      <c r="S39" s="264"/>
      <c r="T39" s="281"/>
      <c r="U39" s="281"/>
      <c r="V39" s="281"/>
      <c r="W39" s="281"/>
      <c r="X39" s="282"/>
      <c r="Y39" s="263"/>
    </row>
    <row r="40" spans="1:25" ht="27.75" customHeight="1" x14ac:dyDescent="0.25">
      <c r="A40" s="700">
        <v>18</v>
      </c>
      <c r="B40" s="743" t="s">
        <v>930</v>
      </c>
      <c r="C40" s="704" t="s">
        <v>913</v>
      </c>
      <c r="D40" s="706" t="s">
        <v>802</v>
      </c>
      <c r="E40" s="704" t="s">
        <v>911</v>
      </c>
      <c r="F40" s="704" t="s">
        <v>902</v>
      </c>
      <c r="G40" s="283" t="s">
        <v>903</v>
      </c>
      <c r="H40" s="277"/>
      <c r="I40" s="280"/>
      <c r="J40" s="279">
        <v>1</v>
      </c>
      <c r="K40" s="277"/>
      <c r="L40" s="279">
        <v>1</v>
      </c>
      <c r="M40" s="279"/>
      <c r="N40" s="262">
        <v>1</v>
      </c>
      <c r="O40" s="262"/>
      <c r="P40" s="262">
        <v>1</v>
      </c>
      <c r="Q40" s="262"/>
      <c r="R40" s="262">
        <v>1</v>
      </c>
      <c r="S40" s="264"/>
      <c r="T40" s="281"/>
      <c r="U40" s="281"/>
      <c r="V40" s="281"/>
      <c r="W40" s="281"/>
      <c r="X40" s="282"/>
      <c r="Y40" s="263"/>
    </row>
    <row r="41" spans="1:25" ht="27" customHeight="1" x14ac:dyDescent="0.25">
      <c r="A41" s="701"/>
      <c r="B41" s="742"/>
      <c r="C41" s="704"/>
      <c r="D41" s="706"/>
      <c r="E41" s="704"/>
      <c r="F41" s="704"/>
      <c r="G41" s="284" t="s">
        <v>904</v>
      </c>
      <c r="H41" s="277"/>
      <c r="I41" s="280"/>
      <c r="J41" s="279"/>
      <c r="K41" s="277"/>
      <c r="L41" s="280"/>
      <c r="M41" s="279"/>
      <c r="N41" s="262"/>
      <c r="O41" s="262"/>
      <c r="P41" s="262"/>
      <c r="Q41" s="262"/>
      <c r="R41" s="262"/>
      <c r="S41" s="264"/>
      <c r="T41" s="281"/>
      <c r="U41" s="281"/>
      <c r="V41" s="281"/>
      <c r="W41" s="281"/>
      <c r="X41" s="282"/>
      <c r="Y41" s="263"/>
    </row>
    <row r="42" spans="1:25" ht="24" customHeight="1" x14ac:dyDescent="0.25">
      <c r="A42" s="700">
        <v>19</v>
      </c>
      <c r="B42" s="743" t="s">
        <v>931</v>
      </c>
      <c r="C42" s="704" t="s">
        <v>927</v>
      </c>
      <c r="D42" s="706" t="s">
        <v>802</v>
      </c>
      <c r="E42" s="704" t="s">
        <v>911</v>
      </c>
      <c r="F42" s="704" t="s">
        <v>902</v>
      </c>
      <c r="G42" s="283" t="s">
        <v>903</v>
      </c>
      <c r="H42" s="262"/>
      <c r="I42" s="262"/>
      <c r="J42" s="262">
        <v>1</v>
      </c>
      <c r="K42" s="262"/>
      <c r="L42" s="262"/>
      <c r="M42" s="262"/>
      <c r="N42" s="262"/>
      <c r="O42" s="262"/>
      <c r="P42" s="262"/>
      <c r="Q42" s="262"/>
      <c r="R42" s="262"/>
      <c r="S42" s="264"/>
      <c r="T42" s="281"/>
      <c r="U42" s="281"/>
      <c r="V42" s="281"/>
      <c r="W42" s="281"/>
      <c r="X42" s="282"/>
      <c r="Y42" s="263"/>
    </row>
    <row r="43" spans="1:25" ht="24" customHeight="1" x14ac:dyDescent="0.25">
      <c r="A43" s="701"/>
      <c r="B43" s="742"/>
      <c r="C43" s="704"/>
      <c r="D43" s="706"/>
      <c r="E43" s="704"/>
      <c r="F43" s="704"/>
      <c r="G43" s="284" t="s">
        <v>904</v>
      </c>
      <c r="H43" s="262"/>
      <c r="I43" s="262"/>
      <c r="J43" s="262"/>
      <c r="K43" s="262"/>
      <c r="L43" s="262"/>
      <c r="M43" s="262"/>
      <c r="N43" s="262"/>
      <c r="O43" s="262"/>
      <c r="P43" s="262"/>
      <c r="Q43" s="262"/>
      <c r="R43" s="262"/>
      <c r="S43" s="264"/>
      <c r="T43" s="281"/>
      <c r="U43" s="281"/>
      <c r="V43" s="281"/>
      <c r="W43" s="281"/>
      <c r="X43" s="282"/>
      <c r="Y43" s="263"/>
    </row>
    <row r="44" spans="1:25" ht="24" customHeight="1" x14ac:dyDescent="0.25">
      <c r="A44" s="700">
        <v>20</v>
      </c>
      <c r="B44" s="744" t="s">
        <v>932</v>
      </c>
      <c r="C44" s="704" t="s">
        <v>933</v>
      </c>
      <c r="D44" s="706" t="s">
        <v>802</v>
      </c>
      <c r="E44" s="704" t="s">
        <v>911</v>
      </c>
      <c r="F44" s="704" t="s">
        <v>902</v>
      </c>
      <c r="G44" s="283" t="s">
        <v>903</v>
      </c>
      <c r="H44" s="262"/>
      <c r="I44" s="262"/>
      <c r="J44" s="262"/>
      <c r="K44" s="262"/>
      <c r="L44" s="262"/>
      <c r="M44" s="262"/>
      <c r="N44" s="262"/>
      <c r="O44" s="262"/>
      <c r="P44" s="262">
        <v>1</v>
      </c>
      <c r="R44" s="262"/>
      <c r="S44" s="264"/>
      <c r="T44" s="281"/>
      <c r="U44" s="281"/>
      <c r="V44" s="281"/>
      <c r="W44" s="281"/>
      <c r="X44" s="282"/>
      <c r="Y44" s="263"/>
    </row>
    <row r="45" spans="1:25" ht="24" customHeight="1" x14ac:dyDescent="0.25">
      <c r="A45" s="701"/>
      <c r="B45" s="745"/>
      <c r="C45" s="704"/>
      <c r="D45" s="706"/>
      <c r="E45" s="704"/>
      <c r="F45" s="704"/>
      <c r="G45" s="284" t="s">
        <v>904</v>
      </c>
      <c r="H45" s="262"/>
      <c r="I45" s="262"/>
      <c r="J45" s="262"/>
      <c r="K45" s="262"/>
      <c r="L45" s="262"/>
      <c r="M45" s="262"/>
      <c r="N45" s="262"/>
      <c r="O45" s="262"/>
      <c r="R45" s="262"/>
      <c r="S45" s="264"/>
      <c r="T45" s="281"/>
      <c r="U45" s="281"/>
      <c r="V45" s="281"/>
      <c r="W45" s="281"/>
      <c r="X45" s="282"/>
      <c r="Y45" s="263"/>
    </row>
    <row r="46" spans="1:25" ht="24" customHeight="1" x14ac:dyDescent="0.25">
      <c r="A46" s="700">
        <v>21</v>
      </c>
      <c r="B46" s="743" t="s">
        <v>934</v>
      </c>
      <c r="C46" s="704" t="s">
        <v>927</v>
      </c>
      <c r="D46" s="706" t="s">
        <v>802</v>
      </c>
      <c r="E46" s="704" t="s">
        <v>911</v>
      </c>
      <c r="F46" s="704" t="s">
        <v>902</v>
      </c>
      <c r="G46" s="283" t="s">
        <v>903</v>
      </c>
      <c r="H46" s="262"/>
      <c r="I46" s="262"/>
      <c r="J46" s="262"/>
      <c r="K46" s="262">
        <v>1</v>
      </c>
      <c r="L46" s="262"/>
      <c r="M46" s="262">
        <v>1</v>
      </c>
      <c r="N46" s="262"/>
      <c r="O46" s="262">
        <v>1</v>
      </c>
      <c r="P46" s="262"/>
      <c r="Q46" s="262">
        <v>1</v>
      </c>
      <c r="R46" s="262"/>
      <c r="S46" s="264">
        <v>1</v>
      </c>
      <c r="T46" s="281"/>
      <c r="U46" s="281"/>
      <c r="V46" s="281"/>
      <c r="W46" s="281"/>
      <c r="X46" s="282"/>
      <c r="Y46" s="263"/>
    </row>
    <row r="47" spans="1:25" ht="24" customHeight="1" x14ac:dyDescent="0.25">
      <c r="A47" s="701"/>
      <c r="B47" s="742"/>
      <c r="C47" s="704"/>
      <c r="D47" s="706"/>
      <c r="E47" s="704"/>
      <c r="F47" s="704"/>
      <c r="G47" s="284" t="s">
        <v>904</v>
      </c>
      <c r="H47" s="262"/>
      <c r="I47" s="262"/>
      <c r="J47" s="262"/>
      <c r="K47" s="262"/>
      <c r="L47" s="262"/>
      <c r="M47" s="262"/>
      <c r="N47" s="262"/>
      <c r="O47" s="262"/>
      <c r="P47" s="262"/>
      <c r="Q47" s="262"/>
      <c r="R47" s="262"/>
      <c r="S47" s="264"/>
      <c r="T47" s="281"/>
      <c r="U47" s="281"/>
      <c r="V47" s="281"/>
      <c r="W47" s="281"/>
      <c r="X47" s="282"/>
      <c r="Y47" s="263"/>
    </row>
    <row r="48" spans="1:25" ht="24" customHeight="1" x14ac:dyDescent="0.25">
      <c r="A48" s="700">
        <v>22</v>
      </c>
      <c r="B48" s="742" t="s">
        <v>935</v>
      </c>
      <c r="C48" s="704" t="s">
        <v>913</v>
      </c>
      <c r="D48" s="706" t="s">
        <v>802</v>
      </c>
      <c r="E48" s="704" t="s">
        <v>911</v>
      </c>
      <c r="F48" s="704" t="s">
        <v>902</v>
      </c>
      <c r="G48" s="283" t="s">
        <v>903</v>
      </c>
      <c r="H48" s="262">
        <v>1</v>
      </c>
      <c r="I48" s="262">
        <v>1</v>
      </c>
      <c r="J48" s="262">
        <v>1</v>
      </c>
      <c r="K48" s="262">
        <v>1</v>
      </c>
      <c r="L48" s="262">
        <v>1</v>
      </c>
      <c r="M48" s="262">
        <v>1</v>
      </c>
      <c r="N48" s="262">
        <v>1</v>
      </c>
      <c r="O48" s="262">
        <v>1</v>
      </c>
      <c r="P48" s="262">
        <v>1</v>
      </c>
      <c r="Q48" s="262">
        <v>1</v>
      </c>
      <c r="R48" s="262">
        <v>1</v>
      </c>
      <c r="S48" s="262">
        <v>1</v>
      </c>
      <c r="T48" s="281"/>
      <c r="U48" s="281"/>
      <c r="V48" s="281"/>
      <c r="W48" s="281"/>
      <c r="X48" s="282"/>
      <c r="Y48" s="263"/>
    </row>
    <row r="49" spans="1:25" ht="24" customHeight="1" x14ac:dyDescent="0.25">
      <c r="A49" s="701"/>
      <c r="B49" s="742"/>
      <c r="C49" s="704"/>
      <c r="D49" s="706"/>
      <c r="E49" s="704"/>
      <c r="F49" s="704"/>
      <c r="G49" s="284" t="s">
        <v>904</v>
      </c>
      <c r="H49" s="262"/>
      <c r="I49" s="262"/>
      <c r="J49" s="262"/>
      <c r="K49" s="262"/>
      <c r="L49" s="262"/>
      <c r="M49" s="262"/>
      <c r="N49" s="262"/>
      <c r="O49" s="262"/>
      <c r="P49" s="262"/>
      <c r="Q49" s="262"/>
      <c r="R49" s="262"/>
      <c r="S49" s="264"/>
      <c r="T49" s="281"/>
      <c r="U49" s="281"/>
      <c r="V49" s="281"/>
      <c r="W49" s="281"/>
      <c r="X49" s="282"/>
      <c r="Y49" s="263"/>
    </row>
    <row r="50" spans="1:25" ht="24" customHeight="1" x14ac:dyDescent="0.25">
      <c r="A50" s="700">
        <v>23</v>
      </c>
      <c r="B50" s="743" t="s">
        <v>936</v>
      </c>
      <c r="C50" s="704" t="s">
        <v>937</v>
      </c>
      <c r="D50" s="706" t="s">
        <v>802</v>
      </c>
      <c r="E50" s="704" t="s">
        <v>911</v>
      </c>
      <c r="F50" s="704" t="s">
        <v>902</v>
      </c>
      <c r="G50" s="283" t="s">
        <v>903</v>
      </c>
      <c r="H50" s="262">
        <v>1</v>
      </c>
      <c r="I50" s="262">
        <v>1</v>
      </c>
      <c r="J50" s="262">
        <v>1</v>
      </c>
      <c r="K50" s="262">
        <v>1</v>
      </c>
      <c r="L50" s="262">
        <v>1</v>
      </c>
      <c r="M50" s="262">
        <v>1</v>
      </c>
      <c r="N50" s="262">
        <v>1</v>
      </c>
      <c r="O50" s="262">
        <v>1</v>
      </c>
      <c r="P50" s="262">
        <v>1</v>
      </c>
      <c r="Q50" s="262">
        <v>1</v>
      </c>
      <c r="R50" s="262">
        <v>1</v>
      </c>
      <c r="S50" s="262">
        <v>1</v>
      </c>
      <c r="T50" s="262"/>
      <c r="U50" s="262"/>
      <c r="V50" s="262"/>
      <c r="W50" s="262"/>
      <c r="X50" s="262"/>
      <c r="Y50" s="263"/>
    </row>
    <row r="51" spans="1:25" ht="24" customHeight="1" x14ac:dyDescent="0.25">
      <c r="A51" s="701"/>
      <c r="B51" s="742"/>
      <c r="C51" s="704"/>
      <c r="D51" s="706"/>
      <c r="E51" s="704"/>
      <c r="F51" s="704"/>
      <c r="G51" s="284" t="s">
        <v>904</v>
      </c>
      <c r="H51" s="262"/>
      <c r="I51" s="262"/>
      <c r="J51" s="262"/>
      <c r="K51" s="262"/>
      <c r="L51" s="262"/>
      <c r="M51" s="262"/>
      <c r="N51" s="262"/>
      <c r="O51" s="262"/>
      <c r="P51" s="262"/>
      <c r="Q51" s="262"/>
      <c r="R51" s="262"/>
      <c r="S51" s="264"/>
      <c r="T51" s="281"/>
      <c r="U51" s="281"/>
      <c r="V51" s="281"/>
      <c r="W51" s="281"/>
      <c r="X51" s="282"/>
      <c r="Y51" s="263"/>
    </row>
    <row r="52" spans="1:25" ht="24" customHeight="1" x14ac:dyDescent="0.25">
      <c r="A52" s="700">
        <v>25</v>
      </c>
      <c r="B52" s="742" t="s">
        <v>938</v>
      </c>
      <c r="C52" s="704" t="s">
        <v>933</v>
      </c>
      <c r="D52" s="706" t="s">
        <v>802</v>
      </c>
      <c r="E52" s="704" t="s">
        <v>911</v>
      </c>
      <c r="F52" s="704" t="s">
        <v>902</v>
      </c>
      <c r="G52" s="283" t="s">
        <v>903</v>
      </c>
      <c r="H52" s="262"/>
      <c r="I52" s="262"/>
      <c r="J52" s="262"/>
      <c r="K52" s="262"/>
      <c r="L52" s="262">
        <v>1</v>
      </c>
      <c r="M52" s="262"/>
      <c r="N52" s="262"/>
      <c r="O52" s="262"/>
      <c r="P52" s="262"/>
      <c r="Q52" s="262"/>
      <c r="R52" s="262"/>
      <c r="S52" s="264"/>
      <c r="T52" s="281"/>
      <c r="U52" s="281"/>
      <c r="V52" s="281"/>
      <c r="W52" s="281"/>
      <c r="X52" s="282"/>
      <c r="Y52" s="263"/>
    </row>
    <row r="53" spans="1:25" ht="24" customHeight="1" x14ac:dyDescent="0.25">
      <c r="A53" s="701"/>
      <c r="B53" s="742"/>
      <c r="C53" s="704"/>
      <c r="D53" s="706"/>
      <c r="E53" s="704"/>
      <c r="F53" s="704"/>
      <c r="G53" s="284" t="s">
        <v>904</v>
      </c>
      <c r="H53" s="262"/>
      <c r="I53" s="262"/>
      <c r="J53" s="262"/>
      <c r="K53" s="262"/>
      <c r="L53" s="262"/>
      <c r="M53" s="262"/>
      <c r="N53" s="262"/>
      <c r="O53" s="262"/>
      <c r="P53" s="262"/>
      <c r="Q53" s="262"/>
      <c r="R53" s="262"/>
      <c r="S53" s="264"/>
      <c r="T53" s="281"/>
      <c r="U53" s="281"/>
      <c r="V53" s="281"/>
      <c r="W53" s="281"/>
      <c r="X53" s="282"/>
      <c r="Y53" s="263"/>
    </row>
    <row r="54" spans="1:25" ht="24" customHeight="1" x14ac:dyDescent="0.25">
      <c r="A54" s="700">
        <v>26</v>
      </c>
      <c r="B54" s="743" t="s">
        <v>939</v>
      </c>
      <c r="C54" s="704" t="s">
        <v>933</v>
      </c>
      <c r="D54" s="706" t="s">
        <v>802</v>
      </c>
      <c r="E54" s="704" t="s">
        <v>911</v>
      </c>
      <c r="F54" s="704" t="s">
        <v>902</v>
      </c>
      <c r="G54" s="283" t="s">
        <v>903</v>
      </c>
      <c r="H54" s="262"/>
      <c r="I54" s="262"/>
      <c r="J54" s="262"/>
      <c r="K54" s="262"/>
      <c r="L54" s="262"/>
      <c r="M54" s="262">
        <v>1</v>
      </c>
      <c r="N54" s="262"/>
      <c r="O54" s="262"/>
      <c r="P54" s="262"/>
      <c r="Q54" s="262"/>
      <c r="R54" s="262"/>
      <c r="S54" s="264"/>
      <c r="T54" s="281"/>
      <c r="U54" s="281"/>
      <c r="V54" s="281"/>
      <c r="W54" s="281"/>
      <c r="X54" s="282"/>
      <c r="Y54" s="263"/>
    </row>
    <row r="55" spans="1:25" ht="24" customHeight="1" x14ac:dyDescent="0.25">
      <c r="A55" s="701"/>
      <c r="B55" s="742"/>
      <c r="C55" s="704"/>
      <c r="D55" s="706"/>
      <c r="E55" s="704"/>
      <c r="F55" s="704"/>
      <c r="G55" s="284" t="s">
        <v>904</v>
      </c>
      <c r="H55" s="262"/>
      <c r="I55" s="262"/>
      <c r="J55" s="262"/>
      <c r="K55" s="262"/>
      <c r="L55" s="262"/>
      <c r="M55" s="262"/>
      <c r="N55" s="262"/>
      <c r="O55" s="262"/>
      <c r="P55" s="262"/>
      <c r="Q55" s="262"/>
      <c r="R55" s="262"/>
      <c r="S55" s="264"/>
      <c r="T55" s="281"/>
      <c r="U55" s="281"/>
      <c r="V55" s="281"/>
      <c r="W55" s="281"/>
      <c r="X55" s="282"/>
      <c r="Y55" s="263"/>
    </row>
    <row r="56" spans="1:25" ht="24" customHeight="1" x14ac:dyDescent="0.25">
      <c r="A56" s="700">
        <v>27</v>
      </c>
      <c r="B56" s="742" t="s">
        <v>940</v>
      </c>
      <c r="C56" s="704" t="s">
        <v>910</v>
      </c>
      <c r="D56" s="706" t="s">
        <v>802</v>
      </c>
      <c r="E56" s="704" t="s">
        <v>911</v>
      </c>
      <c r="F56" s="704" t="s">
        <v>902</v>
      </c>
      <c r="G56" s="283" t="s">
        <v>903</v>
      </c>
      <c r="H56" s="262"/>
      <c r="I56" s="262"/>
      <c r="J56" s="262">
        <v>1</v>
      </c>
      <c r="K56" s="262"/>
      <c r="L56" s="262"/>
      <c r="M56" s="262"/>
      <c r="N56" s="262"/>
      <c r="O56" s="262"/>
      <c r="P56" s="262"/>
      <c r="Q56" s="262"/>
      <c r="R56" s="262"/>
      <c r="S56" s="264"/>
      <c r="T56" s="281"/>
      <c r="U56" s="281"/>
      <c r="V56" s="281"/>
      <c r="W56" s="281"/>
      <c r="X56" s="282"/>
      <c r="Y56" s="263"/>
    </row>
    <row r="57" spans="1:25" ht="24" customHeight="1" x14ac:dyDescent="0.25">
      <c r="A57" s="701"/>
      <c r="B57" s="742"/>
      <c r="C57" s="704"/>
      <c r="D57" s="706"/>
      <c r="E57" s="704"/>
      <c r="F57" s="704"/>
      <c r="G57" s="284" t="s">
        <v>904</v>
      </c>
      <c r="H57" s="262"/>
      <c r="I57" s="262"/>
      <c r="J57" s="262"/>
      <c r="K57" s="262"/>
      <c r="L57" s="262"/>
      <c r="M57" s="262"/>
      <c r="N57" s="262"/>
      <c r="O57" s="262"/>
      <c r="P57" s="262"/>
      <c r="Q57" s="262"/>
      <c r="R57" s="262"/>
      <c r="S57" s="264"/>
      <c r="T57" s="281"/>
      <c r="U57" s="281"/>
      <c r="V57" s="281"/>
      <c r="W57" s="281"/>
      <c r="X57" s="282"/>
      <c r="Y57" s="263"/>
    </row>
    <row r="58" spans="1:25" ht="24" customHeight="1" x14ac:dyDescent="0.25">
      <c r="A58" s="700">
        <v>28</v>
      </c>
      <c r="B58" s="742" t="s">
        <v>941</v>
      </c>
      <c r="C58" s="704" t="s">
        <v>910</v>
      </c>
      <c r="D58" s="706" t="s">
        <v>802</v>
      </c>
      <c r="E58" s="704" t="s">
        <v>911</v>
      </c>
      <c r="F58" s="704" t="s">
        <v>902</v>
      </c>
      <c r="G58" s="283" t="s">
        <v>903</v>
      </c>
      <c r="H58" s="262"/>
      <c r="I58" s="262"/>
      <c r="J58" s="262"/>
      <c r="K58" s="262">
        <v>1</v>
      </c>
      <c r="L58" s="262"/>
      <c r="M58" s="262"/>
      <c r="N58" s="262"/>
      <c r="O58" s="262"/>
      <c r="P58" s="262">
        <v>1</v>
      </c>
      <c r="Q58" s="262"/>
      <c r="R58" s="262"/>
      <c r="S58" s="264"/>
      <c r="T58" s="281"/>
      <c r="U58" s="281"/>
      <c r="V58" s="281"/>
      <c r="W58" s="281"/>
      <c r="X58" s="282"/>
      <c r="Y58" s="263"/>
    </row>
    <row r="59" spans="1:25" ht="24" customHeight="1" x14ac:dyDescent="0.25">
      <c r="A59" s="701"/>
      <c r="B59" s="742"/>
      <c r="C59" s="704"/>
      <c r="D59" s="706"/>
      <c r="E59" s="704"/>
      <c r="F59" s="704"/>
      <c r="G59" s="284" t="s">
        <v>904</v>
      </c>
      <c r="H59" s="262"/>
      <c r="I59" s="262"/>
      <c r="J59" s="262"/>
      <c r="K59" s="262"/>
      <c r="L59" s="262"/>
      <c r="M59" s="262"/>
      <c r="N59" s="262"/>
      <c r="O59" s="262"/>
      <c r="P59" s="262"/>
      <c r="Q59" s="262"/>
      <c r="R59" s="262"/>
      <c r="S59" s="264"/>
      <c r="T59" s="281"/>
      <c r="U59" s="281"/>
      <c r="V59" s="281"/>
      <c r="W59" s="281"/>
      <c r="X59" s="282"/>
      <c r="Y59" s="263"/>
    </row>
    <row r="60" spans="1:25" ht="24" customHeight="1" x14ac:dyDescent="0.25">
      <c r="A60" s="700">
        <v>29</v>
      </c>
      <c r="B60" s="742" t="s">
        <v>942</v>
      </c>
      <c r="C60" s="704" t="s">
        <v>927</v>
      </c>
      <c r="D60" s="706" t="s">
        <v>802</v>
      </c>
      <c r="E60" s="704" t="s">
        <v>911</v>
      </c>
      <c r="F60" s="704" t="s">
        <v>902</v>
      </c>
      <c r="G60" s="283" t="s">
        <v>903</v>
      </c>
      <c r="H60" s="262"/>
      <c r="I60" s="262"/>
      <c r="J60" s="262"/>
      <c r="K60" s="262"/>
      <c r="L60" s="262"/>
      <c r="M60" s="262"/>
      <c r="N60" s="262"/>
      <c r="O60" s="262"/>
      <c r="P60" s="262">
        <v>1</v>
      </c>
      <c r="Q60" s="262"/>
      <c r="R60" s="262"/>
      <c r="S60" s="264"/>
      <c r="T60" s="281"/>
      <c r="U60" s="281"/>
      <c r="V60" s="281"/>
      <c r="W60" s="281"/>
      <c r="X60" s="282"/>
      <c r="Y60" s="263"/>
    </row>
    <row r="61" spans="1:25" ht="24" customHeight="1" x14ac:dyDescent="0.25">
      <c r="A61" s="701"/>
      <c r="B61" s="742"/>
      <c r="C61" s="704"/>
      <c r="D61" s="706"/>
      <c r="E61" s="704"/>
      <c r="F61" s="704"/>
      <c r="G61" s="284" t="s">
        <v>904</v>
      </c>
      <c r="H61" s="262"/>
      <c r="I61" s="262"/>
      <c r="J61" s="262"/>
      <c r="K61" s="262"/>
      <c r="L61" s="262"/>
      <c r="M61" s="262"/>
      <c r="N61" s="262"/>
      <c r="O61" s="262"/>
      <c r="P61" s="262"/>
      <c r="Q61" s="262"/>
      <c r="R61" s="262"/>
      <c r="S61" s="264"/>
      <c r="T61" s="281"/>
      <c r="U61" s="281"/>
      <c r="V61" s="281"/>
      <c r="W61" s="281"/>
      <c r="X61" s="282"/>
      <c r="Y61" s="263"/>
    </row>
    <row r="62" spans="1:25" ht="24" customHeight="1" x14ac:dyDescent="0.25">
      <c r="A62" s="700">
        <v>30</v>
      </c>
      <c r="B62" s="742" t="s">
        <v>943</v>
      </c>
      <c r="C62" s="704" t="s">
        <v>913</v>
      </c>
      <c r="D62" s="706" t="s">
        <v>802</v>
      </c>
      <c r="E62" s="704" t="s">
        <v>911</v>
      </c>
      <c r="F62" s="704" t="s">
        <v>902</v>
      </c>
      <c r="G62" s="283" t="s">
        <v>903</v>
      </c>
      <c r="H62" s="262"/>
      <c r="I62" s="262">
        <v>1</v>
      </c>
      <c r="J62" s="262"/>
      <c r="K62" s="262"/>
      <c r="L62" s="262"/>
      <c r="M62" s="262"/>
      <c r="N62" s="262"/>
      <c r="O62" s="262"/>
      <c r="P62" s="262"/>
      <c r="Q62" s="262"/>
      <c r="R62" s="262">
        <v>1</v>
      </c>
      <c r="S62" s="264"/>
      <c r="T62" s="281"/>
      <c r="U62" s="281"/>
      <c r="V62" s="281"/>
      <c r="W62" s="281"/>
      <c r="X62" s="282"/>
      <c r="Y62" s="263"/>
    </row>
    <row r="63" spans="1:25" ht="24" customHeight="1" x14ac:dyDescent="0.25">
      <c r="A63" s="701"/>
      <c r="B63" s="742"/>
      <c r="C63" s="704"/>
      <c r="D63" s="706"/>
      <c r="E63" s="704"/>
      <c r="F63" s="704"/>
      <c r="G63" s="284" t="s">
        <v>904</v>
      </c>
      <c r="H63" s="262"/>
      <c r="I63" s="262"/>
      <c r="J63" s="262"/>
      <c r="K63" s="262"/>
      <c r="L63" s="262"/>
      <c r="M63" s="262"/>
      <c r="N63" s="262"/>
      <c r="O63" s="262"/>
      <c r="P63" s="262"/>
      <c r="Q63" s="262"/>
      <c r="R63" s="262"/>
      <c r="S63" s="264"/>
      <c r="T63" s="281"/>
      <c r="U63" s="281"/>
      <c r="V63" s="281"/>
      <c r="W63" s="281"/>
      <c r="X63" s="282"/>
      <c r="Y63" s="263"/>
    </row>
    <row r="64" spans="1:25" ht="67.900000000000006" customHeight="1" x14ac:dyDescent="0.25">
      <c r="A64" s="700">
        <v>31</v>
      </c>
      <c r="B64" s="748" t="s">
        <v>944</v>
      </c>
      <c r="C64" s="750" t="s">
        <v>927</v>
      </c>
      <c r="D64" s="706" t="s">
        <v>802</v>
      </c>
      <c r="E64" s="704" t="s">
        <v>911</v>
      </c>
      <c r="F64" s="704" t="s">
        <v>902</v>
      </c>
      <c r="G64" s="283" t="s">
        <v>903</v>
      </c>
      <c r="H64" s="276"/>
      <c r="I64" s="276"/>
      <c r="J64" s="276"/>
      <c r="K64" s="276"/>
      <c r="L64" s="276"/>
      <c r="M64" s="276">
        <v>1</v>
      </c>
      <c r="N64" s="276"/>
      <c r="O64" s="276"/>
      <c r="P64" s="276"/>
      <c r="Q64" s="276"/>
      <c r="R64" s="276"/>
      <c r="S64" s="285">
        <v>1</v>
      </c>
      <c r="T64" s="286"/>
      <c r="U64" s="286"/>
      <c r="V64" s="286"/>
      <c r="W64" s="286"/>
      <c r="X64" s="287"/>
      <c r="Y64" s="263"/>
    </row>
    <row r="65" spans="1:25" ht="48" customHeight="1" x14ac:dyDescent="0.25">
      <c r="A65" s="701"/>
      <c r="B65" s="749"/>
      <c r="C65" s="750"/>
      <c r="D65" s="706"/>
      <c r="E65" s="704"/>
      <c r="F65" s="704"/>
      <c r="G65" s="288" t="s">
        <v>904</v>
      </c>
      <c r="H65" s="280"/>
      <c r="I65" s="280"/>
      <c r="J65" s="280"/>
      <c r="K65" s="280"/>
      <c r="L65" s="280"/>
      <c r="M65" s="280"/>
      <c r="N65" s="280"/>
      <c r="O65" s="280"/>
      <c r="P65" s="280"/>
      <c r="Q65" s="280"/>
      <c r="R65" s="280"/>
      <c r="S65" s="289"/>
      <c r="T65" s="290"/>
      <c r="U65" s="290"/>
      <c r="V65" s="290"/>
      <c r="W65" s="290"/>
      <c r="X65" s="290"/>
      <c r="Y65" s="263"/>
    </row>
    <row r="66" spans="1:25" ht="33" customHeight="1" x14ac:dyDescent="0.25">
      <c r="A66" s="700">
        <v>32</v>
      </c>
      <c r="B66" s="746" t="s">
        <v>945</v>
      </c>
      <c r="C66" s="704" t="s">
        <v>913</v>
      </c>
      <c r="D66" s="706" t="s">
        <v>802</v>
      </c>
      <c r="E66" s="704" t="s">
        <v>911</v>
      </c>
      <c r="F66" s="704" t="s">
        <v>902</v>
      </c>
      <c r="G66" s="283" t="s">
        <v>903</v>
      </c>
      <c r="H66" s="280"/>
      <c r="I66" s="280"/>
      <c r="J66" s="280"/>
      <c r="K66" s="280"/>
      <c r="L66" s="280">
        <v>1</v>
      </c>
      <c r="M66" s="280"/>
      <c r="N66" s="280"/>
      <c r="O66" s="280"/>
      <c r="P66" s="280"/>
      <c r="Q66" s="280">
        <v>1</v>
      </c>
      <c r="R66" s="280"/>
      <c r="S66" s="289"/>
      <c r="T66" s="290"/>
      <c r="U66" s="290"/>
      <c r="V66" s="290"/>
      <c r="W66" s="290"/>
      <c r="X66" s="290"/>
      <c r="Y66" s="263"/>
    </row>
    <row r="67" spans="1:25" ht="33" customHeight="1" x14ac:dyDescent="0.25">
      <c r="A67" s="701"/>
      <c r="B67" s="747"/>
      <c r="C67" s="704"/>
      <c r="D67" s="706"/>
      <c r="E67" s="704"/>
      <c r="F67" s="704"/>
      <c r="G67" s="288" t="s">
        <v>904</v>
      </c>
      <c r="H67" s="280"/>
      <c r="I67" s="280"/>
      <c r="J67" s="280"/>
      <c r="K67" s="280"/>
      <c r="L67" s="280"/>
      <c r="M67" s="280"/>
      <c r="N67" s="280"/>
      <c r="O67" s="280"/>
      <c r="P67" s="280"/>
      <c r="Q67" s="280"/>
      <c r="R67" s="280"/>
      <c r="S67" s="289"/>
      <c r="T67" s="290"/>
      <c r="U67" s="290"/>
      <c r="V67" s="290"/>
      <c r="W67" s="290"/>
      <c r="X67" s="290"/>
      <c r="Y67" s="263"/>
    </row>
    <row r="68" spans="1:25" ht="27" customHeight="1" x14ac:dyDescent="0.25">
      <c r="A68" s="700">
        <v>33</v>
      </c>
      <c r="B68" s="749" t="s">
        <v>946</v>
      </c>
      <c r="C68" s="750" t="s">
        <v>913</v>
      </c>
      <c r="D68" s="706" t="s">
        <v>802</v>
      </c>
      <c r="E68" s="704" t="s">
        <v>911</v>
      </c>
      <c r="F68" s="704" t="s">
        <v>902</v>
      </c>
      <c r="G68" s="291" t="s">
        <v>903</v>
      </c>
      <c r="H68" s="289"/>
      <c r="I68" s="289"/>
      <c r="J68" s="289"/>
      <c r="K68" s="289"/>
      <c r="L68" s="289"/>
      <c r="M68" s="289">
        <v>1</v>
      </c>
      <c r="N68" s="289"/>
      <c r="O68" s="289"/>
      <c r="P68" s="289"/>
      <c r="Q68" s="289"/>
      <c r="R68" s="289"/>
      <c r="S68" s="289">
        <v>1</v>
      </c>
      <c r="T68" s="292"/>
      <c r="U68" s="292"/>
      <c r="V68" s="292"/>
      <c r="W68" s="292"/>
      <c r="X68" s="292"/>
      <c r="Y68" s="293"/>
    </row>
    <row r="69" spans="1:25" ht="20.25" customHeight="1" x14ac:dyDescent="0.25">
      <c r="A69" s="701"/>
      <c r="B69" s="749"/>
      <c r="C69" s="750"/>
      <c r="D69" s="706"/>
      <c r="E69" s="704"/>
      <c r="F69" s="704"/>
      <c r="G69" s="288" t="s">
        <v>904</v>
      </c>
      <c r="H69" s="289"/>
      <c r="I69" s="289"/>
      <c r="J69" s="289"/>
      <c r="K69" s="289"/>
      <c r="L69" s="289"/>
      <c r="M69" s="289"/>
      <c r="N69" s="289"/>
      <c r="O69" s="289"/>
      <c r="P69" s="289"/>
      <c r="Q69" s="289"/>
      <c r="R69" s="289"/>
      <c r="S69" s="289"/>
      <c r="T69" s="292"/>
      <c r="U69" s="292"/>
      <c r="V69" s="292"/>
      <c r="W69" s="292"/>
      <c r="X69" s="292"/>
      <c r="Y69" s="293"/>
    </row>
    <row r="70" spans="1:25" ht="33" customHeight="1" x14ac:dyDescent="0.25">
      <c r="A70" s="700">
        <v>34</v>
      </c>
      <c r="B70" s="742" t="s">
        <v>947</v>
      </c>
      <c r="C70" s="750" t="s">
        <v>927</v>
      </c>
      <c r="D70" s="706" t="s">
        <v>802</v>
      </c>
      <c r="E70" s="704" t="s">
        <v>911</v>
      </c>
      <c r="F70" s="704" t="s">
        <v>902</v>
      </c>
      <c r="G70" s="291" t="s">
        <v>903</v>
      </c>
      <c r="H70" s="289"/>
      <c r="I70" s="289"/>
      <c r="J70" s="289"/>
      <c r="K70" s="289"/>
      <c r="L70" s="289"/>
      <c r="M70" s="289"/>
      <c r="N70" s="289"/>
      <c r="O70" s="289"/>
      <c r="P70" s="289"/>
      <c r="Q70" s="289"/>
      <c r="R70" s="289"/>
      <c r="S70" s="289">
        <v>1</v>
      </c>
      <c r="T70" s="292"/>
      <c r="U70" s="292"/>
      <c r="V70" s="292"/>
      <c r="W70" s="292"/>
      <c r="X70" s="292"/>
      <c r="Y70" s="293"/>
    </row>
    <row r="71" spans="1:25" ht="33" customHeight="1" x14ac:dyDescent="0.25">
      <c r="A71" s="701"/>
      <c r="B71" s="742"/>
      <c r="C71" s="750"/>
      <c r="D71" s="706"/>
      <c r="E71" s="704"/>
      <c r="F71" s="704"/>
      <c r="G71" s="288" t="s">
        <v>904</v>
      </c>
      <c r="H71" s="289"/>
      <c r="I71" s="289"/>
      <c r="J71" s="289"/>
      <c r="K71" s="289"/>
      <c r="L71" s="289"/>
      <c r="M71" s="289"/>
      <c r="N71" s="289"/>
      <c r="O71" s="289"/>
      <c r="P71" s="289"/>
      <c r="Q71" s="289"/>
      <c r="R71" s="289"/>
      <c r="S71" s="289"/>
      <c r="T71" s="292"/>
      <c r="U71" s="292"/>
      <c r="V71" s="292"/>
      <c r="W71" s="292"/>
      <c r="X71" s="292"/>
      <c r="Y71" s="293"/>
    </row>
    <row r="72" spans="1:25" x14ac:dyDescent="0.25">
      <c r="A72" s="294"/>
      <c r="B72" s="295" t="s">
        <v>809</v>
      </c>
      <c r="C72" s="296"/>
      <c r="D72" s="296"/>
      <c r="E72" s="296"/>
      <c r="F72" s="296"/>
      <c r="G72" s="296"/>
      <c r="H72" s="297">
        <f>COUNTIF(H6:H71,1)</f>
        <v>6</v>
      </c>
      <c r="I72" s="297">
        <f>COUNTIF(I6:I71,1)</f>
        <v>6</v>
      </c>
      <c r="J72" s="297">
        <f>COUNTIF(J6:J71,1)</f>
        <v>9</v>
      </c>
      <c r="K72" s="297">
        <f>COUNTIF(K6:K71,1)</f>
        <v>7</v>
      </c>
      <c r="L72" s="297">
        <f>COUNTIF(L6:L71,1)</f>
        <v>9</v>
      </c>
      <c r="M72" s="297">
        <f>COUNTIF(M6:M70,1)</f>
        <v>11</v>
      </c>
      <c r="N72" s="297">
        <f>COUNTIF(N6:N71,1)</f>
        <v>6</v>
      </c>
      <c r="O72" s="297">
        <f>COUNTIF(O6:O71,1)</f>
        <v>6</v>
      </c>
      <c r="P72" s="297">
        <f>COUNTIF(P6:P71,1)</f>
        <v>8</v>
      </c>
      <c r="Q72" s="297">
        <f>COUNTIF(Q6:Q71,1)</f>
        <v>9</v>
      </c>
      <c r="R72" s="298">
        <f>COUNTIF(R6:R71,1)</f>
        <v>7</v>
      </c>
      <c r="S72" s="299">
        <f>COUNTIF(S6:S70,1)</f>
        <v>11</v>
      </c>
      <c r="T72" s="300"/>
      <c r="U72" s="301"/>
      <c r="V72" s="301"/>
      <c r="W72" s="301"/>
      <c r="X72" s="301"/>
      <c r="Y72" s="253"/>
    </row>
    <row r="73" spans="1:25" x14ac:dyDescent="0.25">
      <c r="A73" s="769" t="s">
        <v>810</v>
      </c>
      <c r="B73" s="770"/>
      <c r="C73" s="770"/>
      <c r="D73" s="770"/>
      <c r="E73" s="770"/>
      <c r="F73" s="770"/>
      <c r="G73" s="771"/>
      <c r="H73" s="302">
        <f>COUNTIF(H6:H65,2)</f>
        <v>0</v>
      </c>
      <c r="I73" s="302">
        <f>COUNTIF(I6:I65,2)</f>
        <v>0</v>
      </c>
      <c r="J73" s="302">
        <f>COUNTIF(J6:J65,2)</f>
        <v>0</v>
      </c>
      <c r="K73" s="302">
        <f>COUNTIF(K6:K65,2)</f>
        <v>0</v>
      </c>
      <c r="L73" s="302">
        <f>COUNTIF(L6:L65,2)</f>
        <v>0</v>
      </c>
      <c r="M73" s="302">
        <f>COUNTIF(M6:M68,2)</f>
        <v>0</v>
      </c>
      <c r="N73" s="302">
        <f t="shared" ref="N73:S73" si="0">COUNTIF(N6:N65,2)</f>
        <v>0</v>
      </c>
      <c r="O73" s="302">
        <f t="shared" si="0"/>
        <v>0</v>
      </c>
      <c r="P73" s="302">
        <f t="shared" si="0"/>
        <v>0</v>
      </c>
      <c r="Q73" s="302">
        <f t="shared" si="0"/>
        <v>0</v>
      </c>
      <c r="R73" s="303">
        <f t="shared" si="0"/>
        <v>0</v>
      </c>
      <c r="S73" s="299">
        <f t="shared" si="0"/>
        <v>0</v>
      </c>
      <c r="T73" s="304"/>
      <c r="U73" s="305"/>
      <c r="V73" s="305"/>
      <c r="W73" s="305"/>
      <c r="X73" s="305"/>
      <c r="Y73" s="253"/>
    </row>
    <row r="74" spans="1:25" x14ac:dyDescent="0.25">
      <c r="A74" s="769" t="s">
        <v>811</v>
      </c>
      <c r="B74" s="770"/>
      <c r="C74" s="770"/>
      <c r="D74" s="770"/>
      <c r="E74" s="770"/>
      <c r="F74" s="770"/>
      <c r="G74" s="771"/>
      <c r="H74" s="302">
        <f t="shared" ref="H74:N74" si="1">COUNTIF(H6:H65,3)</f>
        <v>0</v>
      </c>
      <c r="I74" s="302">
        <f t="shared" si="1"/>
        <v>0</v>
      </c>
      <c r="J74" s="302">
        <f t="shared" si="1"/>
        <v>0</v>
      </c>
      <c r="K74" s="302">
        <f t="shared" si="1"/>
        <v>0</v>
      </c>
      <c r="L74" s="302">
        <f t="shared" si="1"/>
        <v>0</v>
      </c>
      <c r="M74" s="302">
        <f t="shared" si="1"/>
        <v>0</v>
      </c>
      <c r="N74" s="302">
        <f t="shared" si="1"/>
        <v>0</v>
      </c>
      <c r="O74" s="302">
        <f>COUNTIF(O14:O65,3)</f>
        <v>0</v>
      </c>
      <c r="P74" s="302">
        <f>COUNTIF(P14:P65,3)</f>
        <v>0</v>
      </c>
      <c r="Q74" s="302">
        <f>COUNTIF(Q14:Q65,3)</f>
        <v>0</v>
      </c>
      <c r="R74" s="303">
        <f>COUNTIF(R14:R65,3)</f>
        <v>0</v>
      </c>
      <c r="S74" s="299">
        <f>COUNTIF(S14:S65,3)</f>
        <v>0</v>
      </c>
      <c r="T74" s="304"/>
      <c r="U74" s="306"/>
      <c r="V74" s="306"/>
      <c r="W74" s="306"/>
      <c r="X74" s="306"/>
      <c r="Y74" s="253"/>
    </row>
    <row r="75" spans="1:25" ht="15.75" thickBot="1" x14ac:dyDescent="0.3">
      <c r="A75" s="769" t="s">
        <v>812</v>
      </c>
      <c r="B75" s="770"/>
      <c r="C75" s="770"/>
      <c r="D75" s="770"/>
      <c r="E75" s="770"/>
      <c r="F75" s="770"/>
      <c r="G75" s="771"/>
      <c r="H75" s="307">
        <f t="shared" ref="H75:S75" si="2">IF(H72=0,"N/A",(H73/H72))</f>
        <v>0</v>
      </c>
      <c r="I75" s="307">
        <f t="shared" si="2"/>
        <v>0</v>
      </c>
      <c r="J75" s="307">
        <f t="shared" si="2"/>
        <v>0</v>
      </c>
      <c r="K75" s="307">
        <f t="shared" si="2"/>
        <v>0</v>
      </c>
      <c r="L75" s="307">
        <f t="shared" si="2"/>
        <v>0</v>
      </c>
      <c r="M75" s="307">
        <f t="shared" si="2"/>
        <v>0</v>
      </c>
      <c r="N75" s="307">
        <f t="shared" si="2"/>
        <v>0</v>
      </c>
      <c r="O75" s="307">
        <f t="shared" si="2"/>
        <v>0</v>
      </c>
      <c r="P75" s="307">
        <f t="shared" si="2"/>
        <v>0</v>
      </c>
      <c r="Q75" s="307">
        <f t="shared" si="2"/>
        <v>0</v>
      </c>
      <c r="R75" s="308">
        <f t="shared" si="2"/>
        <v>0</v>
      </c>
      <c r="S75" s="309">
        <f t="shared" si="2"/>
        <v>0</v>
      </c>
      <c r="T75" s="310"/>
      <c r="U75" s="306"/>
      <c r="V75" s="306"/>
      <c r="W75" s="306"/>
      <c r="X75" s="306"/>
      <c r="Y75" s="253"/>
    </row>
    <row r="76" spans="1:25" ht="15.75" thickBot="1" x14ac:dyDescent="0.3">
      <c r="A76" s="311"/>
      <c r="B76" s="312"/>
      <c r="C76" s="313"/>
      <c r="D76" s="313"/>
      <c r="E76" s="313"/>
      <c r="F76" s="313"/>
      <c r="G76" s="311"/>
      <c r="H76" s="772">
        <f>+H72+I72+J72</f>
        <v>21</v>
      </c>
      <c r="I76" s="773"/>
      <c r="J76" s="774"/>
      <c r="K76" s="751">
        <f>+K72+L72+M72</f>
        <v>27</v>
      </c>
      <c r="L76" s="752"/>
      <c r="M76" s="775"/>
      <c r="N76" s="751">
        <f>+N72+O72+P72</f>
        <v>20</v>
      </c>
      <c r="O76" s="752"/>
      <c r="P76" s="775"/>
      <c r="Q76" s="751">
        <f>+Q72+R72+S72</f>
        <v>27</v>
      </c>
      <c r="R76" s="752"/>
      <c r="S76" s="753"/>
      <c r="T76" s="306">
        <f>SUM(H76:S76)</f>
        <v>95</v>
      </c>
      <c r="U76" s="306"/>
      <c r="V76" s="306"/>
      <c r="W76" s="306"/>
      <c r="X76" s="306"/>
      <c r="Y76" s="313"/>
    </row>
    <row r="77" spans="1:25" x14ac:dyDescent="0.25">
      <c r="A77" s="253"/>
      <c r="B77" s="312"/>
      <c r="C77" s="313"/>
      <c r="D77" s="313"/>
      <c r="E77" s="313"/>
      <c r="F77" s="313"/>
      <c r="G77" s="253"/>
      <c r="H77" s="253"/>
      <c r="I77" s="253"/>
      <c r="J77" s="253"/>
      <c r="K77" s="253"/>
      <c r="L77" s="253"/>
      <c r="M77" s="253"/>
      <c r="N77" s="253"/>
      <c r="O77" s="253"/>
      <c r="P77" s="253"/>
      <c r="Q77" s="253"/>
      <c r="R77" s="253"/>
      <c r="S77" s="253"/>
      <c r="T77" s="253"/>
      <c r="U77" s="253"/>
      <c r="V77" s="253"/>
      <c r="W77" s="253"/>
      <c r="X77" s="253"/>
      <c r="Y77" s="253"/>
    </row>
    <row r="78" spans="1:25" x14ac:dyDescent="0.25">
      <c r="A78" s="253"/>
      <c r="B78" s="312"/>
      <c r="C78" s="313"/>
      <c r="D78" s="313"/>
      <c r="E78" s="313"/>
      <c r="F78" s="313"/>
      <c r="G78" s="253"/>
      <c r="H78" s="253"/>
      <c r="I78" s="253"/>
      <c r="J78" s="253"/>
      <c r="K78" s="253"/>
      <c r="L78" s="253"/>
      <c r="M78" s="253"/>
      <c r="N78" s="253"/>
      <c r="O78" s="253"/>
      <c r="P78" s="253"/>
      <c r="Q78" s="253"/>
      <c r="R78" s="253"/>
      <c r="S78" s="253"/>
      <c r="T78" s="253"/>
      <c r="U78" s="253"/>
      <c r="V78" s="253"/>
      <c r="W78" s="253"/>
      <c r="X78" s="253"/>
      <c r="Y78" s="253"/>
    </row>
    <row r="79" spans="1:25" ht="22.5" customHeight="1" x14ac:dyDescent="0.25">
      <c r="A79" s="754" t="s">
        <v>948</v>
      </c>
      <c r="B79" s="755"/>
      <c r="C79" s="755"/>
      <c r="D79" s="755"/>
      <c r="E79" s="758" t="s">
        <v>949</v>
      </c>
      <c r="F79" s="758"/>
      <c r="G79" s="758"/>
      <c r="H79" s="758"/>
      <c r="I79" s="759" t="s">
        <v>950</v>
      </c>
      <c r="J79" s="760"/>
      <c r="K79" s="760"/>
      <c r="L79" s="760"/>
      <c r="M79" s="760"/>
      <c r="N79" s="760"/>
      <c r="O79" s="760"/>
      <c r="P79" s="761"/>
      <c r="Q79" s="253"/>
      <c r="R79" s="253"/>
      <c r="S79" s="253"/>
      <c r="T79" s="253"/>
      <c r="U79" s="253"/>
      <c r="V79" s="253"/>
      <c r="W79" s="253"/>
      <c r="X79" s="253"/>
      <c r="Y79" s="253"/>
    </row>
    <row r="80" spans="1:25" ht="15.75" thickBot="1" x14ac:dyDescent="0.3">
      <c r="A80" s="756"/>
      <c r="B80" s="757"/>
      <c r="C80" s="757"/>
      <c r="D80" s="757"/>
      <c r="E80" s="758"/>
      <c r="F80" s="758"/>
      <c r="G80" s="758"/>
      <c r="H80" s="758"/>
      <c r="I80" s="762"/>
      <c r="J80" s="763"/>
      <c r="K80" s="763"/>
      <c r="L80" s="763"/>
      <c r="M80" s="763"/>
      <c r="N80" s="763"/>
      <c r="O80" s="763"/>
      <c r="P80" s="764"/>
      <c r="Q80" s="253"/>
      <c r="R80" s="253"/>
      <c r="S80" s="253"/>
      <c r="T80" s="253"/>
      <c r="U80" s="253"/>
      <c r="V80" s="253"/>
      <c r="W80" s="253"/>
      <c r="X80" s="253"/>
      <c r="Y80" s="253"/>
    </row>
    <row r="81" spans="1:25" x14ac:dyDescent="0.25">
      <c r="A81" s="765" t="s">
        <v>804</v>
      </c>
      <c r="B81" s="766"/>
      <c r="C81" s="314">
        <v>1</v>
      </c>
      <c r="D81" s="315"/>
      <c r="E81" s="316"/>
      <c r="F81" s="316"/>
      <c r="G81" s="317"/>
      <c r="H81" s="317"/>
      <c r="I81" s="318"/>
      <c r="J81" s="318"/>
      <c r="K81" s="318"/>
      <c r="L81" s="318"/>
      <c r="M81" s="318"/>
      <c r="N81" s="318"/>
      <c r="O81" s="318"/>
      <c r="P81" s="319"/>
      <c r="Q81" s="253"/>
      <c r="R81" s="253"/>
      <c r="S81" s="253"/>
      <c r="T81" s="253"/>
      <c r="U81" s="253"/>
      <c r="V81" s="253"/>
      <c r="W81" s="253"/>
      <c r="X81" s="253"/>
      <c r="Y81" s="253"/>
    </row>
    <row r="82" spans="1:25" x14ac:dyDescent="0.25">
      <c r="A82" s="767" t="s">
        <v>805</v>
      </c>
      <c r="B82" s="768"/>
      <c r="C82" s="320">
        <v>2</v>
      </c>
      <c r="D82" s="321"/>
      <c r="E82" s="316"/>
      <c r="F82" s="316"/>
      <c r="G82" s="317"/>
      <c r="H82" s="317"/>
      <c r="I82" s="317"/>
      <c r="J82" s="317"/>
      <c r="K82" s="317"/>
      <c r="L82" s="317"/>
      <c r="M82" s="317"/>
      <c r="N82" s="317"/>
      <c r="O82" s="317"/>
      <c r="P82" s="322"/>
      <c r="Q82" s="253"/>
      <c r="R82" s="253"/>
      <c r="S82" s="253"/>
      <c r="T82" s="253"/>
      <c r="U82" s="253"/>
      <c r="V82" s="253"/>
      <c r="W82" s="253"/>
      <c r="X82" s="253"/>
      <c r="Y82" s="253"/>
    </row>
    <row r="83" spans="1:25" x14ac:dyDescent="0.25">
      <c r="A83" s="767" t="s">
        <v>888</v>
      </c>
      <c r="B83" s="768"/>
      <c r="C83" s="320">
        <v>3</v>
      </c>
      <c r="D83" s="323"/>
      <c r="E83" s="316"/>
      <c r="F83" s="316"/>
      <c r="G83" s="317"/>
      <c r="H83" s="317"/>
      <c r="I83" s="317"/>
      <c r="J83" s="317"/>
      <c r="K83" s="317"/>
      <c r="L83" s="317"/>
      <c r="M83" s="317"/>
      <c r="N83" s="317"/>
      <c r="O83" s="317"/>
      <c r="P83" s="322"/>
      <c r="Q83" s="253"/>
      <c r="R83" s="253"/>
      <c r="S83" s="253"/>
      <c r="T83" s="253"/>
      <c r="U83" s="253"/>
      <c r="V83" s="253"/>
      <c r="W83" s="253"/>
      <c r="X83" s="253"/>
      <c r="Y83" s="253"/>
    </row>
    <row r="84" spans="1:25" x14ac:dyDescent="0.25">
      <c r="A84" s="324"/>
      <c r="B84" s="325"/>
      <c r="C84" s="316"/>
      <c r="D84" s="316"/>
      <c r="E84" s="316"/>
      <c r="F84" s="316"/>
      <c r="G84" s="317"/>
      <c r="H84" s="317"/>
      <c r="I84" s="317"/>
      <c r="J84" s="317"/>
      <c r="K84" s="317"/>
      <c r="L84" s="317"/>
      <c r="M84" s="317"/>
      <c r="N84" s="317"/>
      <c r="O84" s="317"/>
      <c r="P84" s="322"/>
      <c r="Q84" s="253"/>
      <c r="R84" s="253"/>
      <c r="S84" s="253"/>
      <c r="T84" s="253"/>
      <c r="U84" s="253"/>
      <c r="V84" s="253"/>
      <c r="W84" s="253"/>
      <c r="X84" s="253"/>
      <c r="Y84" s="253"/>
    </row>
    <row r="85" spans="1:25" x14ac:dyDescent="0.25">
      <c r="A85" s="324"/>
      <c r="B85" s="325"/>
      <c r="C85" s="316"/>
      <c r="D85" s="316"/>
      <c r="E85" s="316"/>
      <c r="F85" s="316"/>
      <c r="G85" s="317"/>
      <c r="H85" s="317"/>
      <c r="I85" s="317"/>
      <c r="J85" s="317"/>
      <c r="K85" s="317"/>
      <c r="L85" s="317"/>
      <c r="M85" s="317"/>
      <c r="N85" s="317"/>
      <c r="O85" s="317"/>
      <c r="P85" s="322"/>
      <c r="Q85" s="253"/>
      <c r="R85" s="253"/>
      <c r="S85" s="253"/>
      <c r="T85" s="253"/>
      <c r="U85" s="253"/>
      <c r="V85" s="253"/>
      <c r="W85" s="253"/>
      <c r="X85" s="253"/>
      <c r="Y85" s="253"/>
    </row>
    <row r="86" spans="1:25" ht="15.75" thickBot="1" x14ac:dyDescent="0.3">
      <c r="A86" s="326"/>
      <c r="B86" s="327"/>
      <c r="C86" s="328"/>
      <c r="D86" s="328"/>
      <c r="E86" s="328"/>
      <c r="F86" s="328"/>
      <c r="G86" s="329"/>
      <c r="H86" s="329"/>
      <c r="I86" s="329"/>
      <c r="J86" s="329"/>
      <c r="K86" s="329"/>
      <c r="L86" s="329"/>
      <c r="M86" s="329"/>
      <c r="N86" s="329"/>
      <c r="O86" s="329"/>
      <c r="P86" s="330"/>
      <c r="Q86" s="253"/>
      <c r="R86" s="253"/>
      <c r="S86" s="253"/>
      <c r="T86" s="253"/>
      <c r="U86" s="253"/>
      <c r="V86" s="253"/>
      <c r="W86" s="253"/>
      <c r="X86" s="253"/>
      <c r="Y86" s="253"/>
    </row>
    <row r="87" spans="1:25" x14ac:dyDescent="0.25">
      <c r="A87" s="544" t="s">
        <v>820</v>
      </c>
      <c r="B87" s="545"/>
      <c r="C87" s="545"/>
      <c r="D87" s="545"/>
      <c r="E87" s="545"/>
      <c r="F87" s="545"/>
      <c r="G87" s="545"/>
      <c r="H87" s="545"/>
      <c r="I87" s="545"/>
      <c r="J87" s="545"/>
      <c r="K87" s="545"/>
      <c r="L87" s="545"/>
      <c r="M87" s="545"/>
      <c r="N87" s="545"/>
      <c r="O87" s="545"/>
      <c r="P87" s="545"/>
      <c r="Q87" s="545"/>
      <c r="R87" s="545"/>
      <c r="S87" s="545"/>
      <c r="T87" s="543"/>
      <c r="U87" s="543"/>
      <c r="V87" s="543"/>
      <c r="W87" s="253"/>
      <c r="X87" s="253"/>
      <c r="Y87" s="253"/>
    </row>
    <row r="88" spans="1:25" x14ac:dyDescent="0.25">
      <c r="A88" s="546"/>
      <c r="B88" s="547"/>
      <c r="C88" s="547"/>
      <c r="D88" s="547"/>
      <c r="E88" s="547"/>
      <c r="F88" s="547"/>
      <c r="G88" s="547"/>
      <c r="H88" s="547"/>
      <c r="I88" s="547"/>
      <c r="J88" s="547"/>
      <c r="K88" s="547"/>
      <c r="L88" s="547"/>
      <c r="M88" s="547"/>
      <c r="N88" s="547"/>
      <c r="O88" s="547"/>
      <c r="P88" s="547"/>
      <c r="Q88" s="547"/>
      <c r="R88" s="547"/>
      <c r="S88" s="547"/>
      <c r="T88" s="543"/>
      <c r="U88" s="543"/>
      <c r="V88" s="543"/>
      <c r="W88" s="253"/>
      <c r="X88" s="253"/>
      <c r="Y88" s="253"/>
    </row>
    <row r="89" spans="1:25" x14ac:dyDescent="0.25">
      <c r="A89" s="548"/>
      <c r="B89" s="549"/>
      <c r="C89" s="549"/>
      <c r="D89" s="549"/>
      <c r="E89" s="549"/>
      <c r="F89" s="549"/>
      <c r="G89" s="549"/>
      <c r="H89" s="549"/>
      <c r="I89" s="549"/>
      <c r="J89" s="549"/>
      <c r="K89" s="549"/>
      <c r="L89" s="549"/>
      <c r="M89" s="549"/>
      <c r="N89" s="549"/>
      <c r="O89" s="549"/>
      <c r="P89" s="549"/>
      <c r="Q89" s="549"/>
      <c r="R89" s="549"/>
      <c r="S89" s="549"/>
      <c r="T89" s="543"/>
      <c r="U89" s="543"/>
      <c r="V89" s="543"/>
    </row>
    <row r="90" spans="1:25" x14ac:dyDescent="0.25">
      <c r="A90" s="548"/>
      <c r="B90" s="549"/>
      <c r="C90" s="549"/>
      <c r="D90" s="549"/>
      <c r="E90" s="549"/>
      <c r="F90" s="549"/>
      <c r="G90" s="549"/>
      <c r="H90" s="549"/>
      <c r="I90" s="549"/>
      <c r="J90" s="549"/>
      <c r="K90" s="549"/>
      <c r="L90" s="549"/>
      <c r="M90" s="549"/>
      <c r="N90" s="549"/>
      <c r="O90" s="549"/>
      <c r="P90" s="549"/>
      <c r="Q90" s="549"/>
      <c r="R90" s="549"/>
      <c r="S90" s="549"/>
      <c r="T90" s="543"/>
      <c r="U90" s="543"/>
      <c r="V90" s="543"/>
    </row>
    <row r="91" spans="1:25" x14ac:dyDescent="0.25">
      <c r="A91" s="548"/>
      <c r="B91" s="549"/>
      <c r="C91" s="549"/>
      <c r="D91" s="549"/>
      <c r="E91" s="549"/>
      <c r="F91" s="549"/>
      <c r="G91" s="549"/>
      <c r="H91" s="549"/>
      <c r="I91" s="549"/>
      <c r="J91" s="549"/>
      <c r="K91" s="549"/>
      <c r="L91" s="549"/>
      <c r="M91" s="549"/>
      <c r="N91" s="549"/>
      <c r="O91" s="549"/>
      <c r="P91" s="549"/>
      <c r="Q91" s="549"/>
      <c r="R91" s="549"/>
      <c r="S91" s="549"/>
      <c r="T91" s="543"/>
      <c r="U91" s="543"/>
      <c r="V91" s="543"/>
    </row>
    <row r="92" spans="1:25" x14ac:dyDescent="0.25">
      <c r="A92" s="548"/>
      <c r="B92" s="549"/>
      <c r="C92" s="549"/>
      <c r="D92" s="549"/>
      <c r="E92" s="549"/>
      <c r="F92" s="549"/>
      <c r="G92" s="549"/>
      <c r="H92" s="549"/>
      <c r="I92" s="549"/>
      <c r="J92" s="549"/>
      <c r="K92" s="549"/>
      <c r="L92" s="549"/>
      <c r="M92" s="549"/>
      <c r="N92" s="549"/>
      <c r="O92" s="549"/>
      <c r="P92" s="549"/>
      <c r="Q92" s="549"/>
      <c r="R92" s="549"/>
      <c r="S92" s="549"/>
      <c r="T92" s="543"/>
      <c r="U92" s="543"/>
      <c r="V92" s="543"/>
    </row>
    <row r="93" spans="1:25" x14ac:dyDescent="0.25">
      <c r="A93" s="548"/>
      <c r="B93" s="549"/>
      <c r="C93" s="549"/>
      <c r="D93" s="549"/>
      <c r="E93" s="549"/>
      <c r="F93" s="549"/>
      <c r="G93" s="549"/>
      <c r="H93" s="549"/>
      <c r="I93" s="549"/>
      <c r="J93" s="549"/>
      <c r="K93" s="549"/>
      <c r="L93" s="549"/>
      <c r="M93" s="549"/>
      <c r="N93" s="549"/>
      <c r="O93" s="549"/>
      <c r="P93" s="549"/>
      <c r="Q93" s="549"/>
      <c r="R93" s="549"/>
      <c r="S93" s="549"/>
      <c r="T93" s="543"/>
      <c r="U93" s="543"/>
      <c r="V93" s="543"/>
    </row>
    <row r="94" spans="1:25" x14ac:dyDescent="0.25">
      <c r="A94" s="548"/>
      <c r="B94" s="549"/>
      <c r="C94" s="549"/>
      <c r="D94" s="549"/>
      <c r="E94" s="549"/>
      <c r="F94" s="549"/>
      <c r="G94" s="549"/>
      <c r="H94" s="549"/>
      <c r="I94" s="549"/>
      <c r="J94" s="549"/>
      <c r="K94" s="549"/>
      <c r="L94" s="549"/>
      <c r="M94" s="549"/>
      <c r="N94" s="549"/>
      <c r="O94" s="549"/>
      <c r="P94" s="549"/>
      <c r="Q94" s="549"/>
      <c r="R94" s="549"/>
      <c r="S94" s="549"/>
      <c r="T94" s="543"/>
      <c r="U94" s="543"/>
      <c r="V94" s="543"/>
    </row>
    <row r="95" spans="1:25" ht="15.75" thickBot="1" x14ac:dyDescent="0.3">
      <c r="A95" s="550"/>
      <c r="B95" s="550"/>
      <c r="C95" s="550"/>
      <c r="D95" s="550"/>
      <c r="E95" s="550"/>
      <c r="F95" s="550"/>
      <c r="G95" s="550"/>
      <c r="H95" s="550"/>
      <c r="I95" s="550"/>
      <c r="J95" s="550"/>
      <c r="K95" s="550"/>
      <c r="L95" s="550"/>
      <c r="M95" s="550"/>
      <c r="N95" s="550"/>
      <c r="O95" s="550"/>
      <c r="P95" s="550"/>
      <c r="Q95" s="550"/>
      <c r="R95" s="550"/>
      <c r="S95" s="550"/>
      <c r="T95" s="550"/>
      <c r="U95" s="550"/>
      <c r="V95" s="550"/>
    </row>
    <row r="96" spans="1:25" ht="15.75" thickBot="1" x14ac:dyDescent="0.3">
      <c r="A96" s="551" t="s">
        <v>821</v>
      </c>
      <c r="B96" s="552"/>
      <c r="C96" s="552"/>
      <c r="D96" s="552"/>
      <c r="E96" s="552"/>
      <c r="F96" s="552"/>
      <c r="G96" s="552"/>
      <c r="H96" s="552"/>
      <c r="I96" s="552"/>
      <c r="J96" s="552"/>
      <c r="K96" s="170"/>
      <c r="L96" s="170"/>
      <c r="M96" s="170"/>
      <c r="N96" s="170"/>
      <c r="O96" s="170"/>
      <c r="P96" s="170"/>
      <c r="Q96" s="170"/>
      <c r="R96" s="170"/>
      <c r="S96" s="170"/>
      <c r="T96" s="171"/>
      <c r="U96" s="171"/>
      <c r="V96" s="171"/>
    </row>
    <row r="97" spans="1:22" x14ac:dyDescent="0.25">
      <c r="A97" s="531"/>
      <c r="B97" s="532"/>
      <c r="C97" s="532"/>
      <c r="D97" s="532"/>
      <c r="E97" s="532"/>
      <c r="F97" s="532"/>
      <c r="G97" s="532"/>
      <c r="H97" s="532"/>
      <c r="I97" s="532"/>
      <c r="J97" s="532"/>
      <c r="K97" s="170"/>
      <c r="L97" s="170"/>
      <c r="M97" s="170"/>
      <c r="N97" s="170"/>
      <c r="O97" s="170"/>
      <c r="P97" s="170"/>
      <c r="Q97" s="170"/>
      <c r="R97" s="170"/>
      <c r="S97" s="170"/>
      <c r="T97" s="171"/>
      <c r="U97" s="171"/>
      <c r="V97" s="171"/>
    </row>
    <row r="98" spans="1:22" x14ac:dyDescent="0.25">
      <c r="A98" s="533"/>
      <c r="B98" s="534"/>
      <c r="C98" s="534"/>
      <c r="D98" s="534"/>
      <c r="E98" s="534"/>
      <c r="F98" s="534"/>
      <c r="G98" s="534"/>
      <c r="H98" s="534"/>
      <c r="I98" s="534"/>
      <c r="J98" s="534"/>
      <c r="K98" s="171"/>
      <c r="L98" s="171"/>
      <c r="M98" s="171"/>
      <c r="N98" s="171"/>
      <c r="O98" s="171"/>
      <c r="P98" s="171"/>
      <c r="Q98" s="171"/>
      <c r="R98" s="171"/>
      <c r="S98" s="171"/>
      <c r="T98" s="171"/>
      <c r="U98" s="171"/>
      <c r="V98" s="171"/>
    </row>
    <row r="99" spans="1:22" x14ac:dyDescent="0.25">
      <c r="A99" s="533"/>
      <c r="B99" s="534"/>
      <c r="C99" s="534"/>
      <c r="D99" s="534"/>
      <c r="E99" s="534"/>
      <c r="F99" s="534"/>
      <c r="G99" s="534"/>
      <c r="H99" s="534"/>
      <c r="I99" s="534"/>
      <c r="J99" s="534"/>
      <c r="K99" s="171"/>
      <c r="L99" s="171"/>
      <c r="M99" s="171"/>
      <c r="N99" s="171"/>
      <c r="O99" s="171"/>
      <c r="P99" s="171"/>
      <c r="Q99" s="171"/>
      <c r="R99" s="171"/>
      <c r="S99" s="171"/>
      <c r="T99" s="171"/>
      <c r="U99" s="171"/>
      <c r="V99" s="171"/>
    </row>
    <row r="100" spans="1:22" x14ac:dyDescent="0.25">
      <c r="A100" s="533"/>
      <c r="B100" s="534"/>
      <c r="C100" s="534"/>
      <c r="D100" s="534"/>
      <c r="E100" s="534"/>
      <c r="F100" s="534"/>
      <c r="G100" s="534"/>
      <c r="H100" s="534"/>
      <c r="I100" s="534"/>
      <c r="J100" s="534"/>
      <c r="K100" s="171"/>
      <c r="L100" s="171"/>
      <c r="M100" s="171"/>
      <c r="N100" s="171"/>
      <c r="O100" s="171"/>
      <c r="P100" s="171"/>
      <c r="Q100" s="171"/>
      <c r="R100" s="171"/>
      <c r="S100" s="171"/>
      <c r="T100" s="171"/>
      <c r="U100" s="171"/>
      <c r="V100" s="171"/>
    </row>
    <row r="101" spans="1:22" x14ac:dyDescent="0.25">
      <c r="A101" s="533"/>
      <c r="B101" s="534"/>
      <c r="C101" s="534"/>
      <c r="D101" s="534"/>
      <c r="E101" s="534"/>
      <c r="F101" s="534"/>
      <c r="G101" s="534"/>
      <c r="H101" s="534"/>
      <c r="I101" s="534"/>
      <c r="J101" s="534"/>
      <c r="K101" s="171"/>
      <c r="L101" s="171"/>
      <c r="M101" s="171"/>
      <c r="N101" s="171"/>
      <c r="O101" s="171"/>
      <c r="P101" s="171"/>
      <c r="Q101" s="171"/>
      <c r="R101" s="171"/>
      <c r="S101" s="171"/>
      <c r="T101" s="171"/>
      <c r="U101" s="171"/>
      <c r="V101" s="171"/>
    </row>
    <row r="102" spans="1:22" x14ac:dyDescent="0.25">
      <c r="A102" s="533"/>
      <c r="B102" s="534"/>
      <c r="C102" s="534"/>
      <c r="D102" s="534"/>
      <c r="E102" s="534"/>
      <c r="F102" s="534"/>
      <c r="G102" s="534"/>
      <c r="H102" s="534"/>
      <c r="I102" s="534"/>
      <c r="J102" s="534"/>
      <c r="K102" s="171"/>
      <c r="L102" s="171"/>
      <c r="M102" s="171"/>
      <c r="N102" s="537" t="s">
        <v>822</v>
      </c>
      <c r="O102" s="537"/>
      <c r="P102" s="538"/>
      <c r="Q102" s="538"/>
      <c r="R102" s="538"/>
      <c r="S102" s="538"/>
      <c r="T102" s="171"/>
      <c r="U102" s="171"/>
      <c r="V102" s="171"/>
    </row>
    <row r="103" spans="1:22" x14ac:dyDescent="0.25">
      <c r="A103" s="533"/>
      <c r="B103" s="534"/>
      <c r="C103" s="534"/>
      <c r="D103" s="534"/>
      <c r="E103" s="534"/>
      <c r="F103" s="534"/>
      <c r="G103" s="534"/>
      <c r="H103" s="534"/>
      <c r="I103" s="534"/>
      <c r="J103" s="534"/>
      <c r="K103" s="171"/>
      <c r="L103" s="171"/>
      <c r="M103" s="171"/>
      <c r="N103" s="171"/>
      <c r="O103" s="171"/>
      <c r="P103" s="171"/>
      <c r="Q103" s="171"/>
      <c r="R103" s="171"/>
      <c r="S103" s="171"/>
      <c r="T103" s="171"/>
      <c r="U103" s="171"/>
      <c r="V103" s="171"/>
    </row>
    <row r="104" spans="1:22" x14ac:dyDescent="0.25">
      <c r="A104" s="533"/>
      <c r="B104" s="534"/>
      <c r="C104" s="534"/>
      <c r="D104" s="534"/>
      <c r="E104" s="534"/>
      <c r="F104" s="534"/>
      <c r="G104" s="534"/>
      <c r="H104" s="534"/>
      <c r="I104" s="534"/>
      <c r="J104" s="534"/>
      <c r="K104" s="171"/>
      <c r="L104" s="171"/>
      <c r="M104" s="171"/>
      <c r="N104" s="171"/>
      <c r="O104" s="171"/>
      <c r="P104" s="171"/>
      <c r="Q104" s="171"/>
      <c r="R104" s="171"/>
      <c r="S104" s="171"/>
      <c r="T104" s="171"/>
      <c r="U104" s="171"/>
      <c r="V104" s="171"/>
    </row>
    <row r="105" spans="1:22" x14ac:dyDescent="0.25">
      <c r="A105" s="533"/>
      <c r="B105" s="534"/>
      <c r="C105" s="534"/>
      <c r="D105" s="534"/>
      <c r="E105" s="534"/>
      <c r="F105" s="534"/>
      <c r="G105" s="534"/>
      <c r="H105" s="534"/>
      <c r="I105" s="534"/>
      <c r="J105" s="534"/>
      <c r="K105" s="171"/>
      <c r="L105" s="171"/>
      <c r="M105" s="171"/>
      <c r="N105" s="171"/>
      <c r="O105" s="171"/>
      <c r="P105" s="171"/>
      <c r="Q105" s="171"/>
      <c r="R105" s="171"/>
      <c r="S105" s="171"/>
      <c r="T105" s="171"/>
      <c r="U105" s="171"/>
      <c r="V105" s="171"/>
    </row>
    <row r="106" spans="1:22" x14ac:dyDescent="0.25">
      <c r="A106" s="533"/>
      <c r="B106" s="534"/>
      <c r="C106" s="534"/>
      <c r="D106" s="534"/>
      <c r="E106" s="534"/>
      <c r="F106" s="534"/>
      <c r="G106" s="534"/>
      <c r="H106" s="534"/>
      <c r="I106" s="534"/>
      <c r="J106" s="534"/>
      <c r="K106" s="171"/>
      <c r="L106" s="171"/>
      <c r="M106" s="171"/>
      <c r="N106" s="171"/>
      <c r="O106" s="171"/>
      <c r="P106" s="171"/>
      <c r="Q106" s="171"/>
      <c r="R106" s="171"/>
      <c r="S106" s="171"/>
      <c r="T106" s="171"/>
      <c r="U106" s="171"/>
      <c r="V106" s="171"/>
    </row>
    <row r="107" spans="1:22" x14ac:dyDescent="0.25">
      <c r="A107" s="533"/>
      <c r="B107" s="534"/>
      <c r="C107" s="534"/>
      <c r="D107" s="534"/>
      <c r="E107" s="534"/>
      <c r="F107" s="534"/>
      <c r="G107" s="534"/>
      <c r="H107" s="534"/>
      <c r="I107" s="534"/>
      <c r="J107" s="534"/>
      <c r="K107" s="171"/>
      <c r="L107" s="171"/>
      <c r="M107" s="171"/>
      <c r="N107" s="171"/>
      <c r="O107" s="171"/>
      <c r="P107" s="171"/>
      <c r="Q107" s="171"/>
      <c r="R107" s="171"/>
      <c r="S107" s="171"/>
      <c r="T107" s="171"/>
      <c r="U107" s="171"/>
      <c r="V107" s="171"/>
    </row>
    <row r="108" spans="1:22" x14ac:dyDescent="0.25">
      <c r="A108" s="533"/>
      <c r="B108" s="534"/>
      <c r="C108" s="534"/>
      <c r="D108" s="534"/>
      <c r="E108" s="534"/>
      <c r="F108" s="534"/>
      <c r="G108" s="534"/>
      <c r="H108" s="534"/>
      <c r="I108" s="534"/>
      <c r="J108" s="534"/>
      <c r="K108" s="171"/>
      <c r="L108" s="171"/>
      <c r="M108" s="171"/>
      <c r="N108" s="171"/>
      <c r="O108" s="171"/>
      <c r="P108" s="171"/>
      <c r="Q108" s="171"/>
      <c r="R108" s="171"/>
      <c r="S108" s="171"/>
      <c r="T108" s="171"/>
      <c r="U108" s="171"/>
      <c r="V108" s="171"/>
    </row>
    <row r="109" spans="1:22" x14ac:dyDescent="0.25">
      <c r="A109" s="533"/>
      <c r="B109" s="534"/>
      <c r="C109" s="534"/>
      <c r="D109" s="534"/>
      <c r="E109" s="534"/>
      <c r="F109" s="534"/>
      <c r="G109" s="534"/>
      <c r="H109" s="534"/>
      <c r="I109" s="534"/>
      <c r="J109" s="534"/>
      <c r="K109" s="171"/>
      <c r="L109" s="171"/>
      <c r="M109" s="171"/>
      <c r="N109" s="171"/>
      <c r="O109" s="171"/>
      <c r="P109" s="171"/>
      <c r="Q109" s="171"/>
      <c r="R109" s="171"/>
      <c r="S109" s="171"/>
      <c r="T109" s="171"/>
      <c r="U109" s="171"/>
      <c r="V109" s="171"/>
    </row>
    <row r="110" spans="1:22" x14ac:dyDescent="0.25">
      <c r="A110" s="533"/>
      <c r="B110" s="534"/>
      <c r="C110" s="534"/>
      <c r="D110" s="534"/>
      <c r="E110" s="534"/>
      <c r="F110" s="534"/>
      <c r="G110" s="534"/>
      <c r="H110" s="534"/>
      <c r="I110" s="534"/>
      <c r="J110" s="534"/>
      <c r="K110" s="171"/>
      <c r="L110" s="171"/>
      <c r="M110" s="171"/>
      <c r="N110" s="171"/>
      <c r="O110" s="171"/>
      <c r="P110" s="171"/>
      <c r="Q110" s="171"/>
      <c r="R110" s="171"/>
      <c r="S110" s="171"/>
      <c r="T110" s="171"/>
      <c r="U110" s="171"/>
      <c r="V110" s="171"/>
    </row>
    <row r="111" spans="1:22" x14ac:dyDescent="0.25">
      <c r="A111" s="533"/>
      <c r="B111" s="534"/>
      <c r="C111" s="534"/>
      <c r="D111" s="534"/>
      <c r="E111" s="534"/>
      <c r="F111" s="534"/>
      <c r="G111" s="534"/>
      <c r="H111" s="534"/>
      <c r="I111" s="534"/>
      <c r="J111" s="534"/>
      <c r="K111" s="171"/>
      <c r="L111" s="171"/>
      <c r="M111" s="171"/>
      <c r="N111" s="171"/>
      <c r="O111" s="171"/>
      <c r="P111" s="171"/>
      <c r="Q111" s="171"/>
      <c r="R111" s="171"/>
      <c r="S111" s="171"/>
      <c r="T111" s="171"/>
      <c r="U111" s="171"/>
      <c r="V111" s="171"/>
    </row>
    <row r="112" spans="1:22" x14ac:dyDescent="0.25">
      <c r="A112" s="533"/>
      <c r="B112" s="534"/>
      <c r="C112" s="534"/>
      <c r="D112" s="534"/>
      <c r="E112" s="534"/>
      <c r="F112" s="534"/>
      <c r="G112" s="534"/>
      <c r="H112" s="534"/>
      <c r="I112" s="534"/>
      <c r="J112" s="534"/>
      <c r="K112" s="171"/>
      <c r="L112" s="171"/>
      <c r="M112" s="171"/>
      <c r="N112" s="171"/>
      <c r="O112" s="171"/>
      <c r="P112" s="171"/>
      <c r="Q112" s="171"/>
      <c r="R112" s="171"/>
      <c r="S112" s="171"/>
      <c r="T112" s="171"/>
      <c r="U112" s="171"/>
      <c r="V112" s="171"/>
    </row>
    <row r="113" spans="1:22" x14ac:dyDescent="0.25">
      <c r="A113" s="535"/>
      <c r="B113" s="536"/>
      <c r="C113" s="536"/>
      <c r="D113" s="536"/>
      <c r="E113" s="536"/>
      <c r="F113" s="536"/>
      <c r="G113" s="536"/>
      <c r="H113" s="536"/>
      <c r="I113" s="536"/>
      <c r="J113" s="536"/>
      <c r="K113" s="171"/>
      <c r="L113" s="171"/>
      <c r="M113" s="171"/>
      <c r="N113" s="171"/>
      <c r="O113" s="171"/>
      <c r="P113" s="171"/>
      <c r="Q113" s="171"/>
      <c r="R113" s="171"/>
      <c r="S113" s="171"/>
      <c r="T113" s="171"/>
      <c r="U113" s="171"/>
      <c r="V113" s="171"/>
    </row>
  </sheetData>
  <mergeCells count="235">
    <mergeCell ref="A97:J113"/>
    <mergeCell ref="N102:O102"/>
    <mergeCell ref="P102:S102"/>
    <mergeCell ref="A83:B83"/>
    <mergeCell ref="A87:S88"/>
    <mergeCell ref="T87:V94"/>
    <mergeCell ref="A89:S94"/>
    <mergeCell ref="A95:V95"/>
    <mergeCell ref="A96:J96"/>
    <mergeCell ref="Q76:S76"/>
    <mergeCell ref="A79:D80"/>
    <mergeCell ref="E79:H80"/>
    <mergeCell ref="I79:P80"/>
    <mergeCell ref="A81:B81"/>
    <mergeCell ref="A82:B82"/>
    <mergeCell ref="A73:G73"/>
    <mergeCell ref="A74:G74"/>
    <mergeCell ref="A75:G75"/>
    <mergeCell ref="H76:J76"/>
    <mergeCell ref="K76:M76"/>
    <mergeCell ref="N76:P76"/>
    <mergeCell ref="A70:A71"/>
    <mergeCell ref="B70:B71"/>
    <mergeCell ref="C70:C71"/>
    <mergeCell ref="D70:D71"/>
    <mergeCell ref="E70:E71"/>
    <mergeCell ref="F70:F71"/>
    <mergeCell ref="A68:A69"/>
    <mergeCell ref="B68:B69"/>
    <mergeCell ref="C68:C69"/>
    <mergeCell ref="D68:D69"/>
    <mergeCell ref="E68:E69"/>
    <mergeCell ref="F68:F69"/>
    <mergeCell ref="A66:A67"/>
    <mergeCell ref="B66:B67"/>
    <mergeCell ref="C66:C67"/>
    <mergeCell ref="D66:D67"/>
    <mergeCell ref="E66:E67"/>
    <mergeCell ref="F66:F67"/>
    <mergeCell ref="A64:A65"/>
    <mergeCell ref="B64:B65"/>
    <mergeCell ref="C64:C65"/>
    <mergeCell ref="D64:D65"/>
    <mergeCell ref="E64:E65"/>
    <mergeCell ref="F64:F65"/>
    <mergeCell ref="A62:A63"/>
    <mergeCell ref="B62:B63"/>
    <mergeCell ref="C62:C63"/>
    <mergeCell ref="D62:D63"/>
    <mergeCell ref="E62:E63"/>
    <mergeCell ref="F62:F63"/>
    <mergeCell ref="A60:A61"/>
    <mergeCell ref="B60:B61"/>
    <mergeCell ref="C60:C61"/>
    <mergeCell ref="D60:D61"/>
    <mergeCell ref="E60:E61"/>
    <mergeCell ref="F60:F61"/>
    <mergeCell ref="A58:A59"/>
    <mergeCell ref="B58:B59"/>
    <mergeCell ref="C58:C59"/>
    <mergeCell ref="D58:D59"/>
    <mergeCell ref="E58:E59"/>
    <mergeCell ref="F58:F59"/>
    <mergeCell ref="A56:A57"/>
    <mergeCell ref="B56:B57"/>
    <mergeCell ref="C56:C57"/>
    <mergeCell ref="D56:D57"/>
    <mergeCell ref="E56:E57"/>
    <mergeCell ref="F56:F57"/>
    <mergeCell ref="A54:A55"/>
    <mergeCell ref="B54:B55"/>
    <mergeCell ref="C54:C55"/>
    <mergeCell ref="D54:D55"/>
    <mergeCell ref="E54:E55"/>
    <mergeCell ref="F54:F55"/>
    <mergeCell ref="A52:A53"/>
    <mergeCell ref="B52:B53"/>
    <mergeCell ref="C52:C53"/>
    <mergeCell ref="D52:D53"/>
    <mergeCell ref="E52:E53"/>
    <mergeCell ref="F52:F53"/>
    <mergeCell ref="A50:A51"/>
    <mergeCell ref="B50:B51"/>
    <mergeCell ref="C50:C51"/>
    <mergeCell ref="D50:D51"/>
    <mergeCell ref="E50:E51"/>
    <mergeCell ref="F50:F51"/>
    <mergeCell ref="A48:A49"/>
    <mergeCell ref="B48:B49"/>
    <mergeCell ref="C48:C49"/>
    <mergeCell ref="D48:D49"/>
    <mergeCell ref="E48:E49"/>
    <mergeCell ref="F48:F49"/>
    <mergeCell ref="A46:A47"/>
    <mergeCell ref="B46:B47"/>
    <mergeCell ref="C46:C47"/>
    <mergeCell ref="D46:D47"/>
    <mergeCell ref="E46:E47"/>
    <mergeCell ref="F46:F47"/>
    <mergeCell ref="A44:A45"/>
    <mergeCell ref="B44:B45"/>
    <mergeCell ref="C44:C45"/>
    <mergeCell ref="D44:D45"/>
    <mergeCell ref="E44:E45"/>
    <mergeCell ref="F44:F45"/>
    <mergeCell ref="A42:A43"/>
    <mergeCell ref="B42:B43"/>
    <mergeCell ref="C42:C43"/>
    <mergeCell ref="D42:D43"/>
    <mergeCell ref="E42:E43"/>
    <mergeCell ref="F42:F43"/>
    <mergeCell ref="A40:A41"/>
    <mergeCell ref="B40:B41"/>
    <mergeCell ref="C40:C41"/>
    <mergeCell ref="D40:D41"/>
    <mergeCell ref="E40:E41"/>
    <mergeCell ref="F40:F41"/>
    <mergeCell ref="A38:A39"/>
    <mergeCell ref="B38:B39"/>
    <mergeCell ref="C38:C39"/>
    <mergeCell ref="D38:D39"/>
    <mergeCell ref="E38:E39"/>
    <mergeCell ref="F38:F39"/>
    <mergeCell ref="A36:A37"/>
    <mergeCell ref="B36:B37"/>
    <mergeCell ref="C36:C37"/>
    <mergeCell ref="D36:D37"/>
    <mergeCell ref="E36:E37"/>
    <mergeCell ref="F36:F37"/>
    <mergeCell ref="A34:A35"/>
    <mergeCell ref="B34:B35"/>
    <mergeCell ref="C34:C35"/>
    <mergeCell ref="D34:D35"/>
    <mergeCell ref="E34:E35"/>
    <mergeCell ref="F34:F35"/>
    <mergeCell ref="A32:A33"/>
    <mergeCell ref="B32:B33"/>
    <mergeCell ref="C32:C33"/>
    <mergeCell ref="D32:D33"/>
    <mergeCell ref="E32:E33"/>
    <mergeCell ref="F32:F33"/>
    <mergeCell ref="A30:A31"/>
    <mergeCell ref="B30:B31"/>
    <mergeCell ref="C30:C31"/>
    <mergeCell ref="D30:D31"/>
    <mergeCell ref="E30:E31"/>
    <mergeCell ref="F30:F31"/>
    <mergeCell ref="A28:A29"/>
    <mergeCell ref="B28:B29"/>
    <mergeCell ref="C28:C29"/>
    <mergeCell ref="D28:D29"/>
    <mergeCell ref="E28:E29"/>
    <mergeCell ref="F28:F29"/>
    <mergeCell ref="A26:A27"/>
    <mergeCell ref="B26:B27"/>
    <mergeCell ref="C26:C27"/>
    <mergeCell ref="D26:D27"/>
    <mergeCell ref="E26:E27"/>
    <mergeCell ref="F26:F27"/>
    <mergeCell ref="A24:A25"/>
    <mergeCell ref="B24:B25"/>
    <mergeCell ref="C24:C25"/>
    <mergeCell ref="D24:D25"/>
    <mergeCell ref="E24:E25"/>
    <mergeCell ref="F24:F25"/>
    <mergeCell ref="A22:A23"/>
    <mergeCell ref="B22:B23"/>
    <mergeCell ref="C22:C23"/>
    <mergeCell ref="D22:D23"/>
    <mergeCell ref="E22:E23"/>
    <mergeCell ref="F22:F23"/>
    <mergeCell ref="A20:A21"/>
    <mergeCell ref="B20:B21"/>
    <mergeCell ref="C20:C21"/>
    <mergeCell ref="D20:D21"/>
    <mergeCell ref="E20:E21"/>
    <mergeCell ref="F20:F21"/>
    <mergeCell ref="A18:A19"/>
    <mergeCell ref="B18:B19"/>
    <mergeCell ref="C18:C19"/>
    <mergeCell ref="D18:D19"/>
    <mergeCell ref="E18:E19"/>
    <mergeCell ref="F18:F19"/>
    <mergeCell ref="V14:V15"/>
    <mergeCell ref="W14:W15"/>
    <mergeCell ref="X14:X15"/>
    <mergeCell ref="A16:A17"/>
    <mergeCell ref="B16:B17"/>
    <mergeCell ref="C16:C17"/>
    <mergeCell ref="D16:D17"/>
    <mergeCell ref="E16:E17"/>
    <mergeCell ref="F16:F17"/>
    <mergeCell ref="A14:A15"/>
    <mergeCell ref="B14:B15"/>
    <mergeCell ref="C14:C15"/>
    <mergeCell ref="D14:D15"/>
    <mergeCell ref="E14:E15"/>
    <mergeCell ref="F14:F15"/>
    <mergeCell ref="A12:A13"/>
    <mergeCell ref="B12:B13"/>
    <mergeCell ref="C12:C13"/>
    <mergeCell ref="D12:D13"/>
    <mergeCell ref="E12:E13"/>
    <mergeCell ref="F12:F13"/>
    <mergeCell ref="A10:A11"/>
    <mergeCell ref="B10:B11"/>
    <mergeCell ref="C10:C11"/>
    <mergeCell ref="D10:D11"/>
    <mergeCell ref="E10:E11"/>
    <mergeCell ref="F10:F11"/>
    <mergeCell ref="X4:X5"/>
    <mergeCell ref="A6:A7"/>
    <mergeCell ref="B6:B7"/>
    <mergeCell ref="C6:C7"/>
    <mergeCell ref="D6:D7"/>
    <mergeCell ref="E6:E7"/>
    <mergeCell ref="F6:F7"/>
    <mergeCell ref="A4:G4"/>
    <mergeCell ref="H4:S4"/>
    <mergeCell ref="T4:T5"/>
    <mergeCell ref="U4:U5"/>
    <mergeCell ref="V4:V5"/>
    <mergeCell ref="W4:W5"/>
    <mergeCell ref="A1:D3"/>
    <mergeCell ref="E1:U1"/>
    <mergeCell ref="V1:W1"/>
    <mergeCell ref="E2:U3"/>
    <mergeCell ref="V2:W2"/>
    <mergeCell ref="V3:W3"/>
    <mergeCell ref="A8:A9"/>
    <mergeCell ref="B8:B9"/>
    <mergeCell ref="C8:C9"/>
    <mergeCell ref="D8:D9"/>
    <mergeCell ref="E8:E9"/>
    <mergeCell ref="F8:F9"/>
  </mergeCells>
  <conditionalFormatting sqref="G7 G9 G11 G13 G15 G17 G19 G21 G23 G25 G27 G29 G31 G33 G35 G37 G39 G41">
    <cfRule type="containsText" dxfId="15" priority="5" operator="containsText" text="Ejecutado">
      <formula>NOT(ISERROR(SEARCH("Ejecutado",G7)))</formula>
    </cfRule>
  </conditionalFormatting>
  <conditionalFormatting sqref="G43 G45 G47 G49 G51 G53 G55 G57 G59 G61 G63 G65 G67 G69 G71">
    <cfRule type="containsText" dxfId="14" priority="4" operator="containsText" text="Ejecutado">
      <formula>NOT(ISERROR(SEARCH("Ejecutado",G43)))</formula>
    </cfRule>
  </conditionalFormatting>
  <conditionalFormatting sqref="H6:K6 M6:S6 H24 J24:S24 H45:O45 R45:S45 H46:S49 H51:S71">
    <cfRule type="cellIs" dxfId="13" priority="9" operator="equal">
      <formula>3</formula>
    </cfRule>
    <cfRule type="cellIs" dxfId="12" priority="10" operator="equal">
      <formula>2</formula>
    </cfRule>
    <cfRule type="cellIs" dxfId="11" priority="11" operator="equal">
      <formula>1</formula>
    </cfRule>
  </conditionalFormatting>
  <conditionalFormatting sqref="H7:S23">
    <cfRule type="cellIs" dxfId="10" priority="6" operator="equal">
      <formula>3</formula>
    </cfRule>
    <cfRule type="cellIs" dxfId="9" priority="7" operator="equal">
      <formula>2</formula>
    </cfRule>
    <cfRule type="cellIs" dxfId="8" priority="8" operator="equal">
      <formula>1</formula>
    </cfRule>
  </conditionalFormatting>
  <conditionalFormatting sqref="H25:S44">
    <cfRule type="cellIs" dxfId="7" priority="1" operator="equal">
      <formula>3</formula>
    </cfRule>
    <cfRule type="cellIs" dxfId="6" priority="2" operator="equal">
      <formula>2</formula>
    </cfRule>
    <cfRule type="cellIs" dxfId="5" priority="3" operator="equal">
      <formula>1</formula>
    </cfRule>
  </conditionalFormatting>
  <conditionalFormatting sqref="T6:T13 H50:X50">
    <cfRule type="cellIs" dxfId="4" priority="12" operator="equal">
      <formula>3</formula>
    </cfRule>
    <cfRule type="cellIs" dxfId="3" priority="13" operator="equal">
      <formula>2</formula>
    </cfRule>
    <cfRule type="cellIs" dxfId="2" priority="14" operator="equal">
      <formula>1</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FC382-80F2-4E15-9F49-3F7FE771A5BE}">
  <dimension ref="A1:AA105"/>
  <sheetViews>
    <sheetView workbookViewId="0">
      <selection sqref="A1:XFD1048576"/>
    </sheetView>
  </sheetViews>
  <sheetFormatPr baseColWidth="10" defaultColWidth="9.140625" defaultRowHeight="15" x14ac:dyDescent="0.25"/>
  <cols>
    <col min="2" max="2" width="43.140625" style="337" customWidth="1"/>
    <col min="3" max="3" width="11" customWidth="1"/>
    <col min="4" max="4" width="20.42578125" style="332" customWidth="1"/>
    <col min="5" max="5" width="16.28515625" style="332" customWidth="1"/>
    <col min="6" max="6" width="15.7109375" customWidth="1"/>
    <col min="7" max="7" width="11.85546875" customWidth="1"/>
    <col min="8" max="8" width="9" style="337" customWidth="1"/>
    <col min="9" max="9" width="20.5703125" customWidth="1"/>
    <col min="10" max="10" width="11.85546875" customWidth="1"/>
    <col min="23" max="28" width="0" hidden="1" customWidth="1"/>
  </cols>
  <sheetData>
    <row r="1" spans="1:27" s="337" customFormat="1" ht="15.75" thickBot="1" x14ac:dyDescent="0.3">
      <c r="A1" s="776" t="s">
        <v>951</v>
      </c>
      <c r="B1" s="776"/>
      <c r="C1" s="776"/>
      <c r="D1" s="776"/>
      <c r="E1" s="776"/>
      <c r="F1" s="777"/>
      <c r="G1" s="782" t="s">
        <v>830</v>
      </c>
      <c r="H1" s="782"/>
      <c r="I1" s="782"/>
      <c r="J1" s="782"/>
      <c r="K1" s="782"/>
      <c r="L1" s="782"/>
      <c r="M1" s="782"/>
      <c r="N1" s="782"/>
      <c r="O1" s="782"/>
      <c r="P1" s="782"/>
      <c r="Q1" s="782"/>
      <c r="R1" s="782"/>
      <c r="S1" s="782"/>
      <c r="T1" s="782"/>
      <c r="U1" s="782"/>
      <c r="V1" s="782"/>
      <c r="W1" s="783" t="s">
        <v>890</v>
      </c>
      <c r="X1" s="784"/>
      <c r="Y1" s="334" t="s">
        <v>951</v>
      </c>
      <c r="Z1" s="335"/>
      <c r="AA1" s="336"/>
    </row>
    <row r="2" spans="1:27" s="337" customFormat="1" x14ac:dyDescent="0.25">
      <c r="A2" s="778"/>
      <c r="B2" s="778"/>
      <c r="C2" s="778"/>
      <c r="D2" s="778"/>
      <c r="E2" s="778"/>
      <c r="F2" s="779"/>
      <c r="G2" s="785" t="s">
        <v>952</v>
      </c>
      <c r="H2" s="786"/>
      <c r="I2" s="786"/>
      <c r="J2" s="786"/>
      <c r="K2" s="786"/>
      <c r="L2" s="786"/>
      <c r="M2" s="786"/>
      <c r="N2" s="786"/>
      <c r="O2" s="786"/>
      <c r="P2" s="786"/>
      <c r="Q2" s="786"/>
      <c r="R2" s="786"/>
      <c r="S2" s="786"/>
      <c r="T2" s="786"/>
      <c r="U2" s="786"/>
      <c r="V2" s="786"/>
      <c r="W2" s="789" t="s">
        <v>892</v>
      </c>
      <c r="X2" s="790"/>
      <c r="Y2" s="338" t="s">
        <v>951</v>
      </c>
      <c r="Z2" s="335"/>
      <c r="AA2" s="336"/>
    </row>
    <row r="3" spans="1:27" s="337" customFormat="1" ht="15.75" thickBot="1" x14ac:dyDescent="0.3">
      <c r="A3" s="780"/>
      <c r="B3" s="780"/>
      <c r="C3" s="780"/>
      <c r="D3" s="780"/>
      <c r="E3" s="780"/>
      <c r="F3" s="781"/>
      <c r="G3" s="787"/>
      <c r="H3" s="788"/>
      <c r="I3" s="788"/>
      <c r="J3" s="788"/>
      <c r="K3" s="788"/>
      <c r="L3" s="788"/>
      <c r="M3" s="788"/>
      <c r="N3" s="788"/>
      <c r="O3" s="788"/>
      <c r="P3" s="788"/>
      <c r="Q3" s="788"/>
      <c r="R3" s="788"/>
      <c r="S3" s="788"/>
      <c r="T3" s="788"/>
      <c r="U3" s="788"/>
      <c r="V3" s="788"/>
      <c r="W3" s="783" t="s">
        <v>893</v>
      </c>
      <c r="X3" s="784"/>
      <c r="Y3" s="338" t="s">
        <v>951</v>
      </c>
      <c r="Z3" s="335"/>
      <c r="AA3" s="336"/>
    </row>
    <row r="4" spans="1:27" ht="15.75" thickBot="1" x14ac:dyDescent="0.3">
      <c r="A4" s="806" t="s">
        <v>951</v>
      </c>
      <c r="B4" s="807"/>
      <c r="C4" s="807"/>
      <c r="D4" s="807"/>
      <c r="E4" s="807"/>
      <c r="F4" s="807"/>
      <c r="G4" s="807"/>
      <c r="H4" s="807"/>
      <c r="I4" s="807"/>
      <c r="J4" s="808"/>
      <c r="K4" s="807" t="s">
        <v>836</v>
      </c>
      <c r="L4" s="807"/>
      <c r="M4" s="807"/>
      <c r="N4" s="807"/>
      <c r="O4" s="807"/>
      <c r="P4" s="807"/>
      <c r="Q4" s="807"/>
      <c r="R4" s="807"/>
      <c r="S4" s="807"/>
      <c r="T4" s="807"/>
      <c r="U4" s="807"/>
      <c r="V4" s="809"/>
      <c r="W4" s="810" t="s">
        <v>953</v>
      </c>
      <c r="X4" s="811" t="s">
        <v>954</v>
      </c>
      <c r="Y4" s="813" t="s">
        <v>955</v>
      </c>
      <c r="Z4" s="791" t="s">
        <v>837</v>
      </c>
      <c r="AA4" s="791" t="s">
        <v>838</v>
      </c>
    </row>
    <row r="5" spans="1:27" s="332" customFormat="1" ht="34.5" thickBot="1" x14ac:dyDescent="0.25">
      <c r="A5" s="339" t="s">
        <v>951</v>
      </c>
      <c r="B5" s="340" t="s">
        <v>956</v>
      </c>
      <c r="C5" s="341" t="s">
        <v>957</v>
      </c>
      <c r="D5" s="341" t="s">
        <v>958</v>
      </c>
      <c r="E5" s="342" t="s">
        <v>959</v>
      </c>
      <c r="F5" s="343" t="s">
        <v>842</v>
      </c>
      <c r="G5" s="343" t="s">
        <v>839</v>
      </c>
      <c r="H5" s="344" t="s">
        <v>960</v>
      </c>
      <c r="I5" s="343" t="s">
        <v>899</v>
      </c>
      <c r="J5" s="345" t="s">
        <v>784</v>
      </c>
      <c r="K5" s="343" t="s">
        <v>785</v>
      </c>
      <c r="L5" s="343" t="s">
        <v>786</v>
      </c>
      <c r="M5" s="343" t="s">
        <v>787</v>
      </c>
      <c r="N5" s="343" t="s">
        <v>788</v>
      </c>
      <c r="O5" s="343" t="s">
        <v>789</v>
      </c>
      <c r="P5" s="343" t="s">
        <v>790</v>
      </c>
      <c r="Q5" s="343" t="s">
        <v>791</v>
      </c>
      <c r="R5" s="343" t="s">
        <v>792</v>
      </c>
      <c r="S5" s="343" t="s">
        <v>793</v>
      </c>
      <c r="T5" s="343" t="s">
        <v>794</v>
      </c>
      <c r="U5" s="343" t="s">
        <v>795</v>
      </c>
      <c r="V5" s="343" t="s">
        <v>796</v>
      </c>
      <c r="W5" s="792"/>
      <c r="X5" s="812"/>
      <c r="Y5" s="814"/>
      <c r="Z5" s="792"/>
      <c r="AA5" s="792"/>
    </row>
    <row r="6" spans="1:27" ht="27.75" customHeight="1" x14ac:dyDescent="0.25">
      <c r="A6" s="793">
        <v>1</v>
      </c>
      <c r="B6" s="795" t="s">
        <v>961</v>
      </c>
      <c r="C6" s="797" t="s">
        <v>962</v>
      </c>
      <c r="D6" s="799" t="s">
        <v>951</v>
      </c>
      <c r="E6" s="799" t="s">
        <v>951</v>
      </c>
      <c r="F6" s="800" t="s">
        <v>846</v>
      </c>
      <c r="G6" s="802" t="s">
        <v>963</v>
      </c>
      <c r="H6" s="804" t="s">
        <v>951</v>
      </c>
      <c r="I6" s="804" t="s">
        <v>964</v>
      </c>
      <c r="J6" s="346" t="s">
        <v>965</v>
      </c>
      <c r="K6" s="347">
        <v>1</v>
      </c>
      <c r="L6" s="348" t="s">
        <v>951</v>
      </c>
      <c r="M6" s="348" t="s">
        <v>951</v>
      </c>
      <c r="N6" s="348" t="s">
        <v>951</v>
      </c>
      <c r="O6" s="349" t="s">
        <v>951</v>
      </c>
      <c r="P6" s="350" t="s">
        <v>951</v>
      </c>
      <c r="Q6" s="348" t="s">
        <v>951</v>
      </c>
      <c r="R6" s="348" t="s">
        <v>951</v>
      </c>
      <c r="S6" s="348" t="s">
        <v>951</v>
      </c>
      <c r="T6" s="348" t="s">
        <v>951</v>
      </c>
      <c r="U6" s="351" t="s">
        <v>951</v>
      </c>
      <c r="V6" s="352" t="s">
        <v>951</v>
      </c>
      <c r="W6" s="180"/>
      <c r="X6" s="180"/>
      <c r="Y6" s="353"/>
      <c r="Z6" s="353"/>
      <c r="AA6" s="353"/>
    </row>
    <row r="7" spans="1:27" ht="21.75" customHeight="1" x14ac:dyDescent="0.25">
      <c r="A7" s="794"/>
      <c r="B7" s="796"/>
      <c r="C7" s="798"/>
      <c r="D7" s="798"/>
      <c r="E7" s="798"/>
      <c r="F7" s="801"/>
      <c r="G7" s="803"/>
      <c r="H7" s="805"/>
      <c r="I7" s="805"/>
      <c r="J7" s="354" t="s">
        <v>966</v>
      </c>
      <c r="K7" s="355"/>
      <c r="L7" s="348" t="s">
        <v>951</v>
      </c>
      <c r="M7" s="348" t="s">
        <v>951</v>
      </c>
      <c r="N7" s="348" t="s">
        <v>951</v>
      </c>
      <c r="O7" s="356" t="s">
        <v>951</v>
      </c>
      <c r="P7" s="348" t="s">
        <v>951</v>
      </c>
      <c r="Q7" s="348" t="s">
        <v>951</v>
      </c>
      <c r="R7" s="348" t="s">
        <v>951</v>
      </c>
      <c r="S7" s="348" t="s">
        <v>951</v>
      </c>
      <c r="T7" s="348" t="s">
        <v>951</v>
      </c>
      <c r="U7" s="351" t="s">
        <v>951</v>
      </c>
      <c r="V7" s="352" t="s">
        <v>951</v>
      </c>
      <c r="W7" s="180"/>
      <c r="X7" s="180"/>
      <c r="Y7" s="353"/>
      <c r="Z7" s="353"/>
      <c r="AA7" s="353"/>
    </row>
    <row r="8" spans="1:27" ht="15" customHeight="1" x14ac:dyDescent="0.25">
      <c r="A8" s="823">
        <v>2</v>
      </c>
      <c r="B8" s="817" t="s">
        <v>967</v>
      </c>
      <c r="C8" s="818" t="s">
        <v>968</v>
      </c>
      <c r="D8" s="818" t="s">
        <v>951</v>
      </c>
      <c r="E8" s="818" t="s">
        <v>951</v>
      </c>
      <c r="F8" s="800" t="s">
        <v>846</v>
      </c>
      <c r="G8" s="815" t="s">
        <v>969</v>
      </c>
      <c r="H8" s="816" t="s">
        <v>951</v>
      </c>
      <c r="I8" s="804" t="s">
        <v>964</v>
      </c>
      <c r="J8" s="346" t="s">
        <v>965</v>
      </c>
      <c r="K8" s="347">
        <v>1</v>
      </c>
      <c r="L8" s="348" t="s">
        <v>951</v>
      </c>
      <c r="M8" s="348" t="s">
        <v>951</v>
      </c>
      <c r="N8" s="348" t="s">
        <v>951</v>
      </c>
      <c r="O8" s="348" t="s">
        <v>951</v>
      </c>
      <c r="P8" s="348" t="s">
        <v>951</v>
      </c>
      <c r="Q8" s="348" t="s">
        <v>951</v>
      </c>
      <c r="R8" s="348" t="s">
        <v>951</v>
      </c>
      <c r="S8" s="348" t="s">
        <v>951</v>
      </c>
      <c r="T8" s="348" t="s">
        <v>951</v>
      </c>
      <c r="U8" s="351" t="s">
        <v>951</v>
      </c>
      <c r="V8" s="352" t="s">
        <v>951</v>
      </c>
      <c r="W8" s="180"/>
      <c r="X8" s="180"/>
      <c r="Y8" s="353"/>
      <c r="Z8" s="353"/>
      <c r="AA8" s="353"/>
    </row>
    <row r="9" spans="1:27" x14ac:dyDescent="0.25">
      <c r="A9" s="794"/>
      <c r="B9" s="796"/>
      <c r="C9" s="798"/>
      <c r="D9" s="798"/>
      <c r="E9" s="824"/>
      <c r="F9" s="801"/>
      <c r="G9" s="803"/>
      <c r="H9" s="805"/>
      <c r="I9" s="805"/>
      <c r="J9" s="354" t="s">
        <v>966</v>
      </c>
      <c r="K9" s="348" t="s">
        <v>951</v>
      </c>
      <c r="L9" s="348" t="s">
        <v>951</v>
      </c>
      <c r="M9" s="348" t="s">
        <v>951</v>
      </c>
      <c r="N9" s="348" t="s">
        <v>951</v>
      </c>
      <c r="O9" s="348" t="s">
        <v>951</v>
      </c>
      <c r="P9" s="348" t="s">
        <v>951</v>
      </c>
      <c r="Q9" s="348" t="s">
        <v>951</v>
      </c>
      <c r="R9" s="348" t="s">
        <v>951</v>
      </c>
      <c r="S9" s="348" t="s">
        <v>951</v>
      </c>
      <c r="T9" s="348" t="s">
        <v>951</v>
      </c>
      <c r="U9" s="351" t="s">
        <v>951</v>
      </c>
      <c r="V9" s="352" t="s">
        <v>951</v>
      </c>
      <c r="W9" s="180"/>
      <c r="X9" s="180"/>
      <c r="Y9" s="353"/>
      <c r="Z9" s="353"/>
      <c r="AA9" s="353"/>
    </row>
    <row r="10" spans="1:27" ht="15" customHeight="1" x14ac:dyDescent="0.25">
      <c r="A10" s="793">
        <v>3</v>
      </c>
      <c r="B10" s="817" t="s">
        <v>970</v>
      </c>
      <c r="C10" s="818" t="s">
        <v>971</v>
      </c>
      <c r="D10" s="819" t="s">
        <v>972</v>
      </c>
      <c r="E10" s="821" t="s">
        <v>973</v>
      </c>
      <c r="F10" s="800" t="s">
        <v>846</v>
      </c>
      <c r="G10" s="815" t="s">
        <v>974</v>
      </c>
      <c r="H10" s="816" t="s">
        <v>911</v>
      </c>
      <c r="I10" s="804" t="s">
        <v>964</v>
      </c>
      <c r="J10" s="346" t="s">
        <v>965</v>
      </c>
      <c r="K10" s="348" t="s">
        <v>951</v>
      </c>
      <c r="L10" s="347">
        <v>1</v>
      </c>
      <c r="M10" s="347">
        <v>1</v>
      </c>
      <c r="N10" s="347">
        <v>1</v>
      </c>
      <c r="O10" s="347">
        <v>1</v>
      </c>
      <c r="P10" s="347">
        <v>1</v>
      </c>
      <c r="Q10" s="347">
        <v>1</v>
      </c>
      <c r="R10" s="347">
        <v>1</v>
      </c>
      <c r="S10" s="347">
        <v>1</v>
      </c>
      <c r="T10" s="347">
        <v>1</v>
      </c>
      <c r="U10" s="357">
        <v>1</v>
      </c>
      <c r="V10" s="358">
        <v>1</v>
      </c>
      <c r="W10" s="180"/>
      <c r="X10" s="180"/>
      <c r="Y10" s="353"/>
      <c r="Z10" s="353"/>
      <c r="AA10" s="353"/>
    </row>
    <row r="11" spans="1:27" ht="30" customHeight="1" x14ac:dyDescent="0.25">
      <c r="A11" s="794"/>
      <c r="B11" s="796"/>
      <c r="C11" s="798"/>
      <c r="D11" s="820"/>
      <c r="E11" s="822"/>
      <c r="F11" s="801"/>
      <c r="G11" s="803"/>
      <c r="H11" s="805"/>
      <c r="I11" s="805"/>
      <c r="J11" s="354" t="s">
        <v>966</v>
      </c>
      <c r="K11" s="348" t="s">
        <v>951</v>
      </c>
      <c r="L11" s="348" t="s">
        <v>951</v>
      </c>
      <c r="M11" s="348" t="s">
        <v>951</v>
      </c>
      <c r="N11" s="348" t="s">
        <v>951</v>
      </c>
      <c r="O11" s="348" t="s">
        <v>951</v>
      </c>
      <c r="P11" s="348" t="s">
        <v>951</v>
      </c>
      <c r="Q11" s="348" t="s">
        <v>951</v>
      </c>
      <c r="R11" s="348" t="s">
        <v>951</v>
      </c>
      <c r="S11" s="348" t="s">
        <v>951</v>
      </c>
      <c r="T11" s="348" t="s">
        <v>951</v>
      </c>
      <c r="U11" s="351" t="s">
        <v>951</v>
      </c>
      <c r="V11" s="352" t="s">
        <v>951</v>
      </c>
      <c r="W11" s="180"/>
      <c r="X11" s="180"/>
      <c r="Y11" s="353"/>
      <c r="Z11" s="353"/>
      <c r="AA11" s="353"/>
    </row>
    <row r="12" spans="1:27" ht="15" customHeight="1" x14ac:dyDescent="0.25">
      <c r="A12" s="823">
        <v>4</v>
      </c>
      <c r="B12" s="817" t="s">
        <v>975</v>
      </c>
      <c r="C12" s="818" t="s">
        <v>971</v>
      </c>
      <c r="D12" s="819" t="s">
        <v>972</v>
      </c>
      <c r="E12" s="821" t="s">
        <v>973</v>
      </c>
      <c r="F12" s="800" t="s">
        <v>846</v>
      </c>
      <c r="G12" s="815" t="s">
        <v>974</v>
      </c>
      <c r="H12" s="816" t="s">
        <v>911</v>
      </c>
      <c r="I12" s="804" t="s">
        <v>964</v>
      </c>
      <c r="J12" s="346" t="s">
        <v>965</v>
      </c>
      <c r="K12" s="348" t="s">
        <v>951</v>
      </c>
      <c r="L12" s="359"/>
      <c r="M12" s="348" t="s">
        <v>951</v>
      </c>
      <c r="N12" s="348" t="s">
        <v>951</v>
      </c>
      <c r="O12" s="348" t="s">
        <v>951</v>
      </c>
      <c r="P12" s="348" t="s">
        <v>951</v>
      </c>
      <c r="Q12" s="348" t="s">
        <v>951</v>
      </c>
      <c r="R12" s="347">
        <v>1</v>
      </c>
      <c r="S12" s="348" t="s">
        <v>951</v>
      </c>
      <c r="T12" s="348" t="s">
        <v>951</v>
      </c>
      <c r="U12" s="351" t="s">
        <v>951</v>
      </c>
      <c r="V12" s="352" t="s">
        <v>951</v>
      </c>
      <c r="W12" s="180"/>
      <c r="X12" s="180"/>
      <c r="Y12" s="353"/>
      <c r="Z12" s="353"/>
      <c r="AA12" s="353"/>
    </row>
    <row r="13" spans="1:27" x14ac:dyDescent="0.25">
      <c r="A13" s="794"/>
      <c r="B13" s="796"/>
      <c r="C13" s="798"/>
      <c r="D13" s="820"/>
      <c r="E13" s="822"/>
      <c r="F13" s="801"/>
      <c r="G13" s="803"/>
      <c r="H13" s="805"/>
      <c r="I13" s="805"/>
      <c r="J13" s="354" t="s">
        <v>966</v>
      </c>
      <c r="K13" s="348" t="s">
        <v>951</v>
      </c>
      <c r="L13" s="348" t="s">
        <v>951</v>
      </c>
      <c r="M13" s="348" t="s">
        <v>951</v>
      </c>
      <c r="N13" s="348" t="s">
        <v>951</v>
      </c>
      <c r="O13" s="348" t="s">
        <v>951</v>
      </c>
      <c r="P13" s="348" t="s">
        <v>951</v>
      </c>
      <c r="Q13" s="348" t="s">
        <v>951</v>
      </c>
      <c r="R13" s="348" t="s">
        <v>951</v>
      </c>
      <c r="S13" s="348" t="s">
        <v>951</v>
      </c>
      <c r="T13" s="348" t="s">
        <v>951</v>
      </c>
      <c r="U13" s="351" t="s">
        <v>951</v>
      </c>
      <c r="V13" s="352" t="s">
        <v>951</v>
      </c>
      <c r="W13" s="180"/>
      <c r="X13" s="180"/>
      <c r="Y13" s="353"/>
      <c r="Z13" s="353"/>
      <c r="AA13" s="353"/>
    </row>
    <row r="14" spans="1:27" ht="15" customHeight="1" x14ac:dyDescent="0.25">
      <c r="A14" s="793">
        <v>5</v>
      </c>
      <c r="B14" s="817" t="s">
        <v>976</v>
      </c>
      <c r="C14" s="818" t="s">
        <v>971</v>
      </c>
      <c r="D14" s="797" t="s">
        <v>977</v>
      </c>
      <c r="E14" s="797" t="s">
        <v>978</v>
      </c>
      <c r="F14" s="800" t="s">
        <v>846</v>
      </c>
      <c r="G14" s="815" t="s">
        <v>974</v>
      </c>
      <c r="H14" s="816" t="s">
        <v>911</v>
      </c>
      <c r="I14" s="804" t="s">
        <v>964</v>
      </c>
      <c r="J14" s="346" t="s">
        <v>965</v>
      </c>
      <c r="K14" s="348" t="s">
        <v>951</v>
      </c>
      <c r="L14" s="348" t="s">
        <v>951</v>
      </c>
      <c r="M14" s="348" t="s">
        <v>951</v>
      </c>
      <c r="N14" s="348" t="s">
        <v>951</v>
      </c>
      <c r="O14" s="348" t="s">
        <v>951</v>
      </c>
      <c r="P14" s="348" t="s">
        <v>951</v>
      </c>
      <c r="Q14" s="348" t="s">
        <v>951</v>
      </c>
      <c r="R14" s="348" t="s">
        <v>951</v>
      </c>
      <c r="S14" s="347">
        <v>1</v>
      </c>
      <c r="T14" s="348" t="s">
        <v>951</v>
      </c>
      <c r="U14" s="351" t="s">
        <v>951</v>
      </c>
      <c r="V14" s="352" t="s">
        <v>951</v>
      </c>
      <c r="W14" s="180"/>
      <c r="X14" s="180"/>
      <c r="Y14" s="353"/>
      <c r="Z14" s="353"/>
      <c r="AA14" s="353"/>
    </row>
    <row r="15" spans="1:27" ht="17.25" customHeight="1" x14ac:dyDescent="0.25">
      <c r="A15" s="794"/>
      <c r="B15" s="796"/>
      <c r="C15" s="798"/>
      <c r="D15" s="798"/>
      <c r="E15" s="798"/>
      <c r="F15" s="801"/>
      <c r="G15" s="803"/>
      <c r="H15" s="805"/>
      <c r="I15" s="805"/>
      <c r="J15" s="354" t="s">
        <v>966</v>
      </c>
      <c r="K15" s="348" t="s">
        <v>951</v>
      </c>
      <c r="L15" s="348" t="s">
        <v>951</v>
      </c>
      <c r="M15" s="348" t="s">
        <v>951</v>
      </c>
      <c r="N15" s="348" t="s">
        <v>951</v>
      </c>
      <c r="O15" s="348" t="s">
        <v>951</v>
      </c>
      <c r="P15" s="348" t="s">
        <v>951</v>
      </c>
      <c r="Q15" s="348" t="s">
        <v>951</v>
      </c>
      <c r="R15" s="348" t="s">
        <v>951</v>
      </c>
      <c r="S15" s="348" t="s">
        <v>951</v>
      </c>
      <c r="T15" s="348" t="s">
        <v>951</v>
      </c>
      <c r="U15" s="351" t="s">
        <v>951</v>
      </c>
      <c r="V15" s="352" t="s">
        <v>951</v>
      </c>
      <c r="W15" s="180"/>
      <c r="X15" s="180"/>
      <c r="Y15" s="353"/>
      <c r="Z15" s="353"/>
      <c r="AA15" s="353"/>
    </row>
    <row r="16" spans="1:27" ht="15" customHeight="1" x14ac:dyDescent="0.25">
      <c r="A16" s="823">
        <v>6</v>
      </c>
      <c r="B16" s="825" t="s">
        <v>979</v>
      </c>
      <c r="C16" s="818" t="s">
        <v>971</v>
      </c>
      <c r="D16" s="797" t="s">
        <v>977</v>
      </c>
      <c r="E16" s="821" t="s">
        <v>973</v>
      </c>
      <c r="F16" s="800" t="s">
        <v>846</v>
      </c>
      <c r="G16" s="815" t="s">
        <v>974</v>
      </c>
      <c r="H16" s="816" t="s">
        <v>911</v>
      </c>
      <c r="I16" s="804" t="s">
        <v>964</v>
      </c>
      <c r="J16" s="346" t="s">
        <v>965</v>
      </c>
      <c r="K16" s="348" t="s">
        <v>951</v>
      </c>
      <c r="L16" s="348" t="s">
        <v>951</v>
      </c>
      <c r="M16" s="348" t="s">
        <v>951</v>
      </c>
      <c r="N16" s="348" t="s">
        <v>951</v>
      </c>
      <c r="O16" s="348" t="s">
        <v>951</v>
      </c>
      <c r="P16" s="347">
        <v>1</v>
      </c>
      <c r="Q16" s="348" t="s">
        <v>951</v>
      </c>
      <c r="R16" s="348" t="s">
        <v>951</v>
      </c>
      <c r="S16" s="348" t="s">
        <v>951</v>
      </c>
      <c r="T16" s="348" t="s">
        <v>951</v>
      </c>
      <c r="U16" s="351" t="s">
        <v>951</v>
      </c>
      <c r="V16" s="352" t="s">
        <v>951</v>
      </c>
      <c r="W16" s="180"/>
      <c r="X16" s="180"/>
      <c r="Y16" s="353"/>
      <c r="Z16" s="353"/>
      <c r="AA16" s="353"/>
    </row>
    <row r="17" spans="1:27" x14ac:dyDescent="0.25">
      <c r="A17" s="794"/>
      <c r="B17" s="826"/>
      <c r="C17" s="798"/>
      <c r="D17" s="798"/>
      <c r="E17" s="822"/>
      <c r="F17" s="801"/>
      <c r="G17" s="803"/>
      <c r="H17" s="805"/>
      <c r="I17" s="805"/>
      <c r="J17" s="354" t="s">
        <v>966</v>
      </c>
      <c r="K17" s="348" t="s">
        <v>951</v>
      </c>
      <c r="L17" s="360" t="s">
        <v>951</v>
      </c>
      <c r="M17" s="348" t="s">
        <v>951</v>
      </c>
      <c r="N17" s="348" t="s">
        <v>951</v>
      </c>
      <c r="O17" s="348" t="s">
        <v>951</v>
      </c>
      <c r="P17" s="348" t="s">
        <v>951</v>
      </c>
      <c r="Q17" s="348" t="s">
        <v>951</v>
      </c>
      <c r="R17" s="348" t="s">
        <v>951</v>
      </c>
      <c r="S17" s="348" t="s">
        <v>951</v>
      </c>
      <c r="T17" s="348" t="s">
        <v>951</v>
      </c>
      <c r="U17" s="351" t="s">
        <v>951</v>
      </c>
      <c r="V17" s="352" t="s">
        <v>951</v>
      </c>
      <c r="W17" s="180"/>
      <c r="X17" s="180"/>
      <c r="Y17" s="353"/>
      <c r="Z17" s="353"/>
      <c r="AA17" s="353"/>
    </row>
    <row r="18" spans="1:27" ht="15" customHeight="1" x14ac:dyDescent="0.25">
      <c r="A18" s="793">
        <v>7</v>
      </c>
      <c r="B18" s="817" t="s">
        <v>980</v>
      </c>
      <c r="C18" s="818" t="s">
        <v>971</v>
      </c>
      <c r="D18" s="797" t="s">
        <v>977</v>
      </c>
      <c r="E18" s="821" t="s">
        <v>973</v>
      </c>
      <c r="F18" s="800" t="s">
        <v>846</v>
      </c>
      <c r="G18" s="815" t="s">
        <v>974</v>
      </c>
      <c r="H18" s="816" t="s">
        <v>911</v>
      </c>
      <c r="I18" s="804" t="s">
        <v>964</v>
      </c>
      <c r="J18" s="346" t="s">
        <v>965</v>
      </c>
      <c r="K18" s="351" t="s">
        <v>951</v>
      </c>
      <c r="L18" s="361" t="s">
        <v>951</v>
      </c>
      <c r="M18" s="348" t="s">
        <v>951</v>
      </c>
      <c r="N18" s="348" t="s">
        <v>951</v>
      </c>
      <c r="O18" s="348" t="s">
        <v>951</v>
      </c>
      <c r="P18" s="348" t="s">
        <v>951</v>
      </c>
      <c r="Q18" s="348" t="s">
        <v>951</v>
      </c>
      <c r="R18" s="348" t="s">
        <v>951</v>
      </c>
      <c r="S18" s="348" t="s">
        <v>951</v>
      </c>
      <c r="T18" s="348" t="s">
        <v>951</v>
      </c>
      <c r="U18" s="351" t="s">
        <v>951</v>
      </c>
      <c r="V18" s="358">
        <v>1</v>
      </c>
      <c r="W18" s="180"/>
      <c r="X18" s="180"/>
      <c r="Y18" s="353"/>
      <c r="Z18" s="353"/>
      <c r="AA18" s="353"/>
    </row>
    <row r="19" spans="1:27" x14ac:dyDescent="0.25">
      <c r="A19" s="794"/>
      <c r="B19" s="796"/>
      <c r="C19" s="798"/>
      <c r="D19" s="798"/>
      <c r="E19" s="822"/>
      <c r="F19" s="801"/>
      <c r="G19" s="803"/>
      <c r="H19" s="805"/>
      <c r="I19" s="805"/>
      <c r="J19" s="354" t="s">
        <v>966</v>
      </c>
      <c r="K19" s="351" t="s">
        <v>951</v>
      </c>
      <c r="L19" s="362" t="s">
        <v>951</v>
      </c>
      <c r="M19" s="348" t="s">
        <v>951</v>
      </c>
      <c r="N19" s="348" t="s">
        <v>951</v>
      </c>
      <c r="O19" s="348" t="s">
        <v>951</v>
      </c>
      <c r="P19" s="348" t="s">
        <v>951</v>
      </c>
      <c r="Q19" s="348" t="s">
        <v>951</v>
      </c>
      <c r="R19" s="348" t="s">
        <v>951</v>
      </c>
      <c r="S19" s="348" t="s">
        <v>951</v>
      </c>
      <c r="T19" s="348" t="s">
        <v>951</v>
      </c>
      <c r="U19" s="351" t="s">
        <v>951</v>
      </c>
      <c r="V19" s="352" t="s">
        <v>951</v>
      </c>
      <c r="W19" s="180"/>
      <c r="X19" s="180"/>
      <c r="Y19" s="353"/>
      <c r="Z19" s="353"/>
      <c r="AA19" s="353"/>
    </row>
    <row r="20" spans="1:27" ht="15" customHeight="1" x14ac:dyDescent="0.25">
      <c r="A20" s="823">
        <v>8</v>
      </c>
      <c r="B20" s="817" t="s">
        <v>981</v>
      </c>
      <c r="C20" s="818" t="s">
        <v>971</v>
      </c>
      <c r="D20" s="797" t="s">
        <v>977</v>
      </c>
      <c r="E20" s="797" t="s">
        <v>982</v>
      </c>
      <c r="F20" s="800" t="s">
        <v>846</v>
      </c>
      <c r="G20" s="815" t="s">
        <v>974</v>
      </c>
      <c r="H20" s="816" t="s">
        <v>911</v>
      </c>
      <c r="I20" s="804" t="s">
        <v>964</v>
      </c>
      <c r="J20" s="346" t="s">
        <v>965</v>
      </c>
      <c r="K20" s="348" t="s">
        <v>951</v>
      </c>
      <c r="L20" s="348" t="s">
        <v>951</v>
      </c>
      <c r="M20" s="348" t="s">
        <v>951</v>
      </c>
      <c r="N20" s="348" t="s">
        <v>951</v>
      </c>
      <c r="O20" s="347">
        <v>1</v>
      </c>
      <c r="P20" s="348" t="s">
        <v>951</v>
      </c>
      <c r="Q20" s="348" t="s">
        <v>951</v>
      </c>
      <c r="R20" s="348" t="s">
        <v>951</v>
      </c>
      <c r="S20" s="348" t="s">
        <v>951</v>
      </c>
      <c r="T20" s="348" t="s">
        <v>951</v>
      </c>
      <c r="U20" s="351" t="s">
        <v>951</v>
      </c>
      <c r="V20" s="352" t="s">
        <v>951</v>
      </c>
      <c r="W20" s="180"/>
      <c r="X20" s="180"/>
      <c r="Y20" s="353"/>
      <c r="Z20" s="353"/>
      <c r="AA20" s="353"/>
    </row>
    <row r="21" spans="1:27" x14ac:dyDescent="0.25">
      <c r="A21" s="794"/>
      <c r="B21" s="796"/>
      <c r="C21" s="798"/>
      <c r="D21" s="798"/>
      <c r="E21" s="824"/>
      <c r="F21" s="801"/>
      <c r="G21" s="803"/>
      <c r="H21" s="805"/>
      <c r="I21" s="805"/>
      <c r="J21" s="354" t="s">
        <v>966</v>
      </c>
      <c r="K21" s="348" t="s">
        <v>951</v>
      </c>
      <c r="L21" s="348" t="s">
        <v>951</v>
      </c>
      <c r="M21" s="348" t="s">
        <v>951</v>
      </c>
      <c r="N21" s="348" t="s">
        <v>951</v>
      </c>
      <c r="O21" s="348" t="s">
        <v>951</v>
      </c>
      <c r="P21" s="348" t="s">
        <v>951</v>
      </c>
      <c r="Q21" s="348" t="s">
        <v>951</v>
      </c>
      <c r="R21" s="348" t="s">
        <v>951</v>
      </c>
      <c r="S21" s="348" t="s">
        <v>951</v>
      </c>
      <c r="T21" s="348" t="s">
        <v>951</v>
      </c>
      <c r="U21" s="351" t="s">
        <v>951</v>
      </c>
      <c r="V21" s="352" t="s">
        <v>951</v>
      </c>
      <c r="W21" s="180"/>
      <c r="X21" s="180"/>
      <c r="Y21" s="353"/>
      <c r="Z21" s="353"/>
      <c r="AA21" s="353"/>
    </row>
    <row r="22" spans="1:27" ht="15" customHeight="1" x14ac:dyDescent="0.25">
      <c r="A22" s="793">
        <v>9</v>
      </c>
      <c r="B22" s="817" t="s">
        <v>983</v>
      </c>
      <c r="C22" s="818" t="s">
        <v>971</v>
      </c>
      <c r="D22" s="797" t="s">
        <v>977</v>
      </c>
      <c r="E22" s="821" t="s">
        <v>973</v>
      </c>
      <c r="F22" s="800" t="s">
        <v>846</v>
      </c>
      <c r="G22" s="815" t="s">
        <v>974</v>
      </c>
      <c r="H22" s="816" t="s">
        <v>911</v>
      </c>
      <c r="I22" s="804" t="s">
        <v>964</v>
      </c>
      <c r="J22" s="346" t="s">
        <v>965</v>
      </c>
      <c r="K22" s="348" t="s">
        <v>951</v>
      </c>
      <c r="L22" s="348" t="s">
        <v>951</v>
      </c>
      <c r="M22" s="348" t="s">
        <v>951</v>
      </c>
      <c r="N22" s="347">
        <v>1</v>
      </c>
      <c r="O22" s="333"/>
      <c r="P22" s="348" t="s">
        <v>951</v>
      </c>
      <c r="Q22" s="348" t="s">
        <v>951</v>
      </c>
      <c r="R22" s="348" t="s">
        <v>951</v>
      </c>
      <c r="S22" s="348" t="s">
        <v>951</v>
      </c>
      <c r="T22" s="348" t="s">
        <v>951</v>
      </c>
      <c r="U22" s="351" t="s">
        <v>951</v>
      </c>
      <c r="V22" s="352" t="s">
        <v>951</v>
      </c>
      <c r="W22" s="180"/>
      <c r="X22" s="180"/>
      <c r="Y22" s="353"/>
      <c r="Z22" s="353"/>
      <c r="AA22" s="353"/>
    </row>
    <row r="23" spans="1:27" x14ac:dyDescent="0.25">
      <c r="A23" s="794"/>
      <c r="B23" s="796"/>
      <c r="C23" s="798"/>
      <c r="D23" s="798"/>
      <c r="E23" s="822"/>
      <c r="F23" s="801"/>
      <c r="G23" s="803"/>
      <c r="H23" s="805"/>
      <c r="I23" s="805"/>
      <c r="J23" s="354" t="s">
        <v>966</v>
      </c>
      <c r="K23" s="348" t="s">
        <v>951</v>
      </c>
      <c r="L23" s="348" t="s">
        <v>951</v>
      </c>
      <c r="M23" s="348" t="s">
        <v>951</v>
      </c>
      <c r="N23" s="348" t="s">
        <v>951</v>
      </c>
      <c r="O23" s="348" t="s">
        <v>951</v>
      </c>
      <c r="P23" s="348" t="s">
        <v>951</v>
      </c>
      <c r="Q23" s="348" t="s">
        <v>951</v>
      </c>
      <c r="R23" s="348" t="s">
        <v>951</v>
      </c>
      <c r="S23" s="348" t="s">
        <v>951</v>
      </c>
      <c r="T23" s="348" t="s">
        <v>951</v>
      </c>
      <c r="U23" s="351" t="s">
        <v>951</v>
      </c>
      <c r="V23" s="352" t="s">
        <v>951</v>
      </c>
      <c r="W23" s="180"/>
      <c r="X23" s="180"/>
      <c r="Y23" s="353"/>
      <c r="Z23" s="353"/>
      <c r="AA23" s="353"/>
    </row>
    <row r="24" spans="1:27" ht="15" customHeight="1" x14ac:dyDescent="0.25">
      <c r="A24" s="823">
        <v>10</v>
      </c>
      <c r="B24" s="817" t="s">
        <v>984</v>
      </c>
      <c r="C24" s="818" t="s">
        <v>971</v>
      </c>
      <c r="D24" s="797" t="s">
        <v>977</v>
      </c>
      <c r="E24" s="821" t="s">
        <v>973</v>
      </c>
      <c r="F24" s="800" t="s">
        <v>846</v>
      </c>
      <c r="G24" s="815" t="s">
        <v>974</v>
      </c>
      <c r="H24" s="816" t="s">
        <v>911</v>
      </c>
      <c r="I24" s="804" t="s">
        <v>964</v>
      </c>
      <c r="J24" s="346" t="s">
        <v>965</v>
      </c>
      <c r="K24" s="348" t="s">
        <v>951</v>
      </c>
      <c r="L24" s="348" t="s">
        <v>951</v>
      </c>
      <c r="M24" s="348"/>
      <c r="N24" s="347">
        <v>1</v>
      </c>
      <c r="O24" s="348" t="s">
        <v>951</v>
      </c>
      <c r="P24" s="348" t="s">
        <v>951</v>
      </c>
      <c r="Q24" s="348" t="s">
        <v>951</v>
      </c>
      <c r="R24" s="348" t="s">
        <v>951</v>
      </c>
      <c r="S24" s="348" t="s">
        <v>951</v>
      </c>
      <c r="T24" s="348" t="s">
        <v>951</v>
      </c>
      <c r="U24" s="351" t="s">
        <v>951</v>
      </c>
      <c r="V24" s="352" t="s">
        <v>951</v>
      </c>
      <c r="W24" s="180"/>
      <c r="X24" s="180"/>
      <c r="Y24" s="353"/>
      <c r="Z24" s="353"/>
      <c r="AA24" s="353"/>
    </row>
    <row r="25" spans="1:27" x14ac:dyDescent="0.25">
      <c r="A25" s="794"/>
      <c r="B25" s="796"/>
      <c r="C25" s="798"/>
      <c r="D25" s="798"/>
      <c r="E25" s="822"/>
      <c r="F25" s="801"/>
      <c r="G25" s="803"/>
      <c r="H25" s="805"/>
      <c r="I25" s="805"/>
      <c r="J25" s="354" t="s">
        <v>966</v>
      </c>
      <c r="K25" s="348" t="s">
        <v>951</v>
      </c>
      <c r="L25" s="348" t="s">
        <v>951</v>
      </c>
      <c r="M25" s="348" t="s">
        <v>951</v>
      </c>
      <c r="N25" s="348" t="s">
        <v>951</v>
      </c>
      <c r="O25" s="348" t="s">
        <v>951</v>
      </c>
      <c r="P25" s="348" t="s">
        <v>951</v>
      </c>
      <c r="Q25" s="348" t="s">
        <v>951</v>
      </c>
      <c r="R25" s="333"/>
      <c r="S25" s="348" t="s">
        <v>951</v>
      </c>
      <c r="T25" s="348" t="s">
        <v>951</v>
      </c>
      <c r="U25" s="351" t="s">
        <v>951</v>
      </c>
      <c r="V25" s="352" t="s">
        <v>951</v>
      </c>
      <c r="W25" s="180"/>
      <c r="X25" s="180"/>
      <c r="Y25" s="353"/>
      <c r="Z25" s="353"/>
      <c r="AA25" s="353"/>
    </row>
    <row r="26" spans="1:27" ht="15" customHeight="1" x14ac:dyDescent="0.25">
      <c r="A26" s="793">
        <v>11</v>
      </c>
      <c r="B26" s="817" t="s">
        <v>985</v>
      </c>
      <c r="C26" s="818" t="s">
        <v>971</v>
      </c>
      <c r="D26" s="818" t="s">
        <v>986</v>
      </c>
      <c r="E26" s="821" t="s">
        <v>973</v>
      </c>
      <c r="F26" s="800" t="s">
        <v>846</v>
      </c>
      <c r="G26" s="815" t="s">
        <v>974</v>
      </c>
      <c r="H26" s="816" t="s">
        <v>911</v>
      </c>
      <c r="I26" s="804" t="s">
        <v>964</v>
      </c>
      <c r="J26" s="346" t="s">
        <v>965</v>
      </c>
      <c r="K26" s="348" t="s">
        <v>951</v>
      </c>
      <c r="L26" s="348" t="s">
        <v>951</v>
      </c>
      <c r="M26" s="348" t="s">
        <v>951</v>
      </c>
      <c r="N26" s="348" t="s">
        <v>951</v>
      </c>
      <c r="O26" s="348" t="s">
        <v>951</v>
      </c>
      <c r="P26" s="348" t="s">
        <v>951</v>
      </c>
      <c r="Q26" s="348" t="s">
        <v>951</v>
      </c>
      <c r="R26" s="347">
        <v>1</v>
      </c>
      <c r="S26" s="348" t="s">
        <v>951</v>
      </c>
      <c r="T26" s="348" t="s">
        <v>951</v>
      </c>
      <c r="U26" s="351" t="s">
        <v>951</v>
      </c>
      <c r="V26" s="352" t="s">
        <v>951</v>
      </c>
      <c r="W26" s="180"/>
      <c r="X26" s="180"/>
      <c r="Y26" s="353"/>
      <c r="Z26" s="353"/>
      <c r="AA26" s="353"/>
    </row>
    <row r="27" spans="1:27" x14ac:dyDescent="0.25">
      <c r="A27" s="794"/>
      <c r="B27" s="796"/>
      <c r="C27" s="798"/>
      <c r="D27" s="798"/>
      <c r="E27" s="822"/>
      <c r="F27" s="801"/>
      <c r="G27" s="803"/>
      <c r="H27" s="805"/>
      <c r="I27" s="805"/>
      <c r="J27" s="354" t="s">
        <v>966</v>
      </c>
      <c r="K27" s="348" t="s">
        <v>951</v>
      </c>
      <c r="L27" s="348" t="s">
        <v>951</v>
      </c>
      <c r="M27" s="348" t="s">
        <v>951</v>
      </c>
      <c r="N27" s="348" t="s">
        <v>951</v>
      </c>
      <c r="O27" s="348" t="s">
        <v>951</v>
      </c>
      <c r="P27" s="348" t="s">
        <v>951</v>
      </c>
      <c r="Q27" s="348" t="s">
        <v>951</v>
      </c>
      <c r="R27" s="348" t="s">
        <v>951</v>
      </c>
      <c r="S27" s="348" t="s">
        <v>951</v>
      </c>
      <c r="T27" s="348" t="s">
        <v>951</v>
      </c>
      <c r="U27" s="351" t="s">
        <v>951</v>
      </c>
      <c r="V27" s="352" t="s">
        <v>951</v>
      </c>
      <c r="W27" s="180"/>
      <c r="X27" s="180"/>
      <c r="Y27" s="353"/>
      <c r="Z27" s="353"/>
      <c r="AA27" s="353"/>
    </row>
    <row r="28" spans="1:27" ht="15" customHeight="1" x14ac:dyDescent="0.25">
      <c r="A28" s="793">
        <v>12</v>
      </c>
      <c r="B28" s="817" t="s">
        <v>987</v>
      </c>
      <c r="C28" s="818" t="s">
        <v>971</v>
      </c>
      <c r="D28" s="818" t="s">
        <v>986</v>
      </c>
      <c r="E28" s="821" t="s">
        <v>973</v>
      </c>
      <c r="F28" s="800" t="s">
        <v>846</v>
      </c>
      <c r="G28" s="815" t="s">
        <v>974</v>
      </c>
      <c r="H28" s="816" t="s">
        <v>911</v>
      </c>
      <c r="I28" s="804" t="s">
        <v>964</v>
      </c>
      <c r="J28" s="346" t="s">
        <v>965</v>
      </c>
      <c r="K28" s="348" t="s">
        <v>951</v>
      </c>
      <c r="L28" s="348" t="s">
        <v>951</v>
      </c>
      <c r="M28" s="348" t="s">
        <v>951</v>
      </c>
      <c r="N28" s="348" t="s">
        <v>951</v>
      </c>
      <c r="O28" s="348" t="s">
        <v>951</v>
      </c>
      <c r="P28" s="348" t="s">
        <v>951</v>
      </c>
      <c r="Q28" s="347">
        <v>1</v>
      </c>
      <c r="R28" s="348" t="s">
        <v>951</v>
      </c>
      <c r="S28" s="348" t="s">
        <v>951</v>
      </c>
      <c r="T28" s="348" t="s">
        <v>951</v>
      </c>
      <c r="U28" s="351" t="s">
        <v>951</v>
      </c>
      <c r="V28" s="352" t="s">
        <v>951</v>
      </c>
      <c r="W28" s="180"/>
      <c r="X28" s="180"/>
      <c r="Y28" s="353"/>
      <c r="Z28" s="353"/>
      <c r="AA28" s="353"/>
    </row>
    <row r="29" spans="1:27" x14ac:dyDescent="0.25">
      <c r="A29" s="794"/>
      <c r="B29" s="796"/>
      <c r="C29" s="798"/>
      <c r="D29" s="798"/>
      <c r="E29" s="822"/>
      <c r="F29" s="801"/>
      <c r="G29" s="803"/>
      <c r="H29" s="805"/>
      <c r="I29" s="805"/>
      <c r="J29" s="354" t="s">
        <v>966</v>
      </c>
      <c r="K29" s="348" t="s">
        <v>951</v>
      </c>
      <c r="L29" s="348" t="s">
        <v>951</v>
      </c>
      <c r="M29" s="348" t="s">
        <v>951</v>
      </c>
      <c r="N29" s="348" t="s">
        <v>951</v>
      </c>
      <c r="O29" s="348" t="s">
        <v>951</v>
      </c>
      <c r="P29" s="348" t="s">
        <v>951</v>
      </c>
      <c r="Q29" s="348" t="s">
        <v>951</v>
      </c>
      <c r="R29" s="348" t="s">
        <v>951</v>
      </c>
      <c r="S29" s="348" t="s">
        <v>951</v>
      </c>
      <c r="T29" s="348" t="s">
        <v>951</v>
      </c>
      <c r="U29" s="351" t="s">
        <v>951</v>
      </c>
      <c r="V29" s="352" t="s">
        <v>951</v>
      </c>
      <c r="W29" s="180"/>
      <c r="X29" s="180"/>
      <c r="Y29" s="353"/>
      <c r="Z29" s="353"/>
      <c r="AA29" s="353"/>
    </row>
    <row r="30" spans="1:27" ht="15" customHeight="1" x14ac:dyDescent="0.25">
      <c r="A30" s="823">
        <v>13</v>
      </c>
      <c r="B30" s="817" t="s">
        <v>988</v>
      </c>
      <c r="C30" s="818" t="s">
        <v>971</v>
      </c>
      <c r="D30" s="818" t="s">
        <v>989</v>
      </c>
      <c r="E30" s="821" t="s">
        <v>973</v>
      </c>
      <c r="F30" s="800" t="s">
        <v>846</v>
      </c>
      <c r="G30" s="815" t="s">
        <v>974</v>
      </c>
      <c r="H30" s="816" t="s">
        <v>911</v>
      </c>
      <c r="I30" s="804" t="s">
        <v>964</v>
      </c>
      <c r="J30" s="346" t="s">
        <v>965</v>
      </c>
      <c r="K30" s="348" t="s">
        <v>951</v>
      </c>
      <c r="L30" s="348" t="s">
        <v>951</v>
      </c>
      <c r="M30" s="347">
        <v>1</v>
      </c>
      <c r="N30" s="348" t="s">
        <v>951</v>
      </c>
      <c r="O30" s="348" t="s">
        <v>951</v>
      </c>
      <c r="P30" s="348" t="s">
        <v>951</v>
      </c>
      <c r="Q30" s="348" t="s">
        <v>951</v>
      </c>
      <c r="R30" s="348" t="s">
        <v>951</v>
      </c>
      <c r="S30" s="348" t="s">
        <v>951</v>
      </c>
      <c r="T30" s="348" t="s">
        <v>951</v>
      </c>
      <c r="U30" s="351" t="s">
        <v>951</v>
      </c>
      <c r="V30" s="352" t="s">
        <v>951</v>
      </c>
      <c r="W30" s="180"/>
      <c r="X30" s="180"/>
      <c r="Y30" s="353"/>
      <c r="Z30" s="353"/>
      <c r="AA30" s="353"/>
    </row>
    <row r="31" spans="1:27" x14ac:dyDescent="0.25">
      <c r="A31" s="794"/>
      <c r="B31" s="796"/>
      <c r="C31" s="798"/>
      <c r="D31" s="798"/>
      <c r="E31" s="822"/>
      <c r="F31" s="801"/>
      <c r="G31" s="803"/>
      <c r="H31" s="805"/>
      <c r="I31" s="805"/>
      <c r="J31" s="354" t="s">
        <v>966</v>
      </c>
      <c r="K31" s="348" t="s">
        <v>951</v>
      </c>
      <c r="L31" s="360" t="s">
        <v>951</v>
      </c>
      <c r="M31" s="348" t="s">
        <v>951</v>
      </c>
      <c r="N31" s="348" t="s">
        <v>951</v>
      </c>
      <c r="O31" s="360" t="s">
        <v>951</v>
      </c>
      <c r="P31" s="348" t="s">
        <v>951</v>
      </c>
      <c r="Q31" s="348" t="s">
        <v>951</v>
      </c>
      <c r="R31" s="348" t="s">
        <v>951</v>
      </c>
      <c r="S31" s="348" t="s">
        <v>951</v>
      </c>
      <c r="T31" s="348" t="s">
        <v>951</v>
      </c>
      <c r="U31" s="351" t="s">
        <v>951</v>
      </c>
      <c r="V31" s="352" t="s">
        <v>951</v>
      </c>
      <c r="W31" s="180"/>
      <c r="X31" s="180"/>
      <c r="Y31" s="353"/>
      <c r="Z31" s="353"/>
      <c r="AA31" s="353"/>
    </row>
    <row r="32" spans="1:27" ht="15" customHeight="1" x14ac:dyDescent="0.25">
      <c r="A32" s="793">
        <v>14</v>
      </c>
      <c r="B32" s="817" t="s">
        <v>990</v>
      </c>
      <c r="C32" s="818" t="s">
        <v>971</v>
      </c>
      <c r="D32" s="818" t="s">
        <v>989</v>
      </c>
      <c r="E32" s="821" t="s">
        <v>973</v>
      </c>
      <c r="F32" s="800" t="s">
        <v>846</v>
      </c>
      <c r="G32" s="815" t="s">
        <v>974</v>
      </c>
      <c r="H32" s="816" t="s">
        <v>911</v>
      </c>
      <c r="I32" s="804" t="s">
        <v>964</v>
      </c>
      <c r="J32" s="346" t="s">
        <v>965</v>
      </c>
      <c r="K32" s="351" t="s">
        <v>951</v>
      </c>
      <c r="L32" s="361" t="s">
        <v>951</v>
      </c>
      <c r="M32" s="347">
        <v>1</v>
      </c>
      <c r="N32" s="351" t="s">
        <v>951</v>
      </c>
      <c r="O32" s="361" t="s">
        <v>951</v>
      </c>
      <c r="P32" s="348" t="s">
        <v>951</v>
      </c>
      <c r="Q32" s="348" t="s">
        <v>951</v>
      </c>
      <c r="R32" s="348" t="s">
        <v>951</v>
      </c>
      <c r="S32" s="348" t="s">
        <v>951</v>
      </c>
      <c r="T32" s="348" t="s">
        <v>951</v>
      </c>
      <c r="U32" s="351" t="s">
        <v>951</v>
      </c>
      <c r="V32" s="352" t="s">
        <v>951</v>
      </c>
      <c r="W32" s="180"/>
      <c r="X32" s="180"/>
      <c r="Y32" s="353"/>
      <c r="Z32" s="353"/>
      <c r="AA32" s="353"/>
    </row>
    <row r="33" spans="1:27" x14ac:dyDescent="0.25">
      <c r="A33" s="794"/>
      <c r="B33" s="796"/>
      <c r="C33" s="798"/>
      <c r="D33" s="798"/>
      <c r="E33" s="822"/>
      <c r="F33" s="801"/>
      <c r="G33" s="803"/>
      <c r="H33" s="805"/>
      <c r="I33" s="805"/>
      <c r="J33" s="354" t="s">
        <v>966</v>
      </c>
      <c r="K33" s="351" t="s">
        <v>951</v>
      </c>
      <c r="L33" s="362" t="s">
        <v>951</v>
      </c>
      <c r="M33" s="348" t="s">
        <v>951</v>
      </c>
      <c r="N33" s="351" t="s">
        <v>951</v>
      </c>
      <c r="O33" s="362" t="s">
        <v>951</v>
      </c>
      <c r="P33" s="348" t="s">
        <v>951</v>
      </c>
      <c r="Q33" s="348" t="s">
        <v>951</v>
      </c>
      <c r="R33" s="348" t="s">
        <v>951</v>
      </c>
      <c r="S33" s="348" t="s">
        <v>951</v>
      </c>
      <c r="T33" s="348" t="s">
        <v>951</v>
      </c>
      <c r="U33" s="351" t="s">
        <v>951</v>
      </c>
      <c r="V33" s="352" t="s">
        <v>951</v>
      </c>
      <c r="W33" s="180"/>
      <c r="X33" s="180"/>
      <c r="Y33" s="353"/>
      <c r="Z33" s="353"/>
      <c r="AA33" s="353"/>
    </row>
    <row r="34" spans="1:27" ht="15" customHeight="1" x14ac:dyDescent="0.25">
      <c r="A34" s="823">
        <v>15</v>
      </c>
      <c r="B34" s="817" t="s">
        <v>991</v>
      </c>
      <c r="C34" s="818" t="s">
        <v>971</v>
      </c>
      <c r="D34" s="818" t="s">
        <v>989</v>
      </c>
      <c r="E34" s="821" t="s">
        <v>973</v>
      </c>
      <c r="F34" s="800" t="s">
        <v>846</v>
      </c>
      <c r="G34" s="815" t="s">
        <v>974</v>
      </c>
      <c r="H34" s="816" t="s">
        <v>911</v>
      </c>
      <c r="I34" s="804" t="s">
        <v>964</v>
      </c>
      <c r="J34" s="346" t="s">
        <v>965</v>
      </c>
      <c r="K34" s="348" t="s">
        <v>951</v>
      </c>
      <c r="L34" s="348"/>
      <c r="M34" s="347">
        <v>1</v>
      </c>
      <c r="N34" s="348" t="s">
        <v>951</v>
      </c>
      <c r="O34" s="348" t="s">
        <v>951</v>
      </c>
      <c r="P34" s="348" t="s">
        <v>951</v>
      </c>
      <c r="Q34" s="348" t="s">
        <v>951</v>
      </c>
      <c r="R34" s="348" t="s">
        <v>951</v>
      </c>
      <c r="S34" s="348" t="s">
        <v>951</v>
      </c>
      <c r="T34" s="348" t="s">
        <v>951</v>
      </c>
      <c r="U34" s="351" t="s">
        <v>951</v>
      </c>
      <c r="V34" s="352" t="s">
        <v>951</v>
      </c>
      <c r="W34" s="180"/>
      <c r="X34" s="180"/>
      <c r="Y34" s="353"/>
      <c r="Z34" s="353"/>
      <c r="AA34" s="353"/>
    </row>
    <row r="35" spans="1:27" x14ac:dyDescent="0.25">
      <c r="A35" s="794"/>
      <c r="B35" s="796"/>
      <c r="C35" s="798"/>
      <c r="D35" s="798"/>
      <c r="E35" s="822"/>
      <c r="F35" s="801"/>
      <c r="G35" s="803"/>
      <c r="H35" s="805"/>
      <c r="I35" s="805"/>
      <c r="J35" s="354" t="s">
        <v>966</v>
      </c>
      <c r="K35" s="348" t="s">
        <v>951</v>
      </c>
      <c r="L35" s="348" t="s">
        <v>951</v>
      </c>
      <c r="M35" s="348" t="s">
        <v>951</v>
      </c>
      <c r="N35" s="348" t="s">
        <v>951</v>
      </c>
      <c r="O35" s="348" t="s">
        <v>951</v>
      </c>
      <c r="P35" s="348" t="s">
        <v>951</v>
      </c>
      <c r="Q35" s="348" t="s">
        <v>951</v>
      </c>
      <c r="R35" s="348" t="s">
        <v>951</v>
      </c>
      <c r="S35" s="348" t="s">
        <v>951</v>
      </c>
      <c r="T35" s="348" t="s">
        <v>951</v>
      </c>
      <c r="U35" s="351" t="s">
        <v>951</v>
      </c>
      <c r="V35" s="352" t="s">
        <v>951</v>
      </c>
      <c r="W35" s="180"/>
      <c r="X35" s="180"/>
      <c r="Y35" s="353"/>
      <c r="Z35" s="353"/>
      <c r="AA35" s="353"/>
    </row>
    <row r="36" spans="1:27" ht="15" customHeight="1" x14ac:dyDescent="0.25">
      <c r="A36" s="793">
        <v>16</v>
      </c>
      <c r="B36" s="827" t="s">
        <v>992</v>
      </c>
      <c r="C36" s="818" t="s">
        <v>971</v>
      </c>
      <c r="D36" s="819" t="s">
        <v>972</v>
      </c>
      <c r="E36" s="821" t="s">
        <v>973</v>
      </c>
      <c r="F36" s="800" t="s">
        <v>846</v>
      </c>
      <c r="G36" s="815" t="s">
        <v>974</v>
      </c>
      <c r="H36" s="816" t="s">
        <v>911</v>
      </c>
      <c r="I36" s="804" t="s">
        <v>964</v>
      </c>
      <c r="J36" s="346" t="s">
        <v>965</v>
      </c>
      <c r="K36" s="348" t="s">
        <v>951</v>
      </c>
      <c r="L36" s="348" t="s">
        <v>951</v>
      </c>
      <c r="M36" s="348" t="s">
        <v>951</v>
      </c>
      <c r="N36" s="348" t="s">
        <v>951</v>
      </c>
      <c r="O36" s="347">
        <v>1</v>
      </c>
      <c r="P36" s="348" t="s">
        <v>951</v>
      </c>
      <c r="Q36" s="348" t="s">
        <v>951</v>
      </c>
      <c r="R36" s="348" t="s">
        <v>951</v>
      </c>
      <c r="S36" s="348" t="s">
        <v>951</v>
      </c>
      <c r="T36" s="348" t="s">
        <v>951</v>
      </c>
      <c r="U36" s="351" t="s">
        <v>951</v>
      </c>
      <c r="V36" s="352" t="s">
        <v>951</v>
      </c>
      <c r="W36" s="180"/>
      <c r="X36" s="180"/>
      <c r="Y36" s="353"/>
      <c r="Z36" s="353"/>
      <c r="AA36" s="353"/>
    </row>
    <row r="37" spans="1:27" x14ac:dyDescent="0.25">
      <c r="A37" s="794"/>
      <c r="B37" s="828"/>
      <c r="C37" s="798"/>
      <c r="D37" s="820"/>
      <c r="E37" s="822"/>
      <c r="F37" s="801"/>
      <c r="G37" s="803"/>
      <c r="H37" s="805"/>
      <c r="I37" s="805"/>
      <c r="J37" s="354" t="s">
        <v>966</v>
      </c>
      <c r="K37" s="348" t="s">
        <v>951</v>
      </c>
      <c r="L37" s="348" t="s">
        <v>951</v>
      </c>
      <c r="M37" s="348" t="s">
        <v>951</v>
      </c>
      <c r="N37" s="348" t="s">
        <v>951</v>
      </c>
      <c r="O37" s="348" t="s">
        <v>951</v>
      </c>
      <c r="P37" s="348" t="s">
        <v>951</v>
      </c>
      <c r="Q37" s="348" t="s">
        <v>951</v>
      </c>
      <c r="R37" s="348" t="s">
        <v>951</v>
      </c>
      <c r="S37" s="348" t="s">
        <v>951</v>
      </c>
      <c r="T37" s="348" t="s">
        <v>951</v>
      </c>
      <c r="U37" s="351" t="s">
        <v>951</v>
      </c>
      <c r="V37" s="352" t="s">
        <v>951</v>
      </c>
      <c r="W37" s="180"/>
      <c r="X37" s="180"/>
      <c r="Y37" s="353"/>
      <c r="Z37" s="353"/>
      <c r="AA37" s="353"/>
    </row>
    <row r="38" spans="1:27" ht="15" customHeight="1" x14ac:dyDescent="0.25">
      <c r="A38" s="823">
        <v>17</v>
      </c>
      <c r="B38" s="827" t="s">
        <v>993</v>
      </c>
      <c r="C38" s="818" t="s">
        <v>994</v>
      </c>
      <c r="D38" s="797" t="s">
        <v>977</v>
      </c>
      <c r="E38" s="821" t="s">
        <v>973</v>
      </c>
      <c r="F38" s="800" t="s">
        <v>846</v>
      </c>
      <c r="G38" s="815" t="s">
        <v>974</v>
      </c>
      <c r="H38" s="816" t="s">
        <v>911</v>
      </c>
      <c r="I38" s="804" t="s">
        <v>964</v>
      </c>
      <c r="J38" s="346" t="s">
        <v>965</v>
      </c>
      <c r="K38" s="348" t="s">
        <v>951</v>
      </c>
      <c r="L38" s="348" t="s">
        <v>951</v>
      </c>
      <c r="M38" s="348" t="s">
        <v>951</v>
      </c>
      <c r="N38" s="348" t="s">
        <v>951</v>
      </c>
      <c r="O38" s="348" t="s">
        <v>951</v>
      </c>
      <c r="P38" s="348" t="s">
        <v>951</v>
      </c>
      <c r="Q38" s="348" t="s">
        <v>951</v>
      </c>
      <c r="R38" s="348" t="s">
        <v>951</v>
      </c>
      <c r="S38" s="348" t="s">
        <v>951</v>
      </c>
      <c r="T38" s="348" t="s">
        <v>951</v>
      </c>
      <c r="U38" s="351" t="s">
        <v>951</v>
      </c>
      <c r="V38" s="358">
        <v>1</v>
      </c>
      <c r="W38" s="180"/>
      <c r="X38" s="180"/>
      <c r="Y38" s="353"/>
      <c r="Z38" s="353"/>
      <c r="AA38" s="353"/>
    </row>
    <row r="39" spans="1:27" x14ac:dyDescent="0.25">
      <c r="A39" s="794"/>
      <c r="B39" s="828"/>
      <c r="C39" s="798"/>
      <c r="D39" s="798"/>
      <c r="E39" s="822"/>
      <c r="F39" s="801"/>
      <c r="G39" s="803"/>
      <c r="H39" s="805"/>
      <c r="I39" s="805"/>
      <c r="J39" s="354" t="s">
        <v>966</v>
      </c>
      <c r="K39" s="348" t="s">
        <v>951</v>
      </c>
      <c r="L39" s="348" t="s">
        <v>951</v>
      </c>
      <c r="M39" s="348" t="s">
        <v>951</v>
      </c>
      <c r="N39" s="348" t="s">
        <v>951</v>
      </c>
      <c r="O39" s="348" t="s">
        <v>951</v>
      </c>
      <c r="P39" s="348" t="s">
        <v>951</v>
      </c>
      <c r="Q39" s="348" t="s">
        <v>951</v>
      </c>
      <c r="R39" s="348" t="s">
        <v>951</v>
      </c>
      <c r="S39" s="348" t="s">
        <v>951</v>
      </c>
      <c r="T39" s="348" t="s">
        <v>951</v>
      </c>
      <c r="U39" s="351" t="s">
        <v>951</v>
      </c>
      <c r="V39" s="352" t="s">
        <v>951</v>
      </c>
      <c r="W39" s="180"/>
      <c r="X39" s="180"/>
      <c r="Y39" s="353"/>
      <c r="Z39" s="353"/>
      <c r="AA39" s="353"/>
    </row>
    <row r="40" spans="1:27" ht="15" customHeight="1" x14ac:dyDescent="0.25">
      <c r="A40" s="793">
        <v>18</v>
      </c>
      <c r="B40" s="827" t="s">
        <v>995</v>
      </c>
      <c r="C40" s="818" t="s">
        <v>971</v>
      </c>
      <c r="D40" s="831" t="s">
        <v>996</v>
      </c>
      <c r="E40" s="821" t="s">
        <v>973</v>
      </c>
      <c r="F40" s="800" t="s">
        <v>846</v>
      </c>
      <c r="G40" s="815" t="s">
        <v>997</v>
      </c>
      <c r="H40" s="829" t="s">
        <v>998</v>
      </c>
      <c r="I40" s="804" t="s">
        <v>964</v>
      </c>
      <c r="J40" s="346" t="s">
        <v>965</v>
      </c>
      <c r="K40" s="348" t="s">
        <v>951</v>
      </c>
      <c r="L40" s="348" t="s">
        <v>951</v>
      </c>
      <c r="M40" s="348" t="s">
        <v>951</v>
      </c>
      <c r="N40" s="348" t="s">
        <v>951</v>
      </c>
      <c r="O40" s="348" t="s">
        <v>951</v>
      </c>
      <c r="P40" s="347">
        <v>1</v>
      </c>
      <c r="Q40" s="348" t="s">
        <v>951</v>
      </c>
      <c r="R40" s="348" t="s">
        <v>951</v>
      </c>
      <c r="S40" s="348" t="s">
        <v>951</v>
      </c>
      <c r="T40" s="348" t="s">
        <v>951</v>
      </c>
      <c r="U40" s="351" t="s">
        <v>951</v>
      </c>
      <c r="V40" s="352" t="s">
        <v>951</v>
      </c>
      <c r="W40" s="180"/>
      <c r="X40" s="180"/>
      <c r="Y40" s="353"/>
      <c r="Z40" s="353"/>
      <c r="AA40" s="353"/>
    </row>
    <row r="41" spans="1:27" x14ac:dyDescent="0.25">
      <c r="A41" s="794"/>
      <c r="B41" s="828"/>
      <c r="C41" s="798"/>
      <c r="D41" s="832"/>
      <c r="E41" s="822"/>
      <c r="F41" s="801"/>
      <c r="G41" s="803"/>
      <c r="H41" s="830"/>
      <c r="I41" s="805"/>
      <c r="J41" s="354" t="s">
        <v>966</v>
      </c>
      <c r="K41" s="348" t="s">
        <v>951</v>
      </c>
      <c r="L41" s="348" t="s">
        <v>951</v>
      </c>
      <c r="M41" s="348" t="s">
        <v>951</v>
      </c>
      <c r="N41" s="348" t="s">
        <v>951</v>
      </c>
      <c r="O41" s="348" t="s">
        <v>951</v>
      </c>
      <c r="P41" s="348" t="s">
        <v>951</v>
      </c>
      <c r="Q41" s="348" t="s">
        <v>951</v>
      </c>
      <c r="R41" s="348" t="s">
        <v>951</v>
      </c>
      <c r="S41" s="348" t="s">
        <v>951</v>
      </c>
      <c r="T41" s="348" t="s">
        <v>951</v>
      </c>
      <c r="U41" s="351" t="s">
        <v>951</v>
      </c>
      <c r="V41" s="352" t="s">
        <v>951</v>
      </c>
      <c r="W41" s="180"/>
      <c r="X41" s="180"/>
      <c r="Y41" s="353"/>
      <c r="Z41" s="353"/>
      <c r="AA41" s="353"/>
    </row>
    <row r="42" spans="1:27" ht="15" customHeight="1" x14ac:dyDescent="0.25">
      <c r="A42" s="823">
        <v>19</v>
      </c>
      <c r="B42" s="827" t="s">
        <v>999</v>
      </c>
      <c r="C42" s="818" t="s">
        <v>971</v>
      </c>
      <c r="D42" s="831" t="s">
        <v>996</v>
      </c>
      <c r="E42" s="821" t="s">
        <v>973</v>
      </c>
      <c r="F42" s="800" t="s">
        <v>846</v>
      </c>
      <c r="G42" s="815" t="s">
        <v>997</v>
      </c>
      <c r="H42" s="829" t="s">
        <v>998</v>
      </c>
      <c r="I42" s="804" t="s">
        <v>964</v>
      </c>
      <c r="J42" s="346" t="s">
        <v>965</v>
      </c>
      <c r="K42" s="348" t="s">
        <v>951</v>
      </c>
      <c r="L42" s="348" t="s">
        <v>951</v>
      </c>
      <c r="M42" s="348" t="s">
        <v>951</v>
      </c>
      <c r="N42" s="348" t="s">
        <v>951</v>
      </c>
      <c r="O42" s="348" t="s">
        <v>951</v>
      </c>
      <c r="P42" s="348" t="s">
        <v>951</v>
      </c>
      <c r="Q42" s="348" t="s">
        <v>951</v>
      </c>
      <c r="R42" s="347">
        <v>1</v>
      </c>
      <c r="S42" s="348" t="s">
        <v>951</v>
      </c>
      <c r="T42" s="348" t="s">
        <v>951</v>
      </c>
      <c r="U42" s="351" t="s">
        <v>951</v>
      </c>
      <c r="V42" s="352" t="s">
        <v>951</v>
      </c>
      <c r="W42" s="180"/>
      <c r="X42" s="180"/>
      <c r="Y42" s="353"/>
      <c r="Z42" s="353"/>
      <c r="AA42" s="353"/>
    </row>
    <row r="43" spans="1:27" x14ac:dyDescent="0.25">
      <c r="A43" s="794"/>
      <c r="B43" s="828"/>
      <c r="C43" s="798"/>
      <c r="D43" s="832"/>
      <c r="E43" s="822"/>
      <c r="F43" s="801"/>
      <c r="G43" s="803"/>
      <c r="H43" s="830"/>
      <c r="I43" s="805"/>
      <c r="J43" s="354" t="s">
        <v>966</v>
      </c>
      <c r="K43" s="348" t="s">
        <v>951</v>
      </c>
      <c r="L43" s="348" t="s">
        <v>951</v>
      </c>
      <c r="M43" s="348" t="s">
        <v>951</v>
      </c>
      <c r="N43" s="348" t="s">
        <v>951</v>
      </c>
      <c r="O43" s="348" t="s">
        <v>951</v>
      </c>
      <c r="P43" s="348" t="s">
        <v>951</v>
      </c>
      <c r="Q43" s="348" t="s">
        <v>951</v>
      </c>
      <c r="R43" s="348" t="s">
        <v>951</v>
      </c>
      <c r="S43" s="348" t="s">
        <v>951</v>
      </c>
      <c r="T43" s="348" t="s">
        <v>951</v>
      </c>
      <c r="U43" s="351" t="s">
        <v>951</v>
      </c>
      <c r="V43" s="352" t="s">
        <v>951</v>
      </c>
      <c r="W43" s="180"/>
      <c r="X43" s="180"/>
      <c r="Y43" s="353"/>
      <c r="Z43" s="353"/>
      <c r="AA43" s="353"/>
    </row>
    <row r="44" spans="1:27" ht="15" customHeight="1" x14ac:dyDescent="0.25">
      <c r="A44" s="793">
        <v>20</v>
      </c>
      <c r="B44" s="827" t="s">
        <v>1000</v>
      </c>
      <c r="C44" s="818" t="s">
        <v>971</v>
      </c>
      <c r="D44" s="819" t="s">
        <v>972</v>
      </c>
      <c r="E44" s="821" t="s">
        <v>973</v>
      </c>
      <c r="F44" s="800" t="s">
        <v>846</v>
      </c>
      <c r="G44" s="815" t="s">
        <v>997</v>
      </c>
      <c r="H44" s="829" t="s">
        <v>998</v>
      </c>
      <c r="I44" s="804" t="s">
        <v>964</v>
      </c>
      <c r="J44" s="346" t="s">
        <v>965</v>
      </c>
      <c r="K44" s="348" t="s">
        <v>951</v>
      </c>
      <c r="L44" s="348" t="s">
        <v>951</v>
      </c>
      <c r="M44" s="348" t="s">
        <v>951</v>
      </c>
      <c r="N44" s="348" t="s">
        <v>951</v>
      </c>
      <c r="O44" s="348" t="s">
        <v>951</v>
      </c>
      <c r="P44" s="348" t="s">
        <v>951</v>
      </c>
      <c r="Q44" s="348" t="s">
        <v>951</v>
      </c>
      <c r="R44" s="348"/>
      <c r="S44" s="347">
        <v>1</v>
      </c>
      <c r="T44" s="348" t="s">
        <v>951</v>
      </c>
      <c r="U44" s="351" t="s">
        <v>951</v>
      </c>
      <c r="V44" s="352" t="s">
        <v>951</v>
      </c>
      <c r="W44" s="180"/>
      <c r="X44" s="180"/>
      <c r="Y44" s="353"/>
      <c r="Z44" s="353"/>
      <c r="AA44" s="353"/>
    </row>
    <row r="45" spans="1:27" x14ac:dyDescent="0.25">
      <c r="A45" s="794"/>
      <c r="B45" s="828"/>
      <c r="C45" s="798"/>
      <c r="D45" s="820"/>
      <c r="E45" s="822"/>
      <c r="F45" s="801"/>
      <c r="G45" s="803"/>
      <c r="H45" s="830"/>
      <c r="I45" s="805"/>
      <c r="J45" s="354" t="s">
        <v>966</v>
      </c>
      <c r="K45" s="348" t="s">
        <v>951</v>
      </c>
      <c r="L45" s="348" t="s">
        <v>951</v>
      </c>
      <c r="M45" s="348" t="s">
        <v>951</v>
      </c>
      <c r="N45" s="348" t="s">
        <v>951</v>
      </c>
      <c r="O45" s="348" t="s">
        <v>951</v>
      </c>
      <c r="P45" s="348" t="s">
        <v>951</v>
      </c>
      <c r="Q45" s="348" t="s">
        <v>951</v>
      </c>
      <c r="R45" s="348" t="s">
        <v>951</v>
      </c>
      <c r="S45" s="348" t="s">
        <v>951</v>
      </c>
      <c r="T45" s="348" t="s">
        <v>951</v>
      </c>
      <c r="U45" s="351" t="s">
        <v>951</v>
      </c>
      <c r="V45" s="352" t="s">
        <v>951</v>
      </c>
      <c r="W45" s="180"/>
      <c r="X45" s="180"/>
      <c r="Y45" s="353"/>
      <c r="Z45" s="353"/>
      <c r="AA45" s="353"/>
    </row>
    <row r="46" spans="1:27" ht="15" customHeight="1" x14ac:dyDescent="0.25">
      <c r="A46" s="823">
        <v>21</v>
      </c>
      <c r="B46" s="827" t="s">
        <v>1001</v>
      </c>
      <c r="C46" s="818" t="s">
        <v>971</v>
      </c>
      <c r="D46" s="819" t="s">
        <v>972</v>
      </c>
      <c r="E46" s="821" t="s">
        <v>973</v>
      </c>
      <c r="F46" s="800" t="s">
        <v>846</v>
      </c>
      <c r="G46" s="815" t="s">
        <v>997</v>
      </c>
      <c r="H46" s="829" t="s">
        <v>998</v>
      </c>
      <c r="I46" s="804" t="s">
        <v>964</v>
      </c>
      <c r="J46" s="346" t="s">
        <v>965</v>
      </c>
      <c r="K46" s="348" t="s">
        <v>951</v>
      </c>
      <c r="L46" s="348" t="s">
        <v>951</v>
      </c>
      <c r="M46" s="348" t="s">
        <v>951</v>
      </c>
      <c r="N46" s="348" t="s">
        <v>951</v>
      </c>
      <c r="O46" s="348" t="s">
        <v>951</v>
      </c>
      <c r="P46" s="348" t="s">
        <v>951</v>
      </c>
      <c r="Q46" s="348" t="s">
        <v>951</v>
      </c>
      <c r="R46" s="348" t="s">
        <v>951</v>
      </c>
      <c r="S46" s="348" t="s">
        <v>951</v>
      </c>
      <c r="T46" s="348" t="s">
        <v>951</v>
      </c>
      <c r="U46" s="357">
        <v>1</v>
      </c>
      <c r="V46" s="352" t="s">
        <v>951</v>
      </c>
      <c r="W46" s="180"/>
      <c r="X46" s="180"/>
      <c r="Y46" s="353"/>
      <c r="Z46" s="353"/>
      <c r="AA46" s="353"/>
    </row>
    <row r="47" spans="1:27" x14ac:dyDescent="0.25">
      <c r="A47" s="794"/>
      <c r="B47" s="828"/>
      <c r="C47" s="798"/>
      <c r="D47" s="820"/>
      <c r="E47" s="822"/>
      <c r="F47" s="801"/>
      <c r="G47" s="803"/>
      <c r="H47" s="830"/>
      <c r="I47" s="805"/>
      <c r="J47" s="354" t="s">
        <v>966</v>
      </c>
      <c r="K47" s="348" t="s">
        <v>951</v>
      </c>
      <c r="L47" s="348" t="s">
        <v>951</v>
      </c>
      <c r="M47" s="348" t="s">
        <v>951</v>
      </c>
      <c r="N47" s="348" t="s">
        <v>951</v>
      </c>
      <c r="O47" s="348" t="s">
        <v>951</v>
      </c>
      <c r="P47" s="348" t="s">
        <v>951</v>
      </c>
      <c r="Q47" s="348" t="s">
        <v>951</v>
      </c>
      <c r="R47" s="348" t="s">
        <v>951</v>
      </c>
      <c r="S47" s="348" t="s">
        <v>951</v>
      </c>
      <c r="T47" s="348" t="s">
        <v>951</v>
      </c>
      <c r="U47" s="351" t="s">
        <v>951</v>
      </c>
      <c r="V47" s="352" t="s">
        <v>951</v>
      </c>
      <c r="W47" s="180"/>
      <c r="X47" s="180"/>
      <c r="Y47" s="353"/>
      <c r="Z47" s="353"/>
      <c r="AA47" s="353"/>
    </row>
    <row r="48" spans="1:27" ht="15" customHeight="1" x14ac:dyDescent="0.25">
      <c r="A48" s="793">
        <v>22</v>
      </c>
      <c r="B48" s="827" t="s">
        <v>1002</v>
      </c>
      <c r="C48" s="818" t="s">
        <v>971</v>
      </c>
      <c r="D48" s="818" t="s">
        <v>989</v>
      </c>
      <c r="E48" s="821" t="s">
        <v>973</v>
      </c>
      <c r="F48" s="800" t="s">
        <v>846</v>
      </c>
      <c r="G48" s="815" t="s">
        <v>974</v>
      </c>
      <c r="H48" s="829" t="s">
        <v>911</v>
      </c>
      <c r="I48" s="804" t="s">
        <v>964</v>
      </c>
      <c r="J48" s="346" t="s">
        <v>965</v>
      </c>
      <c r="K48" s="348" t="s">
        <v>951</v>
      </c>
      <c r="L48" s="348" t="s">
        <v>951</v>
      </c>
      <c r="M48" s="348" t="s">
        <v>951</v>
      </c>
      <c r="N48" s="347">
        <v>1</v>
      </c>
      <c r="O48" s="348" t="s">
        <v>951</v>
      </c>
      <c r="P48" s="348" t="s">
        <v>951</v>
      </c>
      <c r="Q48" s="348" t="s">
        <v>951</v>
      </c>
      <c r="R48" s="348" t="s">
        <v>951</v>
      </c>
      <c r="S48" s="348" t="s">
        <v>951</v>
      </c>
      <c r="T48" s="348" t="s">
        <v>951</v>
      </c>
      <c r="U48" s="351" t="s">
        <v>951</v>
      </c>
      <c r="V48" s="352" t="s">
        <v>951</v>
      </c>
      <c r="W48" s="180"/>
      <c r="X48" s="180"/>
      <c r="Y48" s="353"/>
      <c r="Z48" s="353"/>
      <c r="AA48" s="353"/>
    </row>
    <row r="49" spans="1:27" x14ac:dyDescent="0.25">
      <c r="A49" s="794"/>
      <c r="B49" s="828"/>
      <c r="C49" s="798"/>
      <c r="D49" s="798"/>
      <c r="E49" s="822"/>
      <c r="F49" s="801"/>
      <c r="G49" s="803"/>
      <c r="H49" s="830"/>
      <c r="I49" s="805"/>
      <c r="J49" s="354" t="s">
        <v>966</v>
      </c>
      <c r="K49" s="348" t="s">
        <v>951</v>
      </c>
      <c r="L49" s="348" t="s">
        <v>951</v>
      </c>
      <c r="M49" s="348" t="s">
        <v>951</v>
      </c>
      <c r="N49" s="348" t="s">
        <v>951</v>
      </c>
      <c r="O49" s="348" t="s">
        <v>951</v>
      </c>
      <c r="P49" s="348" t="s">
        <v>951</v>
      </c>
      <c r="Q49" s="348" t="s">
        <v>951</v>
      </c>
      <c r="R49" s="348" t="s">
        <v>951</v>
      </c>
      <c r="S49" s="348" t="s">
        <v>951</v>
      </c>
      <c r="T49" s="348" t="s">
        <v>951</v>
      </c>
      <c r="U49" s="351" t="s">
        <v>951</v>
      </c>
      <c r="V49" s="352" t="s">
        <v>951</v>
      </c>
      <c r="W49" s="180"/>
      <c r="X49" s="180"/>
      <c r="Y49" s="353"/>
      <c r="Z49" s="353"/>
      <c r="AA49" s="353"/>
    </row>
    <row r="50" spans="1:27" ht="15" customHeight="1" x14ac:dyDescent="0.25">
      <c r="A50" s="823">
        <v>23</v>
      </c>
      <c r="B50" s="827" t="s">
        <v>1003</v>
      </c>
      <c r="C50" s="818" t="s">
        <v>971</v>
      </c>
      <c r="D50" s="818" t="s">
        <v>989</v>
      </c>
      <c r="E50" s="821" t="s">
        <v>973</v>
      </c>
      <c r="F50" s="800" t="s">
        <v>846</v>
      </c>
      <c r="G50" s="815" t="s">
        <v>1004</v>
      </c>
      <c r="H50" s="829" t="s">
        <v>998</v>
      </c>
      <c r="I50" s="804" t="s">
        <v>964</v>
      </c>
      <c r="J50" s="346" t="s">
        <v>965</v>
      </c>
      <c r="K50" s="348" t="s">
        <v>951</v>
      </c>
      <c r="L50" s="348" t="s">
        <v>951</v>
      </c>
      <c r="M50" s="348" t="s">
        <v>951</v>
      </c>
      <c r="N50" s="348" t="s">
        <v>951</v>
      </c>
      <c r="O50" s="348" t="s">
        <v>951</v>
      </c>
      <c r="P50" s="347">
        <v>1</v>
      </c>
      <c r="Q50" s="348" t="s">
        <v>951</v>
      </c>
      <c r="R50" s="348" t="s">
        <v>951</v>
      </c>
      <c r="S50" s="348" t="s">
        <v>951</v>
      </c>
      <c r="T50" s="348" t="s">
        <v>951</v>
      </c>
      <c r="U50" s="351" t="s">
        <v>951</v>
      </c>
      <c r="V50" s="352" t="s">
        <v>951</v>
      </c>
      <c r="W50" s="180"/>
      <c r="X50" s="180"/>
      <c r="Y50" s="353"/>
      <c r="Z50" s="353"/>
      <c r="AA50" s="353"/>
    </row>
    <row r="51" spans="1:27" x14ac:dyDescent="0.25">
      <c r="A51" s="794"/>
      <c r="B51" s="828"/>
      <c r="C51" s="798"/>
      <c r="D51" s="798"/>
      <c r="E51" s="822"/>
      <c r="F51" s="801"/>
      <c r="G51" s="803"/>
      <c r="H51" s="830"/>
      <c r="I51" s="805"/>
      <c r="J51" s="354" t="s">
        <v>966</v>
      </c>
      <c r="K51" s="348" t="s">
        <v>951</v>
      </c>
      <c r="L51" s="348" t="s">
        <v>951</v>
      </c>
      <c r="M51" s="348" t="s">
        <v>951</v>
      </c>
      <c r="N51" s="348" t="s">
        <v>951</v>
      </c>
      <c r="O51" s="348" t="s">
        <v>951</v>
      </c>
      <c r="P51" s="348" t="s">
        <v>951</v>
      </c>
      <c r="Q51" s="348" t="s">
        <v>951</v>
      </c>
      <c r="R51" s="348" t="s">
        <v>951</v>
      </c>
      <c r="S51" s="348" t="s">
        <v>951</v>
      </c>
      <c r="T51" s="348" t="s">
        <v>951</v>
      </c>
      <c r="U51" s="351" t="s">
        <v>951</v>
      </c>
      <c r="V51" s="352" t="s">
        <v>951</v>
      </c>
      <c r="W51" s="180"/>
      <c r="X51" s="180"/>
      <c r="Y51" s="353"/>
      <c r="Z51" s="353"/>
      <c r="AA51" s="353"/>
    </row>
    <row r="52" spans="1:27" ht="15" customHeight="1" x14ac:dyDescent="0.25">
      <c r="A52" s="793">
        <v>24</v>
      </c>
      <c r="B52" s="827" t="s">
        <v>1005</v>
      </c>
      <c r="C52" s="818" t="s">
        <v>971</v>
      </c>
      <c r="D52" s="819" t="s">
        <v>972</v>
      </c>
      <c r="E52" s="821" t="s">
        <v>973</v>
      </c>
      <c r="F52" s="800" t="s">
        <v>846</v>
      </c>
      <c r="G52" s="815" t="s">
        <v>974</v>
      </c>
      <c r="H52" s="829" t="s">
        <v>911</v>
      </c>
      <c r="I52" s="804" t="s">
        <v>964</v>
      </c>
      <c r="J52" s="346" t="s">
        <v>965</v>
      </c>
      <c r="K52" s="348" t="s">
        <v>951</v>
      </c>
      <c r="L52" s="348" t="s">
        <v>951</v>
      </c>
      <c r="M52" s="348" t="s">
        <v>951</v>
      </c>
      <c r="N52" s="348" t="s">
        <v>951</v>
      </c>
      <c r="O52" s="348" t="s">
        <v>951</v>
      </c>
      <c r="P52" s="348" t="s">
        <v>951</v>
      </c>
      <c r="Q52" s="348" t="s">
        <v>951</v>
      </c>
      <c r="R52" s="348" t="s">
        <v>951</v>
      </c>
      <c r="S52" s="348" t="s">
        <v>951</v>
      </c>
      <c r="T52" s="348" t="s">
        <v>951</v>
      </c>
      <c r="U52" s="351" t="s">
        <v>951</v>
      </c>
      <c r="V52" s="358">
        <v>1</v>
      </c>
      <c r="W52" s="180"/>
      <c r="X52" s="180"/>
      <c r="Y52" s="353"/>
      <c r="Z52" s="353"/>
      <c r="AA52" s="353"/>
    </row>
    <row r="53" spans="1:27" x14ac:dyDescent="0.25">
      <c r="A53" s="794"/>
      <c r="B53" s="828"/>
      <c r="C53" s="798"/>
      <c r="D53" s="820"/>
      <c r="E53" s="822"/>
      <c r="F53" s="801"/>
      <c r="G53" s="803"/>
      <c r="H53" s="830"/>
      <c r="I53" s="805"/>
      <c r="J53" s="354" t="s">
        <v>966</v>
      </c>
      <c r="K53" s="348" t="s">
        <v>951</v>
      </c>
      <c r="L53" s="348" t="s">
        <v>951</v>
      </c>
      <c r="M53" s="348" t="s">
        <v>951</v>
      </c>
      <c r="N53" s="348" t="s">
        <v>951</v>
      </c>
      <c r="O53" s="348" t="s">
        <v>951</v>
      </c>
      <c r="P53" s="348" t="s">
        <v>951</v>
      </c>
      <c r="Q53" s="348" t="s">
        <v>951</v>
      </c>
      <c r="R53" s="348" t="s">
        <v>951</v>
      </c>
      <c r="S53" s="348" t="s">
        <v>951</v>
      </c>
      <c r="T53" s="348" t="s">
        <v>951</v>
      </c>
      <c r="U53" s="351" t="s">
        <v>951</v>
      </c>
      <c r="V53" s="352" t="s">
        <v>951</v>
      </c>
      <c r="W53" s="180"/>
      <c r="X53" s="180"/>
      <c r="Y53" s="353"/>
      <c r="Z53" s="353"/>
      <c r="AA53" s="353"/>
    </row>
    <row r="54" spans="1:27" ht="15" customHeight="1" x14ac:dyDescent="0.25">
      <c r="A54" s="823">
        <v>25</v>
      </c>
      <c r="B54" s="827" t="s">
        <v>1006</v>
      </c>
      <c r="C54" s="818" t="s">
        <v>971</v>
      </c>
      <c r="D54" s="819" t="s">
        <v>972</v>
      </c>
      <c r="E54" s="821" t="s">
        <v>973</v>
      </c>
      <c r="F54" s="800" t="s">
        <v>846</v>
      </c>
      <c r="G54" s="815" t="s">
        <v>974</v>
      </c>
      <c r="H54" s="829" t="s">
        <v>911</v>
      </c>
      <c r="I54" s="804" t="s">
        <v>964</v>
      </c>
      <c r="J54" s="346" t="s">
        <v>965</v>
      </c>
      <c r="K54" s="348" t="s">
        <v>951</v>
      </c>
      <c r="L54" s="348" t="s">
        <v>951</v>
      </c>
      <c r="M54" s="348" t="s">
        <v>951</v>
      </c>
      <c r="N54" s="348" t="s">
        <v>951</v>
      </c>
      <c r="O54" s="348" t="s">
        <v>951</v>
      </c>
      <c r="P54" s="348" t="s">
        <v>951</v>
      </c>
      <c r="Q54" s="348" t="s">
        <v>951</v>
      </c>
      <c r="R54" s="347">
        <v>1</v>
      </c>
      <c r="S54" s="348" t="s">
        <v>951</v>
      </c>
      <c r="T54" s="348" t="s">
        <v>951</v>
      </c>
      <c r="U54" s="351" t="s">
        <v>951</v>
      </c>
      <c r="V54" s="352" t="s">
        <v>951</v>
      </c>
      <c r="W54" s="180"/>
      <c r="X54" s="180"/>
      <c r="Y54" s="353"/>
      <c r="Z54" s="353"/>
      <c r="AA54" s="353"/>
    </row>
    <row r="55" spans="1:27" x14ac:dyDescent="0.25">
      <c r="A55" s="794"/>
      <c r="B55" s="828"/>
      <c r="C55" s="798"/>
      <c r="D55" s="820"/>
      <c r="E55" s="822"/>
      <c r="F55" s="801"/>
      <c r="G55" s="803"/>
      <c r="H55" s="830"/>
      <c r="I55" s="805"/>
      <c r="J55" s="354" t="s">
        <v>966</v>
      </c>
      <c r="K55" s="348" t="s">
        <v>951</v>
      </c>
      <c r="L55" s="348" t="s">
        <v>951</v>
      </c>
      <c r="M55" s="348" t="s">
        <v>951</v>
      </c>
      <c r="N55" s="348" t="s">
        <v>951</v>
      </c>
      <c r="O55" s="348" t="s">
        <v>951</v>
      </c>
      <c r="P55" s="348" t="s">
        <v>951</v>
      </c>
      <c r="Q55" s="348" t="s">
        <v>951</v>
      </c>
      <c r="R55" s="348" t="s">
        <v>951</v>
      </c>
      <c r="S55" s="348" t="s">
        <v>951</v>
      </c>
      <c r="T55" s="348" t="s">
        <v>951</v>
      </c>
      <c r="U55" s="351" t="s">
        <v>951</v>
      </c>
      <c r="V55" s="352" t="s">
        <v>951</v>
      </c>
      <c r="W55" s="180"/>
      <c r="X55" s="180"/>
      <c r="Y55" s="353"/>
      <c r="Z55" s="353"/>
      <c r="AA55" s="353"/>
    </row>
    <row r="56" spans="1:27" ht="15" customHeight="1" x14ac:dyDescent="0.25">
      <c r="A56" s="793">
        <v>26</v>
      </c>
      <c r="B56" s="827" t="s">
        <v>1007</v>
      </c>
      <c r="C56" s="818" t="s">
        <v>971</v>
      </c>
      <c r="D56" s="831" t="s">
        <v>996</v>
      </c>
      <c r="E56" s="821" t="s">
        <v>973</v>
      </c>
      <c r="F56" s="800" t="s">
        <v>846</v>
      </c>
      <c r="G56" s="815" t="s">
        <v>997</v>
      </c>
      <c r="H56" s="829" t="s">
        <v>998</v>
      </c>
      <c r="I56" s="804" t="s">
        <v>964</v>
      </c>
      <c r="J56" s="346" t="s">
        <v>965</v>
      </c>
      <c r="K56" s="348" t="s">
        <v>951</v>
      </c>
      <c r="L56" s="347">
        <v>1</v>
      </c>
      <c r="M56" s="347">
        <v>1</v>
      </c>
      <c r="N56" s="347">
        <v>1</v>
      </c>
      <c r="O56" s="347">
        <v>1</v>
      </c>
      <c r="P56" s="347">
        <v>1</v>
      </c>
      <c r="Q56" s="347">
        <v>1</v>
      </c>
      <c r="R56" s="347">
        <v>1</v>
      </c>
      <c r="S56" s="347">
        <v>1</v>
      </c>
      <c r="T56" s="347">
        <v>1</v>
      </c>
      <c r="U56" s="357">
        <v>1</v>
      </c>
      <c r="V56" s="358">
        <v>1</v>
      </c>
      <c r="W56" s="180"/>
      <c r="X56" s="180"/>
      <c r="Y56" s="353"/>
      <c r="Z56" s="353"/>
      <c r="AA56" s="353"/>
    </row>
    <row r="57" spans="1:27" ht="15" customHeight="1" x14ac:dyDescent="0.25">
      <c r="A57" s="794"/>
      <c r="B57" s="828"/>
      <c r="C57" s="798"/>
      <c r="D57" s="832"/>
      <c r="E57" s="822"/>
      <c r="F57" s="801"/>
      <c r="G57" s="803"/>
      <c r="H57" s="830"/>
      <c r="I57" s="805"/>
      <c r="J57" s="354" t="s">
        <v>966</v>
      </c>
      <c r="K57" s="348" t="s">
        <v>951</v>
      </c>
      <c r="L57" s="348" t="s">
        <v>951</v>
      </c>
      <c r="M57" s="348" t="s">
        <v>951</v>
      </c>
      <c r="N57" s="348" t="s">
        <v>951</v>
      </c>
      <c r="O57" s="348" t="s">
        <v>951</v>
      </c>
      <c r="P57" s="348" t="s">
        <v>951</v>
      </c>
      <c r="Q57" s="348" t="s">
        <v>951</v>
      </c>
      <c r="R57" s="348" t="s">
        <v>951</v>
      </c>
      <c r="S57" s="348" t="s">
        <v>951</v>
      </c>
      <c r="T57" s="348" t="s">
        <v>951</v>
      </c>
      <c r="U57" s="351" t="s">
        <v>951</v>
      </c>
      <c r="V57" s="352" t="s">
        <v>951</v>
      </c>
      <c r="W57" s="180"/>
      <c r="X57" s="180"/>
      <c r="Y57" s="353"/>
      <c r="Z57" s="353"/>
      <c r="AA57" s="353"/>
    </row>
    <row r="58" spans="1:27" ht="15" customHeight="1" x14ac:dyDescent="0.25">
      <c r="A58" s="823">
        <v>27</v>
      </c>
      <c r="B58" s="827" t="s">
        <v>1008</v>
      </c>
      <c r="C58" s="818" t="s">
        <v>971</v>
      </c>
      <c r="D58" s="797" t="s">
        <v>977</v>
      </c>
      <c r="E58" s="821" t="s">
        <v>973</v>
      </c>
      <c r="F58" s="800" t="s">
        <v>846</v>
      </c>
      <c r="G58" s="815" t="s">
        <v>974</v>
      </c>
      <c r="H58" s="829" t="s">
        <v>911</v>
      </c>
      <c r="I58" s="804" t="s">
        <v>964</v>
      </c>
      <c r="J58" s="346" t="s">
        <v>965</v>
      </c>
      <c r="K58" s="348" t="s">
        <v>951</v>
      </c>
      <c r="L58" s="348" t="s">
        <v>951</v>
      </c>
      <c r="M58" s="348" t="s">
        <v>951</v>
      </c>
      <c r="N58" s="348" t="s">
        <v>951</v>
      </c>
      <c r="O58" s="348" t="s">
        <v>951</v>
      </c>
      <c r="P58" s="348" t="s">
        <v>951</v>
      </c>
      <c r="Q58" s="348" t="s">
        <v>951</v>
      </c>
      <c r="R58" s="347">
        <v>1</v>
      </c>
      <c r="S58" s="348" t="s">
        <v>951</v>
      </c>
      <c r="T58" s="348" t="s">
        <v>951</v>
      </c>
      <c r="U58" s="351" t="s">
        <v>951</v>
      </c>
      <c r="V58" s="352" t="s">
        <v>951</v>
      </c>
      <c r="W58" s="180"/>
      <c r="X58" s="180"/>
      <c r="Y58" s="353"/>
      <c r="Z58" s="353"/>
      <c r="AA58" s="353"/>
    </row>
    <row r="59" spans="1:27" ht="15" customHeight="1" x14ac:dyDescent="0.25">
      <c r="A59" s="794"/>
      <c r="B59" s="828"/>
      <c r="C59" s="798"/>
      <c r="D59" s="798"/>
      <c r="E59" s="822"/>
      <c r="F59" s="801"/>
      <c r="G59" s="803"/>
      <c r="H59" s="830"/>
      <c r="I59" s="805"/>
      <c r="J59" s="354" t="s">
        <v>966</v>
      </c>
      <c r="K59" s="348" t="s">
        <v>951</v>
      </c>
      <c r="L59" s="348" t="s">
        <v>951</v>
      </c>
      <c r="M59" s="348" t="s">
        <v>951</v>
      </c>
      <c r="N59" s="348" t="s">
        <v>951</v>
      </c>
      <c r="O59" s="348" t="s">
        <v>951</v>
      </c>
      <c r="P59" s="348" t="s">
        <v>951</v>
      </c>
      <c r="Q59" s="348" t="s">
        <v>951</v>
      </c>
      <c r="R59" s="348" t="s">
        <v>951</v>
      </c>
      <c r="S59" s="348" t="s">
        <v>951</v>
      </c>
      <c r="T59" s="348" t="s">
        <v>951</v>
      </c>
      <c r="U59" s="351" t="s">
        <v>951</v>
      </c>
      <c r="V59" s="352" t="s">
        <v>951</v>
      </c>
      <c r="W59" s="180"/>
      <c r="X59" s="180"/>
      <c r="Y59" s="353"/>
      <c r="Z59" s="353"/>
      <c r="AA59" s="353"/>
    </row>
    <row r="60" spans="1:27" ht="15" customHeight="1" x14ac:dyDescent="0.25">
      <c r="A60" s="793">
        <v>28</v>
      </c>
      <c r="B60" s="833" t="s">
        <v>1009</v>
      </c>
      <c r="C60" s="818" t="s">
        <v>971</v>
      </c>
      <c r="D60" s="831" t="s">
        <v>996</v>
      </c>
      <c r="E60" s="821" t="s">
        <v>1010</v>
      </c>
      <c r="F60" s="800" t="s">
        <v>846</v>
      </c>
      <c r="G60" s="815" t="s">
        <v>974</v>
      </c>
      <c r="H60" s="829" t="s">
        <v>911</v>
      </c>
      <c r="I60" s="804" t="s">
        <v>964</v>
      </c>
      <c r="J60" s="346" t="s">
        <v>965</v>
      </c>
      <c r="K60" s="348" t="s">
        <v>951</v>
      </c>
      <c r="L60" s="348" t="s">
        <v>951</v>
      </c>
      <c r="M60" s="348" t="s">
        <v>951</v>
      </c>
      <c r="N60" s="348" t="s">
        <v>951</v>
      </c>
      <c r="O60" s="348" t="s">
        <v>951</v>
      </c>
      <c r="P60" s="348" t="s">
        <v>951</v>
      </c>
      <c r="Q60" s="348" t="s">
        <v>951</v>
      </c>
      <c r="R60" s="348"/>
      <c r="S60" s="347">
        <v>1</v>
      </c>
      <c r="T60" s="348" t="s">
        <v>951</v>
      </c>
      <c r="U60" s="351" t="s">
        <v>951</v>
      </c>
      <c r="V60" s="352" t="s">
        <v>951</v>
      </c>
      <c r="W60" s="180"/>
      <c r="X60" s="180"/>
      <c r="Y60" s="353"/>
      <c r="Z60" s="353"/>
      <c r="AA60" s="353"/>
    </row>
    <row r="61" spans="1:27" ht="15" customHeight="1" x14ac:dyDescent="0.25">
      <c r="A61" s="794"/>
      <c r="B61" s="834"/>
      <c r="C61" s="798"/>
      <c r="D61" s="832"/>
      <c r="E61" s="822"/>
      <c r="F61" s="801"/>
      <c r="G61" s="803"/>
      <c r="H61" s="830"/>
      <c r="I61" s="805"/>
      <c r="J61" s="354" t="s">
        <v>966</v>
      </c>
      <c r="K61" s="348" t="s">
        <v>951</v>
      </c>
      <c r="L61" s="348" t="s">
        <v>951</v>
      </c>
      <c r="M61" s="348" t="s">
        <v>951</v>
      </c>
      <c r="N61" s="348" t="s">
        <v>951</v>
      </c>
      <c r="O61" s="348" t="s">
        <v>951</v>
      </c>
      <c r="P61" s="348" t="s">
        <v>951</v>
      </c>
      <c r="Q61" s="348" t="s">
        <v>951</v>
      </c>
      <c r="R61" s="348" t="s">
        <v>951</v>
      </c>
      <c r="S61" s="348" t="s">
        <v>951</v>
      </c>
      <c r="T61" s="348" t="s">
        <v>951</v>
      </c>
      <c r="U61" s="351" t="s">
        <v>951</v>
      </c>
      <c r="V61" s="352" t="s">
        <v>951</v>
      </c>
      <c r="W61" s="180"/>
      <c r="X61" s="180"/>
      <c r="Y61" s="353"/>
      <c r="Z61" s="353"/>
      <c r="AA61" s="353"/>
    </row>
    <row r="62" spans="1:27" ht="21" customHeight="1" x14ac:dyDescent="0.25">
      <c r="A62" s="823">
        <v>29</v>
      </c>
      <c r="B62" s="833" t="s">
        <v>1011</v>
      </c>
      <c r="C62" s="818" t="s">
        <v>971</v>
      </c>
      <c r="D62" s="831" t="s">
        <v>996</v>
      </c>
      <c r="E62" s="821" t="s">
        <v>1012</v>
      </c>
      <c r="F62" s="800" t="s">
        <v>846</v>
      </c>
      <c r="G62" s="815" t="s">
        <v>974</v>
      </c>
      <c r="H62" s="829" t="s">
        <v>911</v>
      </c>
      <c r="I62" s="804" t="s">
        <v>964</v>
      </c>
      <c r="J62" s="346" t="s">
        <v>965</v>
      </c>
      <c r="K62" s="348"/>
      <c r="L62" s="348"/>
      <c r="M62" s="348"/>
      <c r="N62" s="348"/>
      <c r="O62" s="348"/>
      <c r="P62" s="348"/>
      <c r="Q62" s="348"/>
      <c r="R62" s="348"/>
      <c r="S62" s="348"/>
      <c r="T62" s="348"/>
      <c r="U62" s="351"/>
      <c r="V62" s="352"/>
      <c r="W62" s="180"/>
      <c r="X62" s="180"/>
      <c r="Y62" s="353"/>
      <c r="Z62" s="353"/>
      <c r="AA62" s="353"/>
    </row>
    <row r="63" spans="1:27" ht="27" customHeight="1" x14ac:dyDescent="0.25">
      <c r="A63" s="794"/>
      <c r="B63" s="834"/>
      <c r="C63" s="798"/>
      <c r="D63" s="832"/>
      <c r="E63" s="822"/>
      <c r="F63" s="801"/>
      <c r="G63" s="803"/>
      <c r="H63" s="830"/>
      <c r="I63" s="805"/>
      <c r="J63" s="354" t="s">
        <v>966</v>
      </c>
      <c r="K63" s="348"/>
      <c r="L63" s="348"/>
      <c r="M63" s="348"/>
      <c r="N63" s="348"/>
      <c r="O63" s="348"/>
      <c r="P63" s="348"/>
      <c r="Q63" s="348"/>
      <c r="R63" s="348"/>
      <c r="S63" s="348"/>
      <c r="T63" s="348"/>
      <c r="U63" s="351"/>
      <c r="V63" s="352"/>
      <c r="W63" s="180"/>
      <c r="X63" s="180"/>
      <c r="Y63" s="353"/>
      <c r="Z63" s="353"/>
      <c r="AA63" s="353"/>
    </row>
    <row r="64" spans="1:27" ht="112.9" customHeight="1" x14ac:dyDescent="0.25">
      <c r="A64" s="793">
        <v>30</v>
      </c>
      <c r="B64" s="827" t="s">
        <v>1013</v>
      </c>
      <c r="C64" s="818" t="s">
        <v>971</v>
      </c>
      <c r="D64" s="797" t="s">
        <v>977</v>
      </c>
      <c r="E64" s="821" t="s">
        <v>1012</v>
      </c>
      <c r="F64" s="800" t="s">
        <v>846</v>
      </c>
      <c r="G64" s="815" t="s">
        <v>974</v>
      </c>
      <c r="H64" s="829" t="s">
        <v>911</v>
      </c>
      <c r="I64" s="804" t="s">
        <v>964</v>
      </c>
      <c r="J64" s="346" t="s">
        <v>965</v>
      </c>
      <c r="K64" s="348" t="s">
        <v>951</v>
      </c>
      <c r="L64" s="347">
        <v>1</v>
      </c>
      <c r="M64" s="347">
        <v>1</v>
      </c>
      <c r="N64" s="347">
        <v>1</v>
      </c>
      <c r="O64" s="347">
        <v>1</v>
      </c>
      <c r="P64" s="347">
        <v>1</v>
      </c>
      <c r="Q64" s="347">
        <v>1</v>
      </c>
      <c r="R64" s="347">
        <v>1</v>
      </c>
      <c r="S64" s="347">
        <v>1</v>
      </c>
      <c r="T64" s="347">
        <v>1</v>
      </c>
      <c r="U64" s="357">
        <v>1</v>
      </c>
      <c r="V64" s="358">
        <v>1</v>
      </c>
      <c r="W64" s="180"/>
      <c r="X64" s="180"/>
      <c r="Y64" s="353"/>
      <c r="Z64" s="353"/>
      <c r="AA64" s="353"/>
    </row>
    <row r="65" spans="1:27" ht="59.45" customHeight="1" x14ac:dyDescent="0.25">
      <c r="A65" s="794"/>
      <c r="B65" s="828"/>
      <c r="C65" s="798"/>
      <c r="D65" s="798"/>
      <c r="E65" s="822"/>
      <c r="F65" s="801"/>
      <c r="G65" s="803"/>
      <c r="H65" s="830"/>
      <c r="I65" s="805"/>
      <c r="J65" s="354" t="s">
        <v>966</v>
      </c>
      <c r="K65" s="348" t="s">
        <v>951</v>
      </c>
      <c r="L65" s="348" t="s">
        <v>951</v>
      </c>
      <c r="M65" s="348" t="s">
        <v>951</v>
      </c>
      <c r="N65" s="348" t="s">
        <v>951</v>
      </c>
      <c r="O65" s="348" t="s">
        <v>951</v>
      </c>
      <c r="P65" s="348" t="s">
        <v>951</v>
      </c>
      <c r="Q65" s="348" t="s">
        <v>951</v>
      </c>
      <c r="R65" s="348" t="s">
        <v>951</v>
      </c>
      <c r="S65" s="348" t="s">
        <v>951</v>
      </c>
      <c r="T65" s="348" t="s">
        <v>951</v>
      </c>
      <c r="U65" s="351" t="s">
        <v>951</v>
      </c>
      <c r="V65" s="352" t="s">
        <v>951</v>
      </c>
      <c r="W65" s="180"/>
      <c r="X65" s="180"/>
      <c r="Y65" s="353"/>
      <c r="Z65" s="353"/>
      <c r="AA65" s="353"/>
    </row>
    <row r="66" spans="1:27" x14ac:dyDescent="0.25">
      <c r="A66" s="363" t="s">
        <v>951</v>
      </c>
      <c r="B66" s="364" t="s">
        <v>809</v>
      </c>
      <c r="C66" s="365" t="s">
        <v>951</v>
      </c>
      <c r="D66" s="366" t="s">
        <v>951</v>
      </c>
      <c r="E66" s="367" t="s">
        <v>951</v>
      </c>
      <c r="F66" s="365" t="s">
        <v>951</v>
      </c>
      <c r="G66" s="365" t="s">
        <v>951</v>
      </c>
      <c r="H66" s="364" t="s">
        <v>951</v>
      </c>
      <c r="I66" s="365" t="s">
        <v>951</v>
      </c>
      <c r="J66" s="365" t="s">
        <v>951</v>
      </c>
      <c r="K66" s="368">
        <f t="shared" ref="K66:V66" si="0">COUNTIF(K6:K64,1)</f>
        <v>2</v>
      </c>
      <c r="L66" s="368">
        <f t="shared" si="0"/>
        <v>3</v>
      </c>
      <c r="M66" s="368">
        <f t="shared" si="0"/>
        <v>6</v>
      </c>
      <c r="N66" s="368">
        <f t="shared" si="0"/>
        <v>6</v>
      </c>
      <c r="O66" s="368">
        <f t="shared" si="0"/>
        <v>5</v>
      </c>
      <c r="P66" s="368">
        <f t="shared" si="0"/>
        <v>6</v>
      </c>
      <c r="Q66" s="368">
        <f t="shared" si="0"/>
        <v>4</v>
      </c>
      <c r="R66" s="368">
        <f t="shared" si="0"/>
        <v>8</v>
      </c>
      <c r="S66" s="368">
        <f t="shared" si="0"/>
        <v>6</v>
      </c>
      <c r="T66" s="368">
        <f t="shared" si="0"/>
        <v>3</v>
      </c>
      <c r="U66" s="369">
        <f t="shared" si="0"/>
        <v>4</v>
      </c>
      <c r="V66" s="370">
        <f t="shared" si="0"/>
        <v>6</v>
      </c>
      <c r="W66" s="180"/>
      <c r="X66" s="180"/>
      <c r="Y66" s="353"/>
      <c r="Z66" s="353"/>
      <c r="AA66" s="353"/>
    </row>
    <row r="67" spans="1:27" ht="15" customHeight="1" x14ac:dyDescent="0.25">
      <c r="A67" s="842" t="s">
        <v>810</v>
      </c>
      <c r="B67" s="843"/>
      <c r="C67" s="843"/>
      <c r="D67" s="843"/>
      <c r="E67" s="843"/>
      <c r="F67" s="843"/>
      <c r="G67" s="843"/>
      <c r="H67" s="843"/>
      <c r="I67" s="843"/>
      <c r="J67" s="844"/>
      <c r="K67" s="371">
        <v>0</v>
      </c>
      <c r="L67" s="371">
        <v>0</v>
      </c>
      <c r="M67" s="371">
        <v>0</v>
      </c>
      <c r="N67" s="371">
        <v>0</v>
      </c>
      <c r="O67" s="371">
        <v>0</v>
      </c>
      <c r="P67" s="371">
        <v>0</v>
      </c>
      <c r="Q67" s="371">
        <v>0</v>
      </c>
      <c r="R67" s="371">
        <v>0</v>
      </c>
      <c r="S67" s="371">
        <v>0</v>
      </c>
      <c r="T67" s="371">
        <v>0</v>
      </c>
      <c r="U67" s="372">
        <v>0</v>
      </c>
      <c r="V67" s="373">
        <v>0</v>
      </c>
      <c r="W67" s="180"/>
      <c r="X67" s="180"/>
      <c r="Y67" s="353"/>
      <c r="Z67" s="353"/>
      <c r="AA67" s="353"/>
    </row>
    <row r="68" spans="1:27" ht="15" customHeight="1" x14ac:dyDescent="0.25">
      <c r="A68" s="842" t="s">
        <v>811</v>
      </c>
      <c r="B68" s="843"/>
      <c r="C68" s="843"/>
      <c r="D68" s="843"/>
      <c r="E68" s="843"/>
      <c r="F68" s="843"/>
      <c r="G68" s="843"/>
      <c r="H68" s="843"/>
      <c r="I68" s="843"/>
      <c r="J68" s="844"/>
      <c r="K68" s="371">
        <v>0</v>
      </c>
      <c r="L68" s="371">
        <v>0</v>
      </c>
      <c r="M68" s="371">
        <v>0</v>
      </c>
      <c r="N68" s="371">
        <v>0</v>
      </c>
      <c r="O68" s="371">
        <v>0</v>
      </c>
      <c r="P68" s="371">
        <v>0</v>
      </c>
      <c r="Q68" s="371">
        <v>0</v>
      </c>
      <c r="R68" s="371">
        <v>0</v>
      </c>
      <c r="S68" s="371">
        <v>0</v>
      </c>
      <c r="T68" s="371">
        <v>0</v>
      </c>
      <c r="U68" s="372">
        <v>0</v>
      </c>
      <c r="V68" s="373">
        <v>0</v>
      </c>
      <c r="W68" s="180"/>
      <c r="X68" s="180"/>
      <c r="Y68" s="353"/>
      <c r="Z68" s="353"/>
      <c r="AA68" s="353"/>
    </row>
    <row r="69" spans="1:27" ht="15" customHeight="1" thickBot="1" x14ac:dyDescent="0.3">
      <c r="A69" s="842" t="s">
        <v>812</v>
      </c>
      <c r="B69" s="843"/>
      <c r="C69" s="843"/>
      <c r="D69" s="843"/>
      <c r="E69" s="843"/>
      <c r="F69" s="843"/>
      <c r="G69" s="843"/>
      <c r="H69" s="843"/>
      <c r="I69" s="843"/>
      <c r="J69" s="844"/>
      <c r="K69" s="371" t="s">
        <v>1014</v>
      </c>
      <c r="L69" s="371" t="s">
        <v>1014</v>
      </c>
      <c r="M69" s="371" t="s">
        <v>1014</v>
      </c>
      <c r="N69" s="371" t="s">
        <v>1014</v>
      </c>
      <c r="O69" s="371" t="s">
        <v>1014</v>
      </c>
      <c r="P69" s="371" t="s">
        <v>1014</v>
      </c>
      <c r="Q69" s="371" t="s">
        <v>1014</v>
      </c>
      <c r="R69" s="371" t="s">
        <v>1014</v>
      </c>
      <c r="S69" s="371" t="s">
        <v>1014</v>
      </c>
      <c r="T69" s="371" t="s">
        <v>1014</v>
      </c>
      <c r="U69" s="372" t="s">
        <v>1014</v>
      </c>
      <c r="V69" s="373" t="s">
        <v>1014</v>
      </c>
      <c r="W69" s="180"/>
      <c r="X69" s="180"/>
      <c r="Y69" s="353"/>
      <c r="Z69" s="353"/>
      <c r="AA69" s="353"/>
    </row>
    <row r="70" spans="1:27" ht="15.75" thickBot="1" x14ac:dyDescent="0.3">
      <c r="A70" s="374"/>
      <c r="B70" s="375"/>
      <c r="C70" s="374"/>
      <c r="D70" s="376"/>
      <c r="E70" s="377"/>
      <c r="F70" s="374"/>
      <c r="G70" s="374"/>
      <c r="H70" s="375"/>
      <c r="I70" s="374"/>
      <c r="J70" s="374"/>
      <c r="K70" s="835">
        <f>+K66+L66+M66</f>
        <v>11</v>
      </c>
      <c r="L70" s="836"/>
      <c r="M70" s="837"/>
      <c r="N70" s="835">
        <f t="shared" ref="N70" si="1">+N66+O66+P66</f>
        <v>17</v>
      </c>
      <c r="O70" s="836"/>
      <c r="P70" s="837"/>
      <c r="Q70" s="835">
        <f t="shared" ref="Q70" si="2">+Q66+R66+S66</f>
        <v>18</v>
      </c>
      <c r="R70" s="836"/>
      <c r="S70" s="837"/>
      <c r="T70" s="835">
        <f t="shared" ref="T70" si="3">+T66+U66+V66</f>
        <v>13</v>
      </c>
      <c r="U70" s="836"/>
      <c r="V70" s="838"/>
      <c r="W70" s="180"/>
      <c r="X70" s="180"/>
      <c r="Y70" s="353"/>
      <c r="Z70" s="353"/>
      <c r="AA70" s="353"/>
    </row>
    <row r="71" spans="1:27" x14ac:dyDescent="0.25">
      <c r="A71" s="162"/>
      <c r="B71" s="378"/>
      <c r="C71" s="162"/>
      <c r="D71" s="379"/>
      <c r="E71" s="380"/>
      <c r="F71" s="162"/>
      <c r="G71" s="162"/>
      <c r="H71" s="378"/>
      <c r="I71" s="162"/>
      <c r="J71" s="162"/>
      <c r="K71" s="162"/>
      <c r="L71" s="162"/>
      <c r="M71" s="162"/>
      <c r="N71" s="162"/>
      <c r="O71" s="162"/>
      <c r="P71" s="162"/>
      <c r="Q71" s="162"/>
      <c r="R71" s="162"/>
      <c r="S71" s="162"/>
      <c r="T71" s="162"/>
      <c r="U71" s="162"/>
      <c r="V71" s="162"/>
      <c r="W71" s="162"/>
      <c r="X71" s="162"/>
      <c r="Y71" s="162"/>
      <c r="Z71" s="162"/>
      <c r="AA71" s="381"/>
    </row>
    <row r="72" spans="1:27" x14ac:dyDescent="0.25">
      <c r="A72" s="162"/>
      <c r="B72" s="378"/>
      <c r="C72" s="162"/>
      <c r="D72" s="379"/>
      <c r="E72" s="380"/>
      <c r="F72" s="162"/>
      <c r="G72" s="162"/>
      <c r="H72" s="378"/>
      <c r="I72" s="162"/>
      <c r="J72" s="162"/>
      <c r="K72" s="162"/>
      <c r="L72" s="162"/>
      <c r="M72" s="162"/>
      <c r="N72" s="162"/>
      <c r="O72" s="162"/>
      <c r="P72" s="162"/>
      <c r="Q72" s="162"/>
      <c r="R72" s="162"/>
      <c r="S72" s="162"/>
      <c r="T72" s="162"/>
      <c r="U72" s="162"/>
      <c r="V72" s="162"/>
      <c r="W72" s="162"/>
      <c r="X72" s="162"/>
      <c r="Y72" s="162"/>
      <c r="Z72" s="162"/>
      <c r="AA72" s="381"/>
    </row>
    <row r="73" spans="1:27" ht="18.75" customHeight="1" x14ac:dyDescent="0.25">
      <c r="A73" s="839" t="s">
        <v>1015</v>
      </c>
      <c r="B73" s="840"/>
      <c r="C73" s="840"/>
      <c r="D73" s="840"/>
      <c r="E73" s="758" t="s">
        <v>949</v>
      </c>
      <c r="F73" s="758"/>
      <c r="G73" s="758"/>
      <c r="H73" s="758"/>
      <c r="I73" s="841" t="s">
        <v>950</v>
      </c>
      <c r="J73" s="841"/>
      <c r="K73" s="841"/>
      <c r="L73" s="841"/>
      <c r="M73" s="841"/>
      <c r="N73" s="841"/>
      <c r="O73" s="841"/>
      <c r="P73" s="841"/>
      <c r="Q73" s="162" t="s">
        <v>951</v>
      </c>
      <c r="R73" s="162" t="s">
        <v>951</v>
      </c>
      <c r="S73" s="162" t="s">
        <v>951</v>
      </c>
      <c r="T73" s="162"/>
      <c r="U73" s="162"/>
      <c r="V73" s="162"/>
      <c r="W73" s="162"/>
      <c r="X73" s="162"/>
      <c r="Y73" s="162"/>
      <c r="Z73" s="162"/>
      <c r="AA73" s="381"/>
    </row>
    <row r="74" spans="1:27" ht="19.5" customHeight="1" x14ac:dyDescent="0.25">
      <c r="A74" s="840"/>
      <c r="B74" s="840"/>
      <c r="C74" s="840"/>
      <c r="D74" s="840"/>
      <c r="E74" s="758"/>
      <c r="F74" s="758"/>
      <c r="G74" s="758"/>
      <c r="H74" s="758"/>
      <c r="I74" s="841"/>
      <c r="J74" s="841"/>
      <c r="K74" s="841"/>
      <c r="L74" s="841"/>
      <c r="M74" s="841"/>
      <c r="N74" s="841"/>
      <c r="O74" s="841"/>
      <c r="P74" s="841"/>
      <c r="Q74" s="162" t="s">
        <v>951</v>
      </c>
      <c r="R74" s="162" t="s">
        <v>951</v>
      </c>
      <c r="S74" s="162" t="s">
        <v>951</v>
      </c>
      <c r="T74" s="162"/>
      <c r="U74" s="162"/>
      <c r="V74" s="162"/>
      <c r="W74" s="162"/>
      <c r="X74" s="162"/>
      <c r="Y74" s="162"/>
      <c r="Z74" s="162"/>
      <c r="AA74" s="381"/>
    </row>
    <row r="75" spans="1:27" x14ac:dyDescent="0.25">
      <c r="A75" s="845" t="s">
        <v>804</v>
      </c>
      <c r="B75" s="846"/>
      <c r="C75" s="382">
        <v>1</v>
      </c>
      <c r="D75" s="383"/>
      <c r="E75" s="317"/>
      <c r="F75" s="317"/>
      <c r="G75" s="317"/>
      <c r="H75" s="384"/>
      <c r="I75" s="317"/>
      <c r="J75" s="317"/>
      <c r="K75" s="317"/>
      <c r="L75" s="317"/>
      <c r="M75" s="317"/>
      <c r="N75" s="317"/>
      <c r="O75" s="317"/>
      <c r="P75" s="317"/>
      <c r="Q75" s="385"/>
      <c r="R75" s="385"/>
      <c r="S75" s="385"/>
      <c r="T75" s="162"/>
      <c r="U75" s="162"/>
      <c r="V75" s="162"/>
      <c r="W75" s="162"/>
      <c r="X75" s="162"/>
      <c r="Y75" s="162"/>
      <c r="Z75" s="162"/>
      <c r="AA75" s="381"/>
    </row>
    <row r="76" spans="1:27" x14ac:dyDescent="0.25">
      <c r="A76" s="767" t="s">
        <v>805</v>
      </c>
      <c r="B76" s="768"/>
      <c r="C76" s="386">
        <v>2</v>
      </c>
      <c r="D76" s="387"/>
      <c r="E76" s="317"/>
      <c r="F76" s="317"/>
      <c r="G76" s="317"/>
      <c r="H76" s="384"/>
      <c r="I76" s="317"/>
      <c r="J76" s="317"/>
      <c r="K76" s="317"/>
      <c r="L76" s="317"/>
      <c r="M76" s="317"/>
      <c r="N76" s="317"/>
      <c r="O76" s="317"/>
      <c r="P76" s="317"/>
      <c r="Q76" s="385"/>
      <c r="R76" s="385"/>
      <c r="S76" s="385"/>
      <c r="T76" s="162"/>
      <c r="U76" s="162"/>
      <c r="V76" s="162"/>
      <c r="W76" s="162"/>
      <c r="X76" s="162"/>
      <c r="Y76" s="162"/>
      <c r="Z76" s="162"/>
      <c r="AA76" s="381"/>
    </row>
    <row r="77" spans="1:27" x14ac:dyDescent="0.25">
      <c r="A77" s="767" t="s">
        <v>888</v>
      </c>
      <c r="B77" s="768"/>
      <c r="C77" s="386">
        <v>3</v>
      </c>
      <c r="D77" s="388"/>
      <c r="E77" s="385"/>
      <c r="F77" s="385"/>
      <c r="G77" s="385"/>
      <c r="H77" s="389"/>
      <c r="I77" s="385"/>
      <c r="J77" s="385"/>
      <c r="K77" s="385"/>
      <c r="L77" s="385"/>
      <c r="M77" s="385"/>
      <c r="N77" s="385"/>
      <c r="O77" s="385"/>
      <c r="P77" s="385"/>
      <c r="Q77" s="385"/>
      <c r="R77" s="385"/>
      <c r="S77" s="385" t="s">
        <v>951</v>
      </c>
      <c r="T77" s="162" t="s">
        <v>951</v>
      </c>
      <c r="U77" s="162"/>
      <c r="V77" s="162"/>
      <c r="W77" s="162"/>
      <c r="X77" s="162"/>
      <c r="Y77" s="162"/>
      <c r="Z77" s="162"/>
      <c r="AA77" s="381"/>
    </row>
    <row r="78" spans="1:27" ht="15.75" thickBot="1" x14ac:dyDescent="0.3">
      <c r="A78" s="390" t="s">
        <v>951</v>
      </c>
      <c r="B78" s="378"/>
      <c r="C78" s="162"/>
      <c r="D78" s="379"/>
      <c r="E78" s="317"/>
      <c r="F78" s="317"/>
      <c r="G78" s="162"/>
      <c r="H78" s="378"/>
      <c r="I78" s="162"/>
      <c r="J78" s="162"/>
      <c r="K78" s="162"/>
      <c r="L78" s="162"/>
      <c r="M78" s="162"/>
      <c r="N78" s="162"/>
      <c r="O78" s="162"/>
      <c r="P78" s="162"/>
      <c r="Q78" s="162"/>
      <c r="R78" s="162"/>
      <c r="S78" s="162"/>
      <c r="T78" s="162"/>
      <c r="U78" s="162"/>
      <c r="V78" s="162"/>
      <c r="W78" s="162"/>
      <c r="X78" s="162"/>
      <c r="Y78" s="162"/>
      <c r="Z78" s="162"/>
      <c r="AA78" s="381"/>
    </row>
    <row r="79" spans="1:27" x14ac:dyDescent="0.25">
      <c r="A79" s="544" t="s">
        <v>820</v>
      </c>
      <c r="B79" s="545"/>
      <c r="C79" s="545"/>
      <c r="D79" s="545"/>
      <c r="E79" s="545"/>
      <c r="F79" s="545"/>
      <c r="G79" s="545"/>
      <c r="H79" s="545"/>
      <c r="I79" s="545"/>
      <c r="J79" s="545"/>
      <c r="K79" s="545"/>
      <c r="L79" s="545"/>
      <c r="M79" s="545"/>
      <c r="N79" s="545"/>
      <c r="O79" s="545"/>
      <c r="P79" s="545"/>
      <c r="Q79" s="545"/>
      <c r="R79" s="545"/>
      <c r="S79" s="545"/>
      <c r="T79" s="543"/>
      <c r="U79" s="543"/>
      <c r="V79" s="543"/>
    </row>
    <row r="80" spans="1:27" x14ac:dyDescent="0.25">
      <c r="A80" s="546"/>
      <c r="B80" s="547"/>
      <c r="C80" s="547"/>
      <c r="D80" s="547"/>
      <c r="E80" s="547"/>
      <c r="F80" s="547"/>
      <c r="G80" s="547"/>
      <c r="H80" s="547"/>
      <c r="I80" s="547"/>
      <c r="J80" s="547"/>
      <c r="K80" s="547"/>
      <c r="L80" s="547"/>
      <c r="M80" s="547"/>
      <c r="N80" s="547"/>
      <c r="O80" s="547"/>
      <c r="P80" s="547"/>
      <c r="Q80" s="547"/>
      <c r="R80" s="547"/>
      <c r="S80" s="547"/>
      <c r="T80" s="543"/>
      <c r="U80" s="543"/>
      <c r="V80" s="543"/>
    </row>
    <row r="81" spans="1:22" x14ac:dyDescent="0.25">
      <c r="A81" s="548"/>
      <c r="B81" s="549"/>
      <c r="C81" s="549"/>
      <c r="D81" s="549"/>
      <c r="E81" s="549"/>
      <c r="F81" s="549"/>
      <c r="G81" s="549"/>
      <c r="H81" s="549"/>
      <c r="I81" s="549"/>
      <c r="J81" s="549"/>
      <c r="K81" s="549"/>
      <c r="L81" s="549"/>
      <c r="M81" s="549"/>
      <c r="N81" s="549"/>
      <c r="O81" s="549"/>
      <c r="P81" s="549"/>
      <c r="Q81" s="549"/>
      <c r="R81" s="549"/>
      <c r="S81" s="549"/>
      <c r="T81" s="543"/>
      <c r="U81" s="543"/>
      <c r="V81" s="543"/>
    </row>
    <row r="82" spans="1:22" x14ac:dyDescent="0.25">
      <c r="A82" s="548"/>
      <c r="B82" s="549"/>
      <c r="C82" s="549"/>
      <c r="D82" s="549"/>
      <c r="E82" s="549"/>
      <c r="F82" s="549"/>
      <c r="G82" s="549"/>
      <c r="H82" s="549"/>
      <c r="I82" s="549"/>
      <c r="J82" s="549"/>
      <c r="K82" s="549"/>
      <c r="L82" s="549"/>
      <c r="M82" s="549"/>
      <c r="N82" s="549"/>
      <c r="O82" s="549"/>
      <c r="P82" s="549"/>
      <c r="Q82" s="549"/>
      <c r="R82" s="549"/>
      <c r="S82" s="549"/>
      <c r="T82" s="543"/>
      <c r="U82" s="543"/>
      <c r="V82" s="543"/>
    </row>
    <row r="83" spans="1:22" x14ac:dyDescent="0.25">
      <c r="A83" s="548"/>
      <c r="B83" s="549"/>
      <c r="C83" s="549"/>
      <c r="D83" s="549"/>
      <c r="E83" s="549"/>
      <c r="F83" s="549"/>
      <c r="G83" s="549"/>
      <c r="H83" s="549"/>
      <c r="I83" s="549"/>
      <c r="J83" s="549"/>
      <c r="K83" s="549"/>
      <c r="L83" s="549"/>
      <c r="M83" s="549"/>
      <c r="N83" s="549"/>
      <c r="O83" s="549"/>
      <c r="P83" s="549"/>
      <c r="Q83" s="549"/>
      <c r="R83" s="549"/>
      <c r="S83" s="549"/>
      <c r="T83" s="543"/>
      <c r="U83" s="543"/>
      <c r="V83" s="543"/>
    </row>
    <row r="84" spans="1:22" x14ac:dyDescent="0.25">
      <c r="A84" s="548"/>
      <c r="B84" s="549"/>
      <c r="C84" s="549"/>
      <c r="D84" s="549"/>
      <c r="E84" s="549"/>
      <c r="F84" s="549"/>
      <c r="G84" s="549"/>
      <c r="H84" s="549"/>
      <c r="I84" s="549"/>
      <c r="J84" s="549"/>
      <c r="K84" s="549"/>
      <c r="L84" s="549"/>
      <c r="M84" s="549"/>
      <c r="N84" s="549"/>
      <c r="O84" s="549"/>
      <c r="P84" s="549"/>
      <c r="Q84" s="549"/>
      <c r="R84" s="549"/>
      <c r="S84" s="549"/>
      <c r="T84" s="543"/>
      <c r="U84" s="543"/>
      <c r="V84" s="543"/>
    </row>
    <row r="85" spans="1:22" x14ac:dyDescent="0.25">
      <c r="A85" s="548"/>
      <c r="B85" s="549"/>
      <c r="C85" s="549"/>
      <c r="D85" s="549"/>
      <c r="E85" s="549"/>
      <c r="F85" s="549"/>
      <c r="G85" s="549"/>
      <c r="H85" s="549"/>
      <c r="I85" s="549"/>
      <c r="J85" s="549"/>
      <c r="K85" s="549"/>
      <c r="L85" s="549"/>
      <c r="M85" s="549"/>
      <c r="N85" s="549"/>
      <c r="O85" s="549"/>
      <c r="P85" s="549"/>
      <c r="Q85" s="549"/>
      <c r="R85" s="549"/>
      <c r="S85" s="549"/>
      <c r="T85" s="543"/>
      <c r="U85" s="543"/>
      <c r="V85" s="543"/>
    </row>
    <row r="86" spans="1:22" x14ac:dyDescent="0.25">
      <c r="A86" s="548"/>
      <c r="B86" s="549"/>
      <c r="C86" s="549"/>
      <c r="D86" s="549"/>
      <c r="E86" s="549"/>
      <c r="F86" s="549"/>
      <c r="G86" s="549"/>
      <c r="H86" s="549"/>
      <c r="I86" s="549"/>
      <c r="J86" s="549"/>
      <c r="K86" s="549"/>
      <c r="L86" s="549"/>
      <c r="M86" s="549"/>
      <c r="N86" s="549"/>
      <c r="O86" s="549"/>
      <c r="P86" s="549"/>
      <c r="Q86" s="549"/>
      <c r="R86" s="549"/>
      <c r="S86" s="549"/>
      <c r="T86" s="543"/>
      <c r="U86" s="543"/>
      <c r="V86" s="543"/>
    </row>
    <row r="87" spans="1:22" ht="15.75" thickBot="1" x14ac:dyDescent="0.3">
      <c r="A87" s="550"/>
      <c r="B87" s="550"/>
      <c r="C87" s="550"/>
      <c r="D87" s="550"/>
      <c r="E87" s="550"/>
      <c r="F87" s="550"/>
      <c r="G87" s="550"/>
      <c r="H87" s="550"/>
      <c r="I87" s="550"/>
      <c r="J87" s="550"/>
      <c r="K87" s="550"/>
      <c r="L87" s="550"/>
      <c r="M87" s="550"/>
      <c r="N87" s="550"/>
      <c r="O87" s="550"/>
      <c r="P87" s="550"/>
      <c r="Q87" s="550"/>
      <c r="R87" s="550"/>
      <c r="S87" s="550"/>
      <c r="T87" s="550"/>
      <c r="U87" s="550"/>
      <c r="V87" s="550"/>
    </row>
    <row r="88" spans="1:22" ht="15.75" thickBot="1" x14ac:dyDescent="0.3">
      <c r="A88" s="551" t="s">
        <v>821</v>
      </c>
      <c r="B88" s="552"/>
      <c r="C88" s="552"/>
      <c r="D88" s="552"/>
      <c r="E88" s="552"/>
      <c r="F88" s="552"/>
      <c r="G88" s="552"/>
      <c r="H88" s="552"/>
      <c r="I88" s="552"/>
      <c r="J88" s="552"/>
      <c r="K88" s="170"/>
      <c r="L88" s="170"/>
      <c r="M88" s="170"/>
      <c r="N88" s="170"/>
      <c r="O88" s="170"/>
      <c r="P88" s="170"/>
      <c r="Q88" s="170"/>
      <c r="R88" s="170"/>
      <c r="S88" s="170"/>
      <c r="T88" s="171"/>
      <c r="U88" s="171"/>
      <c r="V88" s="171"/>
    </row>
    <row r="89" spans="1:22" x14ac:dyDescent="0.25">
      <c r="A89" s="531"/>
      <c r="B89" s="532"/>
      <c r="C89" s="532"/>
      <c r="D89" s="532"/>
      <c r="E89" s="532"/>
      <c r="F89" s="532"/>
      <c r="G89" s="532"/>
      <c r="H89" s="532"/>
      <c r="I89" s="532"/>
      <c r="J89" s="532"/>
      <c r="K89" s="170"/>
      <c r="L89" s="170"/>
      <c r="M89" s="170"/>
      <c r="N89" s="170"/>
      <c r="O89" s="170"/>
      <c r="P89" s="170"/>
      <c r="Q89" s="170"/>
      <c r="R89" s="170"/>
      <c r="S89" s="170"/>
      <c r="T89" s="171"/>
      <c r="U89" s="171"/>
      <c r="V89" s="171"/>
    </row>
    <row r="90" spans="1:22" x14ac:dyDescent="0.25">
      <c r="A90" s="533"/>
      <c r="B90" s="534"/>
      <c r="C90" s="534"/>
      <c r="D90" s="534"/>
      <c r="E90" s="534"/>
      <c r="F90" s="534"/>
      <c r="G90" s="534"/>
      <c r="H90" s="534"/>
      <c r="I90" s="534"/>
      <c r="J90" s="534"/>
      <c r="K90" s="171"/>
      <c r="L90" s="171"/>
      <c r="M90" s="171"/>
      <c r="N90" s="171"/>
      <c r="O90" s="171"/>
      <c r="P90" s="171"/>
      <c r="Q90" s="171"/>
      <c r="R90" s="171"/>
      <c r="S90" s="171"/>
      <c r="T90" s="171"/>
      <c r="U90" s="171"/>
      <c r="V90" s="171"/>
    </row>
    <row r="91" spans="1:22" x14ac:dyDescent="0.25">
      <c r="A91" s="533"/>
      <c r="B91" s="534"/>
      <c r="C91" s="534"/>
      <c r="D91" s="534"/>
      <c r="E91" s="534"/>
      <c r="F91" s="534"/>
      <c r="G91" s="534"/>
      <c r="H91" s="534"/>
      <c r="I91" s="534"/>
      <c r="J91" s="534"/>
      <c r="K91" s="171"/>
      <c r="L91" s="171"/>
      <c r="M91" s="171"/>
      <c r="N91" s="171"/>
      <c r="O91" s="171"/>
      <c r="P91" s="171"/>
      <c r="Q91" s="171"/>
      <c r="R91" s="171"/>
      <c r="S91" s="171"/>
      <c r="T91" s="171"/>
      <c r="U91" s="171"/>
      <c r="V91" s="171"/>
    </row>
    <row r="92" spans="1:22" x14ac:dyDescent="0.25">
      <c r="A92" s="533"/>
      <c r="B92" s="534"/>
      <c r="C92" s="534"/>
      <c r="D92" s="534"/>
      <c r="E92" s="534"/>
      <c r="F92" s="534"/>
      <c r="G92" s="534"/>
      <c r="H92" s="534"/>
      <c r="I92" s="534"/>
      <c r="J92" s="534"/>
      <c r="K92" s="171"/>
      <c r="L92" s="171"/>
      <c r="M92" s="171"/>
      <c r="N92" s="171"/>
      <c r="O92" s="171"/>
      <c r="P92" s="171"/>
      <c r="Q92" s="171"/>
      <c r="R92" s="171"/>
      <c r="S92" s="171"/>
      <c r="T92" s="171"/>
      <c r="U92" s="171"/>
      <c r="V92" s="171"/>
    </row>
    <row r="93" spans="1:22" x14ac:dyDescent="0.25">
      <c r="A93" s="533"/>
      <c r="B93" s="534"/>
      <c r="C93" s="534"/>
      <c r="D93" s="534"/>
      <c r="E93" s="534"/>
      <c r="F93" s="534"/>
      <c r="G93" s="534"/>
      <c r="H93" s="534"/>
      <c r="I93" s="534"/>
      <c r="J93" s="534"/>
      <c r="K93" s="171"/>
      <c r="L93" s="171"/>
      <c r="M93" s="171"/>
      <c r="N93" s="171"/>
      <c r="O93" s="171"/>
      <c r="P93" s="171"/>
      <c r="Q93" s="171"/>
      <c r="R93" s="171"/>
      <c r="S93" s="171"/>
      <c r="T93" s="171"/>
      <c r="U93" s="171"/>
      <c r="V93" s="171"/>
    </row>
    <row r="94" spans="1:22" x14ac:dyDescent="0.25">
      <c r="A94" s="533"/>
      <c r="B94" s="534"/>
      <c r="C94" s="534"/>
      <c r="D94" s="534"/>
      <c r="E94" s="534"/>
      <c r="F94" s="534"/>
      <c r="G94" s="534"/>
      <c r="H94" s="534"/>
      <c r="I94" s="534"/>
      <c r="J94" s="534"/>
      <c r="K94" s="171"/>
      <c r="L94" s="171"/>
      <c r="M94" s="171"/>
      <c r="N94" s="537" t="s">
        <v>822</v>
      </c>
      <c r="O94" s="537"/>
      <c r="P94" s="538"/>
      <c r="Q94" s="538"/>
      <c r="R94" s="538"/>
      <c r="S94" s="538"/>
      <c r="T94" s="171"/>
      <c r="U94" s="171"/>
      <c r="V94" s="171"/>
    </row>
    <row r="95" spans="1:22" x14ac:dyDescent="0.25">
      <c r="A95" s="533"/>
      <c r="B95" s="534"/>
      <c r="C95" s="534"/>
      <c r="D95" s="534"/>
      <c r="E95" s="534"/>
      <c r="F95" s="534"/>
      <c r="G95" s="534"/>
      <c r="H95" s="534"/>
      <c r="I95" s="534"/>
      <c r="J95" s="534"/>
      <c r="K95" s="171"/>
      <c r="L95" s="171"/>
      <c r="M95" s="171"/>
      <c r="N95" s="171"/>
      <c r="O95" s="171"/>
      <c r="P95" s="171"/>
      <c r="Q95" s="171"/>
      <c r="R95" s="171"/>
      <c r="S95" s="171"/>
      <c r="T95" s="171"/>
      <c r="U95" s="171"/>
      <c r="V95" s="171"/>
    </row>
    <row r="96" spans="1:22" x14ac:dyDescent="0.25">
      <c r="A96" s="533"/>
      <c r="B96" s="534"/>
      <c r="C96" s="534"/>
      <c r="D96" s="534"/>
      <c r="E96" s="534"/>
      <c r="F96" s="534"/>
      <c r="G96" s="534"/>
      <c r="H96" s="534"/>
      <c r="I96" s="534"/>
      <c r="J96" s="534"/>
      <c r="K96" s="171"/>
      <c r="L96" s="171"/>
      <c r="M96" s="171"/>
      <c r="N96" s="171"/>
      <c r="O96" s="171"/>
      <c r="P96" s="171"/>
      <c r="Q96" s="171"/>
      <c r="R96" s="171"/>
      <c r="S96" s="171"/>
      <c r="T96" s="171"/>
      <c r="U96" s="171"/>
      <c r="V96" s="171"/>
    </row>
    <row r="97" spans="1:22" x14ac:dyDescent="0.25">
      <c r="A97" s="533"/>
      <c r="B97" s="534"/>
      <c r="C97" s="534"/>
      <c r="D97" s="534"/>
      <c r="E97" s="534"/>
      <c r="F97" s="534"/>
      <c r="G97" s="534"/>
      <c r="H97" s="534"/>
      <c r="I97" s="534"/>
      <c r="J97" s="534"/>
      <c r="K97" s="171"/>
      <c r="L97" s="171"/>
      <c r="M97" s="171"/>
      <c r="N97" s="171"/>
      <c r="O97" s="171"/>
      <c r="P97" s="171"/>
      <c r="Q97" s="171"/>
      <c r="R97" s="171"/>
      <c r="S97" s="171"/>
      <c r="T97" s="171"/>
      <c r="U97" s="171"/>
      <c r="V97" s="171"/>
    </row>
    <row r="98" spans="1:22" x14ac:dyDescent="0.25">
      <c r="A98" s="533"/>
      <c r="B98" s="534"/>
      <c r="C98" s="534"/>
      <c r="D98" s="534"/>
      <c r="E98" s="534"/>
      <c r="F98" s="534"/>
      <c r="G98" s="534"/>
      <c r="H98" s="534"/>
      <c r="I98" s="534"/>
      <c r="J98" s="534"/>
      <c r="K98" s="171"/>
      <c r="L98" s="171"/>
      <c r="M98" s="171"/>
      <c r="N98" s="171"/>
      <c r="O98" s="171"/>
      <c r="P98" s="171"/>
      <c r="Q98" s="171"/>
      <c r="R98" s="171"/>
      <c r="S98" s="171"/>
      <c r="T98" s="171"/>
      <c r="U98" s="171"/>
      <c r="V98" s="171"/>
    </row>
    <row r="99" spans="1:22" x14ac:dyDescent="0.25">
      <c r="A99" s="533"/>
      <c r="B99" s="534"/>
      <c r="C99" s="534"/>
      <c r="D99" s="534"/>
      <c r="E99" s="534"/>
      <c r="F99" s="534"/>
      <c r="G99" s="534"/>
      <c r="H99" s="534"/>
      <c r="I99" s="534"/>
      <c r="J99" s="534"/>
      <c r="K99" s="171"/>
      <c r="L99" s="171"/>
      <c r="M99" s="171"/>
      <c r="N99" s="171"/>
      <c r="O99" s="171"/>
      <c r="P99" s="171"/>
      <c r="Q99" s="171"/>
      <c r="R99" s="171"/>
      <c r="S99" s="171"/>
      <c r="T99" s="171"/>
      <c r="U99" s="171"/>
      <c r="V99" s="171"/>
    </row>
    <row r="100" spans="1:22" x14ac:dyDescent="0.25">
      <c r="A100" s="533"/>
      <c r="B100" s="534"/>
      <c r="C100" s="534"/>
      <c r="D100" s="534"/>
      <c r="E100" s="534"/>
      <c r="F100" s="534"/>
      <c r="G100" s="534"/>
      <c r="H100" s="534"/>
      <c r="I100" s="534"/>
      <c r="J100" s="534"/>
      <c r="K100" s="171"/>
      <c r="L100" s="171"/>
      <c r="M100" s="171"/>
      <c r="N100" s="171"/>
      <c r="O100" s="171"/>
      <c r="P100" s="171"/>
      <c r="Q100" s="171"/>
      <c r="R100" s="171"/>
      <c r="S100" s="171"/>
      <c r="T100" s="171"/>
      <c r="U100" s="171"/>
      <c r="V100" s="171"/>
    </row>
    <row r="101" spans="1:22" x14ac:dyDescent="0.25">
      <c r="A101" s="533"/>
      <c r="B101" s="534"/>
      <c r="C101" s="534"/>
      <c r="D101" s="534"/>
      <c r="E101" s="534"/>
      <c r="F101" s="534"/>
      <c r="G101" s="534"/>
      <c r="H101" s="534"/>
      <c r="I101" s="534"/>
      <c r="J101" s="534"/>
      <c r="K101" s="171"/>
      <c r="L101" s="171"/>
      <c r="M101" s="171"/>
      <c r="N101" s="171"/>
      <c r="O101" s="171"/>
      <c r="P101" s="171"/>
      <c r="Q101" s="171"/>
      <c r="R101" s="171"/>
      <c r="S101" s="171"/>
      <c r="T101" s="171"/>
      <c r="U101" s="171"/>
      <c r="V101" s="171"/>
    </row>
    <row r="102" spans="1:22" x14ac:dyDescent="0.25">
      <c r="A102" s="533"/>
      <c r="B102" s="534"/>
      <c r="C102" s="534"/>
      <c r="D102" s="534"/>
      <c r="E102" s="534"/>
      <c r="F102" s="534"/>
      <c r="G102" s="534"/>
      <c r="H102" s="534"/>
      <c r="I102" s="534"/>
      <c r="J102" s="534"/>
      <c r="K102" s="171"/>
      <c r="L102" s="171"/>
      <c r="M102" s="171"/>
      <c r="N102" s="171"/>
      <c r="O102" s="171"/>
      <c r="P102" s="171"/>
      <c r="Q102" s="171"/>
      <c r="R102" s="171"/>
      <c r="S102" s="171"/>
      <c r="T102" s="171"/>
      <c r="U102" s="171"/>
      <c r="V102" s="171"/>
    </row>
    <row r="103" spans="1:22" x14ac:dyDescent="0.25">
      <c r="A103" s="533"/>
      <c r="B103" s="534"/>
      <c r="C103" s="534"/>
      <c r="D103" s="534"/>
      <c r="E103" s="534"/>
      <c r="F103" s="534"/>
      <c r="G103" s="534"/>
      <c r="H103" s="534"/>
      <c r="I103" s="534"/>
      <c r="J103" s="534"/>
      <c r="K103" s="171"/>
      <c r="L103" s="171"/>
      <c r="M103" s="171"/>
      <c r="N103" s="171"/>
      <c r="O103" s="171"/>
      <c r="P103" s="171"/>
      <c r="Q103" s="171"/>
      <c r="R103" s="171"/>
      <c r="S103" s="171"/>
      <c r="T103" s="171"/>
      <c r="U103" s="171"/>
      <c r="V103" s="171"/>
    </row>
    <row r="104" spans="1:22" x14ac:dyDescent="0.25">
      <c r="A104" s="533"/>
      <c r="B104" s="534"/>
      <c r="C104" s="534"/>
      <c r="D104" s="534"/>
      <c r="E104" s="534"/>
      <c r="F104" s="534"/>
      <c r="G104" s="534"/>
      <c r="H104" s="534"/>
      <c r="I104" s="534"/>
      <c r="J104" s="534"/>
      <c r="K104" s="171"/>
      <c r="L104" s="171"/>
      <c r="M104" s="171"/>
      <c r="N104" s="171"/>
      <c r="O104" s="171"/>
      <c r="P104" s="171"/>
      <c r="Q104" s="171"/>
      <c r="R104" s="171"/>
      <c r="S104" s="171"/>
      <c r="T104" s="171"/>
      <c r="U104" s="171"/>
      <c r="V104" s="171"/>
    </row>
    <row r="105" spans="1:22" x14ac:dyDescent="0.25">
      <c r="A105" s="535"/>
      <c r="B105" s="536"/>
      <c r="C105" s="536"/>
      <c r="D105" s="536"/>
      <c r="E105" s="536"/>
      <c r="F105" s="536"/>
      <c r="G105" s="536"/>
      <c r="H105" s="536"/>
      <c r="I105" s="536"/>
      <c r="J105" s="536"/>
      <c r="K105" s="171"/>
      <c r="L105" s="171"/>
      <c r="M105" s="171"/>
      <c r="N105" s="171"/>
      <c r="O105" s="171"/>
      <c r="P105" s="171"/>
      <c r="Q105" s="171"/>
      <c r="R105" s="171"/>
      <c r="S105" s="171"/>
      <c r="T105" s="171"/>
      <c r="U105" s="171"/>
      <c r="V105" s="171"/>
    </row>
  </sheetData>
  <mergeCells count="304">
    <mergeCell ref="A87:V87"/>
    <mergeCell ref="A88:J88"/>
    <mergeCell ref="A89:J105"/>
    <mergeCell ref="N94:O94"/>
    <mergeCell ref="P94:S94"/>
    <mergeCell ref="A75:B75"/>
    <mergeCell ref="A76:B76"/>
    <mergeCell ref="A77:B77"/>
    <mergeCell ref="A79:S80"/>
    <mergeCell ref="T79:V86"/>
    <mergeCell ref="A81:S86"/>
    <mergeCell ref="K70:M70"/>
    <mergeCell ref="N70:P70"/>
    <mergeCell ref="Q70:S70"/>
    <mergeCell ref="T70:V70"/>
    <mergeCell ref="A73:D74"/>
    <mergeCell ref="E73:H74"/>
    <mergeCell ref="I73:P74"/>
    <mergeCell ref="G64:G65"/>
    <mergeCell ref="H64:H65"/>
    <mergeCell ref="I64:I65"/>
    <mergeCell ref="A67:J67"/>
    <mergeCell ref="A68:J68"/>
    <mergeCell ref="A69:J69"/>
    <mergeCell ref="A64:A65"/>
    <mergeCell ref="B64:B65"/>
    <mergeCell ref="C64:C65"/>
    <mergeCell ref="D64:D65"/>
    <mergeCell ref="E64:E65"/>
    <mergeCell ref="F64:F65"/>
    <mergeCell ref="A62:A63"/>
    <mergeCell ref="B62:B63"/>
    <mergeCell ref="C62:C63"/>
    <mergeCell ref="D62:D63"/>
    <mergeCell ref="E62:E63"/>
    <mergeCell ref="F62:F63"/>
    <mergeCell ref="G62:G63"/>
    <mergeCell ref="H62:H63"/>
    <mergeCell ref="I62:I63"/>
    <mergeCell ref="A60:A61"/>
    <mergeCell ref="B60:B61"/>
    <mergeCell ref="C60:C61"/>
    <mergeCell ref="D60:D61"/>
    <mergeCell ref="E60:E61"/>
    <mergeCell ref="F60:F61"/>
    <mergeCell ref="G60:G61"/>
    <mergeCell ref="H60:H61"/>
    <mergeCell ref="I60:I61"/>
    <mergeCell ref="G56:G57"/>
    <mergeCell ref="H56:H57"/>
    <mergeCell ref="I56:I57"/>
    <mergeCell ref="A58:A59"/>
    <mergeCell ref="B58:B59"/>
    <mergeCell ref="C58:C59"/>
    <mergeCell ref="D58:D59"/>
    <mergeCell ref="E58:E59"/>
    <mergeCell ref="F58:F59"/>
    <mergeCell ref="G58:G59"/>
    <mergeCell ref="A56:A57"/>
    <mergeCell ref="B56:B57"/>
    <mergeCell ref="C56:C57"/>
    <mergeCell ref="D56:D57"/>
    <mergeCell ref="E56:E57"/>
    <mergeCell ref="F56:F57"/>
    <mergeCell ref="H58:H59"/>
    <mergeCell ref="I58:I59"/>
    <mergeCell ref="A54:A55"/>
    <mergeCell ref="B54:B55"/>
    <mergeCell ref="C54:C55"/>
    <mergeCell ref="D54:D55"/>
    <mergeCell ref="E54:E55"/>
    <mergeCell ref="F54:F55"/>
    <mergeCell ref="G54:G55"/>
    <mergeCell ref="H54:H55"/>
    <mergeCell ref="I54:I55"/>
    <mergeCell ref="A52:A53"/>
    <mergeCell ref="B52:B53"/>
    <mergeCell ref="C52:C53"/>
    <mergeCell ref="D52:D53"/>
    <mergeCell ref="E52:E53"/>
    <mergeCell ref="F52:F53"/>
    <mergeCell ref="G52:G53"/>
    <mergeCell ref="H52:H53"/>
    <mergeCell ref="I52:I53"/>
    <mergeCell ref="G48:G49"/>
    <mergeCell ref="H48:H49"/>
    <mergeCell ref="I48:I49"/>
    <mergeCell ref="A50:A51"/>
    <mergeCell ref="B50:B51"/>
    <mergeCell ref="C50:C51"/>
    <mergeCell ref="D50:D51"/>
    <mergeCell ref="E50:E51"/>
    <mergeCell ref="F50:F51"/>
    <mergeCell ref="G50:G51"/>
    <mergeCell ref="A48:A49"/>
    <mergeCell ref="B48:B49"/>
    <mergeCell ref="C48:C49"/>
    <mergeCell ref="D48:D49"/>
    <mergeCell ref="E48:E49"/>
    <mergeCell ref="F48:F49"/>
    <mergeCell ref="H50:H51"/>
    <mergeCell ref="I50:I51"/>
    <mergeCell ref="A46:A47"/>
    <mergeCell ref="B46:B47"/>
    <mergeCell ref="C46:C47"/>
    <mergeCell ref="D46:D47"/>
    <mergeCell ref="E46:E47"/>
    <mergeCell ref="F46:F47"/>
    <mergeCell ref="G46:G47"/>
    <mergeCell ref="H46:H47"/>
    <mergeCell ref="I46:I47"/>
    <mergeCell ref="A44:A45"/>
    <mergeCell ref="B44:B45"/>
    <mergeCell ref="C44:C45"/>
    <mergeCell ref="D44:D45"/>
    <mergeCell ref="E44:E45"/>
    <mergeCell ref="F44:F45"/>
    <mergeCell ref="G44:G45"/>
    <mergeCell ref="H44:H45"/>
    <mergeCell ref="I44:I45"/>
    <mergeCell ref="G40:G41"/>
    <mergeCell ref="H40:H41"/>
    <mergeCell ref="I40:I41"/>
    <mergeCell ref="A42:A43"/>
    <mergeCell ref="B42:B43"/>
    <mergeCell ref="C42:C43"/>
    <mergeCell ref="D42:D43"/>
    <mergeCell ref="E42:E43"/>
    <mergeCell ref="F42:F43"/>
    <mergeCell ref="G42:G43"/>
    <mergeCell ref="A40:A41"/>
    <mergeCell ref="B40:B41"/>
    <mergeCell ref="C40:C41"/>
    <mergeCell ref="D40:D41"/>
    <mergeCell ref="E40:E41"/>
    <mergeCell ref="F40:F41"/>
    <mergeCell ref="H42:H43"/>
    <mergeCell ref="I42:I43"/>
    <mergeCell ref="A38:A39"/>
    <mergeCell ref="B38:B39"/>
    <mergeCell ref="C38:C39"/>
    <mergeCell ref="D38:D39"/>
    <mergeCell ref="E38:E39"/>
    <mergeCell ref="F38:F39"/>
    <mergeCell ref="G38:G39"/>
    <mergeCell ref="H38:H39"/>
    <mergeCell ref="I38:I39"/>
    <mergeCell ref="A36:A37"/>
    <mergeCell ref="B36:B37"/>
    <mergeCell ref="C36:C37"/>
    <mergeCell ref="D36:D37"/>
    <mergeCell ref="E36:E37"/>
    <mergeCell ref="F36:F37"/>
    <mergeCell ref="G36:G37"/>
    <mergeCell ref="H36:H37"/>
    <mergeCell ref="I36:I37"/>
    <mergeCell ref="G32:G33"/>
    <mergeCell ref="H32:H33"/>
    <mergeCell ref="I32:I33"/>
    <mergeCell ref="A34:A35"/>
    <mergeCell ref="B34:B35"/>
    <mergeCell ref="C34:C35"/>
    <mergeCell ref="D34:D35"/>
    <mergeCell ref="E34:E35"/>
    <mergeCell ref="F34:F35"/>
    <mergeCell ref="G34:G35"/>
    <mergeCell ref="A32:A33"/>
    <mergeCell ref="B32:B33"/>
    <mergeCell ref="C32:C33"/>
    <mergeCell ref="D32:D33"/>
    <mergeCell ref="E32:E33"/>
    <mergeCell ref="F32:F33"/>
    <mergeCell ref="H34:H35"/>
    <mergeCell ref="I34:I35"/>
    <mergeCell ref="A30:A31"/>
    <mergeCell ref="B30:B31"/>
    <mergeCell ref="C30:C31"/>
    <mergeCell ref="D30:D31"/>
    <mergeCell ref="E30:E31"/>
    <mergeCell ref="F30:F31"/>
    <mergeCell ref="G30:G31"/>
    <mergeCell ref="H30:H31"/>
    <mergeCell ref="I30:I31"/>
    <mergeCell ref="A28:A29"/>
    <mergeCell ref="B28:B29"/>
    <mergeCell ref="C28:C29"/>
    <mergeCell ref="D28:D29"/>
    <mergeCell ref="E28:E29"/>
    <mergeCell ref="F28:F29"/>
    <mergeCell ref="G28:G29"/>
    <mergeCell ref="H28:H29"/>
    <mergeCell ref="I28:I29"/>
    <mergeCell ref="G24:G25"/>
    <mergeCell ref="H24:H25"/>
    <mergeCell ref="I24:I25"/>
    <mergeCell ref="A26:A27"/>
    <mergeCell ref="B26:B27"/>
    <mergeCell ref="C26:C27"/>
    <mergeCell ref="D26:D27"/>
    <mergeCell ref="E26:E27"/>
    <mergeCell ref="F26:F27"/>
    <mergeCell ref="G26:G27"/>
    <mergeCell ref="A24:A25"/>
    <mergeCell ref="B24:B25"/>
    <mergeCell ref="C24:C25"/>
    <mergeCell ref="D24:D25"/>
    <mergeCell ref="E24:E25"/>
    <mergeCell ref="F24:F25"/>
    <mergeCell ref="H26:H27"/>
    <mergeCell ref="I26:I27"/>
    <mergeCell ref="A22:A23"/>
    <mergeCell ref="B22:B23"/>
    <mergeCell ref="C22:C23"/>
    <mergeCell ref="D22:D23"/>
    <mergeCell ref="E22:E23"/>
    <mergeCell ref="F22:F23"/>
    <mergeCell ref="G22:G23"/>
    <mergeCell ref="H22:H23"/>
    <mergeCell ref="I22:I23"/>
    <mergeCell ref="A20:A21"/>
    <mergeCell ref="B20:B21"/>
    <mergeCell ref="C20:C21"/>
    <mergeCell ref="D20:D21"/>
    <mergeCell ref="E20:E21"/>
    <mergeCell ref="F20:F21"/>
    <mergeCell ref="G20:G21"/>
    <mergeCell ref="H20:H21"/>
    <mergeCell ref="I20:I21"/>
    <mergeCell ref="G16:G17"/>
    <mergeCell ref="H16:H17"/>
    <mergeCell ref="I16:I17"/>
    <mergeCell ref="A18:A19"/>
    <mergeCell ref="B18:B19"/>
    <mergeCell ref="C18:C19"/>
    <mergeCell ref="D18:D19"/>
    <mergeCell ref="E18:E19"/>
    <mergeCell ref="F18:F19"/>
    <mergeCell ref="G18:G19"/>
    <mergeCell ref="A16:A17"/>
    <mergeCell ref="B16:B17"/>
    <mergeCell ref="C16:C17"/>
    <mergeCell ref="D16:D17"/>
    <mergeCell ref="E16:E17"/>
    <mergeCell ref="F16:F17"/>
    <mergeCell ref="H18:H19"/>
    <mergeCell ref="I18:I19"/>
    <mergeCell ref="A14:A15"/>
    <mergeCell ref="B14:B15"/>
    <mergeCell ref="C14:C15"/>
    <mergeCell ref="D14:D15"/>
    <mergeCell ref="E14:E15"/>
    <mergeCell ref="F14:F15"/>
    <mergeCell ref="G14:G15"/>
    <mergeCell ref="H14:H15"/>
    <mergeCell ref="I14:I15"/>
    <mergeCell ref="A12:A13"/>
    <mergeCell ref="B12:B13"/>
    <mergeCell ref="C12:C13"/>
    <mergeCell ref="D12:D13"/>
    <mergeCell ref="E12:E13"/>
    <mergeCell ref="F12:F13"/>
    <mergeCell ref="G12:G13"/>
    <mergeCell ref="H12:H13"/>
    <mergeCell ref="I12:I13"/>
    <mergeCell ref="G8:G9"/>
    <mergeCell ref="H8:H9"/>
    <mergeCell ref="I8:I9"/>
    <mergeCell ref="A10:A11"/>
    <mergeCell ref="B10:B11"/>
    <mergeCell ref="C10:C11"/>
    <mergeCell ref="D10:D11"/>
    <mergeCell ref="E10:E11"/>
    <mergeCell ref="F10:F11"/>
    <mergeCell ref="G10:G11"/>
    <mergeCell ref="A8:A9"/>
    <mergeCell ref="B8:B9"/>
    <mergeCell ref="C8:C9"/>
    <mergeCell ref="D8:D9"/>
    <mergeCell ref="E8:E9"/>
    <mergeCell ref="F8:F9"/>
    <mergeCell ref="H10:H11"/>
    <mergeCell ref="I10:I11"/>
    <mergeCell ref="A1:F3"/>
    <mergeCell ref="G1:V1"/>
    <mergeCell ref="W1:X1"/>
    <mergeCell ref="G2:V3"/>
    <mergeCell ref="W2:X2"/>
    <mergeCell ref="W3:X3"/>
    <mergeCell ref="AA4:AA5"/>
    <mergeCell ref="A6:A7"/>
    <mergeCell ref="B6:B7"/>
    <mergeCell ref="C6:C7"/>
    <mergeCell ref="D6:D7"/>
    <mergeCell ref="E6:E7"/>
    <mergeCell ref="F6:F7"/>
    <mergeCell ref="G6:G7"/>
    <mergeCell ref="H6:H7"/>
    <mergeCell ref="I6:I7"/>
    <mergeCell ref="A4:J4"/>
    <mergeCell ref="K4:V4"/>
    <mergeCell ref="W4:W5"/>
    <mergeCell ref="X4:X5"/>
    <mergeCell ref="Y4:Y5"/>
    <mergeCell ref="Z4:Z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EB68-0DC4-4F3D-9DD8-DF5B5C55E14B}">
  <dimension ref="A1:AA128"/>
  <sheetViews>
    <sheetView workbookViewId="0">
      <selection sqref="A1:XFD1048576"/>
    </sheetView>
  </sheetViews>
  <sheetFormatPr baseColWidth="10" defaultColWidth="9.140625" defaultRowHeight="15" x14ac:dyDescent="0.25"/>
  <cols>
    <col min="7" max="7" width="2.7109375" customWidth="1"/>
    <col min="8" max="8" width="1.85546875" customWidth="1"/>
    <col min="9" max="9" width="1.5703125" customWidth="1"/>
    <col min="10" max="10" width="25.28515625" customWidth="1"/>
    <col min="11" max="11" width="21.5703125" customWidth="1"/>
    <col min="12" max="12" width="12.7109375" customWidth="1"/>
    <col min="13" max="13" width="11.5703125" customWidth="1"/>
  </cols>
  <sheetData>
    <row r="1" spans="1:27" x14ac:dyDescent="0.25">
      <c r="A1" s="332"/>
      <c r="B1" s="332"/>
      <c r="C1" s="332"/>
      <c r="D1" s="391"/>
      <c r="E1" s="391"/>
      <c r="F1" s="391"/>
      <c r="G1" s="391"/>
      <c r="H1" s="391"/>
      <c r="I1" s="391"/>
      <c r="J1" s="391"/>
      <c r="K1" s="332"/>
      <c r="L1" s="332"/>
      <c r="M1" s="332"/>
      <c r="N1" s="332"/>
      <c r="O1" s="332"/>
      <c r="P1" s="332"/>
      <c r="Q1" s="332"/>
      <c r="R1" s="332"/>
      <c r="S1" s="332"/>
      <c r="T1" s="332"/>
      <c r="U1" s="332"/>
      <c r="V1" s="332"/>
      <c r="W1" s="332"/>
      <c r="X1" s="332"/>
      <c r="Y1" s="332"/>
      <c r="Z1" s="332"/>
      <c r="AA1" s="392"/>
    </row>
    <row r="2" spans="1:27" ht="18.75" thickBot="1" x14ac:dyDescent="0.3">
      <c r="A2" s="332"/>
      <c r="B2" s="332"/>
      <c r="C2" s="393"/>
      <c r="D2" s="394"/>
      <c r="E2" s="394"/>
      <c r="F2" s="394"/>
      <c r="G2" s="394"/>
      <c r="H2" s="394"/>
      <c r="I2" s="394"/>
      <c r="J2" s="394"/>
      <c r="K2" s="395"/>
      <c r="L2" s="395"/>
      <c r="M2" s="395"/>
      <c r="N2" s="395"/>
      <c r="O2" s="395"/>
      <c r="P2" s="395"/>
      <c r="Q2" s="395"/>
      <c r="R2" s="395"/>
      <c r="S2" s="395"/>
      <c r="T2" s="395"/>
      <c r="U2" s="395"/>
      <c r="V2" s="395"/>
      <c r="W2" s="395"/>
      <c r="X2" s="395"/>
      <c r="Y2" s="395"/>
      <c r="Z2" s="332"/>
      <c r="AA2" s="396"/>
    </row>
    <row r="3" spans="1:27" ht="15.75" thickBot="1" x14ac:dyDescent="0.3">
      <c r="A3" s="847" t="s">
        <v>1016</v>
      </c>
      <c r="B3" s="848"/>
      <c r="C3" s="848"/>
      <c r="D3" s="848"/>
      <c r="E3" s="848"/>
      <c r="F3" s="848"/>
      <c r="G3" s="848"/>
      <c r="H3" s="848"/>
      <c r="I3" s="848"/>
      <c r="J3" s="848"/>
      <c r="K3" s="848"/>
      <c r="L3" s="848"/>
      <c r="M3" s="848"/>
      <c r="N3" s="848"/>
      <c r="O3" s="848"/>
      <c r="P3" s="848"/>
      <c r="Q3" s="848"/>
      <c r="R3" s="848"/>
      <c r="S3" s="848"/>
      <c r="T3" s="848"/>
      <c r="U3" s="848"/>
      <c r="V3" s="848"/>
      <c r="W3" s="848"/>
      <c r="X3" s="848"/>
      <c r="Y3" s="848"/>
      <c r="Z3" s="848"/>
      <c r="AA3" s="849"/>
    </row>
    <row r="4" spans="1:27" ht="51.75" thickBot="1" x14ac:dyDescent="0.3">
      <c r="A4" s="850" t="s">
        <v>1017</v>
      </c>
      <c r="B4" s="850" t="s">
        <v>1018</v>
      </c>
      <c r="C4" s="852" t="s">
        <v>1019</v>
      </c>
      <c r="D4" s="853" t="s">
        <v>777</v>
      </c>
      <c r="E4" s="854"/>
      <c r="F4" s="854"/>
      <c r="G4" s="854"/>
      <c r="H4" s="854"/>
      <c r="I4" s="854"/>
      <c r="J4" s="854"/>
      <c r="K4" s="857" t="s">
        <v>1020</v>
      </c>
      <c r="L4" s="857" t="s">
        <v>1021</v>
      </c>
      <c r="M4" s="860" t="s">
        <v>1022</v>
      </c>
      <c r="N4" s="862" t="s">
        <v>1023</v>
      </c>
      <c r="O4" s="863"/>
      <c r="P4" s="863"/>
      <c r="Q4" s="863"/>
      <c r="R4" s="863"/>
      <c r="S4" s="863"/>
      <c r="T4" s="863"/>
      <c r="U4" s="863"/>
      <c r="V4" s="863"/>
      <c r="W4" s="863"/>
      <c r="X4" s="863"/>
      <c r="Y4" s="864"/>
      <c r="Z4" s="397" t="s">
        <v>1024</v>
      </c>
      <c r="AA4" s="857" t="s">
        <v>1025</v>
      </c>
    </row>
    <row r="5" spans="1:27" ht="26.25" thickBot="1" x14ac:dyDescent="0.3">
      <c r="A5" s="851"/>
      <c r="B5" s="851"/>
      <c r="C5" s="851"/>
      <c r="D5" s="855"/>
      <c r="E5" s="856"/>
      <c r="F5" s="856"/>
      <c r="G5" s="856"/>
      <c r="H5" s="856"/>
      <c r="I5" s="856"/>
      <c r="J5" s="856"/>
      <c r="K5" s="858"/>
      <c r="L5" s="859"/>
      <c r="M5" s="861"/>
      <c r="N5" s="398" t="s">
        <v>785</v>
      </c>
      <c r="O5" s="398" t="s">
        <v>786</v>
      </c>
      <c r="P5" s="398" t="s">
        <v>787</v>
      </c>
      <c r="Q5" s="398" t="s">
        <v>1026</v>
      </c>
      <c r="R5" s="398" t="s">
        <v>1027</v>
      </c>
      <c r="S5" s="398" t="s">
        <v>1028</v>
      </c>
      <c r="T5" s="398" t="s">
        <v>1029</v>
      </c>
      <c r="U5" s="398" t="s">
        <v>792</v>
      </c>
      <c r="V5" s="398" t="s">
        <v>1030</v>
      </c>
      <c r="W5" s="398" t="s">
        <v>794</v>
      </c>
      <c r="X5" s="398" t="s">
        <v>795</v>
      </c>
      <c r="Y5" s="398" t="s">
        <v>796</v>
      </c>
      <c r="Z5" s="399" t="s">
        <v>839</v>
      </c>
      <c r="AA5" s="858"/>
    </row>
    <row r="6" spans="1:27" ht="15" customHeight="1" thickBot="1" x14ac:dyDescent="0.3">
      <c r="A6" s="865" t="s">
        <v>1031</v>
      </c>
      <c r="B6" s="866" t="s">
        <v>1032</v>
      </c>
      <c r="C6" s="867" t="s">
        <v>1033</v>
      </c>
      <c r="D6" s="869" t="s">
        <v>1034</v>
      </c>
      <c r="E6" s="870"/>
      <c r="F6" s="870"/>
      <c r="G6" s="870"/>
      <c r="H6" s="870"/>
      <c r="I6" s="870"/>
      <c r="J6" s="871"/>
      <c r="K6" s="875" t="s">
        <v>1035</v>
      </c>
      <c r="L6" s="877" t="s">
        <v>1036</v>
      </c>
      <c r="M6" s="400" t="s">
        <v>1037</v>
      </c>
      <c r="N6" s="401"/>
      <c r="O6" s="401" t="s">
        <v>1038</v>
      </c>
      <c r="P6" s="401"/>
      <c r="Q6" s="401"/>
      <c r="R6" s="401"/>
      <c r="S6" s="401"/>
      <c r="T6" s="401"/>
      <c r="U6" s="401"/>
      <c r="V6" s="401"/>
      <c r="W6" s="401"/>
      <c r="X6" s="401"/>
      <c r="Y6" s="402"/>
      <c r="Z6" s="895">
        <f>COUNTA(N7:Y7)/COUNTA(N6:Y6)</f>
        <v>0</v>
      </c>
      <c r="AA6" s="897">
        <f>AVERAGE(Z6:Z33)</f>
        <v>0</v>
      </c>
    </row>
    <row r="7" spans="1:27" ht="15.75" thickBot="1" x14ac:dyDescent="0.3">
      <c r="A7" s="865"/>
      <c r="B7" s="866"/>
      <c r="C7" s="868"/>
      <c r="D7" s="872"/>
      <c r="E7" s="873"/>
      <c r="F7" s="873"/>
      <c r="G7" s="873"/>
      <c r="H7" s="873"/>
      <c r="I7" s="873"/>
      <c r="J7" s="874"/>
      <c r="K7" s="876"/>
      <c r="L7" s="878"/>
      <c r="M7" s="403" t="s">
        <v>1039</v>
      </c>
      <c r="N7" s="404"/>
      <c r="O7" s="404"/>
      <c r="P7" s="404"/>
      <c r="Q7" s="404"/>
      <c r="R7" s="404"/>
      <c r="S7" s="404"/>
      <c r="T7" s="404"/>
      <c r="U7" s="404"/>
      <c r="V7" s="404"/>
      <c r="W7" s="404"/>
      <c r="X7" s="404"/>
      <c r="Y7" s="405"/>
      <c r="Z7" s="896"/>
      <c r="AA7" s="898"/>
    </row>
    <row r="8" spans="1:27" ht="15.75" thickBot="1" x14ac:dyDescent="0.3">
      <c r="A8" s="865"/>
      <c r="B8" s="866"/>
      <c r="C8" s="868"/>
      <c r="D8" s="900" t="s">
        <v>1040</v>
      </c>
      <c r="E8" s="901"/>
      <c r="F8" s="901"/>
      <c r="G8" s="901"/>
      <c r="H8" s="901"/>
      <c r="I8" s="901"/>
      <c r="J8" s="902"/>
      <c r="K8" s="904" t="s">
        <v>1041</v>
      </c>
      <c r="L8" s="905" t="s">
        <v>1042</v>
      </c>
      <c r="M8" s="406" t="s">
        <v>1037</v>
      </c>
      <c r="N8" s="407"/>
      <c r="O8" s="407" t="s">
        <v>1038</v>
      </c>
      <c r="P8" s="407"/>
      <c r="Q8" s="407"/>
      <c r="R8" s="407"/>
      <c r="S8" s="407"/>
      <c r="T8" s="407"/>
      <c r="U8" s="407"/>
      <c r="V8" s="407"/>
      <c r="W8" s="407"/>
      <c r="X8" s="407"/>
      <c r="Y8" s="408"/>
      <c r="Z8" s="895">
        <f t="shared" ref="Z8:Z10" si="0">COUNTA(N9:Y9)/COUNTA(N8:Y8)</f>
        <v>0</v>
      </c>
      <c r="AA8" s="898"/>
    </row>
    <row r="9" spans="1:27" ht="15.75" thickBot="1" x14ac:dyDescent="0.3">
      <c r="A9" s="865"/>
      <c r="B9" s="866"/>
      <c r="C9" s="868"/>
      <c r="D9" s="872"/>
      <c r="E9" s="873"/>
      <c r="F9" s="873"/>
      <c r="G9" s="873"/>
      <c r="H9" s="873"/>
      <c r="I9" s="873"/>
      <c r="J9" s="903"/>
      <c r="K9" s="876"/>
      <c r="L9" s="878"/>
      <c r="M9" s="403" t="s">
        <v>1039</v>
      </c>
      <c r="N9" s="404"/>
      <c r="O9" s="404"/>
      <c r="P9" s="404"/>
      <c r="Q9" s="404"/>
      <c r="R9" s="404"/>
      <c r="S9" s="404"/>
      <c r="T9" s="404"/>
      <c r="U9" s="404"/>
      <c r="V9" s="404"/>
      <c r="W9" s="404"/>
      <c r="X9" s="404"/>
      <c r="Y9" s="405"/>
      <c r="Z9" s="896"/>
      <c r="AA9" s="898"/>
    </row>
    <row r="10" spans="1:27" ht="15.75" thickBot="1" x14ac:dyDescent="0.3">
      <c r="A10" s="865"/>
      <c r="B10" s="866"/>
      <c r="C10" s="868"/>
      <c r="D10" s="900" t="s">
        <v>1043</v>
      </c>
      <c r="E10" s="901"/>
      <c r="F10" s="901"/>
      <c r="G10" s="901"/>
      <c r="H10" s="901"/>
      <c r="I10" s="901"/>
      <c r="J10" s="902"/>
      <c r="K10" s="904" t="s">
        <v>1044</v>
      </c>
      <c r="L10" s="905" t="s">
        <v>1036</v>
      </c>
      <c r="M10" s="406" t="s">
        <v>1037</v>
      </c>
      <c r="N10" s="407" t="s">
        <v>1038</v>
      </c>
      <c r="O10" s="407" t="s">
        <v>1038</v>
      </c>
      <c r="P10" s="407" t="s">
        <v>1037</v>
      </c>
      <c r="Q10" s="407" t="s">
        <v>1038</v>
      </c>
      <c r="R10" s="407" t="s">
        <v>1037</v>
      </c>
      <c r="S10" s="407" t="s">
        <v>1038</v>
      </c>
      <c r="T10" s="407" t="s">
        <v>1038</v>
      </c>
      <c r="U10" s="407" t="s">
        <v>1038</v>
      </c>
      <c r="V10" s="407" t="s">
        <v>1038</v>
      </c>
      <c r="W10" s="407" t="s">
        <v>1038</v>
      </c>
      <c r="X10" s="407" t="s">
        <v>1038</v>
      </c>
      <c r="Y10" s="408" t="s">
        <v>1038</v>
      </c>
      <c r="Z10" s="895">
        <f t="shared" si="0"/>
        <v>0</v>
      </c>
      <c r="AA10" s="898"/>
    </row>
    <row r="11" spans="1:27" ht="15.75" thickBot="1" x14ac:dyDescent="0.3">
      <c r="A11" s="865"/>
      <c r="B11" s="866"/>
      <c r="C11" s="868"/>
      <c r="D11" s="872"/>
      <c r="E11" s="873"/>
      <c r="F11" s="873"/>
      <c r="G11" s="873"/>
      <c r="H11" s="873"/>
      <c r="I11" s="873"/>
      <c r="J11" s="903"/>
      <c r="K11" s="876"/>
      <c r="L11" s="878"/>
      <c r="M11" s="403" t="s">
        <v>1039</v>
      </c>
      <c r="N11" s="404"/>
      <c r="O11" s="404"/>
      <c r="P11" s="404"/>
      <c r="Q11" s="404"/>
      <c r="R11" s="404"/>
      <c r="S11" s="404"/>
      <c r="T11" s="404"/>
      <c r="U11" s="404"/>
      <c r="V11" s="404"/>
      <c r="W11" s="404"/>
      <c r="X11" s="404"/>
      <c r="Y11" s="405"/>
      <c r="Z11" s="896"/>
      <c r="AA11" s="898"/>
    </row>
    <row r="12" spans="1:27" ht="15.75" thickBot="1" x14ac:dyDescent="0.3">
      <c r="A12" s="865"/>
      <c r="B12" s="866"/>
      <c r="C12" s="868"/>
      <c r="D12" s="879" t="s">
        <v>1045</v>
      </c>
      <c r="E12" s="880"/>
      <c r="F12" s="880"/>
      <c r="G12" s="880"/>
      <c r="H12" s="880"/>
      <c r="I12" s="880"/>
      <c r="J12" s="881"/>
      <c r="K12" s="885" t="s">
        <v>1046</v>
      </c>
      <c r="L12" s="887" t="s">
        <v>1047</v>
      </c>
      <c r="M12" s="400" t="s">
        <v>1037</v>
      </c>
      <c r="N12" s="401" t="s">
        <v>1037</v>
      </c>
      <c r="O12" s="401" t="s">
        <v>1038</v>
      </c>
      <c r="P12" s="401" t="s">
        <v>1038</v>
      </c>
      <c r="Q12" s="401" t="s">
        <v>1038</v>
      </c>
      <c r="R12" s="401" t="s">
        <v>1038</v>
      </c>
      <c r="S12" s="401" t="s">
        <v>1038</v>
      </c>
      <c r="T12" s="401" t="s">
        <v>1038</v>
      </c>
      <c r="U12" s="401" t="s">
        <v>1038</v>
      </c>
      <c r="V12" s="401" t="s">
        <v>1038</v>
      </c>
      <c r="W12" s="401" t="s">
        <v>1038</v>
      </c>
      <c r="X12" s="401" t="s">
        <v>1038</v>
      </c>
      <c r="Y12" s="401" t="s">
        <v>1038</v>
      </c>
      <c r="Z12" s="906">
        <f>COUNTA(N13:Y13)/COUNTA(N12:Y12)</f>
        <v>0</v>
      </c>
      <c r="AA12" s="898"/>
    </row>
    <row r="13" spans="1:27" ht="15.75" thickBot="1" x14ac:dyDescent="0.3">
      <c r="A13" s="865"/>
      <c r="B13" s="866"/>
      <c r="C13" s="868"/>
      <c r="D13" s="882"/>
      <c r="E13" s="883"/>
      <c r="F13" s="883"/>
      <c r="G13" s="883"/>
      <c r="H13" s="883"/>
      <c r="I13" s="883"/>
      <c r="J13" s="884"/>
      <c r="K13" s="886"/>
      <c r="L13" s="888"/>
      <c r="M13" s="403" t="s">
        <v>1039</v>
      </c>
      <c r="N13" s="404"/>
      <c r="O13" s="404"/>
      <c r="P13" s="404"/>
      <c r="Q13" s="404"/>
      <c r="R13" s="404"/>
      <c r="S13" s="404"/>
      <c r="T13" s="404"/>
      <c r="U13" s="404"/>
      <c r="V13" s="404"/>
      <c r="W13" s="404"/>
      <c r="X13" s="404"/>
      <c r="Y13" s="404"/>
      <c r="Z13" s="907"/>
      <c r="AA13" s="898"/>
    </row>
    <row r="14" spans="1:27" ht="15.75" thickBot="1" x14ac:dyDescent="0.3">
      <c r="A14" s="865"/>
      <c r="B14" s="866"/>
      <c r="C14" s="868"/>
      <c r="D14" s="879" t="s">
        <v>1048</v>
      </c>
      <c r="E14" s="870"/>
      <c r="F14" s="870"/>
      <c r="G14" s="870"/>
      <c r="H14" s="870"/>
      <c r="I14" s="870"/>
      <c r="J14" s="908"/>
      <c r="K14" s="885" t="s">
        <v>1049</v>
      </c>
      <c r="L14" s="887" t="s">
        <v>1050</v>
      </c>
      <c r="M14" s="400" t="s">
        <v>1037</v>
      </c>
      <c r="N14" s="409"/>
      <c r="O14" s="409"/>
      <c r="P14" s="401" t="s">
        <v>1038</v>
      </c>
      <c r="Q14" s="409"/>
      <c r="R14" s="409"/>
      <c r="S14" s="401" t="s">
        <v>1038</v>
      </c>
      <c r="T14" s="409"/>
      <c r="U14" s="409"/>
      <c r="V14" s="401" t="s">
        <v>1038</v>
      </c>
      <c r="W14" s="409"/>
      <c r="X14" s="409"/>
      <c r="Y14" s="401" t="s">
        <v>1038</v>
      </c>
      <c r="Z14" s="906">
        <f>COUNTA(N15:Y15)/COUNTA(N14:Y14)</f>
        <v>0</v>
      </c>
      <c r="AA14" s="898"/>
    </row>
    <row r="15" spans="1:27" ht="15.75" thickBot="1" x14ac:dyDescent="0.3">
      <c r="A15" s="865"/>
      <c r="B15" s="866"/>
      <c r="C15" s="868"/>
      <c r="D15" s="872"/>
      <c r="E15" s="873"/>
      <c r="F15" s="873"/>
      <c r="G15" s="873"/>
      <c r="H15" s="873"/>
      <c r="I15" s="873"/>
      <c r="J15" s="903"/>
      <c r="K15" s="886"/>
      <c r="L15" s="888"/>
      <c r="M15" s="403" t="s">
        <v>1039</v>
      </c>
      <c r="N15" s="404"/>
      <c r="O15" s="410"/>
      <c r="P15" s="410"/>
      <c r="Q15" s="410"/>
      <c r="R15" s="410"/>
      <c r="S15" s="410"/>
      <c r="T15" s="410"/>
      <c r="U15" s="410"/>
      <c r="V15" s="410"/>
      <c r="W15" s="410"/>
      <c r="X15" s="410"/>
      <c r="Y15" s="410"/>
      <c r="Z15" s="907"/>
      <c r="AA15" s="898"/>
    </row>
    <row r="16" spans="1:27" ht="15.75" thickBot="1" x14ac:dyDescent="0.3">
      <c r="A16" s="865"/>
      <c r="B16" s="866"/>
      <c r="C16" s="867" t="s">
        <v>1051</v>
      </c>
      <c r="D16" s="889" t="s">
        <v>1052</v>
      </c>
      <c r="E16" s="890"/>
      <c r="F16" s="890"/>
      <c r="G16" s="890"/>
      <c r="H16" s="890"/>
      <c r="I16" s="890"/>
      <c r="J16" s="891"/>
      <c r="K16" s="910" t="s">
        <v>1053</v>
      </c>
      <c r="L16" s="911" t="s">
        <v>1050</v>
      </c>
      <c r="M16" s="406" t="s">
        <v>1037</v>
      </c>
      <c r="N16" s="411"/>
      <c r="O16" s="411"/>
      <c r="P16" s="407"/>
      <c r="Q16" s="411" t="s">
        <v>1038</v>
      </c>
      <c r="R16" s="411"/>
      <c r="S16" s="407"/>
      <c r="T16" s="411"/>
      <c r="U16" s="411"/>
      <c r="V16" s="407"/>
      <c r="W16" s="411"/>
      <c r="X16" s="411"/>
      <c r="Y16" s="411"/>
      <c r="Z16" s="906">
        <f>COUNTA(N17:Y17)/COUNTA(N16:Y16)</f>
        <v>0</v>
      </c>
      <c r="AA16" s="898"/>
    </row>
    <row r="17" spans="1:27" ht="15.75" thickBot="1" x14ac:dyDescent="0.3">
      <c r="A17" s="865"/>
      <c r="B17" s="866"/>
      <c r="C17" s="868"/>
      <c r="D17" s="892"/>
      <c r="E17" s="893"/>
      <c r="F17" s="893"/>
      <c r="G17" s="893"/>
      <c r="H17" s="893"/>
      <c r="I17" s="893"/>
      <c r="J17" s="894"/>
      <c r="K17" s="886"/>
      <c r="L17" s="912"/>
      <c r="M17" s="403" t="s">
        <v>1039</v>
      </c>
      <c r="N17" s="410"/>
      <c r="O17" s="410"/>
      <c r="P17" s="410"/>
      <c r="Q17" s="410"/>
      <c r="R17" s="410"/>
      <c r="S17" s="410"/>
      <c r="T17" s="410"/>
      <c r="U17" s="410"/>
      <c r="V17" s="410"/>
      <c r="W17" s="410"/>
      <c r="X17" s="410"/>
      <c r="Y17" s="410"/>
      <c r="Z17" s="907"/>
      <c r="AA17" s="898"/>
    </row>
    <row r="18" spans="1:27" ht="15.75" thickBot="1" x14ac:dyDescent="0.3">
      <c r="A18" s="865"/>
      <c r="B18" s="866"/>
      <c r="C18" s="868"/>
      <c r="D18" s="889" t="s">
        <v>1054</v>
      </c>
      <c r="E18" s="890"/>
      <c r="F18" s="890"/>
      <c r="G18" s="890"/>
      <c r="H18" s="890"/>
      <c r="I18" s="890"/>
      <c r="J18" s="891"/>
      <c r="K18" s="910" t="s">
        <v>1055</v>
      </c>
      <c r="L18" s="913" t="s">
        <v>1036</v>
      </c>
      <c r="M18" s="406" t="s">
        <v>1037</v>
      </c>
      <c r="N18" s="411"/>
      <c r="O18" s="407" t="s">
        <v>1038</v>
      </c>
      <c r="P18" s="407" t="s">
        <v>1038</v>
      </c>
      <c r="Q18" s="407" t="s">
        <v>1038</v>
      </c>
      <c r="R18" s="407" t="s">
        <v>1038</v>
      </c>
      <c r="S18" s="407" t="s">
        <v>1038</v>
      </c>
      <c r="T18" s="407" t="s">
        <v>1038</v>
      </c>
      <c r="U18" s="407" t="s">
        <v>1038</v>
      </c>
      <c r="V18" s="407" t="s">
        <v>1038</v>
      </c>
      <c r="W18" s="407" t="s">
        <v>1038</v>
      </c>
      <c r="X18" s="407" t="s">
        <v>1038</v>
      </c>
      <c r="Y18" s="411" t="s">
        <v>1038</v>
      </c>
      <c r="Z18" s="915">
        <f>COUNTA(N19:Y19)/COUNTA(N18:Y18)</f>
        <v>0</v>
      </c>
      <c r="AA18" s="898"/>
    </row>
    <row r="19" spans="1:27" ht="15.75" thickBot="1" x14ac:dyDescent="0.3">
      <c r="A19" s="865"/>
      <c r="B19" s="866"/>
      <c r="C19" s="909"/>
      <c r="D19" s="892"/>
      <c r="E19" s="893"/>
      <c r="F19" s="893"/>
      <c r="G19" s="893"/>
      <c r="H19" s="893"/>
      <c r="I19" s="893"/>
      <c r="J19" s="894"/>
      <c r="K19" s="886"/>
      <c r="L19" s="914"/>
      <c r="M19" s="403" t="s">
        <v>1039</v>
      </c>
      <c r="N19" s="410"/>
      <c r="O19" s="410"/>
      <c r="P19" s="410"/>
      <c r="Q19" s="410"/>
      <c r="R19" s="410"/>
      <c r="S19" s="410"/>
      <c r="T19" s="410"/>
      <c r="U19" s="410"/>
      <c r="V19" s="410"/>
      <c r="W19" s="410"/>
      <c r="X19" s="410"/>
      <c r="Y19" s="410"/>
      <c r="Z19" s="907"/>
      <c r="AA19" s="898"/>
    </row>
    <row r="20" spans="1:27" ht="15.75" thickBot="1" x14ac:dyDescent="0.3">
      <c r="A20" s="865"/>
      <c r="B20" s="866" t="s">
        <v>1056</v>
      </c>
      <c r="C20" s="916" t="s">
        <v>1057</v>
      </c>
      <c r="D20" s="889" t="s">
        <v>1058</v>
      </c>
      <c r="E20" s="890"/>
      <c r="F20" s="890"/>
      <c r="G20" s="890"/>
      <c r="H20" s="890"/>
      <c r="I20" s="890"/>
      <c r="J20" s="891"/>
      <c r="K20" s="910" t="s">
        <v>1059</v>
      </c>
      <c r="L20" s="913" t="s">
        <v>1036</v>
      </c>
      <c r="M20" s="406" t="s">
        <v>1037</v>
      </c>
      <c r="N20" s="411"/>
      <c r="O20" s="411" t="s">
        <v>1038</v>
      </c>
      <c r="P20" s="411"/>
      <c r="Q20" s="411"/>
      <c r="R20" s="407"/>
      <c r="S20" s="411"/>
      <c r="T20" s="411"/>
      <c r="U20" s="411"/>
      <c r="V20" s="411"/>
      <c r="W20" s="411"/>
      <c r="X20" s="411" t="s">
        <v>1037</v>
      </c>
      <c r="Y20" s="411"/>
      <c r="Z20" s="915">
        <f>COUNTA(N21:Y21)/COUNTA(N20:Y20)</f>
        <v>0</v>
      </c>
      <c r="AA20" s="898"/>
    </row>
    <row r="21" spans="1:27" ht="15.75" thickBot="1" x14ac:dyDescent="0.3">
      <c r="A21" s="865"/>
      <c r="B21" s="866"/>
      <c r="C21" s="917"/>
      <c r="D21" s="892"/>
      <c r="E21" s="893"/>
      <c r="F21" s="893"/>
      <c r="G21" s="893"/>
      <c r="H21" s="893"/>
      <c r="I21" s="893"/>
      <c r="J21" s="894"/>
      <c r="K21" s="886"/>
      <c r="L21" s="914"/>
      <c r="M21" s="403" t="s">
        <v>1039</v>
      </c>
      <c r="N21" s="410"/>
      <c r="O21" s="410"/>
      <c r="P21" s="410"/>
      <c r="Q21" s="410"/>
      <c r="R21" s="410"/>
      <c r="S21" s="410"/>
      <c r="T21" s="410"/>
      <c r="U21" s="410"/>
      <c r="V21" s="410"/>
      <c r="W21" s="410"/>
      <c r="X21" s="410"/>
      <c r="Y21" s="410"/>
      <c r="Z21" s="907"/>
      <c r="AA21" s="898"/>
    </row>
    <row r="22" spans="1:27" ht="15.75" thickBot="1" x14ac:dyDescent="0.3">
      <c r="A22" s="865"/>
      <c r="B22" s="866"/>
      <c r="C22" s="916" t="s">
        <v>1060</v>
      </c>
      <c r="D22" s="889" t="s">
        <v>1061</v>
      </c>
      <c r="E22" s="890"/>
      <c r="F22" s="890"/>
      <c r="G22" s="890"/>
      <c r="H22" s="890"/>
      <c r="I22" s="890"/>
      <c r="J22" s="891"/>
      <c r="K22" s="910" t="s">
        <v>1062</v>
      </c>
      <c r="L22" s="918" t="s">
        <v>1036</v>
      </c>
      <c r="M22" s="406" t="s">
        <v>1037</v>
      </c>
      <c r="N22" s="411"/>
      <c r="O22" s="411" t="s">
        <v>1038</v>
      </c>
      <c r="P22" s="411"/>
      <c r="Q22" s="411"/>
      <c r="R22" s="407"/>
      <c r="S22" s="411"/>
      <c r="T22" s="411"/>
      <c r="U22" s="411"/>
      <c r="V22" s="411"/>
      <c r="W22" s="411"/>
      <c r="X22" s="411" t="s">
        <v>1037</v>
      </c>
      <c r="Y22" s="411"/>
      <c r="Z22" s="915">
        <f>COUNTA(N23:Y23)/COUNTA(N22:Y22)</f>
        <v>0</v>
      </c>
      <c r="AA22" s="898"/>
    </row>
    <row r="23" spans="1:27" ht="15.75" thickBot="1" x14ac:dyDescent="0.3">
      <c r="A23" s="865"/>
      <c r="B23" s="866"/>
      <c r="C23" s="917"/>
      <c r="D23" s="892"/>
      <c r="E23" s="893"/>
      <c r="F23" s="893"/>
      <c r="G23" s="893"/>
      <c r="H23" s="893"/>
      <c r="I23" s="893"/>
      <c r="J23" s="894"/>
      <c r="K23" s="886"/>
      <c r="L23" s="919"/>
      <c r="M23" s="403" t="s">
        <v>1039</v>
      </c>
      <c r="N23" s="410"/>
      <c r="O23" s="410"/>
      <c r="P23" s="410"/>
      <c r="Q23" s="410"/>
      <c r="R23" s="410"/>
      <c r="S23" s="410"/>
      <c r="T23" s="410"/>
      <c r="U23" s="410"/>
      <c r="V23" s="410"/>
      <c r="W23" s="410"/>
      <c r="X23" s="410"/>
      <c r="Y23" s="410"/>
      <c r="Z23" s="907"/>
      <c r="AA23" s="898"/>
    </row>
    <row r="24" spans="1:27" ht="15.75" thickBot="1" x14ac:dyDescent="0.3">
      <c r="A24" s="865"/>
      <c r="B24" s="866"/>
      <c r="C24" s="916" t="s">
        <v>1063</v>
      </c>
      <c r="D24" s="889" t="s">
        <v>1064</v>
      </c>
      <c r="E24" s="890"/>
      <c r="F24" s="890"/>
      <c r="G24" s="890"/>
      <c r="H24" s="890"/>
      <c r="I24" s="890"/>
      <c r="J24" s="891"/>
      <c r="K24" s="910" t="s">
        <v>1065</v>
      </c>
      <c r="L24" s="918" t="s">
        <v>1036</v>
      </c>
      <c r="M24" s="406" t="s">
        <v>1037</v>
      </c>
      <c r="N24" s="407"/>
      <c r="O24" s="411" t="s">
        <v>1038</v>
      </c>
      <c r="P24" s="411"/>
      <c r="Q24" s="411"/>
      <c r="R24" s="411"/>
      <c r="S24" s="411"/>
      <c r="T24" s="411"/>
      <c r="U24" s="412"/>
      <c r="V24" s="411"/>
      <c r="W24" s="411"/>
      <c r="X24" s="411"/>
      <c r="Y24" s="411"/>
      <c r="Z24" s="915">
        <f>COUNTA(N25:Y25)/COUNTA(N24:Y24)</f>
        <v>0</v>
      </c>
      <c r="AA24" s="898"/>
    </row>
    <row r="25" spans="1:27" ht="15.75" thickBot="1" x14ac:dyDescent="0.3">
      <c r="A25" s="865"/>
      <c r="B25" s="866"/>
      <c r="C25" s="917"/>
      <c r="D25" s="892"/>
      <c r="E25" s="893"/>
      <c r="F25" s="893"/>
      <c r="G25" s="893"/>
      <c r="H25" s="893"/>
      <c r="I25" s="893"/>
      <c r="J25" s="894"/>
      <c r="K25" s="886"/>
      <c r="L25" s="919"/>
      <c r="M25" s="403" t="s">
        <v>1039</v>
      </c>
      <c r="N25" s="410"/>
      <c r="O25" s="410"/>
      <c r="P25" s="410"/>
      <c r="Q25" s="410"/>
      <c r="R25" s="410"/>
      <c r="S25" s="410"/>
      <c r="T25" s="410"/>
      <c r="U25" s="410"/>
      <c r="V25" s="410"/>
      <c r="W25" s="410"/>
      <c r="X25" s="410"/>
      <c r="Y25" s="410"/>
      <c r="Z25" s="907"/>
      <c r="AA25" s="898"/>
    </row>
    <row r="26" spans="1:27" ht="15.75" thickBot="1" x14ac:dyDescent="0.3">
      <c r="A26" s="865"/>
      <c r="B26" s="866"/>
      <c r="C26" s="916" t="s">
        <v>1066</v>
      </c>
      <c r="D26" s="889" t="s">
        <v>1067</v>
      </c>
      <c r="E26" s="920"/>
      <c r="F26" s="920"/>
      <c r="G26" s="920"/>
      <c r="H26" s="920"/>
      <c r="I26" s="920"/>
      <c r="J26" s="920"/>
      <c r="K26" s="910" t="s">
        <v>1068</v>
      </c>
      <c r="L26" s="918" t="s">
        <v>1036</v>
      </c>
      <c r="M26" s="406" t="s">
        <v>1037</v>
      </c>
      <c r="N26" s="407" t="s">
        <v>1038</v>
      </c>
      <c r="O26" s="407"/>
      <c r="P26" s="411"/>
      <c r="Q26" s="411"/>
      <c r="R26" s="411"/>
      <c r="S26" s="411"/>
      <c r="T26" s="411"/>
      <c r="U26" s="411"/>
      <c r="V26" s="411"/>
      <c r="W26" s="411"/>
      <c r="X26" s="411"/>
      <c r="Y26" s="411"/>
      <c r="Z26" s="915">
        <f>COUNTA(N27:Y27)/COUNTA(N26:Y26)</f>
        <v>0</v>
      </c>
      <c r="AA26" s="898"/>
    </row>
    <row r="27" spans="1:27" ht="15.75" thickBot="1" x14ac:dyDescent="0.3">
      <c r="A27" s="865"/>
      <c r="B27" s="866"/>
      <c r="C27" s="917"/>
      <c r="D27" s="921"/>
      <c r="E27" s="922"/>
      <c r="F27" s="922"/>
      <c r="G27" s="922"/>
      <c r="H27" s="922"/>
      <c r="I27" s="922"/>
      <c r="J27" s="922"/>
      <c r="K27" s="886"/>
      <c r="L27" s="919"/>
      <c r="M27" s="403" t="s">
        <v>1039</v>
      </c>
      <c r="N27" s="410"/>
      <c r="O27" s="410"/>
      <c r="P27" s="410"/>
      <c r="Q27" s="410"/>
      <c r="R27" s="410"/>
      <c r="S27" s="410"/>
      <c r="T27" s="410"/>
      <c r="U27" s="410"/>
      <c r="V27" s="410"/>
      <c r="W27" s="410"/>
      <c r="X27" s="410"/>
      <c r="Y27" s="410"/>
      <c r="Z27" s="907"/>
      <c r="AA27" s="898"/>
    </row>
    <row r="28" spans="1:27" ht="15.75" thickBot="1" x14ac:dyDescent="0.3">
      <c r="A28" s="865"/>
      <c r="B28" s="866"/>
      <c r="C28" s="916" t="s">
        <v>1069</v>
      </c>
      <c r="D28" s="923" t="s">
        <v>1070</v>
      </c>
      <c r="E28" s="924"/>
      <c r="F28" s="924"/>
      <c r="G28" s="924"/>
      <c r="H28" s="924"/>
      <c r="I28" s="924"/>
      <c r="J28" s="924"/>
      <c r="K28" s="910" t="s">
        <v>1071</v>
      </c>
      <c r="L28" s="918" t="s">
        <v>1036</v>
      </c>
      <c r="M28" s="406" t="s">
        <v>1037</v>
      </c>
      <c r="N28" s="411"/>
      <c r="O28" s="407"/>
      <c r="P28" s="407"/>
      <c r="Q28" s="411"/>
      <c r="R28" s="411"/>
      <c r="S28" s="411"/>
      <c r="T28" s="411"/>
      <c r="U28" s="411"/>
      <c r="V28" s="411"/>
      <c r="W28" s="407"/>
      <c r="X28" s="411"/>
      <c r="Y28" s="413" t="s">
        <v>1038</v>
      </c>
      <c r="Z28" s="915">
        <f>COUNTA(N29:Y29)/COUNTA(N28:Y28)</f>
        <v>0</v>
      </c>
      <c r="AA28" s="898"/>
    </row>
    <row r="29" spans="1:27" ht="15.75" thickBot="1" x14ac:dyDescent="0.3">
      <c r="A29" s="865"/>
      <c r="B29" s="866"/>
      <c r="C29" s="917"/>
      <c r="D29" s="925"/>
      <c r="E29" s="926"/>
      <c r="F29" s="926"/>
      <c r="G29" s="926"/>
      <c r="H29" s="926"/>
      <c r="I29" s="926"/>
      <c r="J29" s="926"/>
      <c r="K29" s="886"/>
      <c r="L29" s="919"/>
      <c r="M29" s="403" t="s">
        <v>1039</v>
      </c>
      <c r="N29" s="410"/>
      <c r="O29" s="410"/>
      <c r="P29" s="410"/>
      <c r="Q29" s="410"/>
      <c r="R29" s="410"/>
      <c r="S29" s="410"/>
      <c r="T29" s="410"/>
      <c r="U29" s="410"/>
      <c r="V29" s="410"/>
      <c r="W29" s="410"/>
      <c r="X29" s="410"/>
      <c r="Y29" s="410"/>
      <c r="Z29" s="907"/>
      <c r="AA29" s="898"/>
    </row>
    <row r="30" spans="1:27" ht="15.75" thickBot="1" x14ac:dyDescent="0.3">
      <c r="A30" s="865"/>
      <c r="B30" s="866"/>
      <c r="C30" s="916" t="s">
        <v>1072</v>
      </c>
      <c r="D30" s="923" t="s">
        <v>1073</v>
      </c>
      <c r="E30" s="924"/>
      <c r="F30" s="924"/>
      <c r="G30" s="924"/>
      <c r="H30" s="924"/>
      <c r="I30" s="924"/>
      <c r="J30" s="924"/>
      <c r="K30" s="910" t="s">
        <v>1074</v>
      </c>
      <c r="L30" s="918" t="s">
        <v>1036</v>
      </c>
      <c r="M30" s="406" t="s">
        <v>1037</v>
      </c>
      <c r="N30" s="407"/>
      <c r="O30" s="407"/>
      <c r="P30" s="407"/>
      <c r="Q30" s="407" t="s">
        <v>1038</v>
      </c>
      <c r="R30" s="407"/>
      <c r="S30" s="407"/>
      <c r="T30" s="407"/>
      <c r="U30" s="407" t="s">
        <v>1038</v>
      </c>
      <c r="V30" s="407"/>
      <c r="W30" s="407"/>
      <c r="X30" s="407"/>
      <c r="Y30" s="407" t="s">
        <v>1038</v>
      </c>
      <c r="Z30" s="915">
        <f>COUNTA(N31:Y31)/COUNTA(N30:X30)</f>
        <v>0</v>
      </c>
      <c r="AA30" s="898"/>
    </row>
    <row r="31" spans="1:27" ht="15.75" thickBot="1" x14ac:dyDescent="0.3">
      <c r="A31" s="865"/>
      <c r="B31" s="866"/>
      <c r="C31" s="917"/>
      <c r="D31" s="925"/>
      <c r="E31" s="926"/>
      <c r="F31" s="926"/>
      <c r="G31" s="926"/>
      <c r="H31" s="926"/>
      <c r="I31" s="926"/>
      <c r="J31" s="926"/>
      <c r="K31" s="886"/>
      <c r="L31" s="919"/>
      <c r="M31" s="403" t="s">
        <v>1039</v>
      </c>
      <c r="N31" s="410"/>
      <c r="O31" s="410"/>
      <c r="P31" s="410"/>
      <c r="Q31" s="410"/>
      <c r="R31" s="410"/>
      <c r="S31" s="410"/>
      <c r="T31" s="410"/>
      <c r="U31" s="410"/>
      <c r="V31" s="410"/>
      <c r="W31" s="410"/>
      <c r="X31" s="410"/>
      <c r="Y31" s="410"/>
      <c r="Z31" s="907"/>
      <c r="AA31" s="898"/>
    </row>
    <row r="32" spans="1:27" ht="15.75" thickBot="1" x14ac:dyDescent="0.3">
      <c r="A32" s="865"/>
      <c r="B32" s="866"/>
      <c r="C32" s="867" t="s">
        <v>1075</v>
      </c>
      <c r="D32" s="923" t="s">
        <v>1076</v>
      </c>
      <c r="E32" s="924"/>
      <c r="F32" s="924"/>
      <c r="G32" s="924"/>
      <c r="H32" s="924"/>
      <c r="I32" s="924"/>
      <c r="J32" s="924"/>
      <c r="K32" s="910" t="s">
        <v>1077</v>
      </c>
      <c r="L32" s="928" t="s">
        <v>1036</v>
      </c>
      <c r="M32" s="406" t="s">
        <v>1037</v>
      </c>
      <c r="N32" s="411"/>
      <c r="O32" s="407"/>
      <c r="P32" s="407"/>
      <c r="Q32" s="407"/>
      <c r="R32" s="407"/>
      <c r="S32" s="407" t="s">
        <v>1037</v>
      </c>
      <c r="T32" s="411"/>
      <c r="U32" s="407"/>
      <c r="V32" s="407"/>
      <c r="W32" s="411"/>
      <c r="X32" s="407"/>
      <c r="Y32" s="407" t="s">
        <v>1038</v>
      </c>
      <c r="Z32" s="915">
        <f>COUNTA(N33:Y33)/COUNTA(N32:Y32)</f>
        <v>0</v>
      </c>
      <c r="AA32" s="898"/>
    </row>
    <row r="33" spans="1:27" ht="15.75" thickBot="1" x14ac:dyDescent="0.3">
      <c r="A33" s="865"/>
      <c r="B33" s="866"/>
      <c r="C33" s="909"/>
      <c r="D33" s="925"/>
      <c r="E33" s="926"/>
      <c r="F33" s="926"/>
      <c r="G33" s="926"/>
      <c r="H33" s="926"/>
      <c r="I33" s="926"/>
      <c r="J33" s="926"/>
      <c r="K33" s="927"/>
      <c r="L33" s="929"/>
      <c r="M33" s="403" t="s">
        <v>1039</v>
      </c>
      <c r="N33" s="410"/>
      <c r="O33" s="410"/>
      <c r="P33" s="410"/>
      <c r="Q33" s="410"/>
      <c r="R33" s="410"/>
      <c r="S33" s="410"/>
      <c r="T33" s="410"/>
      <c r="U33" s="410"/>
      <c r="V33" s="410"/>
      <c r="W33" s="410"/>
      <c r="X33" s="410"/>
      <c r="Y33" s="410"/>
      <c r="Z33" s="930"/>
      <c r="AA33" s="899"/>
    </row>
    <row r="34" spans="1:27" ht="15.75" thickBot="1" x14ac:dyDescent="0.3">
      <c r="A34" s="977" t="s">
        <v>1078</v>
      </c>
      <c r="B34" s="978" t="s">
        <v>1079</v>
      </c>
      <c r="C34" s="955" t="s">
        <v>1080</v>
      </c>
      <c r="D34" s="889" t="s">
        <v>1081</v>
      </c>
      <c r="E34" s="920"/>
      <c r="F34" s="920"/>
      <c r="G34" s="920"/>
      <c r="H34" s="920"/>
      <c r="I34" s="920"/>
      <c r="J34" s="920"/>
      <c r="K34" s="910" t="s">
        <v>1082</v>
      </c>
      <c r="L34" s="928" t="s">
        <v>1036</v>
      </c>
      <c r="M34" s="406" t="s">
        <v>1037</v>
      </c>
      <c r="N34" s="411"/>
      <c r="O34" s="407" t="s">
        <v>1038</v>
      </c>
      <c r="P34" s="411" t="s">
        <v>1038</v>
      </c>
      <c r="Q34" s="411" t="s">
        <v>1038</v>
      </c>
      <c r="R34" s="411" t="s">
        <v>1038</v>
      </c>
      <c r="S34" s="407" t="s">
        <v>1038</v>
      </c>
      <c r="T34" s="411" t="s">
        <v>1038</v>
      </c>
      <c r="U34" s="411" t="s">
        <v>1038</v>
      </c>
      <c r="V34" s="411" t="s">
        <v>1038</v>
      </c>
      <c r="W34" s="411" t="s">
        <v>1038</v>
      </c>
      <c r="X34" s="411" t="s">
        <v>1038</v>
      </c>
      <c r="Y34" s="407" t="s">
        <v>1038</v>
      </c>
      <c r="Z34" s="915">
        <f>COUNTA(N35:Y35)/COUNTA(N34:Y34)</f>
        <v>0</v>
      </c>
      <c r="AA34" s="931">
        <f>AVERAGE(Z34:Z65)</f>
        <v>0</v>
      </c>
    </row>
    <row r="35" spans="1:27" ht="15.75" thickBot="1" x14ac:dyDescent="0.3">
      <c r="A35" s="977"/>
      <c r="B35" s="978"/>
      <c r="C35" s="917"/>
      <c r="D35" s="921"/>
      <c r="E35" s="922"/>
      <c r="F35" s="922"/>
      <c r="G35" s="922"/>
      <c r="H35" s="922"/>
      <c r="I35" s="922"/>
      <c r="J35" s="922"/>
      <c r="K35" s="886"/>
      <c r="L35" s="929"/>
      <c r="M35" s="403" t="s">
        <v>1039</v>
      </c>
      <c r="N35" s="410"/>
      <c r="O35" s="410"/>
      <c r="P35" s="410"/>
      <c r="Q35" s="410"/>
      <c r="R35" s="410"/>
      <c r="S35" s="410"/>
      <c r="T35" s="410"/>
      <c r="U35" s="410"/>
      <c r="V35" s="410"/>
      <c r="W35" s="410"/>
      <c r="X35" s="410"/>
      <c r="Y35" s="410"/>
      <c r="Z35" s="907"/>
      <c r="AA35" s="932"/>
    </row>
    <row r="36" spans="1:27" ht="15.75" thickBot="1" x14ac:dyDescent="0.3">
      <c r="A36" s="977"/>
      <c r="B36" s="978"/>
      <c r="C36" s="917"/>
      <c r="D36" s="934" t="s">
        <v>1083</v>
      </c>
      <c r="E36" s="934"/>
      <c r="F36" s="934"/>
      <c r="G36" s="934"/>
      <c r="H36" s="934"/>
      <c r="I36" s="934"/>
      <c r="J36" s="934"/>
      <c r="K36" s="935" t="s">
        <v>1084</v>
      </c>
      <c r="L36" s="937" t="s">
        <v>1036</v>
      </c>
      <c r="M36" s="406" t="s">
        <v>1037</v>
      </c>
      <c r="N36" s="411"/>
      <c r="O36" s="411" t="s">
        <v>1038</v>
      </c>
      <c r="P36" s="411" t="s">
        <v>1038</v>
      </c>
      <c r="Q36" s="411" t="s">
        <v>1038</v>
      </c>
      <c r="R36" s="407"/>
      <c r="S36" s="407"/>
      <c r="T36" s="411"/>
      <c r="U36" s="411"/>
      <c r="V36" s="407"/>
      <c r="W36" s="411"/>
      <c r="X36" s="407"/>
      <c r="Y36" s="411"/>
      <c r="Z36" s="915">
        <f>COUNTA(N37:Y37)/COUNTA(N36:Y36)</f>
        <v>0</v>
      </c>
      <c r="AA36" s="932"/>
    </row>
    <row r="37" spans="1:27" ht="15.75" thickBot="1" x14ac:dyDescent="0.3">
      <c r="A37" s="977"/>
      <c r="B37" s="978"/>
      <c r="C37" s="917"/>
      <c r="D37" s="934"/>
      <c r="E37" s="934"/>
      <c r="F37" s="934"/>
      <c r="G37" s="934"/>
      <c r="H37" s="934"/>
      <c r="I37" s="934"/>
      <c r="J37" s="934"/>
      <c r="K37" s="936"/>
      <c r="L37" s="937"/>
      <c r="M37" s="403" t="s">
        <v>1039</v>
      </c>
      <c r="N37" s="410"/>
      <c r="O37" s="410"/>
      <c r="P37" s="410"/>
      <c r="Q37" s="410"/>
      <c r="R37" s="410"/>
      <c r="S37" s="410"/>
      <c r="T37" s="410"/>
      <c r="U37" s="410"/>
      <c r="V37" s="410"/>
      <c r="W37" s="410"/>
      <c r="X37" s="410"/>
      <c r="Y37" s="410"/>
      <c r="Z37" s="907"/>
      <c r="AA37" s="932"/>
    </row>
    <row r="38" spans="1:27" ht="15.75" thickBot="1" x14ac:dyDescent="0.3">
      <c r="A38" s="977"/>
      <c r="B38" s="978"/>
      <c r="C38" s="917"/>
      <c r="D38" s="934" t="s">
        <v>1085</v>
      </c>
      <c r="E38" s="934"/>
      <c r="F38" s="934"/>
      <c r="G38" s="934"/>
      <c r="H38" s="934"/>
      <c r="I38" s="934"/>
      <c r="J38" s="934"/>
      <c r="K38" s="938" t="s">
        <v>1086</v>
      </c>
      <c r="L38" s="940" t="s">
        <v>1036</v>
      </c>
      <c r="M38" s="414" t="s">
        <v>1037</v>
      </c>
      <c r="N38" s="411"/>
      <c r="O38" s="411" t="s">
        <v>1038</v>
      </c>
      <c r="P38" s="411"/>
      <c r="Q38" s="411" t="s">
        <v>1038</v>
      </c>
      <c r="R38" s="407"/>
      <c r="S38" s="407" t="s">
        <v>1038</v>
      </c>
      <c r="T38" s="411" t="s">
        <v>1038</v>
      </c>
      <c r="U38" s="411" t="s">
        <v>1038</v>
      </c>
      <c r="V38" s="407"/>
      <c r="W38" s="411" t="s">
        <v>1038</v>
      </c>
      <c r="X38" s="407"/>
      <c r="Y38" s="411" t="s">
        <v>1038</v>
      </c>
      <c r="Z38" s="915">
        <f>COUNTA(N39:Y39)/COUNTA(N38:Y38)</f>
        <v>0</v>
      </c>
      <c r="AA38" s="932"/>
    </row>
    <row r="39" spans="1:27" ht="15.75" thickBot="1" x14ac:dyDescent="0.3">
      <c r="A39" s="977"/>
      <c r="B39" s="978"/>
      <c r="C39" s="917"/>
      <c r="D39" s="934"/>
      <c r="E39" s="934"/>
      <c r="F39" s="934"/>
      <c r="G39" s="934"/>
      <c r="H39" s="934"/>
      <c r="I39" s="934"/>
      <c r="J39" s="934"/>
      <c r="K39" s="939"/>
      <c r="L39" s="940"/>
      <c r="M39" s="415" t="s">
        <v>1039</v>
      </c>
      <c r="N39" s="416"/>
      <c r="O39" s="416"/>
      <c r="P39" s="416"/>
      <c r="Q39" s="416"/>
      <c r="R39" s="416"/>
      <c r="S39" s="416"/>
      <c r="T39" s="416"/>
      <c r="U39" s="416"/>
      <c r="V39" s="416"/>
      <c r="W39" s="416"/>
      <c r="X39" s="416"/>
      <c r="Y39" s="416"/>
      <c r="Z39" s="907"/>
      <c r="AA39" s="932"/>
    </row>
    <row r="40" spans="1:27" ht="15.75" thickBot="1" x14ac:dyDescent="0.3">
      <c r="A40" s="977"/>
      <c r="B40" s="978"/>
      <c r="C40" s="917"/>
      <c r="D40" s="934" t="s">
        <v>1087</v>
      </c>
      <c r="E40" s="934"/>
      <c r="F40" s="934"/>
      <c r="G40" s="934"/>
      <c r="H40" s="934"/>
      <c r="I40" s="934"/>
      <c r="J40" s="934"/>
      <c r="K40" s="941" t="s">
        <v>1088</v>
      </c>
      <c r="L40" s="937" t="s">
        <v>1036</v>
      </c>
      <c r="M40" s="406" t="s">
        <v>1037</v>
      </c>
      <c r="N40" s="411"/>
      <c r="O40" s="411"/>
      <c r="P40" s="411" t="s">
        <v>1038</v>
      </c>
      <c r="Q40" s="411"/>
      <c r="R40" s="407"/>
      <c r="S40" s="407"/>
      <c r="T40" s="411"/>
      <c r="U40" s="411"/>
      <c r="V40" s="407"/>
      <c r="W40" s="411"/>
      <c r="X40" s="407" t="s">
        <v>1038</v>
      </c>
      <c r="Y40" s="411"/>
      <c r="Z40" s="915">
        <f>COUNTA(N41:Y41)/COUNTA(N40:Y40)</f>
        <v>0</v>
      </c>
      <c r="AA40" s="932"/>
    </row>
    <row r="41" spans="1:27" ht="15.75" thickBot="1" x14ac:dyDescent="0.3">
      <c r="A41" s="977"/>
      <c r="B41" s="978"/>
      <c r="C41" s="917"/>
      <c r="D41" s="934"/>
      <c r="E41" s="934"/>
      <c r="F41" s="934"/>
      <c r="G41" s="934"/>
      <c r="H41" s="934"/>
      <c r="I41" s="934"/>
      <c r="J41" s="934"/>
      <c r="K41" s="941"/>
      <c r="L41" s="937"/>
      <c r="M41" s="403" t="s">
        <v>1039</v>
      </c>
      <c r="N41" s="410"/>
      <c r="O41" s="410"/>
      <c r="P41" s="410"/>
      <c r="Q41" s="410"/>
      <c r="R41" s="410"/>
      <c r="S41" s="410"/>
      <c r="T41" s="410"/>
      <c r="U41" s="410"/>
      <c r="V41" s="410"/>
      <c r="W41" s="410"/>
      <c r="X41" s="410"/>
      <c r="Y41" s="410"/>
      <c r="Z41" s="907"/>
      <c r="AA41" s="932"/>
    </row>
    <row r="42" spans="1:27" ht="15.75" thickBot="1" x14ac:dyDescent="0.3">
      <c r="A42" s="977"/>
      <c r="B42" s="978"/>
      <c r="C42" s="917"/>
      <c r="D42" s="942" t="s">
        <v>1089</v>
      </c>
      <c r="E42" s="942"/>
      <c r="F42" s="942"/>
      <c r="G42" s="942"/>
      <c r="H42" s="942"/>
      <c r="I42" s="942"/>
      <c r="J42" s="942"/>
      <c r="K42" s="944" t="s">
        <v>1090</v>
      </c>
      <c r="L42" s="946" t="s">
        <v>1050</v>
      </c>
      <c r="M42" s="406" t="s">
        <v>1037</v>
      </c>
      <c r="N42" s="411"/>
      <c r="O42" s="411"/>
      <c r="P42" s="411"/>
      <c r="Q42" s="411"/>
      <c r="R42" s="407" t="s">
        <v>1038</v>
      </c>
      <c r="S42" s="407"/>
      <c r="T42" s="411"/>
      <c r="U42" s="411"/>
      <c r="V42" s="407"/>
      <c r="W42" s="411"/>
      <c r="X42" s="407" t="s">
        <v>1038</v>
      </c>
      <c r="Y42" s="411"/>
      <c r="Z42" s="915">
        <f>COUNTA(N43:Y43)/COUNTA(N42:Y42)</f>
        <v>0</v>
      </c>
      <c r="AA42" s="932"/>
    </row>
    <row r="43" spans="1:27" ht="15.75" thickBot="1" x14ac:dyDescent="0.3">
      <c r="A43" s="977"/>
      <c r="B43" s="978"/>
      <c r="C43" s="917"/>
      <c r="D43" s="943"/>
      <c r="E43" s="943"/>
      <c r="F43" s="943"/>
      <c r="G43" s="943"/>
      <c r="H43" s="943"/>
      <c r="I43" s="943"/>
      <c r="J43" s="943"/>
      <c r="K43" s="945"/>
      <c r="L43" s="947"/>
      <c r="M43" s="403" t="s">
        <v>1039</v>
      </c>
      <c r="N43" s="410"/>
      <c r="O43" s="410"/>
      <c r="P43" s="410"/>
      <c r="Q43" s="410"/>
      <c r="R43" s="410"/>
      <c r="S43" s="410"/>
      <c r="T43" s="410"/>
      <c r="U43" s="410"/>
      <c r="V43" s="410"/>
      <c r="W43" s="410"/>
      <c r="X43" s="410"/>
      <c r="Y43" s="410"/>
      <c r="Z43" s="907"/>
      <c r="AA43" s="932"/>
    </row>
    <row r="44" spans="1:27" ht="15.75" thickBot="1" x14ac:dyDescent="0.3">
      <c r="A44" s="977"/>
      <c r="B44" s="978"/>
      <c r="C44" s="917"/>
      <c r="D44" s="889" t="s">
        <v>1091</v>
      </c>
      <c r="E44" s="920"/>
      <c r="F44" s="920"/>
      <c r="G44" s="920"/>
      <c r="H44" s="920"/>
      <c r="I44" s="920"/>
      <c r="J44" s="920"/>
      <c r="K44" s="910" t="s">
        <v>1092</v>
      </c>
      <c r="L44" s="948" t="s">
        <v>1036</v>
      </c>
      <c r="M44" s="406" t="s">
        <v>1037</v>
      </c>
      <c r="N44" s="407"/>
      <c r="O44" s="407"/>
      <c r="P44" s="407"/>
      <c r="Q44" s="407"/>
      <c r="R44" s="407"/>
      <c r="S44" s="407"/>
      <c r="T44" s="407"/>
      <c r="U44" s="407"/>
      <c r="V44" s="407" t="s">
        <v>1038</v>
      </c>
      <c r="W44" s="407" t="s">
        <v>1038</v>
      </c>
      <c r="X44" s="407" t="s">
        <v>1038</v>
      </c>
      <c r="Y44" s="407"/>
      <c r="Z44" s="915">
        <f>COUNTA(N45:Y45)/COUNTA(N44:Y44)</f>
        <v>0</v>
      </c>
      <c r="AA44" s="932"/>
    </row>
    <row r="45" spans="1:27" ht="15.75" thickBot="1" x14ac:dyDescent="0.3">
      <c r="A45" s="977"/>
      <c r="B45" s="978"/>
      <c r="C45" s="917"/>
      <c r="D45" s="921"/>
      <c r="E45" s="922"/>
      <c r="F45" s="922"/>
      <c r="G45" s="922"/>
      <c r="H45" s="922"/>
      <c r="I45" s="922"/>
      <c r="J45" s="922"/>
      <c r="K45" s="886"/>
      <c r="L45" s="948"/>
      <c r="M45" s="403" t="s">
        <v>1039</v>
      </c>
      <c r="N45" s="410"/>
      <c r="O45" s="410"/>
      <c r="P45" s="410"/>
      <c r="Q45" s="410"/>
      <c r="R45" s="410"/>
      <c r="S45" s="410"/>
      <c r="T45" s="410"/>
      <c r="U45" s="410"/>
      <c r="V45" s="410"/>
      <c r="W45" s="410"/>
      <c r="X45" s="410"/>
      <c r="Y45" s="410"/>
      <c r="Z45" s="907"/>
      <c r="AA45" s="932"/>
    </row>
    <row r="46" spans="1:27" ht="15.75" thickBot="1" x14ac:dyDescent="0.3">
      <c r="A46" s="977"/>
      <c r="B46" s="978"/>
      <c r="C46" s="979" t="s">
        <v>1093</v>
      </c>
      <c r="D46" s="923" t="s">
        <v>1094</v>
      </c>
      <c r="E46" s="924"/>
      <c r="F46" s="924"/>
      <c r="G46" s="924"/>
      <c r="H46" s="924"/>
      <c r="I46" s="924"/>
      <c r="J46" s="924"/>
      <c r="K46" s="910" t="s">
        <v>1095</v>
      </c>
      <c r="L46" s="918" t="s">
        <v>1036</v>
      </c>
      <c r="M46" s="406" t="s">
        <v>1037</v>
      </c>
      <c r="N46" s="407"/>
      <c r="O46" s="407"/>
      <c r="P46" s="407"/>
      <c r="Q46" s="407"/>
      <c r="R46" s="407" t="s">
        <v>1038</v>
      </c>
      <c r="S46" s="407"/>
      <c r="T46" s="407"/>
      <c r="U46" s="407"/>
      <c r="V46" s="407"/>
      <c r="W46" s="407"/>
      <c r="X46" s="407" t="s">
        <v>1038</v>
      </c>
      <c r="Y46" s="407"/>
      <c r="Z46" s="915">
        <f>COUNTA(N47:Y47)/COUNTA(N46:Y46)</f>
        <v>0</v>
      </c>
      <c r="AA46" s="932"/>
    </row>
    <row r="47" spans="1:27" ht="15.75" thickBot="1" x14ac:dyDescent="0.3">
      <c r="A47" s="977"/>
      <c r="B47" s="978"/>
      <c r="C47" s="980"/>
      <c r="D47" s="925"/>
      <c r="E47" s="926"/>
      <c r="F47" s="926"/>
      <c r="G47" s="926"/>
      <c r="H47" s="926"/>
      <c r="I47" s="926"/>
      <c r="J47" s="926"/>
      <c r="K47" s="886"/>
      <c r="L47" s="919"/>
      <c r="M47" s="403" t="s">
        <v>1039</v>
      </c>
      <c r="N47" s="410"/>
      <c r="O47" s="410"/>
      <c r="P47" s="410"/>
      <c r="Q47" s="410"/>
      <c r="R47" s="410"/>
      <c r="S47" s="410"/>
      <c r="T47" s="410"/>
      <c r="U47" s="410"/>
      <c r="V47" s="410"/>
      <c r="W47" s="410"/>
      <c r="X47" s="410"/>
      <c r="Y47" s="410"/>
      <c r="Z47" s="907"/>
      <c r="AA47" s="932"/>
    </row>
    <row r="48" spans="1:27" ht="15.75" thickBot="1" x14ac:dyDescent="0.3">
      <c r="A48" s="977"/>
      <c r="B48" s="978"/>
      <c r="C48" s="980"/>
      <c r="D48" s="923" t="s">
        <v>1096</v>
      </c>
      <c r="E48" s="924"/>
      <c r="F48" s="924"/>
      <c r="G48" s="924"/>
      <c r="H48" s="924"/>
      <c r="I48" s="924"/>
      <c r="J48" s="924"/>
      <c r="K48" s="910" t="s">
        <v>1097</v>
      </c>
      <c r="L48" s="918" t="s">
        <v>1036</v>
      </c>
      <c r="M48" s="406" t="s">
        <v>1037</v>
      </c>
      <c r="N48" s="407"/>
      <c r="O48" s="407" t="s">
        <v>1038</v>
      </c>
      <c r="P48" s="407" t="s">
        <v>1038</v>
      </c>
      <c r="Q48" s="407" t="s">
        <v>1038</v>
      </c>
      <c r="R48" s="407" t="s">
        <v>1038</v>
      </c>
      <c r="S48" s="407" t="s">
        <v>1038</v>
      </c>
      <c r="T48" s="407" t="s">
        <v>1038</v>
      </c>
      <c r="U48" s="407" t="s">
        <v>1038</v>
      </c>
      <c r="V48" s="407" t="s">
        <v>1038</v>
      </c>
      <c r="W48" s="407" t="s">
        <v>1038</v>
      </c>
      <c r="X48" s="407" t="s">
        <v>1038</v>
      </c>
      <c r="Y48" s="407" t="s">
        <v>1038</v>
      </c>
      <c r="Z48" s="915">
        <f>COUNTA(N49:Y49)/COUNTA(N48:Y48)</f>
        <v>0</v>
      </c>
      <c r="AA48" s="932"/>
    </row>
    <row r="49" spans="1:27" ht="15.75" thickBot="1" x14ac:dyDescent="0.3">
      <c r="A49" s="977"/>
      <c r="B49" s="978"/>
      <c r="C49" s="981"/>
      <c r="D49" s="925"/>
      <c r="E49" s="926"/>
      <c r="F49" s="926"/>
      <c r="G49" s="926"/>
      <c r="H49" s="926"/>
      <c r="I49" s="926"/>
      <c r="J49" s="926"/>
      <c r="K49" s="886"/>
      <c r="L49" s="919"/>
      <c r="M49" s="403" t="s">
        <v>1039</v>
      </c>
      <c r="N49" s="404"/>
      <c r="O49" s="404"/>
      <c r="P49" s="404"/>
      <c r="Q49" s="404"/>
      <c r="R49" s="404"/>
      <c r="S49" s="404"/>
      <c r="T49" s="404"/>
      <c r="U49" s="404"/>
      <c r="V49" s="404"/>
      <c r="W49" s="404"/>
      <c r="X49" s="404"/>
      <c r="Y49" s="404"/>
      <c r="Z49" s="907"/>
      <c r="AA49" s="932"/>
    </row>
    <row r="50" spans="1:27" ht="15.75" thickBot="1" x14ac:dyDescent="0.3">
      <c r="A50" s="977"/>
      <c r="B50" s="978"/>
      <c r="C50" s="955" t="s">
        <v>1098</v>
      </c>
      <c r="D50" s="923" t="s">
        <v>1099</v>
      </c>
      <c r="E50" s="924"/>
      <c r="F50" s="924"/>
      <c r="G50" s="924"/>
      <c r="H50" s="924"/>
      <c r="I50" s="924"/>
      <c r="J50" s="924"/>
      <c r="K50" s="953" t="s">
        <v>1100</v>
      </c>
      <c r="L50" s="918" t="s">
        <v>1036</v>
      </c>
      <c r="M50" s="406" t="s">
        <v>1037</v>
      </c>
      <c r="N50" s="407"/>
      <c r="O50" s="407"/>
      <c r="P50" s="407"/>
      <c r="Q50" s="407" t="s">
        <v>1038</v>
      </c>
      <c r="R50" s="407"/>
      <c r="S50" s="407"/>
      <c r="T50" s="407"/>
      <c r="U50" s="407" t="s">
        <v>1038</v>
      </c>
      <c r="V50" s="407"/>
      <c r="W50" s="407"/>
      <c r="X50" s="407"/>
      <c r="Y50" s="407" t="s">
        <v>1038</v>
      </c>
      <c r="Z50" s="915">
        <f>COUNTA(N51:Y51)/COUNTA(N50:Y50)</f>
        <v>0</v>
      </c>
      <c r="AA50" s="932"/>
    </row>
    <row r="51" spans="1:27" ht="15.75" thickBot="1" x14ac:dyDescent="0.3">
      <c r="A51" s="977"/>
      <c r="B51" s="978"/>
      <c r="C51" s="917"/>
      <c r="D51" s="925"/>
      <c r="E51" s="926"/>
      <c r="F51" s="926"/>
      <c r="G51" s="926"/>
      <c r="H51" s="926"/>
      <c r="I51" s="926"/>
      <c r="J51" s="926"/>
      <c r="K51" s="886"/>
      <c r="L51" s="919"/>
      <c r="M51" s="403" t="s">
        <v>1039</v>
      </c>
      <c r="N51" s="404"/>
      <c r="O51" s="404"/>
      <c r="P51" s="404"/>
      <c r="Q51" s="404"/>
      <c r="R51" s="404"/>
      <c r="S51" s="404"/>
      <c r="T51" s="404"/>
      <c r="U51" s="404"/>
      <c r="V51" s="404"/>
      <c r="W51" s="404"/>
      <c r="X51" s="404"/>
      <c r="Y51" s="404"/>
      <c r="Z51" s="907"/>
      <c r="AA51" s="932"/>
    </row>
    <row r="52" spans="1:27" ht="15.75" thickBot="1" x14ac:dyDescent="0.3">
      <c r="A52" s="977"/>
      <c r="B52" s="978"/>
      <c r="C52" s="956" t="s">
        <v>1101</v>
      </c>
      <c r="D52" s="923" t="s">
        <v>1102</v>
      </c>
      <c r="E52" s="924"/>
      <c r="F52" s="924"/>
      <c r="G52" s="924"/>
      <c r="H52" s="924"/>
      <c r="I52" s="924"/>
      <c r="J52" s="924"/>
      <c r="K52" s="959" t="s">
        <v>1103</v>
      </c>
      <c r="L52" s="913" t="s">
        <v>1036</v>
      </c>
      <c r="M52" s="406" t="s">
        <v>1037</v>
      </c>
      <c r="N52" s="407"/>
      <c r="O52" s="407" t="s">
        <v>1038</v>
      </c>
      <c r="P52" s="407"/>
      <c r="Q52" s="407" t="s">
        <v>1038</v>
      </c>
      <c r="R52" s="407"/>
      <c r="S52" s="407" t="s">
        <v>1038</v>
      </c>
      <c r="T52" s="407"/>
      <c r="U52" s="407" t="s">
        <v>1038</v>
      </c>
      <c r="V52" s="407"/>
      <c r="W52" s="407" t="s">
        <v>1037</v>
      </c>
      <c r="X52" s="407"/>
      <c r="Y52" s="407" t="s">
        <v>1038</v>
      </c>
      <c r="Z52" s="915">
        <f>COUNTA(N53:Y53)/COUNTA(N52:Y52)</f>
        <v>0</v>
      </c>
      <c r="AA52" s="932"/>
    </row>
    <row r="53" spans="1:27" ht="15.75" thickBot="1" x14ac:dyDescent="0.3">
      <c r="A53" s="977"/>
      <c r="B53" s="978"/>
      <c r="C53" s="957"/>
      <c r="D53" s="925"/>
      <c r="E53" s="926"/>
      <c r="F53" s="926"/>
      <c r="G53" s="926"/>
      <c r="H53" s="926"/>
      <c r="I53" s="926"/>
      <c r="J53" s="926"/>
      <c r="K53" s="960"/>
      <c r="L53" s="914"/>
      <c r="M53" s="403" t="s">
        <v>1039</v>
      </c>
      <c r="N53" s="404"/>
      <c r="O53" s="404"/>
      <c r="P53" s="404"/>
      <c r="Q53" s="404"/>
      <c r="R53" s="404"/>
      <c r="S53" s="404"/>
      <c r="T53" s="404"/>
      <c r="U53" s="404"/>
      <c r="V53" s="404"/>
      <c r="W53" s="404"/>
      <c r="X53" s="404"/>
      <c r="Y53" s="404"/>
      <c r="Z53" s="907"/>
      <c r="AA53" s="932"/>
    </row>
    <row r="54" spans="1:27" ht="15.75" thickBot="1" x14ac:dyDescent="0.3">
      <c r="A54" s="977"/>
      <c r="B54" s="978"/>
      <c r="C54" s="957"/>
      <c r="D54" s="889" t="s">
        <v>1104</v>
      </c>
      <c r="E54" s="920"/>
      <c r="F54" s="920"/>
      <c r="G54" s="920"/>
      <c r="H54" s="920"/>
      <c r="I54" s="920"/>
      <c r="J54" s="920"/>
      <c r="K54" s="910" t="s">
        <v>1105</v>
      </c>
      <c r="L54" s="913" t="s">
        <v>1036</v>
      </c>
      <c r="M54" s="406" t="s">
        <v>1037</v>
      </c>
      <c r="N54" s="407"/>
      <c r="O54" s="407" t="s">
        <v>1038</v>
      </c>
      <c r="P54" s="407"/>
      <c r="Q54" s="407" t="s">
        <v>1037</v>
      </c>
      <c r="R54" s="407"/>
      <c r="S54" s="417" t="s">
        <v>1038</v>
      </c>
      <c r="T54" s="407"/>
      <c r="U54" s="407" t="s">
        <v>1038</v>
      </c>
      <c r="V54" s="407"/>
      <c r="W54" s="407" t="s">
        <v>1037</v>
      </c>
      <c r="X54" s="407"/>
      <c r="Y54" s="417" t="s">
        <v>1038</v>
      </c>
      <c r="Z54" s="915">
        <f>COUNTA(N55:Y55)/COUNTA(N54:Y54)</f>
        <v>0</v>
      </c>
      <c r="AA54" s="932"/>
    </row>
    <row r="55" spans="1:27" ht="15.75" thickBot="1" x14ac:dyDescent="0.3">
      <c r="A55" s="977"/>
      <c r="B55" s="978"/>
      <c r="C55" s="957"/>
      <c r="D55" s="921"/>
      <c r="E55" s="922"/>
      <c r="F55" s="922"/>
      <c r="G55" s="922"/>
      <c r="H55" s="922"/>
      <c r="I55" s="922"/>
      <c r="J55" s="922"/>
      <c r="K55" s="886"/>
      <c r="L55" s="914"/>
      <c r="M55" s="403" t="s">
        <v>1039</v>
      </c>
      <c r="N55" s="410"/>
      <c r="O55" s="410"/>
      <c r="P55" s="410"/>
      <c r="Q55" s="410"/>
      <c r="R55" s="410"/>
      <c r="S55" s="410"/>
      <c r="T55" s="410"/>
      <c r="U55" s="410"/>
      <c r="V55" s="410"/>
      <c r="W55" s="410"/>
      <c r="X55" s="410"/>
      <c r="Y55" s="410"/>
      <c r="Z55" s="907"/>
      <c r="AA55" s="932"/>
    </row>
    <row r="56" spans="1:27" ht="15.75" thickBot="1" x14ac:dyDescent="0.3">
      <c r="A56" s="977"/>
      <c r="B56" s="978"/>
      <c r="C56" s="957"/>
      <c r="D56" s="949" t="s">
        <v>1106</v>
      </c>
      <c r="E56" s="950"/>
      <c r="F56" s="950"/>
      <c r="G56" s="950"/>
      <c r="H56" s="950"/>
      <c r="I56" s="950"/>
      <c r="J56" s="950"/>
      <c r="K56" s="910" t="s">
        <v>1107</v>
      </c>
      <c r="L56" s="913" t="s">
        <v>1036</v>
      </c>
      <c r="M56" s="406" t="s">
        <v>1037</v>
      </c>
      <c r="N56" s="407"/>
      <c r="O56" s="407"/>
      <c r="P56" s="407"/>
      <c r="Q56" s="407"/>
      <c r="R56" s="407"/>
      <c r="S56" s="407" t="s">
        <v>1038</v>
      </c>
      <c r="T56" s="407"/>
      <c r="U56" s="407"/>
      <c r="V56" s="407"/>
      <c r="W56" s="407"/>
      <c r="X56" s="407"/>
      <c r="Y56" s="407" t="s">
        <v>1038</v>
      </c>
      <c r="Z56" s="915">
        <f>COUNTA(N57:Y57)/COUNTA(N56:Y56)</f>
        <v>0</v>
      </c>
      <c r="AA56" s="932"/>
    </row>
    <row r="57" spans="1:27" ht="15.75" thickBot="1" x14ac:dyDescent="0.3">
      <c r="A57" s="977"/>
      <c r="B57" s="978"/>
      <c r="C57" s="957"/>
      <c r="D57" s="951"/>
      <c r="E57" s="952"/>
      <c r="F57" s="952"/>
      <c r="G57" s="952"/>
      <c r="H57" s="952"/>
      <c r="I57" s="952"/>
      <c r="J57" s="952"/>
      <c r="K57" s="953"/>
      <c r="L57" s="954"/>
      <c r="M57" s="403" t="s">
        <v>1039</v>
      </c>
      <c r="N57" s="404"/>
      <c r="O57" s="404"/>
      <c r="P57" s="404"/>
      <c r="Q57" s="404"/>
      <c r="R57" s="404"/>
      <c r="S57" s="404"/>
      <c r="T57" s="404"/>
      <c r="U57" s="404"/>
      <c r="V57" s="404"/>
      <c r="W57" s="404"/>
      <c r="X57" s="404"/>
      <c r="Y57" s="404"/>
      <c r="Z57" s="907"/>
      <c r="AA57" s="932"/>
    </row>
    <row r="58" spans="1:27" ht="15.75" thickBot="1" x14ac:dyDescent="0.3">
      <c r="A58" s="977"/>
      <c r="B58" s="978"/>
      <c r="C58" s="957"/>
      <c r="D58" s="963" t="s">
        <v>1108</v>
      </c>
      <c r="E58" s="963"/>
      <c r="F58" s="963"/>
      <c r="G58" s="963"/>
      <c r="H58" s="963"/>
      <c r="I58" s="963"/>
      <c r="J58" s="963"/>
      <c r="K58" s="964" t="s">
        <v>1109</v>
      </c>
      <c r="L58" s="948" t="s">
        <v>1036</v>
      </c>
      <c r="M58" s="406" t="s">
        <v>1037</v>
      </c>
      <c r="N58" s="407"/>
      <c r="O58" s="407"/>
      <c r="P58" s="407"/>
      <c r="Q58" s="407"/>
      <c r="R58" s="407"/>
      <c r="S58" s="407" t="s">
        <v>1038</v>
      </c>
      <c r="T58" s="407"/>
      <c r="U58" s="407"/>
      <c r="V58" s="407"/>
      <c r="W58" s="407"/>
      <c r="X58" s="407"/>
      <c r="Y58" s="407" t="s">
        <v>1038</v>
      </c>
      <c r="Z58" s="915">
        <f>COUNTA(N59:Y59)/COUNTA(N58:Y58)</f>
        <v>0</v>
      </c>
      <c r="AA58" s="932"/>
    </row>
    <row r="59" spans="1:27" ht="15.75" thickBot="1" x14ac:dyDescent="0.3">
      <c r="A59" s="977"/>
      <c r="B59" s="978"/>
      <c r="C59" s="957"/>
      <c r="D59" s="952"/>
      <c r="E59" s="952"/>
      <c r="F59" s="952"/>
      <c r="G59" s="952"/>
      <c r="H59" s="952"/>
      <c r="I59" s="952"/>
      <c r="J59" s="952"/>
      <c r="K59" s="965"/>
      <c r="L59" s="948"/>
      <c r="M59" s="418" t="s">
        <v>1039</v>
      </c>
      <c r="N59" s="404"/>
      <c r="O59" s="404"/>
      <c r="P59" s="404"/>
      <c r="Q59" s="404"/>
      <c r="R59" s="404"/>
      <c r="S59" s="404"/>
      <c r="T59" s="404"/>
      <c r="U59" s="404"/>
      <c r="V59" s="404"/>
      <c r="W59" s="404"/>
      <c r="X59" s="404"/>
      <c r="Y59" s="404"/>
      <c r="Z59" s="907"/>
      <c r="AA59" s="932"/>
    </row>
    <row r="60" spans="1:27" ht="15.75" thickBot="1" x14ac:dyDescent="0.3">
      <c r="A60" s="977"/>
      <c r="B60" s="978"/>
      <c r="C60" s="957"/>
      <c r="D60" s="966" t="s">
        <v>1110</v>
      </c>
      <c r="E60" s="967"/>
      <c r="F60" s="967"/>
      <c r="G60" s="967"/>
      <c r="H60" s="967"/>
      <c r="I60" s="967"/>
      <c r="J60" s="968"/>
      <c r="K60" s="965" t="s">
        <v>1111</v>
      </c>
      <c r="L60" s="948" t="s">
        <v>1036</v>
      </c>
      <c r="M60" s="406" t="s">
        <v>1037</v>
      </c>
      <c r="N60" s="407"/>
      <c r="O60" s="407"/>
      <c r="P60" s="407" t="s">
        <v>1038</v>
      </c>
      <c r="Q60" s="407"/>
      <c r="R60" s="407"/>
      <c r="S60" s="407" t="s">
        <v>1038</v>
      </c>
      <c r="T60" s="407"/>
      <c r="U60" s="407"/>
      <c r="V60" s="407" t="s">
        <v>1038</v>
      </c>
      <c r="W60" s="407"/>
      <c r="X60" s="407" t="s">
        <v>1038</v>
      </c>
      <c r="Y60" s="407"/>
      <c r="Z60" s="915">
        <f>COUNTA(N61:Y61)/COUNTA(N60:Y60)</f>
        <v>0</v>
      </c>
      <c r="AA60" s="932"/>
    </row>
    <row r="61" spans="1:27" ht="15.75" thickBot="1" x14ac:dyDescent="0.3">
      <c r="A61" s="977"/>
      <c r="B61" s="978"/>
      <c r="C61" s="957"/>
      <c r="D61" s="969"/>
      <c r="E61" s="970"/>
      <c r="F61" s="970"/>
      <c r="G61" s="970"/>
      <c r="H61" s="970"/>
      <c r="I61" s="970"/>
      <c r="J61" s="971"/>
      <c r="K61" s="972"/>
      <c r="L61" s="948"/>
      <c r="M61" s="418" t="s">
        <v>1039</v>
      </c>
      <c r="N61" s="404"/>
      <c r="O61" s="404"/>
      <c r="P61" s="404"/>
      <c r="Q61" s="404"/>
      <c r="R61" s="404"/>
      <c r="S61" s="404"/>
      <c r="T61" s="404"/>
      <c r="U61" s="404"/>
      <c r="V61" s="404"/>
      <c r="W61" s="404"/>
      <c r="X61" s="404"/>
      <c r="Y61" s="404"/>
      <c r="Z61" s="907"/>
      <c r="AA61" s="932"/>
    </row>
    <row r="62" spans="1:27" ht="15.75" thickBot="1" x14ac:dyDescent="0.3">
      <c r="A62" s="977"/>
      <c r="B62" s="978"/>
      <c r="C62" s="957"/>
      <c r="D62" s="963" t="s">
        <v>1112</v>
      </c>
      <c r="E62" s="963"/>
      <c r="F62" s="963"/>
      <c r="G62" s="963"/>
      <c r="H62" s="963"/>
      <c r="I62" s="963"/>
      <c r="J62" s="963"/>
      <c r="K62" s="964" t="s">
        <v>1113</v>
      </c>
      <c r="L62" s="948" t="s">
        <v>1036</v>
      </c>
      <c r="M62" s="419" t="s">
        <v>1037</v>
      </c>
      <c r="N62" s="407"/>
      <c r="O62" s="407"/>
      <c r="P62" s="407"/>
      <c r="Q62" s="407"/>
      <c r="R62" s="407"/>
      <c r="S62" s="407"/>
      <c r="T62" s="407"/>
      <c r="U62" s="407"/>
      <c r="V62" s="407" t="s">
        <v>1038</v>
      </c>
      <c r="W62" s="407" t="s">
        <v>1038</v>
      </c>
      <c r="X62" s="407"/>
      <c r="Y62" s="407"/>
      <c r="Z62" s="915">
        <f>COUNTA(N63:Y63)/COUNTA(N62:Y62)</f>
        <v>0</v>
      </c>
      <c r="AA62" s="932"/>
    </row>
    <row r="63" spans="1:27" ht="15.75" thickBot="1" x14ac:dyDescent="0.3">
      <c r="A63" s="977"/>
      <c r="B63" s="978"/>
      <c r="C63" s="957"/>
      <c r="D63" s="963"/>
      <c r="E63" s="963"/>
      <c r="F63" s="963"/>
      <c r="G63" s="963"/>
      <c r="H63" s="963"/>
      <c r="I63" s="963"/>
      <c r="J63" s="963"/>
      <c r="K63" s="964"/>
      <c r="L63" s="948"/>
      <c r="M63" s="420" t="s">
        <v>1039</v>
      </c>
      <c r="N63" s="404"/>
      <c r="O63" s="404"/>
      <c r="P63" s="404"/>
      <c r="Q63" s="404"/>
      <c r="R63" s="404"/>
      <c r="S63" s="404"/>
      <c r="T63" s="404"/>
      <c r="U63" s="404"/>
      <c r="V63" s="404"/>
      <c r="W63" s="404"/>
      <c r="X63" s="404"/>
      <c r="Y63" s="404"/>
      <c r="Z63" s="907"/>
      <c r="AA63" s="932"/>
    </row>
    <row r="64" spans="1:27" ht="15.75" thickBot="1" x14ac:dyDescent="0.3">
      <c r="A64" s="977"/>
      <c r="B64" s="978"/>
      <c r="C64" s="957"/>
      <c r="D64" s="942" t="s">
        <v>1114</v>
      </c>
      <c r="E64" s="942"/>
      <c r="F64" s="942"/>
      <c r="G64" s="942"/>
      <c r="H64" s="942"/>
      <c r="I64" s="942"/>
      <c r="J64" s="942"/>
      <c r="K64" s="961" t="s">
        <v>1115</v>
      </c>
      <c r="L64" s="948" t="s">
        <v>1036</v>
      </c>
      <c r="M64" s="406" t="s">
        <v>1037</v>
      </c>
      <c r="N64" s="407"/>
      <c r="O64" s="407"/>
      <c r="P64" s="407"/>
      <c r="Q64" s="407"/>
      <c r="R64" s="407"/>
      <c r="S64" s="407" t="s">
        <v>1038</v>
      </c>
      <c r="T64" s="407"/>
      <c r="U64" s="407"/>
      <c r="V64" s="407"/>
      <c r="W64" s="407"/>
      <c r="X64" s="407"/>
      <c r="Y64" s="407" t="s">
        <v>1038</v>
      </c>
      <c r="Z64" s="915">
        <f>COUNTA(N65:Y65)/COUNTA(N64:Y64)</f>
        <v>0</v>
      </c>
      <c r="AA64" s="932"/>
    </row>
    <row r="65" spans="1:27" ht="15.75" thickBot="1" x14ac:dyDescent="0.3">
      <c r="A65" s="977"/>
      <c r="B65" s="978"/>
      <c r="C65" s="958"/>
      <c r="D65" s="943"/>
      <c r="E65" s="943"/>
      <c r="F65" s="943"/>
      <c r="G65" s="943"/>
      <c r="H65" s="943"/>
      <c r="I65" s="943"/>
      <c r="J65" s="943"/>
      <c r="K65" s="962"/>
      <c r="L65" s="948"/>
      <c r="M65" s="403" t="s">
        <v>1039</v>
      </c>
      <c r="N65" s="410"/>
      <c r="O65" s="410"/>
      <c r="P65" s="410"/>
      <c r="Q65" s="410"/>
      <c r="R65" s="410"/>
      <c r="S65" s="410"/>
      <c r="T65" s="410"/>
      <c r="U65" s="410"/>
      <c r="V65" s="410"/>
      <c r="W65" s="410"/>
      <c r="X65" s="410"/>
      <c r="Y65" s="410"/>
      <c r="Z65" s="907"/>
      <c r="AA65" s="933"/>
    </row>
    <row r="66" spans="1:27" ht="15.75" thickBot="1" x14ac:dyDescent="0.3">
      <c r="A66" s="973" t="s">
        <v>1116</v>
      </c>
      <c r="B66" s="975" t="s">
        <v>1117</v>
      </c>
      <c r="C66" s="976" t="s">
        <v>1118</v>
      </c>
      <c r="D66" s="923" t="s">
        <v>1119</v>
      </c>
      <c r="E66" s="924"/>
      <c r="F66" s="924"/>
      <c r="G66" s="924"/>
      <c r="H66" s="924"/>
      <c r="I66" s="924"/>
      <c r="J66" s="924"/>
      <c r="K66" s="910" t="s">
        <v>1120</v>
      </c>
      <c r="L66" s="918" t="s">
        <v>1036</v>
      </c>
      <c r="M66" s="400" t="s">
        <v>1037</v>
      </c>
      <c r="N66" s="409"/>
      <c r="O66" s="409"/>
      <c r="P66" s="401" t="s">
        <v>1038</v>
      </c>
      <c r="Q66" s="409" t="s">
        <v>1038</v>
      </c>
      <c r="R66" s="409" t="s">
        <v>1038</v>
      </c>
      <c r="S66" s="401" t="s">
        <v>1038</v>
      </c>
      <c r="T66" s="409" t="s">
        <v>1038</v>
      </c>
      <c r="U66" s="409" t="s">
        <v>1038</v>
      </c>
      <c r="V66" s="401" t="s">
        <v>1038</v>
      </c>
      <c r="W66" s="409" t="s">
        <v>1038</v>
      </c>
      <c r="X66" s="409" t="s">
        <v>1038</v>
      </c>
      <c r="Y66" s="401" t="s">
        <v>1038</v>
      </c>
      <c r="Z66" s="906">
        <f>COUNTA(N67:Y67)/COUNTA(N66:Y66)</f>
        <v>0</v>
      </c>
      <c r="AA66" s="982">
        <f>AVERAGE(Z66:Z71)</f>
        <v>0</v>
      </c>
    </row>
    <row r="67" spans="1:27" ht="15.75" thickBot="1" x14ac:dyDescent="0.3">
      <c r="A67" s="974"/>
      <c r="B67" s="974"/>
      <c r="C67" s="917"/>
      <c r="D67" s="925"/>
      <c r="E67" s="926"/>
      <c r="F67" s="926"/>
      <c r="G67" s="926"/>
      <c r="H67" s="926"/>
      <c r="I67" s="926"/>
      <c r="J67" s="926"/>
      <c r="K67" s="886"/>
      <c r="L67" s="919"/>
      <c r="M67" s="403" t="s">
        <v>1039</v>
      </c>
      <c r="N67" s="410"/>
      <c r="O67" s="410"/>
      <c r="P67" s="410"/>
      <c r="Q67" s="410"/>
      <c r="R67" s="410"/>
      <c r="S67" s="410"/>
      <c r="T67" s="410"/>
      <c r="U67" s="410"/>
      <c r="V67" s="410"/>
      <c r="W67" s="410"/>
      <c r="X67" s="410"/>
      <c r="Y67" s="410"/>
      <c r="Z67" s="907"/>
      <c r="AA67" s="983"/>
    </row>
    <row r="68" spans="1:27" ht="15.75" thickBot="1" x14ac:dyDescent="0.3">
      <c r="A68" s="974"/>
      <c r="B68" s="974"/>
      <c r="C68" s="917"/>
      <c r="D68" s="923" t="s">
        <v>1121</v>
      </c>
      <c r="E68" s="924"/>
      <c r="F68" s="924"/>
      <c r="G68" s="924"/>
      <c r="H68" s="924"/>
      <c r="I68" s="924"/>
      <c r="J68" s="924"/>
      <c r="K68" s="910" t="s">
        <v>1122</v>
      </c>
      <c r="L68" s="918" t="s">
        <v>1036</v>
      </c>
      <c r="M68" s="406" t="s">
        <v>1037</v>
      </c>
      <c r="N68" s="411"/>
      <c r="O68" s="411"/>
      <c r="P68" s="411"/>
      <c r="Q68" s="411"/>
      <c r="R68" s="411"/>
      <c r="S68" s="411"/>
      <c r="T68" s="411"/>
      <c r="U68" s="411"/>
      <c r="V68" s="411" t="s">
        <v>1038</v>
      </c>
      <c r="W68" s="411" t="s">
        <v>1038</v>
      </c>
      <c r="X68" s="407"/>
      <c r="Y68" s="407"/>
      <c r="Z68" s="915">
        <f>COUNTA(N69:Y69)/COUNTA(N68:Y68)</f>
        <v>0</v>
      </c>
      <c r="AA68" s="983"/>
    </row>
    <row r="69" spans="1:27" ht="15.75" thickBot="1" x14ac:dyDescent="0.3">
      <c r="A69" s="974"/>
      <c r="B69" s="974"/>
      <c r="C69" s="917"/>
      <c r="D69" s="925"/>
      <c r="E69" s="926"/>
      <c r="F69" s="926"/>
      <c r="G69" s="926"/>
      <c r="H69" s="926"/>
      <c r="I69" s="926"/>
      <c r="J69" s="926"/>
      <c r="K69" s="886"/>
      <c r="L69" s="919"/>
      <c r="M69" s="403" t="s">
        <v>1039</v>
      </c>
      <c r="N69" s="410"/>
      <c r="O69" s="410"/>
      <c r="P69" s="410"/>
      <c r="Q69" s="410"/>
      <c r="R69" s="410"/>
      <c r="S69" s="410"/>
      <c r="T69" s="410"/>
      <c r="U69" s="410"/>
      <c r="V69" s="410"/>
      <c r="W69" s="410"/>
      <c r="X69" s="410"/>
      <c r="Y69" s="410"/>
      <c r="Z69" s="907"/>
      <c r="AA69" s="983"/>
    </row>
    <row r="70" spans="1:27" ht="15.75" thickBot="1" x14ac:dyDescent="0.3">
      <c r="A70" s="974"/>
      <c r="B70" s="974"/>
      <c r="C70" s="917"/>
      <c r="D70" s="923" t="s">
        <v>1123</v>
      </c>
      <c r="E70" s="924"/>
      <c r="F70" s="924"/>
      <c r="G70" s="924"/>
      <c r="H70" s="924"/>
      <c r="I70" s="924"/>
      <c r="J70" s="924"/>
      <c r="K70" s="910" t="s">
        <v>1124</v>
      </c>
      <c r="L70" s="918" t="s">
        <v>1036</v>
      </c>
      <c r="M70" s="406" t="s">
        <v>1037</v>
      </c>
      <c r="N70" s="411"/>
      <c r="O70" s="411"/>
      <c r="P70" s="411"/>
      <c r="Q70" s="411"/>
      <c r="R70" s="411"/>
      <c r="S70" s="407"/>
      <c r="T70" s="411"/>
      <c r="U70" s="411"/>
      <c r="V70" s="411"/>
      <c r="W70" s="411"/>
      <c r="X70" s="411" t="s">
        <v>1038</v>
      </c>
      <c r="Y70" s="407"/>
      <c r="Z70" s="915">
        <f>COUNTA(N71:Y71)/COUNTA(N70:Y70)</f>
        <v>0</v>
      </c>
      <c r="AA70" s="983"/>
    </row>
    <row r="71" spans="1:27" ht="15.75" thickBot="1" x14ac:dyDescent="0.3">
      <c r="A71" s="974"/>
      <c r="B71" s="974"/>
      <c r="C71" s="917"/>
      <c r="D71" s="925"/>
      <c r="E71" s="926"/>
      <c r="F71" s="926"/>
      <c r="G71" s="926"/>
      <c r="H71" s="926"/>
      <c r="I71" s="926"/>
      <c r="J71" s="926"/>
      <c r="K71" s="886"/>
      <c r="L71" s="919"/>
      <c r="M71" s="403" t="s">
        <v>1039</v>
      </c>
      <c r="N71" s="410"/>
      <c r="O71" s="410"/>
      <c r="P71" s="410"/>
      <c r="Q71" s="410"/>
      <c r="R71" s="410"/>
      <c r="S71" s="410"/>
      <c r="T71" s="410"/>
      <c r="U71" s="410"/>
      <c r="V71" s="410"/>
      <c r="W71" s="410"/>
      <c r="X71" s="410"/>
      <c r="Y71" s="410"/>
      <c r="Z71" s="907"/>
      <c r="AA71" s="983"/>
    </row>
    <row r="72" spans="1:27" ht="15.75" thickBot="1" x14ac:dyDescent="0.3">
      <c r="A72" s="989" t="s">
        <v>1125</v>
      </c>
      <c r="B72" s="990" t="s">
        <v>1126</v>
      </c>
      <c r="C72" s="991" t="s">
        <v>1127</v>
      </c>
      <c r="D72" s="923" t="s">
        <v>1128</v>
      </c>
      <c r="E72" s="924"/>
      <c r="F72" s="924"/>
      <c r="G72" s="924"/>
      <c r="H72" s="924"/>
      <c r="I72" s="924"/>
      <c r="J72" s="924"/>
      <c r="K72" s="910" t="s">
        <v>1129</v>
      </c>
      <c r="L72" s="918" t="s">
        <v>1036</v>
      </c>
      <c r="M72" s="406" t="s">
        <v>1037</v>
      </c>
      <c r="N72" s="411"/>
      <c r="O72" s="407"/>
      <c r="P72" s="407"/>
      <c r="Q72" s="407"/>
      <c r="R72" s="411"/>
      <c r="S72" s="411"/>
      <c r="T72" s="411"/>
      <c r="U72" s="411"/>
      <c r="V72" s="411"/>
      <c r="W72" s="411"/>
      <c r="X72" s="411" t="s">
        <v>1038</v>
      </c>
      <c r="Y72" s="411"/>
      <c r="Z72" s="915">
        <f>COUNTA(N73:Y73)/COUNTA(N72:Y72)</f>
        <v>0</v>
      </c>
      <c r="AA72" s="984">
        <f>AVERAGE(Z72:Z73)</f>
        <v>0</v>
      </c>
    </row>
    <row r="73" spans="1:27" ht="15.75" thickBot="1" x14ac:dyDescent="0.3">
      <c r="A73" s="974"/>
      <c r="B73" s="974"/>
      <c r="C73" s="917"/>
      <c r="D73" s="925"/>
      <c r="E73" s="926"/>
      <c r="F73" s="926"/>
      <c r="G73" s="926"/>
      <c r="H73" s="926"/>
      <c r="I73" s="926"/>
      <c r="J73" s="926"/>
      <c r="K73" s="886"/>
      <c r="L73" s="919"/>
      <c r="M73" s="403" t="s">
        <v>1039</v>
      </c>
      <c r="N73" s="410"/>
      <c r="O73" s="410"/>
      <c r="P73" s="410"/>
      <c r="Q73" s="410"/>
      <c r="R73" s="410"/>
      <c r="S73" s="410"/>
      <c r="T73" s="410"/>
      <c r="U73" s="410"/>
      <c r="V73" s="410"/>
      <c r="W73" s="410"/>
      <c r="X73" s="410"/>
      <c r="Y73" s="410"/>
      <c r="Z73" s="907"/>
      <c r="AA73" s="983"/>
    </row>
    <row r="74" spans="1:27" x14ac:dyDescent="0.25">
      <c r="A74" s="421"/>
      <c r="B74" s="422"/>
      <c r="C74" s="423"/>
      <c r="D74" s="424"/>
      <c r="E74" s="424"/>
      <c r="F74" s="424"/>
      <c r="G74" s="424"/>
      <c r="H74" s="424"/>
      <c r="I74" s="424"/>
      <c r="J74" s="424"/>
      <c r="K74" s="425"/>
      <c r="L74" s="425"/>
      <c r="M74" s="426"/>
      <c r="N74" s="426"/>
      <c r="O74" s="426"/>
      <c r="P74" s="426"/>
      <c r="Q74" s="426"/>
      <c r="R74" s="426"/>
      <c r="S74" s="426"/>
      <c r="T74" s="426"/>
      <c r="U74" s="426"/>
      <c r="V74" s="426"/>
      <c r="W74" s="426"/>
      <c r="X74" s="426"/>
      <c r="Y74" s="426"/>
      <c r="Z74" s="427"/>
      <c r="AA74" s="427"/>
    </row>
    <row r="75" spans="1:27" ht="31.5" x14ac:dyDescent="0.25">
      <c r="A75" s="422"/>
      <c r="B75" s="423"/>
      <c r="C75" s="425"/>
      <c r="D75" s="424"/>
      <c r="E75" s="424"/>
      <c r="F75" s="424"/>
      <c r="G75" s="424"/>
      <c r="H75" s="424"/>
      <c r="I75" s="424"/>
      <c r="J75" s="428" t="s">
        <v>1130</v>
      </c>
      <c r="K75" s="429"/>
      <c r="L75" s="430"/>
      <c r="M75" s="431" t="s">
        <v>1131</v>
      </c>
      <c r="N75" s="985" t="s">
        <v>1132</v>
      </c>
      <c r="O75" s="986"/>
      <c r="P75" s="987"/>
      <c r="Q75" s="985" t="s">
        <v>1133</v>
      </c>
      <c r="R75" s="986"/>
      <c r="S75" s="987"/>
      <c r="T75" s="985" t="s">
        <v>1134</v>
      </c>
      <c r="U75" s="986"/>
      <c r="V75" s="987"/>
      <c r="W75" s="985" t="s">
        <v>1135</v>
      </c>
      <c r="X75" s="986"/>
      <c r="Y75" s="988"/>
      <c r="Z75" s="332"/>
      <c r="AA75" s="332"/>
    </row>
    <row r="76" spans="1:27" ht="38.25" x14ac:dyDescent="0.25">
      <c r="A76" s="992" t="s">
        <v>1136</v>
      </c>
      <c r="B76" s="993"/>
      <c r="C76" s="993"/>
      <c r="D76" s="993"/>
      <c r="E76" s="993"/>
      <c r="F76" s="993"/>
      <c r="G76" s="993"/>
      <c r="H76" s="993"/>
      <c r="I76" s="994"/>
      <c r="J76" s="432" t="s">
        <v>1137</v>
      </c>
      <c r="K76" s="320"/>
      <c r="L76" s="430"/>
      <c r="M76" s="433" t="s">
        <v>1138</v>
      </c>
      <c r="N76" s="995">
        <f>COUNTIF(N6:P73,"P")</f>
        <v>27</v>
      </c>
      <c r="O76" s="996"/>
      <c r="P76" s="997"/>
      <c r="Q76" s="995">
        <f>COUNTIF(Q6:S73,"P")</f>
        <v>36</v>
      </c>
      <c r="R76" s="996"/>
      <c r="S76" s="997"/>
      <c r="T76" s="995">
        <f>COUNTIF(T6:V73,"P")</f>
        <v>29</v>
      </c>
      <c r="U76" s="996"/>
      <c r="V76" s="997"/>
      <c r="W76" s="995">
        <f>COUNTIF(W6:Y73,"P")</f>
        <v>44</v>
      </c>
      <c r="X76" s="996"/>
      <c r="Y76" s="997"/>
      <c r="Z76" s="332"/>
      <c r="AA76" s="332"/>
    </row>
    <row r="77" spans="1:27" ht="25.5" x14ac:dyDescent="0.25">
      <c r="A77" s="992" t="s">
        <v>1139</v>
      </c>
      <c r="B77" s="993"/>
      <c r="C77" s="993"/>
      <c r="D77" s="993"/>
      <c r="E77" s="993"/>
      <c r="F77" s="993"/>
      <c r="G77" s="993"/>
      <c r="H77" s="993"/>
      <c r="I77" s="994"/>
      <c r="J77" s="432" t="s">
        <v>1140</v>
      </c>
      <c r="K77" s="320"/>
      <c r="L77" s="430"/>
      <c r="M77" s="433" t="s">
        <v>1141</v>
      </c>
      <c r="N77" s="995">
        <f>COUNTIF(N6:P73,"E")</f>
        <v>0</v>
      </c>
      <c r="O77" s="998"/>
      <c r="P77" s="999"/>
      <c r="Q77" s="995">
        <f>COUNTIF(Q6:S73,"E")</f>
        <v>0</v>
      </c>
      <c r="R77" s="998"/>
      <c r="S77" s="999"/>
      <c r="T77" s="995">
        <f>COUNTIF(T12:V73,"E")</f>
        <v>0</v>
      </c>
      <c r="U77" s="998"/>
      <c r="V77" s="999"/>
      <c r="W77" s="995">
        <f>COUNTIF(W12:Y73,"E")</f>
        <v>0</v>
      </c>
      <c r="X77" s="998"/>
      <c r="Y77" s="999"/>
      <c r="Z77" s="427"/>
      <c r="AA77" s="427"/>
    </row>
    <row r="78" spans="1:27" ht="25.5" x14ac:dyDescent="0.25">
      <c r="A78" s="992" t="s">
        <v>1142</v>
      </c>
      <c r="B78" s="993"/>
      <c r="C78" s="993"/>
      <c r="D78" s="993"/>
      <c r="E78" s="993"/>
      <c r="F78" s="993"/>
      <c r="G78" s="993"/>
      <c r="H78" s="993"/>
      <c r="I78" s="994"/>
      <c r="J78" s="432" t="s">
        <v>1143</v>
      </c>
      <c r="K78" s="320"/>
      <c r="L78" s="430"/>
      <c r="M78" s="433" t="s">
        <v>1144</v>
      </c>
      <c r="N78" s="1000">
        <f>N77/N76</f>
        <v>0</v>
      </c>
      <c r="O78" s="1001"/>
      <c r="P78" s="1002"/>
      <c r="Q78" s="1000">
        <f>Q77/Q76</f>
        <v>0</v>
      </c>
      <c r="R78" s="1001"/>
      <c r="S78" s="1002"/>
      <c r="T78" s="1000">
        <f>T77/T76</f>
        <v>0</v>
      </c>
      <c r="U78" s="1001"/>
      <c r="V78" s="1002"/>
      <c r="W78" s="1000">
        <f>W77/W76</f>
        <v>0</v>
      </c>
      <c r="X78" s="1001"/>
      <c r="Y78" s="1002"/>
      <c r="Z78" s="427"/>
      <c r="AA78" s="427"/>
    </row>
    <row r="79" spans="1:27" ht="18" x14ac:dyDescent="0.25">
      <c r="A79" s="332"/>
      <c r="B79" s="332"/>
      <c r="C79" s="395"/>
      <c r="D79" s="394"/>
      <c r="E79" s="394"/>
      <c r="F79" s="394"/>
      <c r="G79" s="394"/>
      <c r="H79" s="394"/>
      <c r="I79" s="394"/>
      <c r="J79" s="394"/>
      <c r="K79" s="395"/>
      <c r="L79" s="395"/>
      <c r="M79" s="395"/>
      <c r="N79" s="434"/>
      <c r="O79" s="434"/>
      <c r="P79" s="434"/>
      <c r="Q79" s="434"/>
      <c r="R79" s="434"/>
      <c r="S79" s="434"/>
      <c r="T79" s="434"/>
      <c r="U79" s="434"/>
      <c r="V79" s="434"/>
      <c r="W79" s="434"/>
      <c r="X79" s="434"/>
      <c r="Y79" s="434"/>
      <c r="Z79" s="332"/>
      <c r="AA79" s="332"/>
    </row>
    <row r="80" spans="1:27" ht="18.75" thickBot="1" x14ac:dyDescent="0.3">
      <c r="A80" s="332"/>
      <c r="B80" s="332"/>
      <c r="C80" s="435"/>
      <c r="D80" s="436"/>
      <c r="E80" s="436"/>
      <c r="F80" s="436"/>
      <c r="G80" s="436"/>
      <c r="H80" s="436"/>
      <c r="I80" s="436"/>
      <c r="J80" s="436"/>
      <c r="K80" s="435"/>
      <c r="L80" s="435"/>
      <c r="M80" s="435"/>
      <c r="N80" s="435"/>
      <c r="O80" s="435"/>
      <c r="P80" s="435"/>
      <c r="Q80" s="435"/>
      <c r="R80" s="435"/>
      <c r="S80" s="435"/>
      <c r="T80" s="435"/>
      <c r="U80" s="435"/>
      <c r="V80" s="435"/>
      <c r="W80" s="435"/>
      <c r="X80" s="435"/>
      <c r="Y80" s="435"/>
      <c r="Z80" s="332"/>
      <c r="AA80" s="332"/>
    </row>
    <row r="81" spans="1:27" ht="18.75" thickBot="1" x14ac:dyDescent="0.3">
      <c r="A81" s="332"/>
      <c r="B81" s="332"/>
      <c r="C81" s="1003" t="s">
        <v>1145</v>
      </c>
      <c r="D81" s="1004"/>
      <c r="E81" s="1004"/>
      <c r="F81" s="1004"/>
      <c r="G81" s="1004"/>
      <c r="H81" s="1004"/>
      <c r="I81" s="1004"/>
      <c r="J81" s="1004"/>
      <c r="K81" s="1004"/>
      <c r="L81" s="437" t="s">
        <v>1146</v>
      </c>
      <c r="M81" s="438" t="s">
        <v>1131</v>
      </c>
      <c r="N81" s="985" t="s">
        <v>1132</v>
      </c>
      <c r="O81" s="986"/>
      <c r="P81" s="987"/>
      <c r="Q81" s="985" t="s">
        <v>1133</v>
      </c>
      <c r="R81" s="986"/>
      <c r="S81" s="987"/>
      <c r="T81" s="985" t="s">
        <v>1134</v>
      </c>
      <c r="U81" s="986"/>
      <c r="V81" s="987"/>
      <c r="W81" s="985" t="s">
        <v>1135</v>
      </c>
      <c r="X81" s="986"/>
      <c r="Y81" s="988"/>
      <c r="Z81" s="332"/>
      <c r="AA81" s="332"/>
    </row>
    <row r="82" spans="1:27" ht="60" x14ac:dyDescent="0.25">
      <c r="A82" s="332"/>
      <c r="B82" s="332"/>
      <c r="C82" s="1021" t="s">
        <v>1147</v>
      </c>
      <c r="D82" s="1022"/>
      <c r="E82" s="1022"/>
      <c r="F82" s="1022"/>
      <c r="G82" s="1022"/>
      <c r="H82" s="1022"/>
      <c r="I82" s="1012" t="s">
        <v>1148</v>
      </c>
      <c r="J82" s="1013"/>
      <c r="K82" s="1014"/>
      <c r="L82" s="1023">
        <v>0.95</v>
      </c>
      <c r="M82" s="439" t="s">
        <v>744</v>
      </c>
      <c r="N82" s="1017">
        <f>N77</f>
        <v>0</v>
      </c>
      <c r="O82" s="1006"/>
      <c r="P82" s="1018"/>
      <c r="Q82" s="1005">
        <f>Q77</f>
        <v>0</v>
      </c>
      <c r="R82" s="1006"/>
      <c r="S82" s="1018"/>
      <c r="T82" s="1005">
        <f>T77</f>
        <v>0</v>
      </c>
      <c r="U82" s="1006"/>
      <c r="V82" s="1018"/>
      <c r="W82" s="1005">
        <f>W77</f>
        <v>0</v>
      </c>
      <c r="X82" s="1006"/>
      <c r="Y82" s="1007"/>
      <c r="Z82" s="332"/>
      <c r="AA82" s="332"/>
    </row>
    <row r="83" spans="1:27" ht="60" x14ac:dyDescent="0.25">
      <c r="A83" s="332"/>
      <c r="B83" s="332"/>
      <c r="C83" s="1008" t="s">
        <v>1149</v>
      </c>
      <c r="D83" s="1009"/>
      <c r="E83" s="1009"/>
      <c r="F83" s="1009"/>
      <c r="G83" s="1009"/>
      <c r="H83" s="1009"/>
      <c r="I83" s="1012" t="s">
        <v>1150</v>
      </c>
      <c r="J83" s="1013"/>
      <c r="K83" s="1014"/>
      <c r="L83" s="1024"/>
      <c r="M83" s="439" t="s">
        <v>1151</v>
      </c>
      <c r="N83" s="1017">
        <f>N76</f>
        <v>27</v>
      </c>
      <c r="O83" s="1006"/>
      <c r="P83" s="1018"/>
      <c r="Q83" s="1005">
        <f>Q76</f>
        <v>36</v>
      </c>
      <c r="R83" s="1006"/>
      <c r="S83" s="1018"/>
      <c r="T83" s="1005">
        <f>T76</f>
        <v>29</v>
      </c>
      <c r="U83" s="1006"/>
      <c r="V83" s="1018"/>
      <c r="W83" s="1005">
        <f>W76</f>
        <v>44</v>
      </c>
      <c r="X83" s="1006"/>
      <c r="Y83" s="1007"/>
      <c r="Z83" s="332"/>
      <c r="AA83" s="332"/>
    </row>
    <row r="84" spans="1:27" ht="60.75" thickBot="1" x14ac:dyDescent="0.3">
      <c r="A84" s="332"/>
      <c r="B84" s="332"/>
      <c r="C84" s="1010"/>
      <c r="D84" s="1011"/>
      <c r="E84" s="1011"/>
      <c r="F84" s="1011"/>
      <c r="G84" s="1011"/>
      <c r="H84" s="1011"/>
      <c r="I84" s="1015"/>
      <c r="J84" s="1015"/>
      <c r="K84" s="1016"/>
      <c r="L84" s="1024"/>
      <c r="M84" s="439" t="s">
        <v>1152</v>
      </c>
      <c r="N84" s="1019">
        <f>+N82/N83</f>
        <v>0</v>
      </c>
      <c r="O84" s="1006"/>
      <c r="P84" s="1018"/>
      <c r="Q84" s="1020">
        <f>+Q82/Q83</f>
        <v>0</v>
      </c>
      <c r="R84" s="1006"/>
      <c r="S84" s="1018"/>
      <c r="T84" s="1020">
        <f>+T82/T83</f>
        <v>0</v>
      </c>
      <c r="U84" s="1006"/>
      <c r="V84" s="1018"/>
      <c r="W84" s="1020">
        <f>+W82/W83</f>
        <v>0</v>
      </c>
      <c r="X84" s="1006"/>
      <c r="Y84" s="1007"/>
      <c r="Z84" s="332"/>
      <c r="AA84" s="332"/>
    </row>
    <row r="85" spans="1:27" ht="45" x14ac:dyDescent="0.25">
      <c r="A85" s="332"/>
      <c r="B85" s="332"/>
      <c r="C85" s="1025"/>
      <c r="D85" s="1026"/>
      <c r="E85" s="1026"/>
      <c r="F85" s="1026"/>
      <c r="G85" s="1026"/>
      <c r="H85" s="1026"/>
      <c r="I85" s="1026"/>
      <c r="J85" s="1026"/>
      <c r="K85" s="1026"/>
      <c r="L85" s="1026"/>
      <c r="M85" s="439" t="s">
        <v>1153</v>
      </c>
      <c r="N85" s="1030">
        <f>+N84</f>
        <v>0</v>
      </c>
      <c r="O85" s="1031"/>
      <c r="P85" s="1032"/>
      <c r="Q85" s="1033">
        <f>+(N85+Q84)/2</f>
        <v>0</v>
      </c>
      <c r="R85" s="1031"/>
      <c r="S85" s="1032"/>
      <c r="T85" s="1033">
        <f>+(Q85*2+T84)/3</f>
        <v>0</v>
      </c>
      <c r="U85" s="1031"/>
      <c r="V85" s="1032"/>
      <c r="W85" s="1033">
        <f>+(T85*3+W84)/4</f>
        <v>0</v>
      </c>
      <c r="X85" s="1031"/>
      <c r="Y85" s="1034"/>
      <c r="Z85" s="332"/>
      <c r="AA85" s="332"/>
    </row>
    <row r="86" spans="1:27" ht="18.75" thickBot="1" x14ac:dyDescent="0.3">
      <c r="A86" s="332"/>
      <c r="B86" s="332"/>
      <c r="C86" s="1027"/>
      <c r="D86" s="1028"/>
      <c r="E86" s="1028"/>
      <c r="F86" s="1028"/>
      <c r="G86" s="1028"/>
      <c r="H86" s="1028"/>
      <c r="I86" s="1028"/>
      <c r="J86" s="1028"/>
      <c r="K86" s="1028"/>
      <c r="L86" s="1029"/>
      <c r="M86" s="441" t="s">
        <v>820</v>
      </c>
      <c r="N86" s="1035"/>
      <c r="O86" s="996"/>
      <c r="P86" s="996"/>
      <c r="Q86" s="1035"/>
      <c r="R86" s="996"/>
      <c r="S86" s="996"/>
      <c r="T86" s="1035"/>
      <c r="U86" s="996"/>
      <c r="V86" s="996"/>
      <c r="W86" s="1035"/>
      <c r="X86" s="996"/>
      <c r="Y86" s="997"/>
      <c r="Z86" s="332"/>
      <c r="AA86" s="332"/>
    </row>
    <row r="87" spans="1:27" ht="18" x14ac:dyDescent="0.25">
      <c r="A87" s="332"/>
      <c r="B87" s="332"/>
      <c r="C87" s="440"/>
      <c r="D87" s="442"/>
      <c r="E87" s="442"/>
      <c r="F87" s="442"/>
      <c r="G87" s="442"/>
      <c r="H87" s="442"/>
      <c r="I87" s="442"/>
      <c r="J87" s="442"/>
      <c r="K87" s="440"/>
      <c r="L87" s="440"/>
      <c r="M87" s="332"/>
      <c r="N87" s="332"/>
      <c r="O87" s="332"/>
      <c r="P87" s="332"/>
      <c r="Q87" s="332"/>
      <c r="R87" s="332"/>
      <c r="S87" s="332"/>
      <c r="T87" s="332"/>
      <c r="U87" s="332"/>
      <c r="V87" s="332"/>
      <c r="W87" s="332"/>
      <c r="X87" s="332"/>
      <c r="Y87" s="332"/>
      <c r="Z87" s="332"/>
      <c r="AA87" s="332"/>
    </row>
    <row r="88" spans="1:27" x14ac:dyDescent="0.25">
      <c r="A88" s="332"/>
      <c r="B88" s="332"/>
      <c r="C88" s="332"/>
      <c r="D88" s="391"/>
      <c r="E88" s="391"/>
      <c r="F88" s="391"/>
      <c r="G88" s="391"/>
      <c r="H88" s="391"/>
      <c r="I88" s="391"/>
      <c r="J88" s="391"/>
      <c r="K88" s="332"/>
      <c r="L88" s="332"/>
      <c r="M88" s="332"/>
      <c r="N88" s="332"/>
      <c r="O88" s="332"/>
      <c r="P88" s="332"/>
      <c r="Q88" s="332"/>
      <c r="R88" s="332"/>
      <c r="S88" s="332"/>
      <c r="T88" s="332"/>
      <c r="U88" s="332"/>
      <c r="V88" s="332"/>
      <c r="W88" s="332"/>
      <c r="X88" s="332"/>
      <c r="Y88" s="332"/>
      <c r="Z88" s="332"/>
      <c r="AA88" s="332"/>
    </row>
    <row r="89" spans="1:27" x14ac:dyDescent="0.25">
      <c r="A89" s="332"/>
      <c r="B89" s="332"/>
      <c r="C89" s="332"/>
      <c r="D89" s="391"/>
      <c r="E89" s="391"/>
      <c r="F89" s="391"/>
      <c r="G89" s="391"/>
      <c r="H89" s="391"/>
      <c r="I89" s="391"/>
      <c r="J89" s="391"/>
      <c r="K89" s="332"/>
      <c r="L89" s="332"/>
      <c r="M89" s="332"/>
      <c r="N89" s="332"/>
      <c r="O89" s="332"/>
      <c r="P89" s="332"/>
      <c r="Q89" s="332"/>
      <c r="R89" s="332"/>
      <c r="S89" s="332"/>
      <c r="T89" s="332"/>
      <c r="U89" s="332"/>
      <c r="V89" s="332"/>
      <c r="W89" s="332"/>
      <c r="X89" s="332"/>
      <c r="Y89" s="332"/>
      <c r="Z89" s="332"/>
      <c r="AA89" s="332"/>
    </row>
    <row r="90" spans="1:27" x14ac:dyDescent="0.25">
      <c r="A90" s="332"/>
      <c r="B90" s="332"/>
      <c r="C90" s="332"/>
      <c r="D90" s="391"/>
      <c r="E90" s="391"/>
      <c r="F90" s="391"/>
      <c r="G90" s="391"/>
      <c r="H90" s="391"/>
      <c r="I90" s="391"/>
      <c r="J90" s="391"/>
      <c r="K90" s="332"/>
      <c r="L90" s="332"/>
      <c r="M90" s="332"/>
      <c r="N90" s="332"/>
      <c r="O90" s="332"/>
      <c r="P90" s="332"/>
      <c r="Q90" s="332"/>
      <c r="R90" s="332"/>
      <c r="S90" s="332"/>
      <c r="T90" s="332"/>
      <c r="U90" s="332"/>
      <c r="V90" s="332"/>
      <c r="W90" s="332"/>
      <c r="X90" s="332"/>
      <c r="Y90" s="332"/>
      <c r="Z90" s="332"/>
      <c r="AA90" s="332"/>
    </row>
    <row r="91" spans="1:27" x14ac:dyDescent="0.25">
      <c r="A91" s="332"/>
      <c r="B91" s="332"/>
      <c r="C91" s="332"/>
      <c r="D91" s="391"/>
      <c r="E91" s="391"/>
      <c r="F91" s="391"/>
      <c r="G91" s="391"/>
      <c r="H91" s="391"/>
      <c r="I91" s="391"/>
      <c r="J91" s="391"/>
      <c r="K91" s="332"/>
      <c r="L91" s="332"/>
      <c r="M91" s="332"/>
      <c r="N91" s="332"/>
      <c r="O91" s="332"/>
      <c r="P91" s="332"/>
      <c r="Q91" s="332"/>
      <c r="R91" s="332"/>
      <c r="S91" s="332"/>
      <c r="T91" s="332"/>
      <c r="U91" s="332"/>
      <c r="V91" s="332"/>
      <c r="W91" s="332"/>
      <c r="X91" s="332"/>
      <c r="Y91" s="332"/>
      <c r="Z91" s="332"/>
      <c r="AA91" s="332"/>
    </row>
    <row r="92" spans="1:27" x14ac:dyDescent="0.25">
      <c r="A92" s="332"/>
      <c r="B92" s="332"/>
      <c r="C92" s="332"/>
      <c r="D92" s="391"/>
      <c r="E92" s="391"/>
      <c r="F92" s="391"/>
      <c r="G92" s="391"/>
      <c r="H92" s="391"/>
      <c r="I92" s="391"/>
      <c r="J92" s="391"/>
      <c r="K92" s="332"/>
      <c r="L92" s="332"/>
      <c r="M92" s="332"/>
      <c r="N92" s="332"/>
      <c r="O92" s="332"/>
      <c r="P92" s="332"/>
      <c r="Q92" s="332"/>
      <c r="R92" s="332"/>
      <c r="S92" s="332"/>
      <c r="T92" s="332"/>
      <c r="U92" s="332"/>
      <c r="V92" s="332"/>
      <c r="W92" s="332"/>
      <c r="X92" s="332"/>
      <c r="Y92" s="332"/>
      <c r="Z92" s="332"/>
      <c r="AA92" s="332"/>
    </row>
    <row r="93" spans="1:27" x14ac:dyDescent="0.25">
      <c r="A93" s="332"/>
      <c r="B93" s="332"/>
      <c r="C93" s="332"/>
      <c r="D93" s="391"/>
      <c r="E93" s="391"/>
      <c r="F93" s="391"/>
      <c r="G93" s="391"/>
      <c r="H93" s="391"/>
      <c r="I93" s="391"/>
      <c r="J93" s="391"/>
      <c r="K93" s="332"/>
      <c r="L93" s="332"/>
      <c r="M93" s="332"/>
      <c r="N93" s="332"/>
      <c r="O93" s="332"/>
      <c r="P93" s="332"/>
      <c r="Q93" s="332"/>
      <c r="R93" s="332"/>
      <c r="S93" s="332"/>
      <c r="T93" s="332"/>
      <c r="U93" s="332"/>
      <c r="V93" s="332"/>
      <c r="W93" s="332"/>
      <c r="X93" s="332"/>
      <c r="Y93" s="332"/>
      <c r="Z93" s="332"/>
      <c r="AA93" s="332"/>
    </row>
    <row r="94" spans="1:27" x14ac:dyDescent="0.25">
      <c r="A94" s="332"/>
      <c r="B94" s="332"/>
      <c r="C94" s="332"/>
      <c r="D94" s="391"/>
      <c r="E94" s="391"/>
      <c r="F94" s="391"/>
      <c r="G94" s="391"/>
      <c r="H94" s="391"/>
      <c r="I94" s="391"/>
      <c r="J94" s="391"/>
      <c r="K94" s="332"/>
      <c r="L94" s="332"/>
      <c r="M94" s="332"/>
      <c r="N94" s="332"/>
      <c r="O94" s="332"/>
      <c r="P94" s="332"/>
      <c r="Q94" s="332"/>
      <c r="R94" s="332"/>
      <c r="S94" s="332"/>
      <c r="T94" s="332"/>
      <c r="U94" s="332"/>
      <c r="V94" s="332"/>
      <c r="W94" s="332"/>
      <c r="X94" s="332"/>
      <c r="Y94" s="332"/>
      <c r="Z94" s="332"/>
      <c r="AA94" s="332"/>
    </row>
    <row r="95" spans="1:27" x14ac:dyDescent="0.25">
      <c r="A95" s="332"/>
      <c r="B95" s="332"/>
      <c r="C95" s="332"/>
      <c r="D95" s="391"/>
      <c r="E95" s="391"/>
      <c r="F95" s="391"/>
      <c r="G95" s="391"/>
      <c r="H95" s="391"/>
      <c r="I95" s="391"/>
      <c r="J95" s="391"/>
      <c r="K95" s="332"/>
      <c r="L95" s="332"/>
      <c r="M95" s="332"/>
      <c r="N95" s="332"/>
      <c r="O95" s="332"/>
      <c r="P95" s="332"/>
      <c r="Q95" s="332"/>
      <c r="R95" s="332"/>
      <c r="S95" s="332"/>
      <c r="T95" s="332"/>
      <c r="U95" s="332"/>
      <c r="V95" s="332"/>
      <c r="W95" s="332"/>
      <c r="X95" s="332"/>
      <c r="Y95" s="332"/>
      <c r="Z95" s="332"/>
      <c r="AA95" s="332"/>
    </row>
    <row r="96" spans="1:27" x14ac:dyDescent="0.25">
      <c r="A96" s="332"/>
      <c r="B96" s="332"/>
      <c r="C96" s="332"/>
      <c r="D96" s="391"/>
      <c r="E96" s="391"/>
      <c r="F96" s="391"/>
      <c r="G96" s="391"/>
      <c r="H96" s="391"/>
      <c r="I96" s="391"/>
      <c r="J96" s="391"/>
      <c r="K96" s="332"/>
      <c r="L96" s="332"/>
      <c r="M96" s="332"/>
      <c r="N96" s="332"/>
      <c r="O96" s="332"/>
      <c r="P96" s="332"/>
      <c r="Q96" s="332"/>
      <c r="R96" s="332"/>
      <c r="S96" s="332"/>
      <c r="T96" s="332"/>
      <c r="U96" s="332"/>
      <c r="V96" s="332"/>
      <c r="W96" s="332"/>
      <c r="X96" s="332"/>
      <c r="Y96" s="332"/>
      <c r="Z96" s="332"/>
      <c r="AA96" s="332"/>
    </row>
    <row r="97" spans="1:27" x14ac:dyDescent="0.25">
      <c r="A97" s="332"/>
      <c r="B97" s="332"/>
      <c r="C97" s="332"/>
      <c r="D97" s="391"/>
      <c r="E97" s="391"/>
      <c r="F97" s="391"/>
      <c r="G97" s="391"/>
      <c r="H97" s="391"/>
      <c r="I97" s="391"/>
      <c r="J97" s="391"/>
      <c r="K97" s="332"/>
      <c r="L97" s="332"/>
      <c r="M97" s="332"/>
      <c r="N97" s="332"/>
      <c r="O97" s="332"/>
      <c r="P97" s="332"/>
      <c r="Q97" s="332"/>
      <c r="R97" s="332"/>
      <c r="S97" s="332"/>
      <c r="T97" s="332"/>
      <c r="U97" s="332"/>
      <c r="V97" s="332"/>
      <c r="W97" s="332"/>
      <c r="X97" s="332"/>
      <c r="Y97" s="332"/>
      <c r="Z97" s="332"/>
      <c r="AA97" s="332"/>
    </row>
    <row r="98" spans="1:27" x14ac:dyDescent="0.25">
      <c r="A98" s="332"/>
      <c r="B98" s="332"/>
      <c r="C98" s="332"/>
      <c r="D98" s="391"/>
      <c r="E98" s="391"/>
      <c r="F98" s="391"/>
      <c r="G98" s="391"/>
      <c r="H98" s="391"/>
      <c r="I98" s="391"/>
      <c r="J98" s="391"/>
      <c r="K98" s="332"/>
      <c r="L98" s="332"/>
      <c r="M98" s="332"/>
      <c r="N98" s="332"/>
      <c r="O98" s="332"/>
      <c r="P98" s="332"/>
      <c r="Q98" s="332"/>
      <c r="R98" s="332"/>
      <c r="S98" s="332"/>
      <c r="T98" s="332"/>
      <c r="U98" s="332"/>
      <c r="V98" s="332"/>
      <c r="W98" s="332"/>
      <c r="X98" s="332"/>
      <c r="Y98" s="332"/>
      <c r="Z98" s="332"/>
      <c r="AA98" s="332"/>
    </row>
    <row r="99" spans="1:27" x14ac:dyDescent="0.25">
      <c r="A99" s="332"/>
      <c r="B99" s="332"/>
      <c r="C99" s="332"/>
      <c r="D99" s="391"/>
      <c r="E99" s="391"/>
      <c r="F99" s="391"/>
      <c r="G99" s="391"/>
      <c r="H99" s="391"/>
      <c r="I99" s="391"/>
      <c r="J99" s="391"/>
      <c r="K99" s="332"/>
      <c r="L99" s="332"/>
      <c r="M99" s="332"/>
      <c r="N99" s="332"/>
      <c r="O99" s="332"/>
      <c r="P99" s="332"/>
      <c r="Q99" s="332"/>
      <c r="R99" s="332"/>
      <c r="S99" s="332"/>
      <c r="T99" s="332"/>
      <c r="U99" s="332"/>
      <c r="V99" s="332"/>
      <c r="W99" s="332"/>
      <c r="X99" s="332"/>
      <c r="Y99" s="332"/>
      <c r="Z99" s="332"/>
      <c r="AA99" s="332"/>
    </row>
    <row r="100" spans="1:27" x14ac:dyDescent="0.25">
      <c r="A100" s="332"/>
      <c r="B100" s="332"/>
      <c r="C100" s="332"/>
      <c r="D100" s="391"/>
      <c r="E100" s="391"/>
      <c r="F100" s="391"/>
      <c r="G100" s="391"/>
      <c r="H100" s="391"/>
      <c r="I100" s="391"/>
      <c r="J100" s="391"/>
      <c r="K100" s="332"/>
      <c r="L100" s="332"/>
      <c r="M100" s="332"/>
      <c r="N100" s="332"/>
      <c r="O100" s="332"/>
      <c r="P100" s="332"/>
      <c r="Q100" s="332"/>
      <c r="R100" s="332"/>
      <c r="S100" s="332"/>
      <c r="T100" s="332"/>
      <c r="U100" s="332"/>
      <c r="V100" s="332"/>
      <c r="W100" s="332"/>
      <c r="X100" s="332"/>
      <c r="Y100" s="332"/>
      <c r="Z100" s="332"/>
      <c r="AA100" s="332"/>
    </row>
    <row r="101" spans="1:27" x14ac:dyDescent="0.25">
      <c r="A101" s="332"/>
      <c r="B101" s="332"/>
      <c r="C101" s="332"/>
      <c r="D101" s="391"/>
      <c r="E101" s="391"/>
      <c r="F101" s="391"/>
      <c r="G101" s="391"/>
      <c r="H101" s="391"/>
      <c r="I101" s="391"/>
      <c r="J101" s="391"/>
      <c r="K101" s="332"/>
      <c r="L101" s="332"/>
      <c r="M101" s="332"/>
      <c r="N101" s="332"/>
      <c r="O101" s="332"/>
      <c r="P101" s="332"/>
      <c r="Q101" s="332"/>
      <c r="R101" s="332"/>
      <c r="S101" s="332"/>
      <c r="T101" s="332"/>
      <c r="U101" s="332"/>
      <c r="V101" s="332"/>
      <c r="W101" s="332"/>
      <c r="X101" s="332"/>
      <c r="Y101" s="332"/>
      <c r="Z101" s="332"/>
      <c r="AA101" s="332"/>
    </row>
    <row r="102" spans="1:27" x14ac:dyDescent="0.25">
      <c r="A102" s="332"/>
      <c r="B102" s="332"/>
      <c r="C102" s="332"/>
      <c r="D102" s="391"/>
      <c r="E102" s="391"/>
      <c r="F102" s="391"/>
      <c r="G102" s="391"/>
      <c r="H102" s="391"/>
      <c r="I102" s="391"/>
      <c r="J102" s="391"/>
      <c r="K102" s="332"/>
      <c r="L102" s="332"/>
      <c r="M102" s="332"/>
      <c r="N102" s="332"/>
      <c r="O102" s="332"/>
      <c r="P102" s="332"/>
      <c r="Q102" s="332"/>
      <c r="R102" s="332"/>
      <c r="S102" s="332"/>
      <c r="T102" s="332"/>
      <c r="U102" s="332"/>
      <c r="V102" s="332"/>
      <c r="W102" s="332"/>
      <c r="X102" s="332"/>
      <c r="Y102" s="332"/>
      <c r="Z102" s="332"/>
      <c r="AA102" s="332"/>
    </row>
    <row r="103" spans="1:27" x14ac:dyDescent="0.25">
      <c r="A103" s="332"/>
      <c r="B103" s="332"/>
      <c r="C103" s="332"/>
      <c r="D103" s="391"/>
      <c r="E103" s="391"/>
      <c r="F103" s="391"/>
      <c r="G103" s="391"/>
      <c r="H103" s="391"/>
      <c r="I103" s="391"/>
      <c r="J103" s="391"/>
      <c r="K103" s="332"/>
      <c r="L103" s="332"/>
      <c r="M103" s="332"/>
      <c r="N103" s="332"/>
      <c r="O103" s="332"/>
      <c r="P103" s="332"/>
      <c r="Q103" s="332"/>
      <c r="R103" s="332"/>
      <c r="S103" s="332"/>
      <c r="T103" s="332"/>
      <c r="U103" s="332"/>
      <c r="V103" s="332"/>
      <c r="W103" s="332"/>
      <c r="X103" s="332"/>
      <c r="Y103" s="332"/>
      <c r="Z103" s="332"/>
      <c r="AA103" s="332"/>
    </row>
    <row r="104" spans="1:27" x14ac:dyDescent="0.25">
      <c r="A104" s="332"/>
      <c r="B104" s="332"/>
      <c r="C104" s="332"/>
      <c r="D104" s="391"/>
      <c r="E104" s="391"/>
      <c r="F104" s="391"/>
      <c r="G104" s="391"/>
      <c r="H104" s="391"/>
      <c r="I104" s="391"/>
      <c r="J104" s="391"/>
      <c r="K104" s="332"/>
      <c r="L104" s="332"/>
      <c r="M104" s="332"/>
      <c r="N104" s="332"/>
      <c r="O104" s="332"/>
      <c r="P104" s="332"/>
      <c r="Q104" s="332"/>
      <c r="R104" s="332"/>
      <c r="S104" s="332"/>
      <c r="T104" s="332"/>
      <c r="U104" s="332"/>
      <c r="V104" s="332"/>
      <c r="W104" s="332"/>
      <c r="X104" s="332"/>
      <c r="Y104" s="332"/>
      <c r="Z104" s="332"/>
      <c r="AA104" s="332"/>
    </row>
    <row r="105" spans="1:27" x14ac:dyDescent="0.25">
      <c r="A105" s="332"/>
      <c r="B105" s="332"/>
      <c r="C105" s="332"/>
      <c r="D105" s="391"/>
      <c r="E105" s="391"/>
      <c r="F105" s="391"/>
      <c r="G105" s="391"/>
      <c r="H105" s="391"/>
      <c r="I105" s="391"/>
      <c r="J105" s="391"/>
      <c r="K105" s="332"/>
      <c r="L105" s="332"/>
      <c r="M105" s="332"/>
      <c r="N105" s="332"/>
      <c r="O105" s="332"/>
      <c r="P105" s="332"/>
      <c r="Q105" s="332"/>
      <c r="R105" s="332"/>
      <c r="S105" s="332"/>
      <c r="T105" s="332"/>
      <c r="U105" s="332"/>
      <c r="V105" s="332"/>
      <c r="W105" s="332"/>
      <c r="X105" s="332"/>
      <c r="Y105" s="332"/>
      <c r="Z105" s="332"/>
      <c r="AA105" s="332"/>
    </row>
    <row r="106" spans="1:27" x14ac:dyDescent="0.25">
      <c r="A106" s="332"/>
      <c r="B106" s="332"/>
      <c r="C106" s="332"/>
      <c r="D106" s="391"/>
      <c r="E106" s="391"/>
      <c r="F106" s="391"/>
      <c r="G106" s="391"/>
      <c r="H106" s="391"/>
      <c r="I106" s="391"/>
      <c r="J106" s="391"/>
      <c r="K106" s="332"/>
      <c r="L106" s="332"/>
      <c r="M106" s="332"/>
      <c r="N106" s="332"/>
      <c r="O106" s="332"/>
      <c r="P106" s="332"/>
      <c r="Q106" s="332"/>
      <c r="R106" s="332"/>
      <c r="S106" s="332"/>
      <c r="T106" s="332"/>
      <c r="U106" s="332"/>
      <c r="V106" s="332"/>
      <c r="W106" s="332"/>
      <c r="X106" s="332"/>
      <c r="Y106" s="332"/>
      <c r="Z106" s="332"/>
      <c r="AA106" s="332"/>
    </row>
    <row r="107" spans="1:27" x14ac:dyDescent="0.25">
      <c r="A107" s="332"/>
      <c r="B107" s="332"/>
      <c r="C107" s="332"/>
      <c r="D107" s="391"/>
      <c r="E107" s="391"/>
      <c r="F107" s="391"/>
      <c r="G107" s="391"/>
      <c r="H107" s="391"/>
      <c r="I107" s="391"/>
      <c r="J107" s="391"/>
      <c r="K107" s="332"/>
      <c r="L107" s="332"/>
      <c r="M107" s="332"/>
      <c r="N107" s="332"/>
      <c r="O107" s="332"/>
      <c r="P107" s="332"/>
      <c r="Q107" s="332"/>
      <c r="R107" s="332"/>
      <c r="S107" s="332"/>
      <c r="T107" s="332"/>
      <c r="U107" s="332"/>
      <c r="V107" s="332"/>
      <c r="W107" s="332"/>
      <c r="X107" s="332"/>
      <c r="Y107" s="332"/>
      <c r="Z107" s="332"/>
      <c r="AA107" s="332"/>
    </row>
    <row r="108" spans="1:27" x14ac:dyDescent="0.25">
      <c r="A108" s="332"/>
      <c r="B108" s="332"/>
      <c r="C108" s="332"/>
      <c r="D108" s="391"/>
      <c r="E108" s="391"/>
      <c r="F108" s="391"/>
      <c r="G108" s="391"/>
      <c r="H108" s="391"/>
      <c r="I108" s="391"/>
      <c r="J108" s="391"/>
      <c r="K108" s="332"/>
      <c r="L108" s="332"/>
      <c r="M108" s="332"/>
      <c r="N108" s="332"/>
      <c r="O108" s="332"/>
      <c r="P108" s="332"/>
      <c r="Q108" s="332"/>
      <c r="R108" s="332"/>
      <c r="S108" s="332"/>
      <c r="T108" s="332"/>
      <c r="U108" s="332"/>
      <c r="V108" s="332"/>
      <c r="W108" s="332"/>
      <c r="X108" s="332"/>
      <c r="Y108" s="332"/>
      <c r="Z108" s="332"/>
      <c r="AA108" s="332"/>
    </row>
    <row r="109" spans="1:27" x14ac:dyDescent="0.25">
      <c r="A109" s="332"/>
      <c r="B109" s="332"/>
      <c r="C109" s="332"/>
      <c r="D109" s="391"/>
      <c r="E109" s="391"/>
      <c r="F109" s="391"/>
      <c r="G109" s="391"/>
      <c r="H109" s="391"/>
      <c r="I109" s="391"/>
      <c r="J109" s="391"/>
      <c r="K109" s="332"/>
      <c r="L109" s="332"/>
      <c r="M109" s="332"/>
      <c r="N109" s="332"/>
      <c r="O109" s="332"/>
      <c r="P109" s="332"/>
      <c r="Q109" s="332"/>
      <c r="R109" s="332"/>
      <c r="S109" s="332"/>
      <c r="T109" s="332"/>
      <c r="U109" s="332"/>
      <c r="V109" s="332"/>
      <c r="W109" s="332"/>
      <c r="X109" s="332"/>
      <c r="Y109" s="332"/>
      <c r="Z109" s="332"/>
      <c r="AA109" s="332"/>
    </row>
    <row r="110" spans="1:27" x14ac:dyDescent="0.25">
      <c r="A110" s="332"/>
      <c r="B110" s="332"/>
      <c r="C110" s="332"/>
      <c r="D110" s="391"/>
      <c r="E110" s="391"/>
      <c r="F110" s="391"/>
      <c r="G110" s="391"/>
      <c r="H110" s="391"/>
      <c r="I110" s="391"/>
      <c r="J110" s="391"/>
      <c r="K110" s="332"/>
      <c r="L110" s="332"/>
      <c r="M110" s="332"/>
      <c r="N110" s="332"/>
      <c r="O110" s="332"/>
      <c r="P110" s="332"/>
      <c r="Q110" s="332"/>
      <c r="R110" s="332"/>
      <c r="S110" s="332"/>
      <c r="T110" s="332"/>
      <c r="U110" s="332"/>
      <c r="V110" s="332"/>
      <c r="W110" s="332"/>
      <c r="X110" s="332"/>
      <c r="Y110" s="332"/>
      <c r="Z110" s="332"/>
      <c r="AA110" s="332"/>
    </row>
    <row r="111" spans="1:27" x14ac:dyDescent="0.25">
      <c r="A111" s="332"/>
      <c r="B111" s="332"/>
      <c r="C111" s="332"/>
      <c r="D111" s="391"/>
      <c r="E111" s="391"/>
      <c r="F111" s="391"/>
      <c r="G111" s="391"/>
      <c r="H111" s="391"/>
      <c r="I111" s="391"/>
      <c r="J111" s="391"/>
      <c r="K111" s="332"/>
      <c r="L111" s="332"/>
      <c r="M111" s="332"/>
      <c r="N111" s="332"/>
      <c r="O111" s="332"/>
      <c r="P111" s="332"/>
      <c r="Q111" s="332"/>
      <c r="R111" s="332"/>
      <c r="S111" s="332"/>
      <c r="T111" s="332"/>
      <c r="U111" s="332"/>
      <c r="V111" s="332"/>
      <c r="W111" s="332"/>
      <c r="X111" s="332"/>
      <c r="Y111" s="332"/>
      <c r="Z111" s="332"/>
      <c r="AA111" s="332"/>
    </row>
    <row r="112" spans="1:27" x14ac:dyDescent="0.25">
      <c r="A112" s="332"/>
      <c r="B112" s="332"/>
      <c r="C112" s="332"/>
      <c r="D112" s="391"/>
      <c r="E112" s="391"/>
      <c r="F112" s="391"/>
      <c r="G112" s="391"/>
      <c r="H112" s="391"/>
      <c r="I112" s="391"/>
      <c r="J112" s="391"/>
      <c r="K112" s="332"/>
      <c r="L112" s="332"/>
      <c r="M112" s="332"/>
      <c r="N112" s="332"/>
      <c r="O112" s="332"/>
      <c r="P112" s="332"/>
      <c r="Q112" s="332"/>
      <c r="R112" s="332"/>
      <c r="S112" s="332"/>
      <c r="T112" s="332"/>
      <c r="U112" s="332"/>
      <c r="V112" s="332"/>
      <c r="W112" s="332"/>
      <c r="X112" s="332"/>
      <c r="Y112" s="332"/>
      <c r="Z112" s="332"/>
      <c r="AA112" s="332"/>
    </row>
    <row r="113" spans="1:27" x14ac:dyDescent="0.25">
      <c r="A113" s="332"/>
      <c r="B113" s="332"/>
      <c r="C113" s="332"/>
      <c r="D113" s="391"/>
      <c r="E113" s="391"/>
      <c r="F113" s="391"/>
      <c r="G113" s="391"/>
      <c r="H113" s="391"/>
      <c r="I113" s="391"/>
      <c r="J113" s="391"/>
      <c r="K113" s="332"/>
      <c r="L113" s="332"/>
      <c r="M113" s="332"/>
      <c r="N113" s="332"/>
      <c r="O113" s="332"/>
      <c r="P113" s="332"/>
      <c r="Q113" s="332"/>
      <c r="R113" s="332"/>
      <c r="S113" s="332"/>
      <c r="T113" s="332"/>
      <c r="U113" s="332"/>
      <c r="V113" s="332"/>
      <c r="W113" s="332"/>
      <c r="X113" s="332"/>
      <c r="Y113" s="332"/>
      <c r="Z113" s="332"/>
      <c r="AA113" s="332"/>
    </row>
    <row r="114" spans="1:27" x14ac:dyDescent="0.25">
      <c r="A114" s="332"/>
      <c r="B114" s="332"/>
      <c r="C114" s="332"/>
      <c r="D114" s="391"/>
      <c r="E114" s="391"/>
      <c r="F114" s="391"/>
      <c r="G114" s="391"/>
      <c r="H114" s="391"/>
      <c r="I114" s="391"/>
      <c r="J114" s="391"/>
      <c r="K114" s="332"/>
      <c r="L114" s="332"/>
      <c r="M114" s="332"/>
      <c r="N114" s="332"/>
      <c r="O114" s="332"/>
      <c r="P114" s="332"/>
      <c r="Q114" s="332"/>
      <c r="R114" s="332"/>
      <c r="S114" s="332"/>
      <c r="T114" s="332"/>
      <c r="U114" s="332"/>
      <c r="V114" s="332"/>
      <c r="W114" s="332"/>
      <c r="X114" s="332"/>
      <c r="Y114" s="332"/>
      <c r="Z114" s="332"/>
      <c r="AA114" s="332"/>
    </row>
    <row r="115" spans="1:27" x14ac:dyDescent="0.25">
      <c r="A115" s="332"/>
      <c r="B115" s="332"/>
      <c r="C115" s="332"/>
      <c r="D115" s="391"/>
      <c r="E115" s="391"/>
      <c r="F115" s="391"/>
      <c r="G115" s="391"/>
      <c r="H115" s="391"/>
      <c r="I115" s="391"/>
      <c r="J115" s="391"/>
      <c r="K115" s="332"/>
      <c r="L115" s="332"/>
      <c r="M115" s="332"/>
      <c r="N115" s="332"/>
      <c r="O115" s="332"/>
      <c r="P115" s="332"/>
      <c r="Q115" s="332"/>
      <c r="R115" s="332"/>
      <c r="S115" s="332"/>
      <c r="T115" s="332"/>
      <c r="U115" s="332"/>
      <c r="V115" s="332"/>
      <c r="W115" s="332"/>
      <c r="X115" s="332"/>
      <c r="Y115" s="332"/>
      <c r="Z115" s="332"/>
      <c r="AA115" s="332"/>
    </row>
    <row r="116" spans="1:27" x14ac:dyDescent="0.25">
      <c r="A116" s="332"/>
      <c r="B116" s="332"/>
      <c r="C116" s="332"/>
      <c r="D116" s="391"/>
      <c r="E116" s="391"/>
      <c r="F116" s="391"/>
      <c r="G116" s="391"/>
      <c r="H116" s="391"/>
      <c r="I116" s="391"/>
      <c r="J116" s="391"/>
      <c r="K116" s="332"/>
      <c r="L116" s="332"/>
      <c r="M116" s="332"/>
      <c r="N116" s="332"/>
      <c r="O116" s="332"/>
      <c r="P116" s="332"/>
      <c r="Q116" s="332"/>
      <c r="R116" s="332"/>
      <c r="S116" s="332"/>
      <c r="T116" s="332"/>
      <c r="U116" s="332"/>
      <c r="V116" s="332"/>
      <c r="W116" s="332"/>
      <c r="X116" s="332"/>
      <c r="Y116" s="332"/>
      <c r="Z116" s="332"/>
      <c r="AA116" s="332"/>
    </row>
    <row r="117" spans="1:27" x14ac:dyDescent="0.25">
      <c r="A117" s="332"/>
      <c r="B117" s="332"/>
      <c r="C117" s="332"/>
      <c r="D117" s="391"/>
      <c r="E117" s="391"/>
      <c r="F117" s="391"/>
      <c r="G117" s="391"/>
      <c r="H117" s="391"/>
      <c r="I117" s="391"/>
      <c r="J117" s="391"/>
      <c r="K117" s="332"/>
      <c r="L117" s="332"/>
      <c r="M117" s="332"/>
      <c r="N117" s="332"/>
      <c r="O117" s="332"/>
      <c r="P117" s="332"/>
      <c r="Q117" s="332"/>
      <c r="R117" s="332"/>
      <c r="S117" s="332"/>
      <c r="T117" s="332"/>
      <c r="U117" s="332"/>
      <c r="V117" s="332"/>
      <c r="W117" s="332"/>
      <c r="X117" s="332"/>
      <c r="Y117" s="332"/>
      <c r="Z117" s="332"/>
      <c r="AA117" s="332"/>
    </row>
    <row r="118" spans="1:27" x14ac:dyDescent="0.25">
      <c r="A118" s="332"/>
      <c r="B118" s="332"/>
      <c r="C118" s="332"/>
      <c r="D118" s="391"/>
      <c r="E118" s="391"/>
      <c r="F118" s="391"/>
      <c r="G118" s="391"/>
      <c r="H118" s="391"/>
      <c r="I118" s="391"/>
      <c r="J118" s="391"/>
      <c r="K118" s="332"/>
      <c r="L118" s="332"/>
      <c r="M118" s="332"/>
      <c r="N118" s="332"/>
      <c r="O118" s="332"/>
      <c r="P118" s="332"/>
      <c r="Q118" s="332"/>
      <c r="R118" s="332"/>
      <c r="S118" s="332"/>
      <c r="T118" s="332"/>
      <c r="U118" s="332"/>
      <c r="V118" s="332"/>
      <c r="W118" s="332"/>
      <c r="X118" s="332"/>
      <c r="Y118" s="332"/>
      <c r="Z118" s="332"/>
      <c r="AA118" s="332"/>
    </row>
    <row r="119" spans="1:27" x14ac:dyDescent="0.25">
      <c r="A119" s="332"/>
      <c r="B119" s="332"/>
      <c r="C119" s="332"/>
      <c r="D119" s="391"/>
      <c r="E119" s="391"/>
      <c r="F119" s="391"/>
      <c r="G119" s="391"/>
      <c r="H119" s="391"/>
      <c r="I119" s="391"/>
      <c r="J119" s="391"/>
      <c r="K119" s="332"/>
      <c r="L119" s="332"/>
      <c r="M119" s="332"/>
      <c r="N119" s="332"/>
      <c r="O119" s="332"/>
      <c r="P119" s="332"/>
      <c r="Q119" s="332"/>
      <c r="R119" s="332"/>
      <c r="S119" s="332"/>
      <c r="T119" s="332"/>
      <c r="U119" s="332"/>
      <c r="V119" s="332"/>
      <c r="W119" s="332"/>
      <c r="X119" s="332"/>
      <c r="Y119" s="332"/>
      <c r="Z119" s="332"/>
      <c r="AA119" s="332"/>
    </row>
    <row r="120" spans="1:27" x14ac:dyDescent="0.25">
      <c r="A120" s="332"/>
      <c r="B120" s="332"/>
      <c r="C120" s="332"/>
      <c r="D120" s="391"/>
      <c r="E120" s="391"/>
      <c r="F120" s="391"/>
      <c r="G120" s="391"/>
      <c r="H120" s="391"/>
      <c r="I120" s="391"/>
      <c r="J120" s="391"/>
      <c r="K120" s="332"/>
      <c r="L120" s="332"/>
      <c r="M120" s="332"/>
      <c r="N120" s="332"/>
      <c r="O120" s="332"/>
      <c r="P120" s="332"/>
      <c r="Q120" s="332"/>
      <c r="R120" s="332"/>
      <c r="S120" s="332"/>
      <c r="T120" s="332"/>
      <c r="U120" s="332"/>
      <c r="V120" s="332"/>
      <c r="W120" s="332"/>
      <c r="X120" s="332"/>
      <c r="Y120" s="332"/>
      <c r="Z120" s="332"/>
      <c r="AA120" s="332"/>
    </row>
    <row r="121" spans="1:27" x14ac:dyDescent="0.25">
      <c r="A121" s="332"/>
      <c r="B121" s="332"/>
      <c r="C121" s="332"/>
      <c r="D121" s="391"/>
      <c r="E121" s="391"/>
      <c r="F121" s="391"/>
      <c r="G121" s="391"/>
      <c r="H121" s="391"/>
      <c r="I121" s="391"/>
      <c r="J121" s="391"/>
      <c r="K121" s="332"/>
      <c r="L121" s="332"/>
      <c r="M121" s="332"/>
      <c r="N121" s="332"/>
      <c r="O121" s="332"/>
      <c r="P121" s="332"/>
      <c r="Q121" s="332"/>
      <c r="R121" s="332"/>
      <c r="S121" s="332"/>
      <c r="T121" s="332"/>
      <c r="U121" s="332"/>
      <c r="V121" s="332"/>
      <c r="W121" s="332"/>
      <c r="X121" s="332"/>
      <c r="Y121" s="332"/>
      <c r="Z121" s="332"/>
      <c r="AA121" s="332"/>
    </row>
    <row r="122" spans="1:27" x14ac:dyDescent="0.25">
      <c r="A122" s="332"/>
      <c r="B122" s="332"/>
      <c r="C122" s="332"/>
      <c r="D122" s="391"/>
      <c r="E122" s="391"/>
      <c r="F122" s="391"/>
      <c r="G122" s="391"/>
      <c r="H122" s="391"/>
      <c r="I122" s="391"/>
      <c r="J122" s="391"/>
      <c r="K122" s="332"/>
      <c r="L122" s="332"/>
      <c r="M122" s="332"/>
      <c r="N122" s="332"/>
      <c r="O122" s="332"/>
      <c r="P122" s="332"/>
      <c r="Q122" s="332"/>
      <c r="R122" s="332"/>
      <c r="S122" s="332"/>
      <c r="T122" s="332"/>
      <c r="U122" s="332"/>
      <c r="V122" s="332"/>
      <c r="W122" s="332"/>
      <c r="X122" s="332"/>
      <c r="Y122" s="332"/>
      <c r="Z122" s="332"/>
      <c r="AA122" s="332"/>
    </row>
    <row r="123" spans="1:27" x14ac:dyDescent="0.25">
      <c r="A123" s="332"/>
      <c r="B123" s="332"/>
      <c r="C123" s="332"/>
      <c r="D123" s="391"/>
      <c r="E123" s="391"/>
      <c r="F123" s="391"/>
      <c r="G123" s="391"/>
      <c r="H123" s="391"/>
      <c r="I123" s="391"/>
      <c r="J123" s="391"/>
      <c r="K123" s="332"/>
      <c r="L123" s="332"/>
      <c r="M123" s="332"/>
      <c r="N123" s="332"/>
      <c r="O123" s="332"/>
      <c r="P123" s="332"/>
      <c r="Q123" s="332"/>
      <c r="R123" s="332"/>
      <c r="S123" s="332"/>
      <c r="T123" s="332"/>
      <c r="U123" s="332"/>
      <c r="V123" s="332"/>
      <c r="W123" s="332"/>
      <c r="X123" s="332"/>
      <c r="Y123" s="332"/>
      <c r="Z123" s="332"/>
      <c r="AA123" s="332"/>
    </row>
    <row r="124" spans="1:27" x14ac:dyDescent="0.25">
      <c r="A124" s="332"/>
      <c r="B124" s="332"/>
      <c r="C124" s="332"/>
      <c r="D124" s="391"/>
      <c r="E124" s="391"/>
      <c r="F124" s="391"/>
      <c r="G124" s="391"/>
      <c r="H124" s="391"/>
      <c r="I124" s="391"/>
      <c r="J124" s="391"/>
      <c r="K124" s="332"/>
      <c r="L124" s="332"/>
      <c r="M124" s="332"/>
      <c r="N124" s="332"/>
      <c r="O124" s="332"/>
      <c r="P124" s="332"/>
      <c r="Q124" s="332"/>
      <c r="R124" s="332"/>
      <c r="S124" s="332"/>
      <c r="T124" s="332"/>
      <c r="U124" s="332"/>
      <c r="V124" s="332"/>
      <c r="W124" s="332"/>
      <c r="X124" s="332"/>
      <c r="Y124" s="332"/>
      <c r="Z124" s="332"/>
      <c r="AA124" s="332"/>
    </row>
    <row r="125" spans="1:27" x14ac:dyDescent="0.25">
      <c r="A125" s="332"/>
      <c r="B125" s="332"/>
      <c r="C125" s="332"/>
      <c r="D125" s="391"/>
      <c r="E125" s="391"/>
      <c r="F125" s="391"/>
      <c r="G125" s="391"/>
      <c r="H125" s="391"/>
      <c r="I125" s="391"/>
      <c r="J125" s="391"/>
      <c r="K125" s="332"/>
      <c r="L125" s="332"/>
      <c r="M125" s="332"/>
      <c r="N125" s="332"/>
      <c r="O125" s="332"/>
      <c r="P125" s="332"/>
      <c r="Q125" s="332"/>
      <c r="R125" s="332"/>
      <c r="S125" s="332"/>
      <c r="T125" s="332"/>
      <c r="U125" s="332"/>
      <c r="V125" s="332"/>
      <c r="W125" s="332"/>
      <c r="X125" s="332"/>
      <c r="Y125" s="332"/>
      <c r="Z125" s="332"/>
      <c r="AA125" s="332"/>
    </row>
    <row r="126" spans="1:27" x14ac:dyDescent="0.25">
      <c r="A126" s="332"/>
      <c r="B126" s="332"/>
      <c r="C126" s="332"/>
      <c r="D126" s="391"/>
      <c r="E126" s="391"/>
      <c r="F126" s="391"/>
      <c r="G126" s="391"/>
      <c r="H126" s="391"/>
      <c r="I126" s="391"/>
      <c r="J126" s="391"/>
      <c r="K126" s="332"/>
      <c r="L126" s="332"/>
      <c r="M126" s="332"/>
      <c r="N126" s="332"/>
      <c r="O126" s="332"/>
      <c r="P126" s="332"/>
      <c r="Q126" s="332"/>
      <c r="R126" s="332"/>
      <c r="S126" s="332"/>
      <c r="T126" s="332"/>
      <c r="U126" s="332"/>
      <c r="V126" s="332"/>
      <c r="W126" s="332"/>
      <c r="X126" s="332"/>
      <c r="Y126" s="332"/>
      <c r="Z126" s="332"/>
      <c r="AA126" s="332"/>
    </row>
    <row r="127" spans="1:27" x14ac:dyDescent="0.25">
      <c r="A127" s="332"/>
      <c r="B127" s="332"/>
      <c r="C127" s="332"/>
      <c r="D127" s="391"/>
      <c r="E127" s="391"/>
      <c r="F127" s="391"/>
      <c r="G127" s="391"/>
      <c r="H127" s="391"/>
      <c r="I127" s="391"/>
      <c r="J127" s="391"/>
      <c r="K127" s="332"/>
      <c r="L127" s="332"/>
      <c r="M127" s="332"/>
      <c r="N127" s="332"/>
      <c r="O127" s="332"/>
      <c r="P127" s="332"/>
      <c r="Q127" s="332"/>
      <c r="R127" s="332"/>
      <c r="S127" s="332"/>
      <c r="T127" s="332"/>
      <c r="U127" s="332"/>
      <c r="V127" s="332"/>
      <c r="W127" s="332"/>
      <c r="X127" s="332"/>
      <c r="Y127" s="332"/>
      <c r="Z127" s="332"/>
      <c r="AA127" s="332"/>
    </row>
    <row r="128" spans="1:27" x14ac:dyDescent="0.25">
      <c r="A128" s="332"/>
      <c r="B128" s="332"/>
      <c r="C128" s="332"/>
      <c r="D128" s="391"/>
      <c r="E128" s="391"/>
      <c r="F128" s="391"/>
      <c r="G128" s="391"/>
      <c r="H128" s="391"/>
      <c r="I128" s="391"/>
      <c r="J128" s="391"/>
      <c r="K128" s="332"/>
      <c r="L128" s="332"/>
      <c r="M128" s="332"/>
      <c r="N128" s="332"/>
      <c r="O128" s="332"/>
      <c r="P128" s="332"/>
      <c r="Q128" s="332"/>
      <c r="R128" s="332"/>
      <c r="S128" s="332"/>
      <c r="T128" s="332"/>
      <c r="U128" s="332"/>
      <c r="V128" s="332"/>
      <c r="W128" s="332"/>
      <c r="X128" s="332"/>
      <c r="Y128" s="332"/>
      <c r="Z128" s="332"/>
      <c r="AA128" s="332"/>
    </row>
  </sheetData>
  <mergeCells count="224">
    <mergeCell ref="C85:L86"/>
    <mergeCell ref="N85:P85"/>
    <mergeCell ref="Q85:S85"/>
    <mergeCell ref="T85:V85"/>
    <mergeCell ref="W85:Y85"/>
    <mergeCell ref="N86:P86"/>
    <mergeCell ref="Q86:S86"/>
    <mergeCell ref="T86:V86"/>
    <mergeCell ref="W86:Y86"/>
    <mergeCell ref="W82:Y82"/>
    <mergeCell ref="C83:H84"/>
    <mergeCell ref="I83:K84"/>
    <mergeCell ref="N83:P83"/>
    <mergeCell ref="Q83:S83"/>
    <mergeCell ref="T83:V83"/>
    <mergeCell ref="W83:Y83"/>
    <mergeCell ref="N84:P84"/>
    <mergeCell ref="Q84:S84"/>
    <mergeCell ref="T84:V84"/>
    <mergeCell ref="C82:H82"/>
    <mergeCell ref="I82:K82"/>
    <mergeCell ref="L82:L84"/>
    <mergeCell ref="N82:P82"/>
    <mergeCell ref="Q82:S82"/>
    <mergeCell ref="T82:V82"/>
    <mergeCell ref="W84:Y84"/>
    <mergeCell ref="A78:I78"/>
    <mergeCell ref="N78:P78"/>
    <mergeCell ref="Q78:S78"/>
    <mergeCell ref="T78:V78"/>
    <mergeCell ref="W78:Y78"/>
    <mergeCell ref="C81:K81"/>
    <mergeCell ref="N81:P81"/>
    <mergeCell ref="Q81:S81"/>
    <mergeCell ref="T81:V81"/>
    <mergeCell ref="W81:Y81"/>
    <mergeCell ref="A76:I76"/>
    <mergeCell ref="N76:P76"/>
    <mergeCell ref="Q76:S76"/>
    <mergeCell ref="T76:V76"/>
    <mergeCell ref="W76:Y76"/>
    <mergeCell ref="A77:I77"/>
    <mergeCell ref="N77:P77"/>
    <mergeCell ref="Q77:S77"/>
    <mergeCell ref="T77:V77"/>
    <mergeCell ref="W77:Y77"/>
    <mergeCell ref="Z72:Z73"/>
    <mergeCell ref="AA72:AA73"/>
    <mergeCell ref="N75:P75"/>
    <mergeCell ref="Q75:S75"/>
    <mergeCell ref="T75:V75"/>
    <mergeCell ref="W75:Y75"/>
    <mergeCell ref="A72:A73"/>
    <mergeCell ref="B72:B73"/>
    <mergeCell ref="C72:C73"/>
    <mergeCell ref="D72:J73"/>
    <mergeCell ref="K72:K73"/>
    <mergeCell ref="L72:L73"/>
    <mergeCell ref="AA66:AA71"/>
    <mergeCell ref="D68:J69"/>
    <mergeCell ref="K68:K69"/>
    <mergeCell ref="L68:L69"/>
    <mergeCell ref="Z68:Z69"/>
    <mergeCell ref="D70:J71"/>
    <mergeCell ref="K70:K71"/>
    <mergeCell ref="L70:L71"/>
    <mergeCell ref="Z70:Z71"/>
    <mergeCell ref="K58:K59"/>
    <mergeCell ref="L58:L59"/>
    <mergeCell ref="Z58:Z59"/>
    <mergeCell ref="D60:J61"/>
    <mergeCell ref="K60:K61"/>
    <mergeCell ref="L60:L61"/>
    <mergeCell ref="Z60:Z61"/>
    <mergeCell ref="A66:A71"/>
    <mergeCell ref="B66:B71"/>
    <mergeCell ref="C66:C71"/>
    <mergeCell ref="D66:J67"/>
    <mergeCell ref="K66:K67"/>
    <mergeCell ref="L66:L67"/>
    <mergeCell ref="D62:J63"/>
    <mergeCell ref="K62:K63"/>
    <mergeCell ref="L62:L63"/>
    <mergeCell ref="A34:A65"/>
    <mergeCell ref="B34:B65"/>
    <mergeCell ref="C34:C45"/>
    <mergeCell ref="C46:C49"/>
    <mergeCell ref="Z66:Z67"/>
    <mergeCell ref="D54:J55"/>
    <mergeCell ref="K54:K55"/>
    <mergeCell ref="L54:L55"/>
    <mergeCell ref="Z54:Z55"/>
    <mergeCell ref="D56:J57"/>
    <mergeCell ref="K56:K57"/>
    <mergeCell ref="L56:L57"/>
    <mergeCell ref="Z56:Z57"/>
    <mergeCell ref="C50:C51"/>
    <mergeCell ref="D50:J51"/>
    <mergeCell ref="K50:K51"/>
    <mergeCell ref="L50:L51"/>
    <mergeCell ref="Z50:Z51"/>
    <mergeCell ref="C52:C65"/>
    <mergeCell ref="D52:J53"/>
    <mergeCell ref="K52:K53"/>
    <mergeCell ref="L52:L53"/>
    <mergeCell ref="Z52:Z53"/>
    <mergeCell ref="Z62:Z63"/>
    <mergeCell ref="D64:J65"/>
    <mergeCell ref="K64:K65"/>
    <mergeCell ref="L64:L65"/>
    <mergeCell ref="Z64:Z65"/>
    <mergeCell ref="D58:J59"/>
    <mergeCell ref="Z48:Z49"/>
    <mergeCell ref="Z40:Z41"/>
    <mergeCell ref="D42:J43"/>
    <mergeCell ref="K42:K43"/>
    <mergeCell ref="L42:L43"/>
    <mergeCell ref="Z42:Z43"/>
    <mergeCell ref="D44:J45"/>
    <mergeCell ref="K44:K45"/>
    <mergeCell ref="L44:L45"/>
    <mergeCell ref="Z44:Z45"/>
    <mergeCell ref="Z32:Z33"/>
    <mergeCell ref="Z34:Z35"/>
    <mergeCell ref="AA34:AA65"/>
    <mergeCell ref="D36:J37"/>
    <mergeCell ref="K36:K37"/>
    <mergeCell ref="L36:L37"/>
    <mergeCell ref="Z36:Z37"/>
    <mergeCell ref="D38:J39"/>
    <mergeCell ref="K38:K39"/>
    <mergeCell ref="L38:L39"/>
    <mergeCell ref="Z38:Z39"/>
    <mergeCell ref="D34:J35"/>
    <mergeCell ref="K34:K35"/>
    <mergeCell ref="L34:L35"/>
    <mergeCell ref="D40:J41"/>
    <mergeCell ref="K40:K41"/>
    <mergeCell ref="L40:L41"/>
    <mergeCell ref="D46:J47"/>
    <mergeCell ref="K46:K47"/>
    <mergeCell ref="L46:L47"/>
    <mergeCell ref="Z46:Z47"/>
    <mergeCell ref="D48:J49"/>
    <mergeCell ref="K48:K49"/>
    <mergeCell ref="L48:L49"/>
    <mergeCell ref="Z26:Z27"/>
    <mergeCell ref="C28:C29"/>
    <mergeCell ref="D28:J29"/>
    <mergeCell ref="K28:K29"/>
    <mergeCell ref="L28:L29"/>
    <mergeCell ref="Z28:Z29"/>
    <mergeCell ref="C30:C31"/>
    <mergeCell ref="D30:J31"/>
    <mergeCell ref="K30:K31"/>
    <mergeCell ref="L30:L31"/>
    <mergeCell ref="Z30:Z31"/>
    <mergeCell ref="Z20:Z21"/>
    <mergeCell ref="C22:C23"/>
    <mergeCell ref="D22:J23"/>
    <mergeCell ref="K22:K23"/>
    <mergeCell ref="L22:L23"/>
    <mergeCell ref="Z22:Z23"/>
    <mergeCell ref="C24:C25"/>
    <mergeCell ref="D24:J25"/>
    <mergeCell ref="K24:K25"/>
    <mergeCell ref="L24:L25"/>
    <mergeCell ref="Z24:Z25"/>
    <mergeCell ref="Z6:Z7"/>
    <mergeCell ref="AA6:AA33"/>
    <mergeCell ref="D8:J9"/>
    <mergeCell ref="K8:K9"/>
    <mergeCell ref="L8:L9"/>
    <mergeCell ref="Z8:Z9"/>
    <mergeCell ref="D10:J11"/>
    <mergeCell ref="K10:K11"/>
    <mergeCell ref="L10:L11"/>
    <mergeCell ref="Z10:Z11"/>
    <mergeCell ref="Z12:Z13"/>
    <mergeCell ref="D14:J15"/>
    <mergeCell ref="K14:K15"/>
    <mergeCell ref="L14:L15"/>
    <mergeCell ref="Z14:Z15"/>
    <mergeCell ref="D16:J17"/>
    <mergeCell ref="K16:K17"/>
    <mergeCell ref="L16:L17"/>
    <mergeCell ref="Z16:Z17"/>
    <mergeCell ref="K18:K19"/>
    <mergeCell ref="L18:L19"/>
    <mergeCell ref="Z18:Z19"/>
    <mergeCell ref="D20:J21"/>
    <mergeCell ref="K20:K21"/>
    <mergeCell ref="A6:A33"/>
    <mergeCell ref="B6:B19"/>
    <mergeCell ref="C6:C15"/>
    <mergeCell ref="D6:J7"/>
    <mergeCell ref="K6:K7"/>
    <mergeCell ref="L6:L7"/>
    <mergeCell ref="D12:J13"/>
    <mergeCell ref="K12:K13"/>
    <mergeCell ref="L12:L13"/>
    <mergeCell ref="D18:J19"/>
    <mergeCell ref="C16:C19"/>
    <mergeCell ref="B20:B33"/>
    <mergeCell ref="C20:C21"/>
    <mergeCell ref="L20:L21"/>
    <mergeCell ref="C26:C27"/>
    <mergeCell ref="D26:J27"/>
    <mergeCell ref="K26:K27"/>
    <mergeCell ref="L26:L27"/>
    <mergeCell ref="C32:C33"/>
    <mergeCell ref="D32:J33"/>
    <mergeCell ref="K32:K33"/>
    <mergeCell ref="L32:L33"/>
    <mergeCell ref="A3:AA3"/>
    <mergeCell ref="A4:A5"/>
    <mergeCell ref="B4:B5"/>
    <mergeCell ref="C4:C5"/>
    <mergeCell ref="D4:J5"/>
    <mergeCell ref="K4:K5"/>
    <mergeCell ref="L4:L5"/>
    <mergeCell ref="M4:M5"/>
    <mergeCell ref="N4:Y4"/>
    <mergeCell ref="AA4:AA5"/>
  </mergeCells>
  <conditionalFormatting sqref="M6:Y73">
    <cfRule type="cellIs" dxfId="1" priority="1" operator="equal">
      <formula>"E"</formula>
    </cfRule>
    <cfRule type="cellIs" dxfId="0" priority="2" operator="equal">
      <formula>"P"</formula>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55E57-471B-4354-802D-DCC40B55215B}">
  <dimension ref="A1"/>
  <sheetViews>
    <sheetView workbookViewId="0"/>
  </sheetViews>
  <sheetFormatPr baseColWidth="10" defaultColWidth="11.42578125"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AB3E5-72A0-4914-A0C0-2C34B8823935}">
  <dimension ref="A1:F27"/>
  <sheetViews>
    <sheetView zoomScale="60" zoomScaleNormal="60" workbookViewId="0">
      <selection activeCell="J18" sqref="J18"/>
    </sheetView>
  </sheetViews>
  <sheetFormatPr baseColWidth="10" defaultColWidth="11.42578125" defaultRowHeight="15" x14ac:dyDescent="0.25"/>
  <cols>
    <col min="1" max="1" width="64.140625" customWidth="1"/>
    <col min="2" max="2" width="59.28515625" customWidth="1"/>
    <col min="3" max="3" width="31.85546875" style="134" customWidth="1"/>
    <col min="4" max="4" width="28" customWidth="1"/>
    <col min="5" max="5" width="18.5703125" style="120" customWidth="1"/>
  </cols>
  <sheetData>
    <row r="1" spans="1:6" x14ac:dyDescent="0.25">
      <c r="A1" s="1047"/>
      <c r="B1" s="1049" t="s">
        <v>1154</v>
      </c>
      <c r="C1" s="1050"/>
      <c r="D1" s="1050"/>
      <c r="E1" s="1051"/>
    </row>
    <row r="2" spans="1:6" ht="40.5" customHeight="1" thickBot="1" x14ac:dyDescent="0.3">
      <c r="A2" s="1048"/>
      <c r="B2" s="1052"/>
      <c r="C2" s="1053"/>
      <c r="D2" s="1053"/>
      <c r="E2" s="1054"/>
    </row>
    <row r="3" spans="1:6" ht="15.75" thickBot="1" x14ac:dyDescent="0.3">
      <c r="A3" s="112" t="s">
        <v>1155</v>
      </c>
      <c r="B3" s="113" t="s">
        <v>1156</v>
      </c>
      <c r="C3" s="114" t="s">
        <v>1157</v>
      </c>
      <c r="D3" s="115" t="s">
        <v>1158</v>
      </c>
      <c r="E3" s="116" t="s">
        <v>1159</v>
      </c>
    </row>
    <row r="4" spans="1:6" ht="67.5" x14ac:dyDescent="0.25">
      <c r="A4" s="117" t="s">
        <v>1160</v>
      </c>
      <c r="B4" s="1055" t="s">
        <v>1161</v>
      </c>
      <c r="C4" s="1057" t="s">
        <v>210</v>
      </c>
      <c r="D4" s="1043" t="s">
        <v>1162</v>
      </c>
      <c r="E4" s="1058" t="s">
        <v>1163</v>
      </c>
      <c r="F4">
        <v>6</v>
      </c>
    </row>
    <row r="5" spans="1:6" ht="46.5" x14ac:dyDescent="0.25">
      <c r="A5" s="118" t="s">
        <v>1164</v>
      </c>
      <c r="B5" s="1055"/>
      <c r="C5" s="1057"/>
      <c r="D5" s="1043"/>
      <c r="E5" s="1043"/>
    </row>
    <row r="6" spans="1:6" x14ac:dyDescent="0.25">
      <c r="A6" s="119" t="s">
        <v>1165</v>
      </c>
      <c r="B6" s="1055"/>
      <c r="C6" s="1057"/>
      <c r="D6" s="1043"/>
      <c r="E6" s="1043"/>
    </row>
    <row r="7" spans="1:6" ht="27" x14ac:dyDescent="0.25">
      <c r="A7" s="119" t="s">
        <v>1166</v>
      </c>
      <c r="B7" s="1055"/>
      <c r="C7" s="1057"/>
      <c r="D7" s="1043"/>
      <c r="E7" s="1043"/>
    </row>
    <row r="8" spans="1:6" ht="27" x14ac:dyDescent="0.25">
      <c r="A8" s="119" t="s">
        <v>1167</v>
      </c>
      <c r="B8" s="1055"/>
      <c r="C8" s="1057"/>
      <c r="D8" s="1043"/>
      <c r="E8" s="1043"/>
    </row>
    <row r="9" spans="1:6" ht="54" x14ac:dyDescent="0.25">
      <c r="A9" s="119" t="s">
        <v>1168</v>
      </c>
      <c r="B9" s="1055"/>
      <c r="C9" s="1057"/>
      <c r="D9" s="1043"/>
      <c r="E9" s="1043"/>
    </row>
    <row r="10" spans="1:6" ht="27" x14ac:dyDescent="0.25">
      <c r="A10" s="119" t="s">
        <v>1169</v>
      </c>
      <c r="B10" s="1056"/>
      <c r="C10" s="1057"/>
      <c r="D10" s="1043"/>
      <c r="E10" s="1043"/>
    </row>
    <row r="11" spans="1:6" ht="4.5" customHeight="1" thickBot="1" x14ac:dyDescent="0.3">
      <c r="A11" s="1036"/>
      <c r="B11" s="1037"/>
      <c r="C11" s="1038"/>
    </row>
    <row r="12" spans="1:6" ht="68.25" thickBot="1" x14ac:dyDescent="0.3">
      <c r="A12" s="121" t="s">
        <v>1170</v>
      </c>
      <c r="B12" s="1039"/>
      <c r="C12" s="136" t="s">
        <v>1171</v>
      </c>
      <c r="D12" s="1041"/>
      <c r="E12" s="1043"/>
    </row>
    <row r="13" spans="1:6" ht="40.5" x14ac:dyDescent="0.25">
      <c r="A13" s="122" t="s">
        <v>1172</v>
      </c>
      <c r="B13" s="1039"/>
      <c r="C13" s="1045" t="s">
        <v>1173</v>
      </c>
      <c r="D13" s="1041"/>
      <c r="E13" s="1043"/>
    </row>
    <row r="14" spans="1:6" ht="27" x14ac:dyDescent="0.25">
      <c r="A14" s="123" t="s">
        <v>1174</v>
      </c>
      <c r="B14" s="1039"/>
      <c r="C14" s="1045"/>
      <c r="D14" s="1041"/>
      <c r="E14" s="1043"/>
    </row>
    <row r="15" spans="1:6" ht="40.5" x14ac:dyDescent="0.25">
      <c r="A15" s="123" t="s">
        <v>1175</v>
      </c>
      <c r="B15" s="1039"/>
      <c r="C15" s="1045"/>
      <c r="D15" s="1041"/>
      <c r="E15" s="1043"/>
    </row>
    <row r="16" spans="1:6" ht="27" x14ac:dyDescent="0.25">
      <c r="A16" s="123" t="s">
        <v>1176</v>
      </c>
      <c r="B16" s="1039"/>
      <c r="C16" s="1045"/>
      <c r="D16" s="1041"/>
      <c r="E16" s="1043"/>
    </row>
    <row r="17" spans="1:5" ht="27" x14ac:dyDescent="0.25">
      <c r="A17" s="123" t="s">
        <v>1177</v>
      </c>
      <c r="B17" s="1039"/>
      <c r="C17" s="1045"/>
      <c r="D17" s="1041"/>
      <c r="E17" s="1043"/>
    </row>
    <row r="18" spans="1:5" ht="27" x14ac:dyDescent="0.25">
      <c r="A18" s="123" t="s">
        <v>1178</v>
      </c>
      <c r="B18" s="1039"/>
      <c r="C18" s="1045"/>
      <c r="D18" s="1041"/>
      <c r="E18" s="1043"/>
    </row>
    <row r="19" spans="1:5" ht="27.75" thickBot="1" x14ac:dyDescent="0.3">
      <c r="A19" s="124" t="s">
        <v>1179</v>
      </c>
      <c r="B19" s="1040"/>
      <c r="C19" s="1045"/>
      <c r="D19" s="1042"/>
      <c r="E19" s="1044"/>
    </row>
    <row r="20" spans="1:5" ht="68.25" thickBot="1" x14ac:dyDescent="0.3">
      <c r="A20" s="125" t="s">
        <v>1180</v>
      </c>
      <c r="B20" s="126" t="s">
        <v>1181</v>
      </c>
      <c r="C20" s="1046"/>
      <c r="D20" s="127" t="s">
        <v>1182</v>
      </c>
      <c r="E20" s="128" t="s">
        <v>1163</v>
      </c>
    </row>
    <row r="21" spans="1:5" ht="27.75" thickBot="1" x14ac:dyDescent="0.3">
      <c r="A21" s="125" t="s">
        <v>1183</v>
      </c>
      <c r="B21" s="126"/>
      <c r="C21" s="137"/>
      <c r="D21" s="127"/>
      <c r="E21" s="128"/>
    </row>
    <row r="22" spans="1:5" ht="27.75" thickBot="1" x14ac:dyDescent="0.3">
      <c r="A22" s="125" t="s">
        <v>1184</v>
      </c>
      <c r="B22" s="126"/>
      <c r="C22" s="137"/>
      <c r="D22" s="127"/>
      <c r="E22" s="128"/>
    </row>
    <row r="23" spans="1:5" ht="150.75" thickBot="1" x14ac:dyDescent="0.3">
      <c r="A23" s="129" t="s">
        <v>1185</v>
      </c>
      <c r="B23" s="130" t="s">
        <v>1186</v>
      </c>
      <c r="C23" s="138" t="s">
        <v>1187</v>
      </c>
      <c r="D23" s="127" t="s">
        <v>1188</v>
      </c>
      <c r="E23" s="128" t="s">
        <v>1163</v>
      </c>
    </row>
    <row r="24" spans="1:5" ht="122.25" thickBot="1" x14ac:dyDescent="0.3">
      <c r="A24" s="131" t="s">
        <v>1189</v>
      </c>
      <c r="B24" s="130" t="s">
        <v>1190</v>
      </c>
      <c r="C24" s="139" t="s">
        <v>1173</v>
      </c>
      <c r="D24" s="127" t="s">
        <v>1191</v>
      </c>
      <c r="E24" s="128" t="s">
        <v>1163</v>
      </c>
    </row>
    <row r="25" spans="1:5" ht="120.75" thickBot="1" x14ac:dyDescent="0.3">
      <c r="A25" s="129" t="s">
        <v>1192</v>
      </c>
      <c r="B25" s="132" t="s">
        <v>1193</v>
      </c>
      <c r="C25" s="138" t="s">
        <v>1194</v>
      </c>
      <c r="D25" s="127" t="s">
        <v>1188</v>
      </c>
      <c r="E25" s="128" t="s">
        <v>1163</v>
      </c>
    </row>
    <row r="26" spans="1:5" x14ac:dyDescent="0.25">
      <c r="A26" s="133"/>
    </row>
    <row r="27" spans="1:5" x14ac:dyDescent="0.25">
      <c r="A27" s="135" t="s">
        <v>1195</v>
      </c>
    </row>
  </sheetData>
  <mergeCells count="11">
    <mergeCell ref="A1:A2"/>
    <mergeCell ref="B1:E2"/>
    <mergeCell ref="B4:B10"/>
    <mergeCell ref="C4:C10"/>
    <mergeCell ref="D4:D10"/>
    <mergeCell ref="E4:E10"/>
    <mergeCell ref="A11:C11"/>
    <mergeCell ref="B12:B19"/>
    <mergeCell ref="D12:D19"/>
    <mergeCell ref="E12:E19"/>
    <mergeCell ref="C13:C2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PAI 2024 Consolidado</vt:lpstr>
      <vt:lpstr>PAVACANTES</vt:lpstr>
      <vt:lpstr>P.PREVISIÓN</vt:lpstr>
      <vt:lpstr>P.ESTRATEGICO</vt:lpstr>
      <vt:lpstr>P.BIENESTAR</vt:lpstr>
      <vt:lpstr>PIC</vt:lpstr>
      <vt:lpstr>SST</vt:lpstr>
      <vt:lpstr>Hoja7</vt:lpstr>
      <vt:lpstr>Anexo_Gestión Conocimiento 2024</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Familia</dc:creator>
  <cp:keywords/>
  <dc:description/>
  <cp:lastModifiedBy>Adriana Moreno Roncancio</cp:lastModifiedBy>
  <cp:revision/>
  <dcterms:created xsi:type="dcterms:W3CDTF">2023-08-24T21:06:44Z</dcterms:created>
  <dcterms:modified xsi:type="dcterms:W3CDTF">2024-01-30T14:23:22Z</dcterms:modified>
  <cp:category/>
  <cp:contentStatus/>
</cp:coreProperties>
</file>