
<file path=[Content_Types].xml><?xml version="1.0" encoding="utf-8"?>
<Types xmlns="http://schemas.openxmlformats.org/package/2006/content-type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ruty.andrade\OneDrive - dnbc.gov.co\Documentos\PROCESOS\GESTION ANALISIS Y MEJORA CONTINUA\2023\PLANES DE MEJORAMIENTO\PARA PUBLICAR EN PAGINA\"/>
    </mc:Choice>
  </mc:AlternateContent>
  <xr:revisionPtr revIDLastSave="0" documentId="13_ncr:1_{9A0408F3-372A-4AF6-B855-1D2463AFA6F8}" xr6:coauthVersionLast="47" xr6:coauthVersionMax="47" xr10:uidLastSave="{00000000-0000-0000-0000-000000000000}"/>
  <bookViews>
    <workbookView xWindow="-120" yWindow="-120" windowWidth="20730" windowHeight="11040" xr2:uid="{00000000-000D-0000-FFFF-FFFF00000000}"/>
  </bookViews>
  <sheets>
    <sheet name="F14.1  PLANES DE MEJORAMIENT..." sheetId="1" r:id="rId1"/>
    <sheet name="Hoja5" sheetId="2" state="hidden" r:id="rId2"/>
    <sheet name="Hoja3" sheetId="3" state="hidden" r:id="rId3"/>
    <sheet name="Hoja8" sheetId="4" state="hidden" r:id="rId4"/>
    <sheet name="Hoja1" sheetId="5" state="hidden" r:id="rId5"/>
    <sheet name="TOTAL" sheetId="6" state="hidden" r:id="rId6"/>
    <sheet name="PRIORITARIO" sheetId="7" state="hidden" r:id="rId7"/>
    <sheet name="Hoja2" sheetId="8" state="hidden" r:id="rId8"/>
    <sheet name="Hoja4" sheetId="9" state="hidden" r:id="rId9"/>
  </sheets>
  <definedNames>
    <definedName name="_xlnm._FilterDatabase" localSheetId="0" hidden="1">'F14.1  PLANES DE MEJORAMIENT...'!$D$10:$JQ$106</definedName>
  </definedNames>
  <calcPr calcId="191029"/>
  <pivotCaches>
    <pivotCache cacheId="26"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9" l="1"/>
  <c r="C136" i="8"/>
  <c r="C129" i="8"/>
  <c r="B121" i="8"/>
  <c r="C111" i="8"/>
  <c r="B94" i="8"/>
  <c r="B89" i="8"/>
  <c r="C83" i="8"/>
  <c r="C62" i="8"/>
  <c r="C56" i="8"/>
  <c r="B50" i="8"/>
  <c r="B40" i="8"/>
  <c r="B35" i="8"/>
  <c r="C28" i="8"/>
  <c r="C22" i="8"/>
  <c r="B13" i="7"/>
  <c r="C7" i="7" s="1"/>
  <c r="C13" i="7" s="1"/>
  <c r="C12" i="7"/>
  <c r="C11" i="7"/>
  <c r="C10" i="7"/>
  <c r="C9" i="7"/>
  <c r="C8" i="7"/>
  <c r="C31" i="4"/>
  <c r="D30" i="4"/>
  <c r="D29" i="4"/>
  <c r="D28" i="4"/>
  <c r="D27" i="4"/>
  <c r="D26" i="4"/>
  <c r="D25" i="4"/>
  <c r="D21" i="4"/>
  <c r="D12" i="4"/>
  <c r="D31" i="4" s="1"/>
  <c r="C7" i="2"/>
  <c r="B7" i="2"/>
  <c r="C108" i="1"/>
  <c r="R31" i="1"/>
  <c r="B12" i="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L11" authorId="0" shapeId="0" xr:uid="{00000000-0006-0000-0000-000001000000}">
      <text>
        <r>
          <rPr>
            <sz val="11"/>
            <color rgb="FF000000"/>
            <rFont val="Calibri"/>
            <family val="2"/>
            <scheme val="minor"/>
          </rPr>
          <t>admin:
son 52</t>
        </r>
      </text>
    </comment>
    <comment ref="L86" authorId="0" shapeId="0" xr:uid="{00000000-0006-0000-0000-000002000000}">
      <text>
        <r>
          <rPr>
            <sz val="11"/>
            <color rgb="FF000000"/>
            <rFont val="Calibri"/>
            <family val="2"/>
            <scheme val="minor"/>
          </rPr>
          <t>admin:
son 52</t>
        </r>
      </text>
    </comment>
    <comment ref="L104" authorId="0" shapeId="0" xr:uid="{00000000-0006-0000-0000-000003000000}">
      <text>
        <r>
          <rPr>
            <sz val="11"/>
            <color rgb="FF000000"/>
            <rFont val="Calibri"/>
            <family val="2"/>
            <scheme val="minor"/>
          </rPr>
          <t>admin:
son 52</t>
        </r>
      </text>
    </comment>
    <comment ref="L105" authorId="0" shapeId="0" xr:uid="{00000000-0006-0000-0000-000004000000}">
      <text>
        <r>
          <rPr>
            <sz val="11"/>
            <color rgb="FF000000"/>
            <rFont val="Calibri"/>
            <family val="2"/>
            <scheme val="minor"/>
          </rPr>
          <t>admin:
son 52</t>
        </r>
      </text>
    </comment>
    <comment ref="I106" authorId="0" shapeId="0" xr:uid="{00000000-0006-0000-0000-000005000000}">
      <text>
        <r>
          <rPr>
            <sz val="11"/>
            <color rgb="FF000000"/>
            <rFont val="Calibri"/>
            <family val="2"/>
            <scheme val="minor"/>
          </rPr>
          <t>admin:
son 52</t>
        </r>
      </text>
    </comment>
    <comment ref="L106" authorId="0" shapeId="0" xr:uid="{00000000-0006-0000-0000-000006000000}">
      <text>
        <r>
          <rPr>
            <sz val="11"/>
            <color rgb="FF000000"/>
            <rFont val="Calibri"/>
            <family val="2"/>
            <scheme val="minor"/>
          </rPr>
          <t>admin:
son 52</t>
        </r>
      </text>
    </comment>
  </commentList>
</comments>
</file>

<file path=xl/sharedStrings.xml><?xml version="1.0" encoding="utf-8"?>
<sst xmlns="http://schemas.openxmlformats.org/spreadsheetml/2006/main" count="1943" uniqueCount="822">
  <si>
    <t>Tipo Modalidad</t>
  </si>
  <si>
    <t>M-3: PLAN DE MEJORAMIENTO</t>
  </si>
  <si>
    <t>Formulario</t>
  </si>
  <si>
    <t>F14.1: PLANES DE MEJORAMIENTO - ENTIDADES</t>
  </si>
  <si>
    <t>Moneda Informe</t>
  </si>
  <si>
    <t>Entidad</t>
  </si>
  <si>
    <t>Fecha</t>
  </si>
  <si>
    <t>Periodicidad</t>
  </si>
  <si>
    <t>AVANCE PROCESOS SEGUIMIENTO 02-06-2022</t>
  </si>
  <si>
    <t>HALLAZGOS</t>
  </si>
  <si>
    <t>ACCIONES</t>
  </si>
  <si>
    <t>DESCRIPCIÓN DEL HALLAZGO</t>
  </si>
  <si>
    <t>CAUSA DEL HALLAZGO</t>
  </si>
  <si>
    <t>ACCIÓN DE MEJORA</t>
  </si>
  <si>
    <t>ACTIVIDADES / DESCRIPCIÓN</t>
  </si>
  <si>
    <t>ACTIVIDADES / UNIDAD DE MEDIDA</t>
  </si>
  <si>
    <t>ACTIVIDADES / CANTIDADES UNIDAD DE MEDIDA</t>
  </si>
  <si>
    <t>ACTIVIDADES / FECHA DE INICIO</t>
  </si>
  <si>
    <t>ACTIVIDADES / FECHA DE TERMINACIÓN</t>
  </si>
  <si>
    <t>ACTIVIDADES / PLAZO EN SEMANAS</t>
  </si>
  <si>
    <t>RESPONSABLE</t>
  </si>
  <si>
    <t>DEPENDENCIA RESPONSABLE</t>
  </si>
  <si>
    <t>OBSERVACIONES SEGUIMIENTO A 30 DE JUNIO DE 2022</t>
  </si>
  <si>
    <t>% AVANCE DE LA OFICINA DE CONTROL INTERNO PRESENTADO AL SIRECI 30 DE JUNIO 2022</t>
  </si>
  <si>
    <t>OBSERVACION DE LA CGR AUDITORIA FINANCIERA</t>
  </si>
  <si>
    <t>CANTIDAD ó  (%) DE AVANCE FÍSICO DE EJECUCIÓN DEPENDENCIAS</t>
  </si>
  <si>
    <t>ACTIVIDADES EJECUTADAS POR LAS DEPENDENCIAS</t>
  </si>
  <si>
    <t>% AVANCE DE LA OFICINA DE CONTROL INTERNO PARA PRESENTAR A LA DIRECCION 31 DE DICIEMBRE 2022</t>
  </si>
  <si>
    <t>% AVANCE DE LA OFICINA DE CONTROL INTERNO PRESENTADO AL SIRECI 30 DE DICIEMBRE 2022</t>
  </si>
  <si>
    <t>OBSERVACIONES SEGUIMIENTO A 30 DE DICIEMBRE DE 2022</t>
  </si>
  <si>
    <t>OBSERVACIONES SEGUIMIENTO AL 28 DE DICIEMBRE DE 2022</t>
  </si>
  <si>
    <t>CUMPLE 
SI / NO / PARCIALMENTE</t>
  </si>
  <si>
    <t>Estado</t>
  </si>
  <si>
    <t>AVANCES</t>
  </si>
  <si>
    <t>EVIDENCIAS</t>
  </si>
  <si>
    <t>SEGUIMIENTO OCI</t>
  </si>
  <si>
    <r>
      <rPr>
        <b/>
        <u/>
        <sz val="11"/>
        <color rgb="FF000000"/>
        <rFont val="Arial"/>
        <family val="2"/>
      </rPr>
      <t>Hallazgo No. 1. Supervisión Contratos de Comodato</t>
    </r>
    <r>
      <rPr>
        <sz val="11"/>
        <color rgb="FF000000"/>
        <rFont val="Arial"/>
        <family val="2"/>
      </rPr>
      <t>. Una vez evaluados los informes de visitas en las que se verificó la existencia de los bienes, la documentación disponible en la DNBC y en los cuerpos de bomberos, así como la desplegada en el RUNT, se evidencia incumplimiento de las labores de supervisión en cabeza de la DNBC.</t>
    </r>
  </si>
  <si>
    <t>Deficiencias en la identificación, supervisión y control de los bienes asignados a los comodatarios de acuerdo  las obligaciones ordenadas en la ley, el manual interno de la entidad y lo pactado contractualmente.</t>
  </si>
  <si>
    <t>Implementar acciones de supervisión y control de los bienes entregados en comodato.</t>
  </si>
  <si>
    <t>Designar la supervisión de los contratos de Comodato en los funcionarios de planta que posean Formación Bomberil, mientras surte la Contratación por Prestación de Servicios, como apoyo a la supervisión.</t>
  </si>
  <si>
    <r>
      <rPr>
        <sz val="11"/>
        <color rgb="FF000000"/>
        <rFont val="Arial"/>
        <family val="2"/>
      </rPr>
      <t xml:space="preserve">Delegación de Supervisión </t>
    </r>
    <r>
      <rPr>
        <sz val="11"/>
        <color rgb="FFFF0000"/>
        <rFont val="Arial"/>
        <family val="2"/>
      </rPr>
      <t xml:space="preserve">al personal de planta </t>
    </r>
  </si>
  <si>
    <t>Dirección General-Subdirección Estratégica y de Coordinación Bomberil-Subdirección Administrativa y Financiera-Gestión Contractual</t>
  </si>
  <si>
    <t>CONTRATACION</t>
  </si>
  <si>
    <r>
      <rPr>
        <b/>
        <sz val="11"/>
        <rFont val="Arial"/>
        <family val="2"/>
      </rPr>
      <t>La acción de mejora finalizó el 31 de marzo de 2021.</t>
    </r>
    <r>
      <rPr>
        <sz val="11"/>
        <rFont val="Arial"/>
        <family val="2"/>
      </rPr>
      <t xml:space="preserve">
La DNBC, realizó la designación de 1034 comodatos en funcionarios que poseen  Formación Bomberil así:  Andrés Muñoz 109,  Carlos López 102, Alexander  Maya 102, Edgar Molina 101, Edwin Zamora 104,  Luis Valencia 107,   Jairo Soto  104, Faubricio Sánchez 100, Paula Cortes 99, Ronny Romero 106.  Cumplida en el primer trimestre de 2021.
Desde el segundo semestre de 2021 no se han realizado designaciones de supervisión en comodatos, ya que  los bienes se están entregando a los CB por medio de resoluciones de adjudicación.
Durante el primer semestre de 2022, se realizaron 110 delegaciones de supervisiones en los diferentes contratos suscritos en la DNBC.
</t>
    </r>
    <r>
      <rPr>
        <b/>
        <sz val="11"/>
        <rFont val="Arial"/>
        <family val="2"/>
      </rPr>
      <t>Por lo tanto, se ha dado cumplimiento a la acción de mejora establecida en el plan de mejoramiento.</t>
    </r>
  </si>
  <si>
    <t>PARA TOMA DE DECISIONES POR LA ENTIDAD PARA MANTENERSE O REDISEÑAR EN EL NUEVO PLAN DE MEJORAMIENTO QUE SE SUSCRIBA</t>
  </si>
  <si>
    <t xml:space="preserve">El proceso no reporto la matriz diligenciada </t>
  </si>
  <si>
    <r>
      <rPr>
        <b/>
        <sz val="11"/>
        <rFont val="Arial"/>
        <family val="2"/>
      </rPr>
      <t>La acción de mejora finalizó el 31 de marzo de 2021.</t>
    </r>
    <r>
      <rPr>
        <sz val="11"/>
        <rFont val="Arial"/>
        <family val="2"/>
      </rPr>
      <t xml:space="preserve">
La DNBC, realizó la designación de 1034 comodatos en funcionarios que poseen  Formación Bomberil así:  Andrés Muñoz 109,  Carlos López 102, Alexander  Maya 102, Edgar Molina 101, Edwin Zamora 104,  Luis Valencia 107,   Jairo Soto  104, Faubricio Sánchez 100, Paula Cortes 99, Ronny Romero 106.  Cumplida en el primer trimestre de 2021.
Desde el segundo semestre de 2021 no se han realizado designaciones de supervisión en comodatos, ya que  los bienes se están entregando a los CB por medio de resoluciones de adjudicación.
Durante el</t>
    </r>
    <r>
      <rPr>
        <sz val="11"/>
        <color rgb="FFFF0000"/>
        <rFont val="Arial"/>
        <family val="2"/>
      </rPr>
      <t xml:space="preserve"> segundo semestre de 2022, se realizaron 110 delegaciones de supervisiones en los diferentes contratos suscritos en la DNBC.</t>
    </r>
    <r>
      <rPr>
        <sz val="11"/>
        <rFont val="Arial"/>
        <family val="2"/>
      </rPr>
      <t xml:space="preserve">
</t>
    </r>
    <r>
      <rPr>
        <b/>
        <sz val="11"/>
        <rFont val="Arial"/>
        <family val="2"/>
      </rPr>
      <t>Por lo tanto, se ha dado cumplimiento a la acción de mejora establecida en el plan de mejoramiento.</t>
    </r>
  </si>
  <si>
    <r>
      <rPr>
        <b/>
        <sz val="11"/>
        <rFont val="Arial"/>
        <family val="2"/>
      </rPr>
      <t>La acción de mejora finalizó el 31 de marzo de 2021.</t>
    </r>
    <r>
      <rPr>
        <sz val="11"/>
        <rFont val="Arial"/>
        <family val="2"/>
      </rPr>
      <t xml:space="preserve">
Con relación a los Comodatos de la DNBC, realizó la designación de 1034 comodatos en funcionarios que poseen  Formación Bomberil así:  Andrés Muñoz 109,  Carlos López 102, Alexander  Maya 102, Edgar Molina 101, Edwin Zamora 104,  Luis Valencia 107,   Jairo Soto  104, Faubricio Sánchez 100, Paula Cortes 99, Ronny Romero 106.  Cumplida en el primer trimestre de 2021.
Durante el segundo semestre de 2022,  no se cargaron  evidencias de las delegaciones de las supervisiones realizadas en la contratación.  
</t>
    </r>
    <r>
      <rPr>
        <b/>
        <sz val="11"/>
        <rFont val="Arial"/>
        <family val="2"/>
      </rPr>
      <t xml:space="preserve">
</t>
    </r>
    <r>
      <rPr>
        <b/>
        <sz val="11"/>
        <color rgb="FFFF0000"/>
        <rFont val="Arial"/>
        <family val="2"/>
      </rPr>
      <t>Por lo tanto, NO se ha dado cumplimiento a la acción de mejora establecida en el plan de mejoramiento.</t>
    </r>
    <r>
      <rPr>
        <b/>
        <sz val="11"/>
        <rFont val="Arial"/>
        <family val="2"/>
      </rPr>
      <t xml:space="preserve">
La CGR realizó el seguimiento de la acción en la Auditoria Financiera realizada a la vigencia 2021.  El  hallazgo no es Cerrado. La DNBC, en el Plan de mejoramiento que suscribio incorporó y reconsideró esta acción.</t>
    </r>
  </si>
  <si>
    <r>
      <rPr>
        <b/>
        <sz val="11"/>
        <rFont val="Arial"/>
        <family val="2"/>
      </rPr>
      <t>La acción de mejora finalizó el 31 de marzo de 2021.</t>
    </r>
    <r>
      <rPr>
        <sz val="11"/>
        <rFont val="Arial"/>
        <family val="2"/>
      </rPr>
      <t xml:space="preserve">
El 11 de Noviembre de 2022, se realizó designación de la supervisión al Capitan Jairo Soto Gil,  en los comodatos 228,229,230,231,232,236,237,238 y 239 para la supervisión de camionetas y carros cisternas entregadas a los CB.
</t>
    </r>
  </si>
  <si>
    <t>SI</t>
  </si>
  <si>
    <t>CON EFECTIVIDAD</t>
  </si>
  <si>
    <r>
      <rPr>
        <b/>
        <u/>
        <sz val="11"/>
        <color rgb="FF000000"/>
        <rFont val="Arial"/>
        <family val="2"/>
      </rPr>
      <t>Hallazgo No. 1. Supervisión Contratos de Comodato</t>
    </r>
    <r>
      <rPr>
        <sz val="11"/>
        <color rgb="FF000000"/>
        <rFont val="Arial"/>
        <family val="2"/>
      </rPr>
      <t>. Una vez evaluados los informes de visitas en las que se verificó la existencia de los bienes, la documentación disponible en la DNBC y en los cuerpos de bomberos, así como la desplegada en el RUNT, se evidencia incumplimiento de las labores de supervisión en cabeza de la DNBC.</t>
    </r>
  </si>
  <si>
    <t>Reiterar de manera  trimestral a los Comandantes de los CB, las obligaciones que tienen a cargo como supervisores de los bienes entregados en Comodato.</t>
  </si>
  <si>
    <r>
      <rPr>
        <sz val="11"/>
        <color rgb="FF000000"/>
        <rFont val="Arial"/>
        <family val="2"/>
      </rPr>
      <t xml:space="preserve">Correos Electrónicos </t>
    </r>
    <r>
      <rPr>
        <sz val="11"/>
        <color rgb="FFFF0000"/>
        <rFont val="Arial"/>
        <family val="2"/>
      </rPr>
      <t>trimestrales</t>
    </r>
    <r>
      <rPr>
        <sz val="11"/>
        <color rgb="FF000000"/>
        <rFont val="Arial"/>
        <family val="2"/>
      </rPr>
      <t xml:space="preserve">
</t>
    </r>
  </si>
  <si>
    <t>Subdirección Estratégica y de Coordinación Bomberil-Supervisores</t>
  </si>
  <si>
    <t>FORTALECIMIENTO BOMBERIL</t>
  </si>
  <si>
    <r>
      <rPr>
        <b/>
        <sz val="11"/>
        <rFont val="Arial"/>
        <family val="2"/>
      </rPr>
      <t>La acción de mejora finalizó el 30 de diciembre de 2020.</t>
    </r>
    <r>
      <rPr>
        <sz val="11"/>
        <rFont val="Arial"/>
        <family val="2"/>
      </rPr>
      <t xml:space="preserve">
Los  diez (10) supervisores de los comodatos el día 04 de marzo de 2022 y </t>
    </r>
    <r>
      <rPr>
        <b/>
        <sz val="11"/>
        <rFont val="Arial"/>
        <family val="2"/>
      </rPr>
      <t xml:space="preserve"> </t>
    </r>
    <r>
      <rPr>
        <sz val="11"/>
        <rFont val="Arial"/>
        <family val="2"/>
      </rPr>
      <t xml:space="preserve">09  Junio de 2022,  remitieron correos electrónicos a los diferentes CB del país, informando las obligaciones que tienen como Comodatarios.
</t>
    </r>
    <r>
      <rPr>
        <b/>
        <sz val="11"/>
        <rFont val="Arial"/>
        <family val="2"/>
      </rPr>
      <t xml:space="preserve">Por lo tanto, se ha dado cumplimiento a la acción de mejora establecida en el plan de mejoramiento.
</t>
    </r>
  </si>
  <si>
    <t>El proceso de Fortalecimiento da cumplimiento a esa actividad.</t>
  </si>
  <si>
    <r>
      <rPr>
        <b/>
        <sz val="11"/>
        <rFont val="Arial"/>
        <family val="2"/>
      </rPr>
      <t>La acción de mejora finalizó el 30 de diciembre de 2020.</t>
    </r>
    <r>
      <rPr>
        <sz val="11"/>
        <rFont val="Arial"/>
        <family val="2"/>
      </rPr>
      <t xml:space="preserve">
Los  diez (10) supervisores de los comodatos el día 17 de agosto  y 06 de diciembre de 2022,  remitieron correos electrónicos a los diferentes CB del país, informando las obligaciones que tienen como Comodatarios.
</t>
    </r>
    <r>
      <rPr>
        <b/>
        <sz val="11"/>
        <rFont val="Arial"/>
        <family val="2"/>
      </rPr>
      <t xml:space="preserve">Por lo tanto, se ha dado cumplimiento a la acción de mejora establecida en el plan de mejoramiento.
</t>
    </r>
    <r>
      <rPr>
        <sz val="11"/>
        <rFont val="Arial"/>
        <family val="2"/>
      </rPr>
      <t xml:space="preserve">
</t>
    </r>
    <r>
      <rPr>
        <b/>
        <sz val="11"/>
        <rFont val="Arial"/>
        <family val="2"/>
      </rPr>
      <t>La CGR realizó el seguimiento de la acción en la Auditoria Financiera realizada a la vigencia 2021.  El  hallazgo no es Cerrado. La DNBC, en el Plan de mejoramiento que suscribio incorporó y reconsideró esta acción.</t>
    </r>
  </si>
  <si>
    <r>
      <rPr>
        <b/>
        <sz val="11"/>
        <rFont val="Arial"/>
        <family val="2"/>
      </rPr>
      <t>La acción de mejora finalizó el 30 de diciembre de 2020.</t>
    </r>
    <r>
      <rPr>
        <sz val="11"/>
        <rFont val="Arial"/>
        <family val="2"/>
      </rPr>
      <t xml:space="preserve">
Los  diez (10) supervisores de los comodatos el día 17 de agosto  y 06 de diciembre de 2022,  remitieron correos electrónicos a los diferentes CB del país, informando las obligaciones que tienen como Comodatarios.
</t>
    </r>
    <r>
      <rPr>
        <b/>
        <sz val="11"/>
        <rFont val="Arial"/>
        <family val="2"/>
      </rPr>
      <t xml:space="preserve">
</t>
    </r>
  </si>
  <si>
    <r>
      <rPr>
        <b/>
        <u/>
        <sz val="11"/>
        <color rgb="FF000000"/>
        <rFont val="Arial"/>
        <family val="2"/>
      </rPr>
      <t>Hallazgo No. 1. Supervisión Contratos de Comodato</t>
    </r>
    <r>
      <rPr>
        <sz val="11"/>
        <color rgb="FF000000"/>
        <rFont val="Arial"/>
        <family val="2"/>
      </rPr>
      <t>. Una vez evaluados los informes de visitas en las que se verificó la existencia de los bienes, la documentación disponible en la DNBC y en los cuerpos de bomberos, así como la desplegada en el RUNT, se evidencia incumplimiento de las labores de supervisión en cabeza de la DNBC.</t>
    </r>
  </si>
  <si>
    <t>Elaborar los Comodatos identificando las características y referencias especificas del bien a entregar</t>
  </si>
  <si>
    <t xml:space="preserve">Comodatos con Identificación
</t>
  </si>
  <si>
    <t>Subdirección Administrativa y Financiera-Gestión Contractual</t>
  </si>
  <si>
    <t>CONTRATACION
FORTALECIMIENTO BOMBERIL</t>
  </si>
  <si>
    <r>
      <rPr>
        <sz val="11"/>
        <rFont val="Arial"/>
        <family val="2"/>
      </rPr>
      <t xml:space="preserve">
</t>
    </r>
    <r>
      <rPr>
        <b/>
        <sz val="11"/>
        <rFont val="Arial"/>
        <family val="2"/>
      </rPr>
      <t>La acción de mejora finalizó el 30 de diciembre de 2020</t>
    </r>
    <r>
      <rPr>
        <sz val="11"/>
        <rFont val="Arial"/>
        <family val="2"/>
      </rPr>
      <t xml:space="preserve">.
La DNBC, a partir del segundo semestre de 2021, no genera Comodatos sino resoluciones de adjudicación de bienes entregados a los Cuerpos de Bomberos. En el primer semestre de 2022, se realizaron 85 resoluciones de adjudicación; no obstante, la No. 80 no se encuentra firmada. De igual forma, se identifican las características de los bienes conforme está descrita la salida del Almacén.
</t>
    </r>
    <r>
      <rPr>
        <b/>
        <sz val="11"/>
        <rFont val="Arial"/>
        <family val="2"/>
      </rPr>
      <t>Por lo tanto, se ha dado cumplimiento a la acción de mejora establecida en el Plan de Mejoramiento.</t>
    </r>
  </si>
  <si>
    <t>El proceso de Fortalecimiento genera las resoluciones de acuerdo a las entregas de bienes</t>
  </si>
  <si>
    <r>
      <rPr>
        <b/>
        <sz val="11"/>
        <color rgb="FF000000"/>
        <rFont val="Arial"/>
        <family val="2"/>
      </rPr>
      <t>La acción de mejora finalizó el 30 de diciembre de 2020.</t>
    </r>
    <r>
      <rPr>
        <sz val="11"/>
        <color rgb="FF000000"/>
        <rFont val="Arial"/>
        <family val="2"/>
      </rPr>
      <t xml:space="preserve">
Las resoluciones 718,719,720,721,722,723,724,825,826,839,840,848 y 849 están en la relacionados en la matriz de resoluciones  pero no se evidencia la resolución
Las resoluciones 815,816,817,818 y 819 de 2022 se evidencian cargadas en el drive  pero no están relacionadas en la matriz de resoluciones 
</t>
    </r>
    <r>
      <rPr>
        <b/>
        <sz val="11"/>
        <color rgb="FFFF0000"/>
        <rFont val="Arial"/>
        <family val="2"/>
      </rPr>
      <t>Por lo tanto, NO se ha dado cumplimiento a la acción de mejora establecida en el plan de mejoramiento</t>
    </r>
    <r>
      <rPr>
        <b/>
        <sz val="11"/>
        <color rgb="FF000000"/>
        <rFont val="Arial"/>
        <family val="2"/>
      </rPr>
      <t xml:space="preserve">
La CGR realizó el seguimiento de la acción en la Auditoria Financiera realizada a la vigencia 2021.  El  hallazgo no es Cerrado. La DNBC, en el Plan de mejoramiento que suscribio incorporó y reconsideró esta acción.</t>
    </r>
  </si>
  <si>
    <r>
      <rPr>
        <b/>
        <sz val="11"/>
        <color rgb="FF000000"/>
        <rFont val="Arial"/>
        <family val="2"/>
      </rPr>
      <t>La acción de mejora finalizó el 30 de diciembre de 2020.</t>
    </r>
    <r>
      <rPr>
        <sz val="11"/>
        <color rgb="FF000000"/>
        <rFont val="Arial"/>
        <family val="2"/>
      </rPr>
      <t xml:space="preserve">
Se cargaron las resoluciones No. 718,719,720,721,722,723,724,825,826,839,840,848 y 849 pero no se han revisado confrontandola con la salida del almacén.
No se evidencia el cargue del comodato 228 (Vehiculos y carros cisternas)</t>
    </r>
  </si>
  <si>
    <t xml:space="preserve">PARCIALMENTE
Hace falta la revisión por parte de la OCI confrontandolas con la salidas de Almacen </t>
  </si>
  <si>
    <t>SIN EFECTIVIDAD</t>
  </si>
  <si>
    <t>CONTRATACION-
FORTALECIMIENTO BOMBERIL</t>
  </si>
  <si>
    <r>
      <rPr>
        <b/>
        <u/>
        <sz val="11"/>
        <color rgb="FF000000"/>
        <rFont val="Arial"/>
        <family val="2"/>
      </rPr>
      <t>Hallazgo No. 1. Supervisión Contratos de Comodato</t>
    </r>
    <r>
      <rPr>
        <sz val="11"/>
        <color rgb="FF000000"/>
        <rFont val="Arial"/>
        <family val="2"/>
      </rPr>
      <t>. Una vez evaluados los informes de visitas en las que se verificó la existencia de los bienes, la documentación disponible en la DNBC y en los cuerpos de bomberos, así como la desplegada en el RUNT, se evidencia incumplimiento de las labores de supervisión en cabeza de la DNBC.</t>
    </r>
  </si>
  <si>
    <t xml:space="preserve">Solicitar trimestralmente por correo electrónico a los comandantes o supervisor de los CB, un informe de seguimiento que contenga: Registro fotográfico de los bienes en comodato, así como las emergencias atendidas con los bienes asignados y soportes de mantenimientos a que haya lugar </t>
  </si>
  <si>
    <r>
      <rPr>
        <sz val="11"/>
        <color rgb="FF000000"/>
        <rFont val="Arial"/>
        <family val="2"/>
      </rPr>
      <t xml:space="preserve">Correos Electrónicos </t>
    </r>
    <r>
      <rPr>
        <sz val="11"/>
        <color rgb="FFFF0000"/>
        <rFont val="Arial"/>
        <family val="2"/>
      </rPr>
      <t>trimestrales</t>
    </r>
    <r>
      <rPr>
        <sz val="11"/>
        <color rgb="FF000000"/>
        <rFont val="Arial"/>
        <family val="2"/>
      </rPr>
      <t xml:space="preserve">
</t>
    </r>
  </si>
  <si>
    <r>
      <rPr>
        <b/>
        <sz val="11"/>
        <color rgb="FF000000"/>
        <rFont val="Arial"/>
        <family val="2"/>
      </rPr>
      <t>La acción de mejora finalizó el 30 de diciembre de 2020.</t>
    </r>
    <r>
      <rPr>
        <sz val="11"/>
        <color rgb="FF000000"/>
        <rFont val="Arial"/>
        <family val="2"/>
      </rPr>
      <t xml:space="preserve">
Los supervisores continúan remitiendo los  correos electrónicos solicitando los informes de seguimiento a los comandantes de los CB estipulando en dicho correo que estos informes deben  establecer detalladamente el Registro fotográfico de los bienes en comodato, así como las emergencias atendidas con los bienes asignados y soportes de los mantenimientos a que haya lugar. Durante el  primer semestre de 2022 se realizaron las siguientes solicitudes:
09 de marzo de 2022: Analizador géminis y  cámara térmica
08 y 09 de marzo de 2022: Carrotanque, compresor BAUER, CRIF, Kit Brec Corte y Brec Eléctrico, kit de desinundación, Kit EPP, Kit Forestal, Kit Matpel, Kit Tecnológico, Máquina Extintora, Tramo de Manguera, UIR, Kit acuático Mar.
</t>
    </r>
    <r>
      <rPr>
        <sz val="11"/>
        <color rgb="FF000000"/>
        <rFont val="Arial"/>
        <family val="2"/>
      </rPr>
      <t>09 de Junio de 2022:  Analizador géminis, cámara térmica, Carrotanque, compresor BAUER, CRIF, Kit Brec Corte y Brec Eléctrico, kit de desinundación, Kit EPP, Kit Forestal, Kit Matpel, Kit Tecnológico, Máquina Extintora, Tramo de Manguera, UIR, Kit acuático Mar.</t>
    </r>
    <r>
      <rPr>
        <sz val="11"/>
        <color rgb="FF000000"/>
        <rFont val="Arial"/>
        <family val="2"/>
      </rPr>
      <t xml:space="preserve">
</t>
    </r>
    <r>
      <rPr>
        <b/>
        <sz val="11"/>
        <color rgb="FF000000"/>
        <rFont val="Arial"/>
        <family val="2"/>
      </rPr>
      <t>Por lo tanto, se ha dado cumplimiento a la acción de mejora establecida en el plan de mejoramiento</t>
    </r>
    <r>
      <rPr>
        <sz val="11"/>
        <color rgb="FF000000"/>
        <rFont val="Arial"/>
        <family val="2"/>
      </rPr>
      <t xml:space="preserve">
</t>
    </r>
  </si>
  <si>
    <r>
      <rPr>
        <b/>
        <sz val="11"/>
        <color rgb="FF000000"/>
        <rFont val="Arial"/>
        <family val="2"/>
      </rPr>
      <t>La acción de mejora finalizó el 30 de diciembre de 2020.</t>
    </r>
    <r>
      <rPr>
        <sz val="11"/>
        <color rgb="FF000000"/>
        <rFont val="Arial"/>
        <family val="2"/>
      </rPr>
      <t xml:space="preserve">
Los supervisores continúan remitiendo los  correos electrónicos solicitando los informes de seguimiento a los comandantes de los CB estipulando en dicho correo que estos informes deben  establecer detalladamente el Registro fotográfico de los bienes en comodato, así como las emergencias atendidas con los bienes asignados y soportes de los mantenimientos a que haya lugar. Durante el  primer semestre de 2022 se realizaron las siguientes solicitudes:
21 de septiembre y 13 de Diciembre  de 2022: </t>
    </r>
    <r>
      <rPr>
        <sz val="11"/>
        <color rgb="FF000000"/>
        <rFont val="Arial"/>
        <family val="2"/>
      </rPr>
      <t xml:space="preserve">Analizador géminis y </t>
    </r>
    <r>
      <rPr>
        <sz val="11"/>
        <color rgb="FF000000"/>
        <rFont val="Arial"/>
        <family val="2"/>
      </rPr>
      <t xml:space="preserve"> cámara térmica
27 y  28 de septiembre y  13, 14,  15 y 16 de Diciembre de 2022 de 2022: Carrotanque, compresor BAUER, CRIF, Kit Brec Corte y </t>
    </r>
    <r>
      <rPr>
        <sz val="11"/>
        <color rgb="FF000000"/>
        <rFont val="Arial"/>
        <family val="2"/>
      </rPr>
      <t>Brec Eléctrico</t>
    </r>
    <r>
      <rPr>
        <sz val="11"/>
        <color rgb="FF000000"/>
        <rFont val="Arial"/>
        <family val="2"/>
      </rPr>
      <t xml:space="preserve">, kit de desinundación, Kit EPP, Kit Forestal, Kit Matpel, Kit Tecnológico, Máquina Extintora, Tramo de Manguera, UIR, Kit acuático Mar.
</t>
    </r>
    <r>
      <rPr>
        <b/>
        <sz val="11"/>
        <color rgb="FF000000"/>
        <rFont val="Arial"/>
        <family val="2"/>
      </rPr>
      <t>Por lo tanto, se ha dado cumplimiento a la acción de mejora establecida en el plan de mejoramiento
La CGR realizó el seguimiento de la acción en la Auditoria Financiera realizada a la vigencia 2021.  El  hallazgo no es Cerrado. La DNBC, en el Plan de mejoramiento que suscribio incorporó y reconsideró esta acción.</t>
    </r>
  </si>
  <si>
    <r>
      <rPr>
        <b/>
        <sz val="11"/>
        <color rgb="FF000000"/>
        <rFont val="Arial"/>
        <family val="2"/>
      </rPr>
      <t>La acción de mejora finalizó el 30 de diciembre de 2020.</t>
    </r>
    <r>
      <rPr>
        <sz val="11"/>
        <color rgb="FF000000"/>
        <rFont val="Arial"/>
        <family val="2"/>
      </rPr>
      <t xml:space="preserve">
Los supervisores continúan remitiendo los  correos electrónicos solicitando los informes de seguimiento a los comandantes de los CB estipulando en dicho correo que estos informes deben  establecer detalladamente el Registro fotográfico de los bienes en comodato, así como las emergencias atendidas con los bienes asignados y soportes de los mantenimientos a que haya lugar. Durante el  primer semestre de 2022 se realizaron las siguientes solicitudes:
21 de septiembre y 13 de Diciembre  de 2022: </t>
    </r>
    <r>
      <rPr>
        <sz val="11"/>
        <color rgb="FF000000"/>
        <rFont val="Arial"/>
        <family val="2"/>
      </rPr>
      <t xml:space="preserve">Analizador géminis y </t>
    </r>
    <r>
      <rPr>
        <sz val="11"/>
        <color rgb="FF000000"/>
        <rFont val="Arial"/>
        <family val="2"/>
      </rPr>
      <t xml:space="preserve"> cámara térmica
27 y  28 de septiembre y  13, 14,  15 y 16 de Diciembre de 2022 de 2022: Carrotanque, compresor BAUER, CRIF, Kit Brec Corte y </t>
    </r>
    <r>
      <rPr>
        <sz val="11"/>
        <color rgb="FF000000"/>
        <rFont val="Arial"/>
        <family val="2"/>
      </rPr>
      <t>Brec Eléctrico</t>
    </r>
    <r>
      <rPr>
        <sz val="11"/>
        <color rgb="FF000000"/>
        <rFont val="Arial"/>
        <family val="2"/>
      </rPr>
      <t xml:space="preserve">, kit de desinundación, Kit EPP, Kit Forestal, Kit Matpel, Kit Tecnológico, Máquina Extintora, Tramo de Manguera, UIR, Kit acuático Mar.
</t>
    </r>
  </si>
  <si>
    <t>CARLOS LOPEZ</t>
  </si>
  <si>
    <t>El 7 de enero y el 6 de marzo de 2020, se remitió correo enviando a los obligaciones que tienen a cargo los Comandantes de los CB, como supervisores.</t>
  </si>
  <si>
    <r>
      <rPr>
        <b/>
        <u/>
        <sz val="11"/>
        <color rgb="FF000000"/>
        <rFont val="Arial"/>
        <family val="2"/>
      </rPr>
      <t>Hallazgo No. 1. Supervisión Contratos de Comodato</t>
    </r>
    <r>
      <rPr>
        <sz val="11"/>
        <color rgb="FF000000"/>
        <rFont val="Arial"/>
        <family val="2"/>
      </rPr>
      <t>. Una vez evaluados los informes de visitas en las que se verificó la existencia de los bienes, la documentación disponible en la DNBC y en los cuerpos de bomberos, así como la desplegada en el RUNT, se evidencia incumplimiento de las labores de supervisión en cabeza de la DNBC.</t>
    </r>
  </si>
  <si>
    <t>Llamadas telefónicas informando el envió del correo electrónico</t>
  </si>
  <si>
    <t xml:space="preserve">Planilla de registro telefónica
</t>
  </si>
  <si>
    <r>
      <rPr>
        <b/>
        <sz val="11"/>
        <rFont val="Arial"/>
        <family val="2"/>
      </rPr>
      <t>La acción de mejora finalizó el 30 de diciembre de 2020.</t>
    </r>
    <r>
      <rPr>
        <sz val="11"/>
        <rFont val="Arial"/>
        <family val="2"/>
      </rPr>
      <t xml:space="preserve">
Los supervisores durante el primer semestre de 2022,  han realizado 638  llamadas telefónicas a los Cuerpos de Bomberos a los cuales se les entregaron bienes en Comodato registrando: 
Enero:  70  llamadas Telefónicas
Febrero:  211  llamadas Telefónicas 
Marzo:  11  llamadas Telefónicas 
Abril: 89 llamadas Teléfonicas
Mayo: 76 llamadas Telefónicas
Junio: 181 Llamadas Telefónicas
</t>
    </r>
    <r>
      <rPr>
        <b/>
        <sz val="11"/>
        <rFont val="Arial"/>
        <family val="2"/>
      </rPr>
      <t xml:space="preserve">Por lo tanto, se ha dado cumplimiento a la acción de mejora establecida en el plan de mejoramiento.
</t>
    </r>
  </si>
  <si>
    <r>
      <rPr>
        <b/>
        <sz val="11"/>
        <rFont val="Arial"/>
        <family val="2"/>
      </rPr>
      <t>La acción de mejora finalizó el 30 de diciembre de 2020.</t>
    </r>
    <r>
      <rPr>
        <sz val="11"/>
        <rFont val="Arial"/>
        <family val="2"/>
      </rPr>
      <t xml:space="preserve">
Los supervisores durante el segundo semestre de 2022,  han realizado 291  llamadas telefónicas a los Cuerpos de Bomberos a los cuales se les entregaron bienes en Comodato registrando: 
Julio:  63  llamadas Telefónicas
Agosto:  59  llamadas Telefónicas 
Septiembre:  56  llamadas Telefónicas 
Octubre: 51 llamadas Teléfonicas
Noviembre: 14 llamadas Telefónicas
Diciembre: 48 Llamadas Telefónicas
</t>
    </r>
    <r>
      <rPr>
        <b/>
        <sz val="11"/>
        <rFont val="Arial"/>
        <family val="2"/>
      </rPr>
      <t>Por lo tanto, se ha dado cumplimiento a la acción de mejora establecida en el plan de mejoramiento
La CGR realizó el seguimiento de la acción en la Auditoria Financiera realizada a la vigencia 2021.  El  hallazgo no es Cerrado. La DNBC, en el Plan de mejoramiento que suscribio incorporó y reconsideró esta acción.</t>
    </r>
  </si>
  <si>
    <r>
      <rPr>
        <b/>
        <sz val="11"/>
        <rFont val="Arial"/>
        <family val="2"/>
      </rPr>
      <t>La acción de mejora finalizó el 30 de diciembre de 2020.</t>
    </r>
    <r>
      <rPr>
        <sz val="11"/>
        <rFont val="Arial"/>
        <family val="2"/>
      </rPr>
      <t xml:space="preserve">
Los supervisores durante el segundo semestre de 2022,  han realizado 291  llamadas telefónicas a los Cuerpos de Bomberos a los cuales se les entregaron bienes en Comodato registrando: 
Julio:  63  llamadas Telefónicas
Agosto:  59  llamadas Telefónicas 
Septiembre:  56  llamadas Telefónicas 
Octubre: 51 llamadas Teléfonicas
Noviembre: 14 llamadas Telefónicas
Diciembre: 48 Llamadas Telefónicas
</t>
    </r>
    <r>
      <rPr>
        <b/>
        <sz val="11"/>
        <rFont val="Arial"/>
        <family val="2"/>
      </rPr>
      <t xml:space="preserve">
</t>
    </r>
  </si>
  <si>
    <t xml:space="preserve">Los comodatos suscritos durante la vigencia 2020, en el objeto se ha identificado cada uno de los bienes a entregar </t>
  </si>
  <si>
    <t xml:space="preserve">Contratos de comodatos suscritos </t>
  </si>
  <si>
    <t xml:space="preserve"> Se verifico por la plataforma Secop II, donde se evidencia el comodato 95 de 2020, por valor de $4.761.755.250, donde se relacionan independiente 75 comodatos por $63.490.070, discriminando los bienes a entregar. Sin embargo al tratar de descargar el comodato independiente para poder realizar la verificación de las características y referencias individuales no se logró evidenciar la información. </t>
  </si>
  <si>
    <r>
      <rPr>
        <b/>
        <u/>
        <sz val="11"/>
        <color rgb="FF000000"/>
        <rFont val="Arial"/>
        <family val="2"/>
      </rPr>
      <t>Hallazgo No. 1. Supervisión Contratos de Comodato</t>
    </r>
    <r>
      <rPr>
        <sz val="11"/>
        <color rgb="FF000000"/>
        <rFont val="Arial"/>
        <family val="2"/>
      </rPr>
      <t>. Una vez evaluados los informes de visitas en las que se verificó la existencia de los bienes, la documentación disponible en la DNBC y en los cuerpos de bomberos, así como la desplegada en el RUNT, se evidencia incumplimiento de las labores de supervisión en cabeza de la DNBC.</t>
    </r>
  </si>
  <si>
    <t>Diligenciar y actualizar trimestralmente  la Matriz de seguimiento de supervisiones de los bienes de comodato.</t>
  </si>
  <si>
    <r>
      <rPr>
        <sz val="11"/>
        <color rgb="FF000000"/>
        <rFont val="Arial"/>
        <family val="2"/>
      </rPr>
      <t xml:space="preserve">Matriz de seguimiento </t>
    </r>
    <r>
      <rPr>
        <sz val="11"/>
        <color rgb="FFFF0000"/>
        <rFont val="Arial"/>
        <family val="2"/>
      </rPr>
      <t>trimestral</t>
    </r>
  </si>
  <si>
    <r>
      <rPr>
        <b/>
        <sz val="11"/>
        <color rgb="FF000000"/>
        <rFont val="Arial"/>
        <family val="2"/>
      </rPr>
      <t>La acción finalizó el 30 de diciembre de 2020.</t>
    </r>
    <r>
      <rPr>
        <sz val="11"/>
        <color rgb="FF000000"/>
        <rFont val="Arial"/>
        <family val="2"/>
      </rPr>
      <t xml:space="preserve">
Se está diligenciando de manera trimestral la matriz de seguimiento que realizan los  supervisores  de los  bienes entregados en  comodato, en donde se encuentra discriminados los mismos y se enuncia el  nombre del comandante, dirección, año de entrega, Departamento, Municipio, nombre representante legal, total del comodato, correo electrónico, fecha del Orfeo, informe de supervisión, registro de la llamada telefónica, y el soat entre otros, para los 1034 bienes entregados en comodato.
</t>
    </r>
    <r>
      <rPr>
        <b/>
        <sz val="11"/>
        <color rgb="FF000000"/>
        <rFont val="Arial"/>
        <family val="2"/>
      </rPr>
      <t>Por lo tanto, se ha dado cumplimiento a la acción de mejora establecida en el plan de mejoramiento.</t>
    </r>
  </si>
  <si>
    <r>
      <rPr>
        <b/>
        <sz val="11"/>
        <color rgb="FF000000"/>
        <rFont val="Arial"/>
        <family val="2"/>
      </rPr>
      <t>La acción finalizó el 30 de diciembre de 2020.</t>
    </r>
    <r>
      <rPr>
        <sz val="11"/>
        <color rgb="FF000000"/>
        <rFont val="Arial"/>
        <family val="2"/>
      </rPr>
      <t xml:space="preserve">
Se está diligenciando de manera trimestral la matriz de seguimiento que realizan los  supervisores  de los  bienes entregados en  comodato, en donde se encuentra discriminados los mismos y se enuncia el  nombre del comandante, dirección, año de entrega, Departamento, Municipio, nombre representante legal, total del comodato, correo electrónico, fecha del Orfeo, informe de supervisión, registro de la llamada telefónica, y el soat entre otros, para los 1034 bienes entregados en comodato.
</t>
    </r>
    <r>
      <rPr>
        <sz val="11"/>
        <color rgb="FFFF0000"/>
        <rFont val="Arial"/>
        <family val="2"/>
      </rPr>
      <t xml:space="preserve">
No obstante se evidenció que en el tercer trimestre no se realizó este seguimiento.
</t>
    </r>
    <r>
      <rPr>
        <b/>
        <sz val="11"/>
        <color rgb="FFFF0000"/>
        <rFont val="Arial"/>
        <family val="2"/>
      </rPr>
      <t xml:space="preserve">Por lo tanto, se ha dado cumplimiento a la acción de mejora establecida en el plan de mejoramiento
</t>
    </r>
    <r>
      <rPr>
        <sz val="11"/>
        <color rgb="FFFF0000"/>
        <rFont val="Arial"/>
        <family val="2"/>
      </rPr>
      <t xml:space="preserve">
</t>
    </r>
    <r>
      <rPr>
        <sz val="11"/>
        <color rgb="FF000000"/>
        <rFont val="Arial"/>
        <family val="2"/>
      </rPr>
      <t xml:space="preserve">
</t>
    </r>
    <r>
      <rPr>
        <b/>
        <sz val="11"/>
        <color rgb="FF000000"/>
        <rFont val="Arial"/>
        <family val="2"/>
      </rPr>
      <t>La CGR realizó el seguimiento de la acción en la Auditoria Financiera realizada a la vigencia 2021.  El  hallazgo no es Cerrado. La DNBC, en el Plan de mejoramiento que suscribio incorporó y reconsideró esta acción.</t>
    </r>
    <r>
      <rPr>
        <b/>
        <sz val="11"/>
        <color rgb="FF000000"/>
        <rFont val="Arial"/>
        <family val="2"/>
      </rPr>
      <t xml:space="preserve">
</t>
    </r>
  </si>
  <si>
    <r>
      <rPr>
        <b/>
        <sz val="11"/>
        <color rgb="FF000000"/>
        <rFont val="Arial"/>
        <family val="2"/>
      </rPr>
      <t>La acción finalizó el 30 de diciembre de 2020.</t>
    </r>
    <r>
      <rPr>
        <sz val="11"/>
        <color rgb="FF000000"/>
        <rFont val="Arial"/>
        <family val="2"/>
      </rPr>
      <t xml:space="preserve">
En el segundo trimestre de 2022, se diligenció  la matriz de seguimiento que realizan los  supervisores  de los  bienes entregados en  comodato, en donde se encuentra discriminados los mismos y se enuncia el  nombre del comandante, dirección, año de entrega, Departamento, Municipio, nombre representante legal, total del comodato, correo electrónico, fecha del Orfeo, informe de supervisión, registro de la llamada telefónica, y el soat entre otros, para los 1034 bienes entregados en comodato.
</t>
    </r>
    <r>
      <rPr>
        <b/>
        <sz val="11"/>
        <color rgb="FF000000"/>
        <rFont val="Arial"/>
        <family val="2"/>
      </rPr>
      <t xml:space="preserve">
</t>
    </r>
  </si>
  <si>
    <t>Los días 18,20, 25 febrero de 2020 y 9 de marzo se remitieron los correos por parte de los supervisores Luis Valencia y Andrés Muñoz, solicitando informe de seguimiento por parte de los comandantes de los CB</t>
  </si>
  <si>
    <r>
      <rPr>
        <b/>
        <u/>
        <sz val="11"/>
        <color rgb="FF000000"/>
        <rFont val="Arial"/>
        <family val="2"/>
      </rPr>
      <t>Hallazgo No. 1. Supervisión Contratos de Comodato</t>
    </r>
    <r>
      <rPr>
        <sz val="11"/>
        <color rgb="FF000000"/>
        <rFont val="Arial"/>
        <family val="2"/>
      </rPr>
      <t>. Una vez evaluados los informes de visitas en las que se verificó la existencia de los bienes, la documentación disponible en la DNBC y en los cuerpos de bomberos, así como la desplegada en el RUNT, se evidencia incumplimiento de las labores de supervisión en cabeza de la DNBC.</t>
    </r>
  </si>
  <si>
    <t>Realizar la salida de almacén  de entrega de los Bienes en comodato, identificando todas las características del mismo.</t>
  </si>
  <si>
    <t xml:space="preserve">Salidas de Almacén
</t>
  </si>
  <si>
    <t>Subdirección Administrativa y Financiera-Almacén</t>
  </si>
  <si>
    <t>ALMACEN-ADMINISTRATIVA</t>
  </si>
  <si>
    <r>
      <rPr>
        <b/>
        <sz val="11"/>
        <rFont val="Arial"/>
        <family val="2"/>
      </rPr>
      <t>La acción finalizó el 30 de diciembre de 2020.</t>
    </r>
    <r>
      <rPr>
        <sz val="11"/>
        <rFont val="Arial"/>
        <family val="2"/>
      </rPr>
      <t xml:space="preserve">
Durante el primer Semestre de 2022, se generaron 202 salidas de almacen de las cuales 4 fueron anuladas, 54 se encuentran sin resolución de adjudicación y con resolución de adjudicación 144.
Las salidas de almacén se continuan realizando manualmente, sin dar aplicación al aplicativo ERP.
Se evidenció que 49 salidas en algunos de sus elementos no poseen serial ni placa de la DNBC asi:  552,572,573,574,577,583,584,585,586,588,589,590,639,640,641,642,643,648,649,650,651,653,654,655,656,657,658,662,663,675,676,677,678,679,680,682,684,685,686,687,688,713,730,734,735,736,741,742,744.
De igual forma, en las salidas 629, 645,647 y 715 se unieron los elementos en un solo valor unitario y valor total.
</t>
    </r>
    <r>
      <rPr>
        <b/>
        <sz val="11"/>
        <rFont val="Arial"/>
        <family val="2"/>
      </rPr>
      <t xml:space="preserve">
Por lo tanto, se ha dado  cumplimiento Parcialmente  a la acción de mejora establecida en el Plan de Mejoramiento y la misma no evidencia EFECTIVIDAD</t>
    </r>
  </si>
  <si>
    <r>
      <rPr>
        <b/>
        <sz val="11"/>
        <color rgb="FF000000"/>
        <rFont val="Arial"/>
        <family val="2"/>
      </rPr>
      <t xml:space="preserve">La acción de mejora finalizó el 30 de diciembre de 2020
</t>
    </r>
    <r>
      <rPr>
        <sz val="11"/>
        <color rgb="FF000000"/>
        <rFont val="Arial"/>
        <family val="2"/>
      </rPr>
      <t xml:space="preserve">
No se cargo evidencia
</t>
    </r>
    <r>
      <rPr>
        <b/>
        <sz val="11"/>
        <color rgb="FF000000"/>
        <rFont val="Arial"/>
        <family val="2"/>
      </rPr>
      <t>Por lo tanto,  NO se ha dado cumplimiento a la acción de mejora establecida en el plan de mejoramiento
La CGR realizó el seguimiento de la acción en la Auditoria Financiera realizada a la vigencia 2021.  El  hallazgo no es Cerrado. La DNBC, en el Plan de mejoramiento que suscribio incorporó y reconsideró esta acción.</t>
    </r>
  </si>
  <si>
    <r>
      <rPr>
        <b/>
        <sz val="11"/>
        <color rgb="FF000000"/>
        <rFont val="Arial"/>
        <family val="2"/>
      </rPr>
      <t xml:space="preserve">La acción de mejora finalizó el 30 de diciembre de 2020
</t>
    </r>
    <r>
      <rPr>
        <sz val="11"/>
        <color rgb="FF000000"/>
        <rFont val="Arial"/>
        <family val="2"/>
      </rPr>
      <t xml:space="preserve">La evidencia cargada corresponde a los comodatos de la vigencia 2020 y no a la de la vigencia 2022 (Comodatos y resoluciones de adjudicación)
</t>
    </r>
  </si>
  <si>
    <t>NO</t>
  </si>
  <si>
    <r>
      <rPr>
        <b/>
        <u/>
        <sz val="11"/>
        <color rgb="FF000000"/>
        <rFont val="Arial"/>
        <family val="2"/>
      </rPr>
      <t>Hallazgo No. 1. Supervisión Contratos de Comodato</t>
    </r>
    <r>
      <rPr>
        <sz val="11"/>
        <color rgb="FF000000"/>
        <rFont val="Arial"/>
        <family val="2"/>
      </rPr>
      <t>. Una vez evaluados los informes de visitas en las que se verificó la existencia de los bienes, la documentación disponible en la DNBC y en los cuerpos de bomberos, así como la desplegada en el RUNT, se evidencia incumplimiento de las labores de supervisión en cabeza de la DNBC.</t>
    </r>
  </si>
  <si>
    <t>Identificación con código de barras de los elementos entregados en comodato</t>
  </si>
  <si>
    <t xml:space="preserve">Identificación de bienes
</t>
  </si>
  <si>
    <r>
      <rPr>
        <b/>
        <sz val="11"/>
        <rFont val="Arial"/>
        <family val="2"/>
      </rPr>
      <t xml:space="preserve">La acción de mejora finalizó el 30 de Diciembre de 2020.
</t>
    </r>
    <r>
      <rPr>
        <sz val="11"/>
        <rFont val="Arial"/>
        <family val="2"/>
      </rPr>
      <t xml:space="preserve">Durante el primer Semestre de 2022, se generaron 202 salidas de almacen de las cuales 4 fueron anuladas, 54 se encuentran sin resolución de adjudicación y con resolución de adjudicación 144.
Las salidas de almacén se continuan realizando manualmente, sin dar aplicación al aplicativo ERP.
Se evidenció que 49 salidas en algunos de sus elementos no poseen serial ni placa de la DNBC asi:  552,572,573,574,577,583,584,585,586,588,589,590,639,640,641,642,643,648,649,650,651,653,654,655,656,657,658,662,663,675,676,677,678,679,680,682,684,685,686,687,688,713,730,734,735,736,741,742,744.
De igual forma, en las salidas 629, 645,647 y 715 se unieron los elementos en un solo valor unitario y valor total.
Las resoluciones de adjudicación que corresponden a estas salidas de almacén aunque se establece el elemento no poseen la identificación de los bienes (Plaqueteo-Serial)
</t>
    </r>
    <r>
      <rPr>
        <b/>
        <sz val="11"/>
        <rFont val="Arial"/>
        <family val="2"/>
      </rPr>
      <t>Por lo tanto, se ha dado  cumplimiento Parcialmente  a la acción de mejora establecida en el Plan de Mejoramiento y la misma no evidencia EFECTIVIDAD</t>
    </r>
  </si>
  <si>
    <r>
      <rPr>
        <b/>
        <sz val="11"/>
        <color rgb="FF000000"/>
        <rFont val="Arial"/>
        <family val="2"/>
      </rPr>
      <t xml:space="preserve">La acción de mejora finalizó el 30 de diciembre de 2020
</t>
    </r>
    <r>
      <rPr>
        <sz val="11"/>
        <color rgb="FF000000"/>
        <rFont val="Arial"/>
        <family val="2"/>
      </rPr>
      <t xml:space="preserve">
No se cargo evidencia
</t>
    </r>
    <r>
      <rPr>
        <b/>
        <sz val="11"/>
        <color rgb="FF000000"/>
        <rFont val="Arial"/>
        <family val="2"/>
      </rPr>
      <t>Por lo tanto,  NO se ha dado cumplimiento a la acción de mejora establecida en el plan de mejoramiento</t>
    </r>
    <r>
      <rPr>
        <sz val="11"/>
        <color rgb="FF000000"/>
        <rFont val="Arial"/>
        <family val="2"/>
      </rPr>
      <t xml:space="preserve">
</t>
    </r>
    <r>
      <rPr>
        <b/>
        <sz val="11"/>
        <color rgb="FF000000"/>
        <rFont val="Arial"/>
        <family val="2"/>
      </rPr>
      <t>La CGR realizó el seguimiento de la acción en la Auditoria Financiera realizada a la vigencia 2021.  El  hallazgo no es Cerrado. La DNBC, en el Plan de mejoramiento que suscribio incorporó y reconsideró esta acción.</t>
    </r>
  </si>
  <si>
    <r>
      <rPr>
        <b/>
        <sz val="11"/>
        <color rgb="FF000000"/>
        <rFont val="Arial"/>
        <family val="2"/>
      </rPr>
      <t xml:space="preserve">La acción de mejora finalizó el 30 de diciembre de 2020
</t>
    </r>
    <r>
      <rPr>
        <sz val="11"/>
        <color rgb="FF000000"/>
        <rFont val="Arial"/>
        <family val="2"/>
      </rPr>
      <t xml:space="preserve">
La evidencia cargada corresponde a la vigencia 2020 y no a la de la vigencia 2022 </t>
    </r>
  </si>
  <si>
    <r>
      <rPr>
        <b/>
        <u/>
        <sz val="11"/>
        <color rgb="FF000000"/>
        <rFont val="Arial"/>
        <family val="2"/>
      </rPr>
      <t>Hallazgo No. 1. Supervisión Contratos de Comodato</t>
    </r>
    <r>
      <rPr>
        <sz val="11"/>
        <color rgb="FF000000"/>
        <rFont val="Arial"/>
        <family val="2"/>
      </rPr>
      <t>. Una vez evaluados los informes de visitas en las que se verificó la existencia de los bienes, la documentación disponible en la DNBC y en los cuerpos de bomberos, así como la desplegada en el RUNT, se evidencia incumplimiento de las labores de supervisión en cabeza de la DNBC.</t>
    </r>
  </si>
  <si>
    <t>Correo mensual informando, los vencimientos de los SOAT, a la Subdirección Administrativa y Financiera y Gestión Contractual con base en la información registrada en el RUNT.</t>
  </si>
  <si>
    <r>
      <rPr>
        <sz val="11"/>
        <color rgb="FF000000"/>
        <rFont val="Arial"/>
        <family val="2"/>
      </rPr>
      <t xml:space="preserve">Correos </t>
    </r>
    <r>
      <rPr>
        <sz val="11"/>
        <color rgb="FFFF0000"/>
        <rFont val="Arial"/>
        <family val="2"/>
      </rPr>
      <t>mensuales</t>
    </r>
    <r>
      <rPr>
        <sz val="11"/>
        <color rgb="FF000000"/>
        <rFont val="Arial"/>
        <family val="2"/>
      </rPr>
      <t xml:space="preserve">
</t>
    </r>
  </si>
  <si>
    <t>Subdirección Administrativa y Financiera-Almacén-Gestión Administrativa</t>
  </si>
  <si>
    <r>
      <rPr>
        <b/>
        <sz val="11"/>
        <rFont val="Arial"/>
        <family val="2"/>
      </rPr>
      <t xml:space="preserve">La acción de mejora finalizó el 30 de diciembre de 2020. </t>
    </r>
    <r>
      <rPr>
        <sz val="11"/>
        <rFont val="Arial"/>
        <family val="2"/>
      </rPr>
      <t xml:space="preserve">
Los días 11 de enero , 24 de febrero, 09 de marzo, 28 de abril y 31 de mayo de 2022 (Meses de mayo y junio de 2022), se realizó el envió mensual  de correos electrónicos  al proceso de Gestión Administrativa,  Gestión Contractual y Fortalecimiento Bomberil adjuntando  el archivo denominado  BD seguimiento SOAT 2022, donde se  informa el vencimiento de los SOAT. 
</t>
    </r>
    <r>
      <rPr>
        <b/>
        <sz val="11"/>
        <rFont val="Arial"/>
        <family val="2"/>
      </rPr>
      <t xml:space="preserve">
</t>
    </r>
    <r>
      <rPr>
        <sz val="11"/>
        <rFont val="Arial"/>
        <family val="2"/>
      </rPr>
      <t>Es necesario indicar que en correo del mes de  Marzo y Abril de 2022 se informa que existen SOAT vencidos de los meses de enero y febrero de 2022.</t>
    </r>
    <r>
      <rPr>
        <b/>
        <sz val="11"/>
        <rFont val="Arial"/>
        <family val="2"/>
      </rPr>
      <t xml:space="preserve">
</t>
    </r>
    <r>
      <rPr>
        <sz val="11"/>
        <rFont val="Arial"/>
        <family val="2"/>
      </rPr>
      <t xml:space="preserve">
</t>
    </r>
    <r>
      <rPr>
        <b/>
        <sz val="11"/>
        <rFont val="Arial"/>
        <family val="2"/>
      </rPr>
      <t>Por lo tanto se ha dado cumplimiento a la acción de Mejora Establecida en el Plan de Mejoramiento</t>
    </r>
  </si>
  <si>
    <r>
      <rPr>
        <b/>
        <sz val="11"/>
        <color rgb="FF000000"/>
        <rFont val="Arial"/>
        <family val="2"/>
      </rPr>
      <t xml:space="preserve">La acción de mejora finalizó el 30 de diciembre de 2020
</t>
    </r>
    <r>
      <rPr>
        <sz val="11"/>
        <color rgb="FF000000"/>
        <rFont val="Arial"/>
        <family val="2"/>
      </rPr>
      <t xml:space="preserve">
No se cargo evidencia
</t>
    </r>
    <r>
      <rPr>
        <b/>
        <sz val="11"/>
        <color rgb="FF000000"/>
        <rFont val="Arial"/>
        <family val="2"/>
      </rPr>
      <t xml:space="preserve">Por lo tanto,  NO se ha dado cumplimiento a la acción de mejora establecida en el plan de mejoramiento
</t>
    </r>
    <r>
      <rPr>
        <sz val="11"/>
        <color rgb="FF000000"/>
        <rFont val="Arial"/>
        <family val="2"/>
      </rPr>
      <t xml:space="preserve">
</t>
    </r>
    <r>
      <rPr>
        <b/>
        <sz val="11"/>
        <color rgb="FF000000"/>
        <rFont val="Arial"/>
        <family val="2"/>
      </rPr>
      <t>La CGR realizó el seguimiento de la acción en la Auditoria Financiera realizada a la vigencia 2021.  El  hallazgo no es Cerrado. La DNBC, en el Plan de mejoramiento que suscribio incorporó y reconsideró esta acción.</t>
    </r>
  </si>
  <si>
    <r>
      <rPr>
        <b/>
        <sz val="11"/>
        <color rgb="FF000000"/>
        <rFont val="Arial"/>
        <family val="2"/>
      </rPr>
      <t xml:space="preserve">La acción de mejora finalizó el 30 de diciembre de 2020
</t>
    </r>
    <r>
      <rPr>
        <sz val="11"/>
        <color rgb="FF000000"/>
        <rFont val="Arial"/>
        <family val="2"/>
      </rPr>
      <t xml:space="preserve">
Se cargó evidencia de los meses de Agosto, septiembre y Octubre de 2022, queda faltando los meses de de Julio, noviembre y Diciembre de 2022.</t>
    </r>
  </si>
  <si>
    <t>PARCIALMENTE</t>
  </si>
  <si>
    <r>
      <rPr>
        <b/>
        <u/>
        <sz val="11"/>
        <color rgb="FF000000"/>
        <rFont val="Arial"/>
        <family val="2"/>
      </rPr>
      <t>Hallazgo No. 1. Supervisión Contratos de Comodato</t>
    </r>
    <r>
      <rPr>
        <sz val="11"/>
        <color rgb="FF000000"/>
        <rFont val="Arial"/>
        <family val="2"/>
      </rPr>
      <t>. Una vez evaluados los informes de visitas en las que se verificó la existencia de los bienes, la documentación disponible en la DNBC y en los cuerpos de bomberos, así como la desplegada en el RUNT, se evidencia incumplimiento de las labores de supervisión en cabeza de la DNBC.</t>
    </r>
  </si>
  <si>
    <t xml:space="preserve">Correo mensual por parte del Supervisor informando a la Subdirección administrativa y Gestión Contractual, los vencimientos de la Póliza de Responsabilidad Civil y de la Póliza Todo riesgo de los bienes entregados en Comodato
</t>
  </si>
  <si>
    <r>
      <rPr>
        <sz val="11"/>
        <color rgb="FF000000"/>
        <rFont val="Arial"/>
        <family val="2"/>
      </rPr>
      <t xml:space="preserve">Correos </t>
    </r>
    <r>
      <rPr>
        <sz val="11"/>
        <color rgb="FFFF0000"/>
        <rFont val="Arial"/>
        <family val="2"/>
      </rPr>
      <t>mensuales</t>
    </r>
    <r>
      <rPr>
        <sz val="11"/>
        <color rgb="FF000000"/>
        <rFont val="Arial"/>
        <family val="2"/>
      </rPr>
      <t xml:space="preserve">
</t>
    </r>
  </si>
  <si>
    <r>
      <rPr>
        <b/>
        <sz val="11"/>
        <color rgb="FF000000"/>
        <rFont val="Arial"/>
        <family val="2"/>
      </rPr>
      <t>La acción de mejora finalizó el 30 de Diciembre de 2020.</t>
    </r>
    <r>
      <rPr>
        <sz val="11"/>
        <color rgb="FF000000"/>
        <rFont val="Arial"/>
        <family val="2"/>
      </rPr>
      <t xml:space="preserve">
Los días 11 de enero,   24 de febrero, 09 de marzo de, 28 de abril , 31 de mayo y 24 de Junio de 2022 se remitió por parte de los supervisores Correo mensual  informando a la Subdirección administrativa y Gestión Contractual, los vencimientos de la Póliza de Responsabilidad Civil y de la Póliza Todo riesgo de los bienes entregados en Comodato.
</t>
    </r>
    <r>
      <rPr>
        <b/>
        <sz val="11"/>
        <color rgb="FF000000"/>
        <rFont val="Arial"/>
        <family val="2"/>
      </rPr>
      <t>Por lo tanto se ha dado cumplimiento a la acción de Mejora Establecida en el Plan de Mejoramiento</t>
    </r>
  </si>
  <si>
    <r>
      <rPr>
        <b/>
        <sz val="11"/>
        <color rgb="FF000000"/>
        <rFont val="Arial"/>
        <family val="2"/>
      </rPr>
      <t>La acción de mejora finalizó el 30 de Diciembre de 2020.</t>
    </r>
    <r>
      <rPr>
        <sz val="11"/>
        <color rgb="FF000000"/>
        <rFont val="Arial"/>
        <family val="2"/>
      </rPr>
      <t xml:space="preserve">
Los días 29 de julio, 04 de agosto, 01 de septembre,  11 de octubre, 17 de noviembre y 14 de diciembre se remitió por parte de los supervisores Correo mensual  informando a la Subdirección administrativa y Gestión Contractual, los vencimientos de la Póliza de Responsabilidad Civil y de la Póliza Todo riesgo de los bienes entregados en Comodato.
</t>
    </r>
    <r>
      <rPr>
        <b/>
        <sz val="11"/>
        <color rgb="FF000000"/>
        <rFont val="Arial"/>
        <family val="2"/>
      </rPr>
      <t>Por lo tanto se ha dado cumplimiento a la acción de Mejora Establecida en el Plan de Mejoramiento
La CGR realizó el seguimiento de la acción en la Auditoria Financiera realizada a la vigencia 2021.  El  hallazgo no es Cerrado. La DNBC, en el Plan de mejoramiento que suscribio incorporó y reconsideró esta acción.</t>
    </r>
  </si>
  <si>
    <r>
      <rPr>
        <b/>
        <sz val="11"/>
        <color rgb="FF000000"/>
        <rFont val="Arial"/>
        <family val="2"/>
      </rPr>
      <t>La acción de mejora finalizó el 30 de Diciembre de 2020.</t>
    </r>
    <r>
      <rPr>
        <sz val="11"/>
        <color rgb="FF000000"/>
        <rFont val="Arial"/>
        <family val="2"/>
      </rPr>
      <t xml:space="preserve">
Los días 29 de julio, 04 de agosto, 01 de septembre,  11 de octubre, 17 de noviembre y 14 de diciembre se remitió por parte de los supervisores Correo mensual  informando a la Subdirección administrativa y Gestión Contractual, los vencimientos de la Póliza de Responsabilidad Civil y de la Póliza Todo riesgo de los bienes entregados en Comodato.
</t>
    </r>
    <r>
      <rPr>
        <b/>
        <sz val="11"/>
        <color rgb="FF000000"/>
        <rFont val="Arial"/>
        <family val="2"/>
      </rPr>
      <t xml:space="preserve">
</t>
    </r>
  </si>
  <si>
    <t>Se realizó la planilla y se evidencian aproximadamente 100 llamadas telefónicas.</t>
  </si>
  <si>
    <r>
      <rPr>
        <b/>
        <u/>
        <sz val="11"/>
        <color rgb="FF000000"/>
        <rFont val="Arial"/>
        <family val="2"/>
      </rPr>
      <t>Hallazgo No. 1. Supervisión Contratos de Comodato</t>
    </r>
    <r>
      <rPr>
        <sz val="11"/>
        <color rgb="FF000000"/>
        <rFont val="Arial"/>
        <family val="2"/>
      </rPr>
      <t>. Una vez evaluados los informes de visitas en las que se verificó la existencia de los bienes, la documentación disponible en la DNBC y en los cuerpos de bomberos, así como la desplegada en el RUNT, se evidencia incumplimiento de las labores de supervisión en cabeza de la DNBC.</t>
    </r>
  </si>
  <si>
    <t>Realizar el Proceso contractual de las Pólizas de Responsabilidad Civil, Todo Riesgo y Soat, antes de su vencimiento.</t>
  </si>
  <si>
    <t>Adquisición de Pólizas</t>
  </si>
  <si>
    <r>
      <rPr>
        <b/>
        <sz val="11"/>
        <color rgb="FF000000"/>
        <rFont val="Arial"/>
        <family val="2"/>
      </rPr>
      <t xml:space="preserve">La acción de mejora finalizó el 30 de diciembre de 2020. </t>
    </r>
    <r>
      <rPr>
        <sz val="11"/>
        <color rgb="FF000000"/>
        <rFont val="Arial"/>
        <family val="2"/>
      </rPr>
      <t xml:space="preserve">
Mediante la resolución 268 de 2019, del 23 de diciembre de 2019, se adjudicó el proceso de Licitación Pública No. 002 de 2019.
Se realizó otro si No. 3 ampliando el plazo de cobertura hasta el 11 de octubre de 2021.
Mediante nota de cobertura se amplió la cobertura hasta el 11 de febrero de 2022.
Mediante Nota de cobertura se amplió la cobertura del 11 de febrero de 2022 al 12 de abril de 2022
Por medio de la resolución 2019 de 2022, del 12 de abril de 2022 se generó la adjudicación de la contratación del programa de seguros que ampare los bienes e interes patrimoniales  de la DNBC..... por doce (12) meses a la UT MAPRE -LIBERTY SEGUROS SA., es decir hasta el 12 de abril de 2023
</t>
    </r>
    <r>
      <rPr>
        <b/>
        <sz val="11"/>
        <color rgb="FF000000"/>
        <rFont val="Arial"/>
        <family val="2"/>
      </rPr>
      <t>Por lo tanto, se ha dado cumplimiento a la acción de mejora establecida en el Plan de Mejoramiento.</t>
    </r>
  </si>
  <si>
    <r>
      <rPr>
        <b/>
        <sz val="11"/>
        <color rgb="FF000000"/>
        <rFont val="Arial"/>
        <family val="2"/>
      </rPr>
      <t xml:space="preserve">La acción de mejora finalizó el 30 de diciembre de 2020. </t>
    </r>
    <r>
      <rPr>
        <sz val="11"/>
        <color rgb="FF000000"/>
        <rFont val="Arial"/>
        <family val="2"/>
      </rPr>
      <t xml:space="preserve">
Mediante la resolución 268 de 2019, del 23 de diciembre de 2019, se adjudicó el proceso de Licitación Pública No. 002 de 2019.
Se realizó otro si No. 3 ampliando el plazo de cobertura hasta el 11 de octubre de 2021.
Mediante nota de cobertura se amplió la cobertura hasta el 11 de febrero de 2022.
Mediante Nota de cobertura se amplió la cobertura del 11 de febrero de 2022 al 12 de abril de 2022
Por medio de la resolución 2019 de 2022, del 12 de abril de 2022 se generó la adjudicación de la contratación del programa de seguros que ampare los bienes e interes patrimoniales  de la DNBC..... por doce (12) meses a la UT MAPRE -LIBERTY SEGUROS SA., es decir hasta el 12 de abril de 2023
</t>
    </r>
    <r>
      <rPr>
        <b/>
        <sz val="11"/>
        <color rgb="FF000000"/>
        <rFont val="Arial"/>
        <family val="2"/>
      </rPr>
      <t>Por lo tanto, se ha dado cumplimiento a la acción de mejora establecida en el Plan de Mejoramiento.</t>
    </r>
    <r>
      <rPr>
        <sz val="11"/>
        <color rgb="FF000000"/>
        <rFont val="Arial"/>
        <family val="2"/>
      </rPr>
      <t xml:space="preserve">
</t>
    </r>
    <r>
      <rPr>
        <b/>
        <sz val="11"/>
        <color rgb="FF000000"/>
        <rFont val="Arial"/>
        <family val="2"/>
      </rPr>
      <t>La CGR realizó el seguimiento de la acción en la Auditoria Financiera realizada a la vigencia 2021.  El  hallazgo no es Cerrado. La DNBC, en el Plan de mejoramiento que suscribio incorporó y reconsideró esta acción.</t>
    </r>
  </si>
  <si>
    <r>
      <rPr>
        <b/>
        <sz val="11"/>
        <color rgb="FF000000"/>
        <rFont val="Arial"/>
        <family val="2"/>
      </rPr>
      <t xml:space="preserve">La acción de mejora finalizó el 30 de diciembre de 2020. </t>
    </r>
    <r>
      <rPr>
        <sz val="11"/>
        <color rgb="FF000000"/>
        <rFont val="Arial"/>
        <family val="2"/>
      </rPr>
      <t xml:space="preserve">
Mediante la resolución 268 de 2019, del 23 de diciembre de 2019, se adjudicó el proceso de Licitación Pública No. 002 de 2019.
Se realizó otro si No. 3 ampliando el plazo de cobertura hasta el 11 de octubre de 2021.
Mediante nota de cobertura se amplió la cobertura hasta el 11 de febrero de 2022.
Mediante Nota de cobertura se amplió la cobertura del 11 de febrero de 2022 al 12 de abril de 2022
Por medio de la resolución 2019 de 2022, del 12 de abril de 2022 se generó la adjudicación de la contratación del programa de seguros que ampare los bienes e interes patrimoniales  de la DNBC..... por doce (12) meses a la UT MAPRE -LIBERTY SEGUROS SA., es decir hasta el 12 de abril de 2023
</t>
    </r>
  </si>
  <si>
    <r>
      <rPr>
        <b/>
        <u/>
        <sz val="11"/>
        <color rgb="FF000000"/>
        <rFont val="Arial"/>
        <family val="2"/>
      </rPr>
      <t>Hallazgo No. 1. Supervisión Contratos de Comodato</t>
    </r>
    <r>
      <rPr>
        <sz val="11"/>
        <color rgb="FF000000"/>
        <rFont val="Arial"/>
        <family val="2"/>
      </rPr>
      <t>. Una vez evaluados los informes de visitas en las que se verificó la existencia de los bienes, la documentación disponible en la DNBC y en los cuerpos de bomberos, así como la desplegada en el RUNT, se evidencia incumplimiento de las labores de supervisión en cabeza de la DNBC.</t>
    </r>
  </si>
  <si>
    <t>Correo semestral  por parte de Gestión Administrativa  a Gestión Financiera informando, el vencimiento del Pago de los Impuestos de los Vehículos.</t>
  </si>
  <si>
    <r>
      <rPr>
        <sz val="11"/>
        <color rgb="FF000000"/>
        <rFont val="Arial"/>
        <family val="2"/>
      </rPr>
      <t xml:space="preserve">Correo </t>
    </r>
    <r>
      <rPr>
        <sz val="11"/>
        <color rgb="FFFF0000"/>
        <rFont val="Arial"/>
        <family val="2"/>
      </rPr>
      <t xml:space="preserve">semestral </t>
    </r>
    <r>
      <rPr>
        <sz val="11"/>
        <color rgb="FF000000"/>
        <rFont val="Arial"/>
        <family val="2"/>
      </rPr>
      <t xml:space="preserve">
</t>
    </r>
  </si>
  <si>
    <r>
      <rPr>
        <b/>
        <sz val="11"/>
        <rFont val="Arial"/>
        <family val="2"/>
      </rPr>
      <t xml:space="preserve">La acción de mejora finalizó el 30 de diciembre de 2020. </t>
    </r>
    <r>
      <rPr>
        <sz val="11"/>
        <rFont val="Arial"/>
        <family val="2"/>
      </rPr>
      <t xml:space="preserve">
Se realizó correo el día 14 de febrero de 2022, informando el listado de los impuestos de los vehículos para pago el 19 de febrero de 2022
</t>
    </r>
    <r>
      <rPr>
        <b/>
        <sz val="11"/>
        <rFont val="Arial"/>
        <family val="2"/>
      </rPr>
      <t>Por lo tanto se ha dado cumplimiento a la acción de Mejora Establecida en el Plan de Mejoramiento</t>
    </r>
  </si>
  <si>
    <r>
      <rPr>
        <b/>
        <sz val="11"/>
        <color rgb="FF000000"/>
        <rFont val="Arial"/>
        <family val="2"/>
      </rPr>
      <t xml:space="preserve">La acción de mejora finalizó el 30 de diciembre de 2020
</t>
    </r>
    <r>
      <rPr>
        <sz val="11"/>
        <color rgb="FF000000"/>
        <rFont val="Arial"/>
        <family val="2"/>
      </rPr>
      <t xml:space="preserve">
No se cargo evidencia
</t>
    </r>
    <r>
      <rPr>
        <b/>
        <sz val="11"/>
        <color rgb="FF000000"/>
        <rFont val="Arial"/>
        <family val="2"/>
      </rPr>
      <t>La CGR realizó el seguimiento de la acción en la Auditoria Financiera realizada a la vigencia 2021.  El  hallazgo no es Cerrado. La DNBC, en el Plan de mejoramiento que suscribio incorporó y reconsideró esta acción.</t>
    </r>
  </si>
  <si>
    <r>
      <rPr>
        <b/>
        <sz val="11"/>
        <color rgb="FF000000"/>
        <rFont val="Arial"/>
        <family val="2"/>
      </rPr>
      <t xml:space="preserve">La acción de mejora finalizó el 30 de diciembre de 2020
</t>
    </r>
    <r>
      <rPr>
        <sz val="11"/>
        <color rgb="FF000000"/>
        <rFont val="Arial"/>
        <family val="2"/>
      </rPr>
      <t xml:space="preserve">
Se cargó evidencia, y los impuestos de 70 vehiculos los cuales no se ha realizado la revisión por parte de la OCI</t>
    </r>
  </si>
  <si>
    <r>
      <rPr>
        <b/>
        <u/>
        <sz val="11"/>
        <color rgb="FF000000"/>
        <rFont val="Arial"/>
        <family val="2"/>
      </rPr>
      <t xml:space="preserve">Hallazgo No. 2. Ingresos fiscales no tributarios-Contribuciones. </t>
    </r>
    <r>
      <rPr>
        <u/>
        <sz val="11"/>
        <color rgb="FF000000"/>
        <rFont val="Arial"/>
        <family val="2"/>
      </rPr>
      <t>Evaluados los estados contables a 2018, se evidenció que el saldo de la cuenta 411061, que corresponde al aporte del 2% que realizan las aseguradoras sobre el valor de las pólizas de seguro emitidas en el Banco Agrario de Colombia, registro en el libro auxiliar $857.237.540,09  a un tercero genérico NIT 999.999.999</t>
    </r>
  </si>
  <si>
    <t>Deficiencias en el seguimiento y control a los ingresos que se registran en los libros y Estados Contables que presenta la DNBC, por este concepto, lo que no facilita contar con información contable debidamente depurada, que permita establecer con precisión, en términos de completitud y exactitud, los aportes realizados por cada una de las aseguradoras responsables.</t>
  </si>
  <si>
    <t>Realizar la revisión mensual del recaudo de la cuenta  corriente DTN-RECAUDO FONDO NAL DE BOMBEROS LEY 1575-2012 (Banco Agrario), con el fin de verificar los terceros</t>
  </si>
  <si>
    <r>
      <rPr>
        <sz val="11"/>
        <color rgb="FF000000"/>
        <rFont val="Arial"/>
        <family val="2"/>
      </rPr>
      <t xml:space="preserve">Seguimiento </t>
    </r>
    <r>
      <rPr>
        <sz val="11"/>
        <color rgb="FFFF0000"/>
        <rFont val="Arial"/>
        <family val="2"/>
      </rPr>
      <t>mensual</t>
    </r>
  </si>
  <si>
    <t>Subdirección Administrativa y Financiera-Gestión Financiera</t>
  </si>
  <si>
    <t>FINANCIERA</t>
  </si>
  <si>
    <r>
      <rPr>
        <b/>
        <sz val="11"/>
        <rFont val="Arial"/>
        <family val="2"/>
      </rPr>
      <t xml:space="preserve">La acción de mejora finalizó el 30 de diciembre de 2020. </t>
    </r>
    <r>
      <rPr>
        <sz val="11"/>
        <rFont val="Arial"/>
        <family val="2"/>
      </rPr>
      <t xml:space="preserve">
Se realizó el seguimiento mensual del Recaudo de la cuenta del Fondo Nacional de Bomberos (Banco Agrario) con el fin de identificar los terceros, de los meses de enero  a Junio de 2022.
A partir de la Vigencia 2020, el 70% de las Aseguradoras hacen transferencia al Banco Agrario y comparten el aporte con la DNBC; lo que facilita la identificación de los terceros; el 30% restante aún efectúa consignación y debe enviarla por correo electrónico a la entidad. 
</t>
    </r>
    <r>
      <rPr>
        <b/>
        <sz val="11"/>
        <rFont val="Arial"/>
        <family val="2"/>
      </rPr>
      <t>Por lo tanto se ha dado cumplimiento a la acción de Mejora Establecida en el Plan de Mejoramiento</t>
    </r>
  </si>
  <si>
    <t>ACCION CUMPLIDA 
CERRADO HALLAZGO</t>
  </si>
  <si>
    <t xml:space="preserve">Al 31 de Diciembre  de 2022, el Perfil Presupuesto ha realizado la revisión mensual de los aportes aseguradora en el Banco Agrario para imputar los aportes en el SIIF. </t>
  </si>
  <si>
    <t>CERRADO</t>
  </si>
  <si>
    <r>
      <rPr>
        <b/>
        <sz val="11"/>
        <rFont val="Arial"/>
        <family val="2"/>
      </rPr>
      <t>La acción de mejora finalizó el 30 de diciembre de 2020 
ACCION CUMPLIDA Y HALLAZGO CERRADO POR LA CGR</t>
    </r>
    <r>
      <rPr>
        <sz val="11"/>
        <rFont val="Arial"/>
        <family val="2"/>
      </rPr>
      <t xml:space="preserve">
Se realizó el seguimiento mensual del Recaudo de la cuenta del Fondo Nacional de Bomberos (Banco Agrario) con el fin de identificar los terceros, de los meses de Julio a Diciembre de 2022
A partir de la Vigencia 2020, el 70% de las Aseguradoras hacen transferencia al Banco Agrario y comparten el aporte con la DNBC; lo que facilita la identificación de los terceros; el 30% restante aún efectúa consignación y debe enviarla por correo electrónico a la entidad. 
</t>
    </r>
    <r>
      <rPr>
        <b/>
        <sz val="11"/>
        <rFont val="Arial"/>
        <family val="2"/>
      </rPr>
      <t>Por lo tanto se ha dado cumplimiento a la acción de Mejora Establecida en el Plan de Mejoramiento</t>
    </r>
  </si>
  <si>
    <r>
      <rPr>
        <b/>
        <sz val="11"/>
        <rFont val="Arial"/>
        <family val="2"/>
      </rPr>
      <t>La acción de mejora finalizó el 30 de diciembre de 2020 
ACCION CUMPLIDA Y HALLAZGO CERRADO POR LA CGR</t>
    </r>
    <r>
      <rPr>
        <sz val="11"/>
        <rFont val="Arial"/>
        <family val="2"/>
      </rPr>
      <t xml:space="preserve">
Se realizó el seguimiento mensual del Recaudo de la cuenta del Fondo Nacional de Bomberos (Banco Agrario) con el fin de identificar los terceros, de los meses de Julio a Diciembre de 2022
A partir de la Vigencia 2020, el 70% de las Aseguradoras hacen transferencia al Banco Agrario y comparten el aporte con la DNBC; lo que facilita la identificación de los terceros; el 30% restante aún efectúa consignación y debe enviarla por correo electrónico a la entidad. 
</t>
    </r>
  </si>
  <si>
    <t>Se está diligenciando  la matriz de seguimiento de supervisores de bienes de comodato, en donde se discriminan: Todos bienes, Comandante, dirección, año de entrega, Departamento, Municipio, nombre representante legal, total comodato, correo electrónico, fecha de Orfeo, informe supervisión, registro llamada telefónica, y el soat entre otros.</t>
  </si>
  <si>
    <r>
      <rPr>
        <b/>
        <u/>
        <sz val="11"/>
        <color rgb="FF000000"/>
        <rFont val="Arial"/>
        <family val="2"/>
      </rPr>
      <t xml:space="preserve">Hallazgo No. 2. Ingresos fiscales no tributarios-Contribuciones. </t>
    </r>
    <r>
      <rPr>
        <u/>
        <sz val="11"/>
        <color rgb="FF000000"/>
        <rFont val="Arial"/>
        <family val="2"/>
      </rPr>
      <t>Evaluados los estados contables a 2018, se evidenció que el saldo de la cuenta 411061, que corresponde al aporte del 2% que realizan las aseguradoras sobre el valor de las pólizas de seguro emitidas en el Banco Agrario de Colombia, registro en el libro auxiliar $857.237.540,09  a un tercero genérico NIT 999.999.999</t>
    </r>
  </si>
  <si>
    <t>Solicitar a la Superintendencia Financiera de Colombia, el nombre del terceros de los registros no identificados, cuando los mismos no hayan ingresado en la Plataforma del Banco Agrario o  no se haya recibido el soporte de la consignación.</t>
  </si>
  <si>
    <r>
      <rPr>
        <sz val="11"/>
        <color rgb="FFFF0000"/>
        <rFont val="Arial"/>
        <family val="2"/>
      </rPr>
      <t>Correos  electrónicos</t>
    </r>
    <r>
      <rPr>
        <sz val="11"/>
        <color rgb="FFFF0000"/>
        <rFont val="Arial"/>
        <family val="2"/>
      </rPr>
      <t xml:space="preserve"> sobre no identificación de terceros.</t>
    </r>
  </si>
  <si>
    <r>
      <rPr>
        <b/>
        <sz val="11"/>
        <rFont val="Arial"/>
        <family val="2"/>
      </rPr>
      <t xml:space="preserve">La acción de mejora finalizó el 30 de diciembre de 2020. </t>
    </r>
    <r>
      <rPr>
        <sz val="11"/>
        <rFont val="Arial"/>
        <family val="2"/>
      </rPr>
      <t xml:space="preserve">
El día 03 de marzo, 06 de abril, 03 de mayo y 02 de junio de 2022  se remitió correo a la Superintendencia Financiera de Colombia solicitando el nombre de terceros de los registros no identificados.
En enero y febrero de 2022, no se  realizaron correos por cuanto, todos los aportes fueron reconocidos
</t>
    </r>
    <r>
      <rPr>
        <b/>
        <sz val="11"/>
        <rFont val="Arial"/>
        <family val="2"/>
      </rPr>
      <t xml:space="preserve">
Por lo tanto, se ha dado cumplimiento a la acción de mejora establecida en el Plan de Mejoramiento.</t>
    </r>
  </si>
  <si>
    <t xml:space="preserve">En lo corrido de la vigencia 2022, Gestión Financiera ha enviado a la Superintendencia correos electrónicos solicitando apoyo para la identificacion de un tercero aportante por concepto de Aporte Aseguradoras (Ley 1575 de 2012). las fechas de los envios son: 02 de agosto, 02 de septiembre y 09 de diciembre de 2022 </t>
  </si>
  <si>
    <r>
      <rPr>
        <b/>
        <sz val="11"/>
        <rFont val="Arial"/>
        <family val="2"/>
      </rPr>
      <t xml:space="preserve">La acción de mejora finalizó el 30 de diciembre de 2020. </t>
    </r>
    <r>
      <rPr>
        <sz val="11"/>
        <rFont val="Arial"/>
        <family val="2"/>
      </rPr>
      <t xml:space="preserve">
</t>
    </r>
    <r>
      <rPr>
        <b/>
        <sz val="11"/>
        <rFont val="Arial"/>
        <family val="2"/>
      </rPr>
      <t xml:space="preserve">ACCION CUMPLIDA Y HALLAZGO CERRADO POR LA CGR
</t>
    </r>
    <r>
      <rPr>
        <sz val="11"/>
        <rFont val="Arial"/>
        <family val="2"/>
      </rPr>
      <t xml:space="preserve">
El día 02 de agosto, 02 de septiembre y 09 de diciembre de 2022  se remitió correo a la Superintendencia Financiera de Colombia solicitando el nombre de terceros de los registros no identificados.
</t>
    </r>
    <r>
      <rPr>
        <b/>
        <sz val="11"/>
        <rFont val="Arial"/>
        <family val="2"/>
      </rPr>
      <t xml:space="preserve">
Por lo tanto, se ha dado cumplimiento a la acción de mejora establecida en el Plan de Mejoramiento.</t>
    </r>
  </si>
  <si>
    <r>
      <rPr>
        <b/>
        <sz val="11"/>
        <rFont val="Arial"/>
        <family val="2"/>
      </rPr>
      <t xml:space="preserve">La acción de mejora finalizó el 30 de diciembre de 2020. </t>
    </r>
    <r>
      <rPr>
        <sz val="11"/>
        <rFont val="Arial"/>
        <family val="2"/>
      </rPr>
      <t xml:space="preserve">
</t>
    </r>
    <r>
      <rPr>
        <b/>
        <sz val="11"/>
        <rFont val="Arial"/>
        <family val="2"/>
      </rPr>
      <t xml:space="preserve">ACCION CUMPLIDA Y HALLAZGO CERRADO POR LA CGR
</t>
    </r>
    <r>
      <rPr>
        <sz val="11"/>
        <rFont val="Arial"/>
        <family val="2"/>
      </rPr>
      <t xml:space="preserve">
El día 02 de agosto, 02 de septiembre y 09 de diciembre de 2022  se remitió correo a la Superintendencia Financiera de Colombia solicitando el nombre de terceros de los registros no identificados.
</t>
    </r>
    <r>
      <rPr>
        <b/>
        <sz val="11"/>
        <rFont val="Arial"/>
        <family val="2"/>
      </rPr>
      <t xml:space="preserve">
</t>
    </r>
  </si>
  <si>
    <t>Al Diligenciar las Salidas de Almacén, de los bienes entregados a los Cuerpos de Bomberos se detallan las características de los Bienes entregados</t>
  </si>
  <si>
    <t>Salidas de Almacén Comodatos 2020</t>
  </si>
  <si>
    <t>Se realizó la salida del almacén identificando todas las características de los bienes entregados en comodatos. Identificando claramente el kit agregándose el serial de la bomba y la plaqueta.</t>
  </si>
  <si>
    <r>
      <rPr>
        <b/>
        <u/>
        <sz val="11"/>
        <color rgb="FF000000"/>
        <rFont val="Arial"/>
        <family val="2"/>
      </rPr>
      <t xml:space="preserve">Hallazgo No. 2. Ingresos fiscales no tributarios-Contribuciones. </t>
    </r>
    <r>
      <rPr>
        <u/>
        <sz val="11"/>
        <color rgb="FF000000"/>
        <rFont val="Arial"/>
        <family val="2"/>
      </rPr>
      <t>Evaluados los estados contables a 2018, se evidenció que el saldo de la cuenta 411061, que corresponde al aporte del 2% que realizan las aseguradoras sobre el valor de las pólizas de seguro emitidas en el Banco Agrario de Colombia, registro en el libro auxiliar $857.237.540,09  a un tercero genérico NIT 999.999.999</t>
    </r>
  </si>
  <si>
    <t>Realizar el cruce mensual de los aportes consignados por las aseguradoras (Banco Agrario) vrs los registros de los ingresos por Imputar en el SIIF NACIÓN</t>
  </si>
  <si>
    <t>Cruces</t>
  </si>
  <si>
    <r>
      <rPr>
        <b/>
        <sz val="11"/>
        <rFont val="Arial"/>
        <family val="2"/>
      </rPr>
      <t>La acción de mejora finalizó el 30 de diciembre de 2020.</t>
    </r>
    <r>
      <rPr>
        <sz val="11"/>
        <rFont val="Arial"/>
        <family val="2"/>
      </rPr>
      <t xml:space="preserve">
Se realizó el seguimiento mensual del Recaudo de la cuenta del Fondo Nacional de Bomberos (Banco Agrario) con respeto al Libro del SIIF Nación 
</t>
    </r>
    <r>
      <rPr>
        <b/>
        <sz val="11"/>
        <rFont val="Arial"/>
        <family val="2"/>
      </rPr>
      <t xml:space="preserve">
Por lo tanto, se ha dado cumplimiento a la acción de mejora establecida en el Plan de Mejoramiento.
</t>
    </r>
    <r>
      <rPr>
        <b/>
        <sz val="11"/>
        <color rgb="FFFF0000"/>
        <rFont val="Arial"/>
        <family val="2"/>
      </rPr>
      <t xml:space="preserve">
</t>
    </r>
  </si>
  <si>
    <t xml:space="preserve">Al 31 de Diciembre de 2022, el Perfil Presupuesto imputo  los aportes del 2% Aseguradoras en el aplicativo SIIF, comparandolo con las consignaciones realizadas por las Aseguradoras en el Banco Agrario. </t>
  </si>
  <si>
    <r>
      <rPr>
        <b/>
        <sz val="11"/>
        <rFont val="Arial"/>
        <family val="2"/>
      </rPr>
      <t>La acción de mejora finalizó el 30 de diciembre de 2020.</t>
    </r>
    <r>
      <rPr>
        <sz val="11"/>
        <rFont val="Arial"/>
        <family val="2"/>
      </rPr>
      <t xml:space="preserve">
</t>
    </r>
    <r>
      <rPr>
        <b/>
        <sz val="11"/>
        <rFont val="Arial"/>
        <family val="2"/>
      </rPr>
      <t xml:space="preserve">
ACCION CUMPLIDA Y HALLAZGO CERRADO POR LA CGR
</t>
    </r>
    <r>
      <rPr>
        <sz val="11"/>
        <rFont val="Arial"/>
        <family val="2"/>
      </rPr>
      <t xml:space="preserve">
Se realizó el seguimiento mensual del Recaudo de la cuenta del Fondo Nacional de Bomberos (Banco Agrario) con respeto al Libro del SIIF Nación 
</t>
    </r>
    <r>
      <rPr>
        <b/>
        <sz val="11"/>
        <rFont val="Arial"/>
        <family val="2"/>
      </rPr>
      <t xml:space="preserve">
Por lo tanto, se ha dado cumplimiento a la acción de mejora establecida en el Plan de Mejoramiento.
</t>
    </r>
    <r>
      <rPr>
        <b/>
        <sz val="11"/>
        <color rgb="FFFF0000"/>
        <rFont val="Arial"/>
        <family val="2"/>
      </rPr>
      <t xml:space="preserve">
</t>
    </r>
  </si>
  <si>
    <r>
      <rPr>
        <b/>
        <sz val="11"/>
        <rFont val="Arial"/>
        <family val="2"/>
      </rPr>
      <t>La acción de mejora finalizó el 30 de diciembre de 2020.</t>
    </r>
    <r>
      <rPr>
        <sz val="11"/>
        <rFont val="Arial"/>
        <family val="2"/>
      </rPr>
      <t xml:space="preserve">
</t>
    </r>
    <r>
      <rPr>
        <b/>
        <sz val="11"/>
        <rFont val="Arial"/>
        <family val="2"/>
      </rPr>
      <t xml:space="preserve">
ACCION CUMPLIDA Y HALLAZGO CERRADO POR LA CGR
</t>
    </r>
    <r>
      <rPr>
        <sz val="11"/>
        <rFont val="Arial"/>
        <family val="2"/>
      </rPr>
      <t xml:space="preserve">
Se realizó el seguimiento mensual del Recaudo de la cuenta del Fondo Nacional de Bomberos (Banco Agrario) con respeto al Libro del SIIF Nación 
</t>
    </r>
    <r>
      <rPr>
        <b/>
        <sz val="11"/>
        <rFont val="Arial"/>
        <family val="2"/>
      </rPr>
      <t xml:space="preserve">
</t>
    </r>
    <r>
      <rPr>
        <b/>
        <sz val="11"/>
        <color rgb="FFFF0000"/>
        <rFont val="Arial"/>
        <family val="2"/>
      </rPr>
      <t xml:space="preserve">
</t>
    </r>
  </si>
  <si>
    <t xml:space="preserve">El Almacén ha identificado con Código de Barras todos los bienes  Propiedad de la Entidad </t>
  </si>
  <si>
    <t>Listado Códigos de Barras</t>
  </si>
  <si>
    <t>Se plaqueteo el kit de entrega, en el primer trimestre  se entregaron 91 KIT.</t>
  </si>
  <si>
    <r>
      <rPr>
        <b/>
        <u/>
        <sz val="11"/>
        <color rgb="FF000000"/>
        <rFont val="Arial"/>
        <family val="2"/>
      </rPr>
      <t>Hallazgo No. 3. Notas explicativas estados contables</t>
    </r>
    <r>
      <rPr>
        <u/>
        <sz val="11"/>
        <color rgb="FF000000"/>
        <rFont val="Arial"/>
        <family val="2"/>
      </rPr>
      <t>. Evaluadas las notas explicativas a los estados contables de la DNBC, con corte a 31 de diciembre de 2018, se evidencia el incumplimiento de los parámetros definidos por la Contaduría General de la Nación en las normas referidas a Cuentas por Cobrar, Comodatos, Propiedad planta y equipo, Ingresos no Tributarios.</t>
    </r>
  </si>
  <si>
    <t>Debilidades en los mecanismos de control interno contable que impiden el entendimiento y comprensión plena de la información reportada en los estados contables, afectando la utilidad que debe ofrecer a los diferentes usuarios</t>
  </si>
  <si>
    <t>Estructurar las notas contables con información cuantitativa y cualitativa</t>
  </si>
  <si>
    <t>Solicitar a Talento Humano, Almacén, Supervisores, Jurídica, la información detallada para ser incorporada a las notas contables.</t>
  </si>
  <si>
    <t xml:space="preserve">Correos de Solicitud
</t>
  </si>
  <si>
    <r>
      <rPr>
        <b/>
        <sz val="11"/>
        <color rgb="FF000000"/>
        <rFont val="Arial"/>
        <family val="2"/>
      </rPr>
      <t>La acción de mejora finalizó el 30 de diciembre de 2020.</t>
    </r>
    <r>
      <rPr>
        <b/>
        <sz val="11"/>
        <color rgb="FF000000"/>
        <rFont val="Arial"/>
        <family val="2"/>
      </rPr>
      <t xml:space="preserve">
</t>
    </r>
    <r>
      <rPr>
        <sz val="11"/>
        <color rgb="FF000000"/>
        <rFont val="Arial"/>
        <family val="2"/>
      </rPr>
      <t xml:space="preserve">
EL 11 de noviembre de 2021 se realizó envio por correo electrónico del memorando de cierre donde se encuentra los lineamientos a tener en cuenta para el cierre de operaciones.  
De igual forma, de manera mensual se han venido realizando conciliaciones que el Proceso de Gestión del Talento Humano y Almacén.
</t>
    </r>
    <r>
      <rPr>
        <b/>
        <sz val="11"/>
        <color rgb="FF000000"/>
        <rFont val="Arial"/>
        <family val="2"/>
      </rPr>
      <t>Por lo tanto, se ha dado cumplimiento a la acción de mejora establecida en el Plan de Mejoramiento.</t>
    </r>
  </si>
  <si>
    <t>Para el cierre presupuestal y contable de la vgencia 2021, Gestión Financiera envió a las dependecias correos electrónicos solicitando infomación que afectara los EE.FF.</t>
  </si>
  <si>
    <r>
      <rPr>
        <b/>
        <sz val="11"/>
        <color rgb="FF000000"/>
        <rFont val="Arial"/>
        <family val="2"/>
      </rPr>
      <t>La acción de mejora finalizó el 30 de diciembre de 2020.</t>
    </r>
    <r>
      <rPr>
        <sz val="11"/>
        <color rgb="FF000000"/>
        <rFont val="Arial"/>
        <family val="2"/>
      </rPr>
      <t xml:space="preserve">
Se generó el Memorando del Cierre de la vigencia 2022, pero el mismo no especifica que información Jurídica debe entregar el proceso de Gestión Jurídica para ser incorporada a las Notas a los Estados Contables.</t>
    </r>
  </si>
  <si>
    <r>
      <rPr>
        <b/>
        <sz val="11"/>
        <color rgb="FF000000"/>
        <rFont val="Arial"/>
        <family val="2"/>
      </rPr>
      <t>La acción de mejora finalizó el 30 de diciembre de 2020.</t>
    </r>
    <r>
      <rPr>
        <sz val="11"/>
        <color rgb="FF000000"/>
        <rFont val="Arial"/>
        <family val="2"/>
      </rPr>
      <t xml:space="preserve">
Se generó el Memorando del Cierre de la vigencia 2022, pero el mismo no especifica que información Jurídica debe entregar el proceso de Gestión Jurídica para ser incorporada a las Notas a los Estados Contables. 
De igual forma, mediante correo de fecha 23 de diciembre de 2022, el Proceso de Gestión Financiero, solicitó al proceso de Gestión Jurídica, la información detallada de los procesos litigiosos que se deben incorporar y discriminar en las notas contables a los estados financieros.</t>
    </r>
  </si>
  <si>
    <r>
      <rPr>
        <b/>
        <u/>
        <sz val="11"/>
        <color rgb="FF000000"/>
        <rFont val="Arial"/>
        <family val="2"/>
      </rPr>
      <t>Hallazgo No. 3. Notas explicativas estados contables</t>
    </r>
    <r>
      <rPr>
        <u/>
        <sz val="11"/>
        <color rgb="FF000000"/>
        <rFont val="Arial"/>
        <family val="2"/>
      </rPr>
      <t>. Evaluadas las notas explicativas a los estados contables de la DNBC, con corte a 31 de diciembre de 2018, se evidencia el incumplimiento de los parámetros definidos por la Contaduría General de la Nación en las normas referidas a Cuentas por Cobrar, Comodatos, Propiedad planta y equipo, Ingresos no Tributarios.</t>
    </r>
  </si>
  <si>
    <t>Realizar las notas contables incluyendo la información detallada en los rubros: Cuentas por Cobrar, Cuentas de orden, Propiedad planta y equipo, e Ingresos entre otros</t>
  </si>
  <si>
    <t>Notas contables</t>
  </si>
  <si>
    <r>
      <rPr>
        <b/>
        <sz val="11"/>
        <color rgb="FF000000"/>
        <rFont val="Arial"/>
        <family val="2"/>
      </rPr>
      <t>La acción de mejora finalizó el 30 de junio  de 2020.</t>
    </r>
    <r>
      <rPr>
        <sz val="11"/>
        <color rgb="FF000000"/>
        <rFont val="Arial"/>
        <family val="2"/>
      </rPr>
      <t xml:space="preserve">
Se elaboraron Las Notas a los Estados Financieros conforme a nuevo instructivo dado por la Contaduría General de la Nación.
</t>
    </r>
    <r>
      <rPr>
        <b/>
        <sz val="11"/>
        <color rgb="FF000000"/>
        <rFont val="Arial"/>
        <family val="2"/>
      </rPr>
      <t xml:space="preserve">
Por lo tanto, se ha dado cumplimiento a la acción de mejora establecida en el Plan de Mejoramiento.</t>
    </r>
  </si>
  <si>
    <t>Al cierre de la Vigencia 2021, se elabraron Las Notas a los Estados Financieros conforme a nuevo instructivo dado por la Contaduría General de la Nación, los cuales fueron transmitidos a traves del CHIP de la Contaduría en el mes de Febrero de 2022.</t>
  </si>
  <si>
    <r>
      <rPr>
        <b/>
        <sz val="11"/>
        <color rgb="FF000000"/>
        <rFont val="Arial"/>
        <family val="2"/>
      </rPr>
      <t>La acción de mejora finalizó el 30 de junio  de 2020.</t>
    </r>
    <r>
      <rPr>
        <sz val="11"/>
        <color rgb="FF000000"/>
        <rFont val="Arial"/>
        <family val="2"/>
      </rPr>
      <t xml:space="preserve">
Se elaboraron Las Notas a los Estados Financieros de la vigencia 2021 conforme al nuevo instructivo emitidos por la Contaduría General de la Nación.
En relación a las notas contables  de la vigencia 2022, hasta tanto no culmine el cierre fiscal las mismas no se elaboraran.
</t>
    </r>
    <r>
      <rPr>
        <b/>
        <sz val="11"/>
        <color rgb="FF000000"/>
        <rFont val="Arial"/>
        <family val="2"/>
      </rPr>
      <t xml:space="preserve">
Por lo tanto, se ha dado cumplimiento a la acción de mejora establecida en el Plan de Mejoramiento.</t>
    </r>
  </si>
  <si>
    <r>
      <rPr>
        <b/>
        <sz val="11"/>
        <color rgb="FF000000"/>
        <rFont val="Arial"/>
        <family val="2"/>
      </rPr>
      <t>La acción de mejora finalizó el 30 de junio  de 2020.</t>
    </r>
    <r>
      <rPr>
        <sz val="11"/>
        <color rgb="FF000000"/>
        <rFont val="Arial"/>
        <family val="2"/>
      </rPr>
      <t xml:space="preserve">
Se elaboraron Las Notas a los Estados Financieros de la vigencia 2021 conforme al nuevo instructivo emitidos por la Contaduría General de la Nación.
En relación a las notas contables  de la vigencia 2022, hasta tanto no culmine el cierre fiscal las mismas no se elaboraran.
</t>
    </r>
    <r>
      <rPr>
        <b/>
        <sz val="11"/>
        <color rgb="FF000000"/>
        <rFont val="Arial"/>
        <family val="2"/>
      </rPr>
      <t xml:space="preserve">
</t>
    </r>
  </si>
  <si>
    <t>No se ha realizado el correo trimestral informando por parte del supervisor los vencimientos de la póliza de responsabilidad contractual. Lo anterior por cuanto se realizará al final del primer trimestre.</t>
  </si>
  <si>
    <r>
      <rPr>
        <b/>
        <u/>
        <sz val="11"/>
        <color rgb="FF000000"/>
        <rFont val="Arial"/>
        <family val="2"/>
      </rPr>
      <t>Hallazgo No. 4. Convenio 9677-06-1298-2013</t>
    </r>
    <r>
      <rPr>
        <u/>
        <sz val="11"/>
        <color rgb="FF000000"/>
        <rFont val="Arial"/>
        <family val="2"/>
      </rPr>
      <t>. La DNBC suscribió el convenio con el Fondo Nacional de Gestión del Riesgo de Desastres-Fiduprevisora SA, el 24 de diciembre de 2013, al cual le realizaron 5 otro sí, cuyo último plazo de ejecución se fijó hasta el 30 de septiembre de 2016, y hasta la fecha de la comunicación no se ha liquidado</t>
    </r>
  </si>
  <si>
    <t>Falta de supervisión y seguimiento a la ejecución del convenio por parte de la DNBC, tomando en cuenta que, a 31 de diciembre de 2018, existe aun un saldo pendiente de legalizar $961,8 millones situación que configura un riesgo frente al control de la debida inversión de los recursos.</t>
  </si>
  <si>
    <t>Implementar mecanismos de control con respecto a liquidación de los  convenios</t>
  </si>
  <si>
    <t>Realizar el cierre financiero y contable de los contratos y convenios que se derivaron del convenio 9677-06-1298-2013</t>
  </si>
  <si>
    <t>Cierre Financiero</t>
  </si>
  <si>
    <t>Gestión Jurídica</t>
  </si>
  <si>
    <t>JURIDICA</t>
  </si>
  <si>
    <r>
      <rPr>
        <b/>
        <sz val="11"/>
        <rFont val="Arial"/>
        <family val="2"/>
      </rPr>
      <t>La acción de mejora finalizó el 30 de Diciembre de 2021</t>
    </r>
    <r>
      <rPr>
        <sz val="11"/>
        <rFont val="Arial"/>
        <family val="2"/>
      </rPr>
      <t xml:space="preserve">
El convenio se encuentra en proceso de Liquidación, se evidencia:
Correo del 28 de abril de 2022, solicitando a Gestión del Riesgo información sobre liquidación de contratos.
Correo del 02 de Junio de 2022, recordando la liquidación de los convenios de Pacora Caldas, Cordoba QUindio, Los Santos Santander, El toro Valle del Cauca y Buga Valle del Cauca 
Correo del 03 de Junio de 2022, solicitud actualización información de la liquidación de convenios.
Correo de respuesta de Fiduprevisora a Gestión del Riesgo remitiendo información del Convenio, de fecha 03 de Junio de 2022.
</t>
    </r>
    <r>
      <rPr>
        <b/>
        <sz val="11"/>
        <rFont val="Arial"/>
        <family val="2"/>
      </rPr>
      <t>De igual forma se cargaron en el One Drive actas por valor de $1.839.117.082, pero no coincide con lo plasmado en las notas a los estados financieros, ya que el convenio en mención es por $12 mil millones y  el saldo por legalizar es de $512.976.811.46.
Por lo tanto, NO se ha dado cumplimiento a la acción de mejora establecida en el Plan de Mejoramiento  quedando Vencida.</t>
    </r>
    <r>
      <rPr>
        <sz val="11"/>
        <rFont val="Arial"/>
        <family val="2"/>
      </rPr>
      <t xml:space="preserve">
</t>
    </r>
  </si>
  <si>
    <t xml:space="preserve">Durante el segundo semestre de 2022 se logró consolidar el trámite de liquidación de 14 convenios y contratos derivados del convenio 9677-06-1298-2013 los cuales se encuentran debidamente firmados por las partes. Se  encuentran 3 liquidaciones suscritas por los cuerpos de bomberos y pendientes de firma por parte de Fiduciaria La Previsora y se encuentran pendientes en trámite quedando pendientes de trámite los contratos suscritos con los cuerpos de bomberos voluntarios de Pitalito - Huila, Valledupar - Cesar, Cúcuta - Norte de Santander y Cali - Valle del Cauca.  </t>
  </si>
  <si>
    <r>
      <rPr>
        <b/>
        <sz val="11"/>
        <rFont val="Arial"/>
        <family val="2"/>
      </rPr>
      <t>La acción de mejora finalizó el 30 de Diciembre de 2021</t>
    </r>
    <r>
      <rPr>
        <sz val="11"/>
        <rFont val="Arial"/>
        <family val="2"/>
      </rPr>
      <t xml:space="preserve">
No se cargaron evidencias de avance para el segundo semestre de 2022.</t>
    </r>
    <r>
      <rPr>
        <b/>
        <sz val="11"/>
        <rFont val="Arial"/>
        <family val="2"/>
      </rPr>
      <t xml:space="preserve">
Por lo tanto, NO se ha dado cumplimiento a la acción de mejora establecida en el Plan de Mejoramiento  quedando Vencida.</t>
    </r>
    <r>
      <rPr>
        <sz val="11"/>
        <rFont val="Arial"/>
        <family val="2"/>
      </rPr>
      <t xml:space="preserve">
</t>
    </r>
  </si>
  <si>
    <r>
      <rPr>
        <b/>
        <sz val="11"/>
        <rFont val="Arial"/>
        <family val="2"/>
      </rPr>
      <t>La acción de mejora finalizó el 30 de Diciembre de 2021</t>
    </r>
    <r>
      <rPr>
        <sz val="11"/>
        <rFont val="Arial"/>
        <family val="2"/>
      </rPr>
      <t xml:space="preserve">
</t>
    </r>
    <r>
      <rPr>
        <b/>
        <sz val="11"/>
        <rFont val="Arial"/>
        <family val="2"/>
      </rPr>
      <t xml:space="preserve">Acción VENCIDA
</t>
    </r>
    <r>
      <rPr>
        <sz val="11"/>
        <rFont val="Arial"/>
        <family val="2"/>
      </rPr>
      <t>Las  resoluciones de liquidacion cargadas para este semestre ya habían sido objeto de revisión para el primer semestre de 2022, por lo tanto, no se evidencia avance</t>
    </r>
  </si>
  <si>
    <t>VENCIDA</t>
  </si>
  <si>
    <r>
      <rPr>
        <b/>
        <u/>
        <sz val="11"/>
        <color rgb="FF000000"/>
        <rFont val="Arial"/>
        <family val="2"/>
      </rPr>
      <t>Hallazgo No. 4. Convenio 9677-06-1298-2013</t>
    </r>
    <r>
      <rPr>
        <u/>
        <sz val="11"/>
        <color rgb="FF000000"/>
        <rFont val="Arial"/>
        <family val="2"/>
      </rPr>
      <t>. La DNBC suscribió el convenio con el Fondo Nacional de Gestión del Riesgo de Desastres-Fiduprevisora SA, el 24 de diciembre de 2013, al cual le realizaron 5 otro sí, cuyo último plazo de ejecución se fijó hasta el 30 de septiembre de 2016, y hasta la fecha de la comunicación no se ha liquidado</t>
    </r>
  </si>
  <si>
    <t>Efectuar el cierre financiero del Convenio 9677-06-1298-2013, en los Estados Contables de la DNBC</t>
  </si>
  <si>
    <t>Subdirección Administrativa y Financiera -Gestión  Financiera</t>
  </si>
  <si>
    <r>
      <rPr>
        <b/>
        <sz val="11"/>
        <rFont val="Arial"/>
        <family val="2"/>
      </rPr>
      <t>La acción de mejora finalizó el 31 de Diciembre  de 2021.</t>
    </r>
    <r>
      <rPr>
        <sz val="11"/>
        <rFont val="Arial"/>
        <family val="2"/>
      </rPr>
      <t xml:space="preserve">
A la fecha no se ha realizado el cierre financiero y contable de los contratos derivados del convenio No. 9677-06-1298-2013 por parte del proceso de Gestión Jurídica, trámite previo e indispensable para adelantar el cierre financiero por parte del proceso Gestión Financiera.  
</t>
    </r>
    <r>
      <rPr>
        <b/>
        <sz val="11"/>
        <rFont val="Arial"/>
        <family val="2"/>
      </rPr>
      <t>Por lo tanto, NO se ha dado cumplimiento a la acción de mejora establecida en el Plan de Mejoramiento quedando Vencida.</t>
    </r>
  </si>
  <si>
    <t>Hasta tanto no se termine el cierre financiero de los contratos y convenios derivados, no se podrá hacer el cierre del convenio 9677-06-1298-2013.</t>
  </si>
  <si>
    <r>
      <rPr>
        <b/>
        <sz val="11"/>
        <rFont val="Arial"/>
        <family val="2"/>
      </rPr>
      <t>La acción de mejora finalizó el 31 de Diciembre  de 2021.</t>
    </r>
    <r>
      <rPr>
        <sz val="11"/>
        <rFont val="Arial"/>
        <family val="2"/>
      </rPr>
      <t xml:space="preserve">
A la fecha no se ha realizado el cierre financiero y contable de los contratos derivados del convenio No. 9677-06-1298-2013 por parte del proceso de Gestión Jurídica, trámite previo e indispensable para adelantar el cierre financiero por parte del proceso Gestión Financiera.  
</t>
    </r>
    <r>
      <rPr>
        <b/>
        <sz val="11"/>
        <rFont val="Arial"/>
        <family val="2"/>
      </rPr>
      <t>Por lo tanto, NO se ha dado cumplimiento a la acción de mejora establecida en el Plan de Mejoramiento quedando Vencida.</t>
    </r>
  </si>
  <si>
    <r>
      <rPr>
        <b/>
        <sz val="11"/>
        <rFont val="Arial"/>
        <family val="2"/>
      </rPr>
      <t>La acción de mejora finalizó el 31 de Diciembre  de 2021.</t>
    </r>
    <r>
      <rPr>
        <sz val="11"/>
        <rFont val="Arial"/>
        <family val="2"/>
      </rPr>
      <t xml:space="preserve">
A la fecha no se ha realizado el cierre financiero y contable de los contratos derivados del convenio No. 9677-06-1298-2013 por parte del proceso de Gestión Jurídica, trámite previo e indispensable para adelantar el cierre financiero por parte del proceso Gestión Financiera.  
</t>
    </r>
    <r>
      <rPr>
        <b/>
        <sz val="11"/>
        <rFont val="Arial"/>
        <family val="2"/>
      </rPr>
      <t>Acción VENCIDA</t>
    </r>
  </si>
  <si>
    <r>
      <rPr>
        <b/>
        <u/>
        <sz val="11"/>
        <color rgb="FF000000"/>
        <rFont val="Arial"/>
        <family val="2"/>
      </rPr>
      <t>Hallazgo No. 5. Control aporte 2% aseguradoras</t>
    </r>
    <r>
      <rPr>
        <u/>
        <sz val="11"/>
        <color rgb="FF000000"/>
        <rFont val="Arial"/>
        <family val="2"/>
      </rPr>
      <t>. Existen diferencias entre los valores consignados por las aseguradoras y el 2% calculado de la contribución con base en la información de las primas netas reportadas por las aseguradoras. El cotejo reporta consignaciones por valor superior en cuantía de $5.352.599,29 en tanto que el menor valor consignado asciende a $17.392.884,60</t>
    </r>
  </si>
  <si>
    <t>Debilidades en los mecanismos de control interno contable ligados al seguimiento y control al recaudo de los ingresos provenientes de las aseguradoras, incumpliendo lo ordenado en el numeral 3 del artículo 7 y el articulo 10 del Decreto 527 de 2013</t>
  </si>
  <si>
    <t>Verificación de los aportes consignados por las aseguradoras y el 2% calculado con base en las primas netas.</t>
  </si>
  <si>
    <t>Realizar el cruce mensual de los aportes consignados por las aseguradoras (Banco Agrario) y el 2% calculado con base en las primas netas emitidas.</t>
  </si>
  <si>
    <r>
      <rPr>
        <sz val="11"/>
        <color rgb="FF000000"/>
        <rFont val="Arial"/>
        <family val="2"/>
      </rPr>
      <t xml:space="preserve">Cruces </t>
    </r>
    <r>
      <rPr>
        <sz val="11"/>
        <color rgb="FFFF0000"/>
        <rFont val="Arial"/>
        <family val="2"/>
      </rPr>
      <t>Mensuales</t>
    </r>
  </si>
  <si>
    <r>
      <rPr>
        <b/>
        <sz val="11"/>
        <color rgb="FF000000"/>
        <rFont val="Arial"/>
        <family val="2"/>
      </rPr>
      <t xml:space="preserve">
La acción de mejora finalizó el 30 de Diciembre  de 2020.
</t>
    </r>
    <r>
      <rPr>
        <sz val="11"/>
        <color rgb="FF000000"/>
        <rFont val="Arial"/>
        <family val="2"/>
      </rPr>
      <t xml:space="preserve">
Se realizaron los "cruces de los aportes consignados por las aseguradoras (Banco Agrario) y el 2% calculado con base en las primas netas emitidas.", en los meses de enero a junio de 2022 evidenciándose la conciliación de dichos aportes. 
Dicho cruce se genera tomando en cuenta la relación de las primas emitidas por parte de las Aseguradora, la consignación  y el registro en el SIIF NACION
</t>
    </r>
    <r>
      <rPr>
        <b/>
        <sz val="11"/>
        <color rgb="FF000000"/>
        <rFont val="Arial"/>
        <family val="2"/>
      </rPr>
      <t>Por lo tanto se ha dado cumplimiento a la acción de mejora establecida en el plan de Mejoramiento</t>
    </r>
    <r>
      <rPr>
        <sz val="11"/>
        <color rgb="FF000000"/>
        <rFont val="Arial"/>
        <family val="2"/>
      </rPr>
      <t xml:space="preserve">
</t>
    </r>
  </si>
  <si>
    <t xml:space="preserve">Al 31 de Diciembre de 2022, el Perfil Presupuesto ha solicitado a las Aseguradoras la relacion de primas emitidas con el fin de confirmar el aporte del 2%. </t>
  </si>
  <si>
    <r>
      <rPr>
        <b/>
        <sz val="11"/>
        <color rgb="FF000000"/>
        <rFont val="Arial"/>
        <family val="2"/>
      </rPr>
      <t xml:space="preserve">
La acción de mejora finalizó el 30 de Diciembre  de 2020.
ACCION CUMPLIDA Y HALLAZGO CERRADO POR LA CGR
</t>
    </r>
    <r>
      <rPr>
        <sz val="11"/>
        <color rgb="FF000000"/>
        <rFont val="Arial"/>
        <family val="2"/>
      </rPr>
      <t xml:space="preserve">
Se realizaron los "cruces de los aportes consignados por las aseguradoras (Banco Agrario) y el 2% calculado con base en las primas netas emitidas.", en los meses de julio a diciembre de 2022 evidenciándose la conciliación de dichos aportes. 
Dicho cruce se genera tomando en cuenta la relación de las primas emitidas por parte de las Aseguradora, la consignación  y el registro en el SIIF NACION
</t>
    </r>
    <r>
      <rPr>
        <b/>
        <sz val="11"/>
        <color rgb="FF000000"/>
        <rFont val="Arial"/>
        <family val="2"/>
      </rPr>
      <t>Por lo tanto se ha dado cumplimiento a la acción de mejora establecida en el plan de Mejoramiento</t>
    </r>
    <r>
      <rPr>
        <sz val="11"/>
        <color rgb="FF000000"/>
        <rFont val="Arial"/>
        <family val="2"/>
      </rPr>
      <t xml:space="preserve">
</t>
    </r>
  </si>
  <si>
    <r>
      <rPr>
        <b/>
        <sz val="11"/>
        <color rgb="FF000000"/>
        <rFont val="Arial"/>
        <family val="2"/>
      </rPr>
      <t xml:space="preserve">
La acción de mejora finalizó el 30 de Diciembre  de 2020.
ACCION CUMPLIDA Y HALLAZGO CERRADO POR LA CGR
</t>
    </r>
    <r>
      <rPr>
        <sz val="11"/>
        <color rgb="FF000000"/>
        <rFont val="Arial"/>
        <family val="2"/>
      </rPr>
      <t xml:space="preserve">
Se realizaron los "cruces de los aportes consignados por las aseguradoras (Banco Agrario) y el 2% calculado con base en las primas netas emitidas.", en los meses de julio a diciembre de 2022 evidenciándose la conciliación de dichos aportes. 
Dicho cruce se genera tomando en cuenta la relación de las primas emitidas por parte de las Aseguradora, la consignación  y el registro en el SIIF NACION
</t>
    </r>
  </si>
  <si>
    <r>
      <rPr>
        <b/>
        <u/>
        <sz val="11"/>
        <color rgb="FF000000"/>
        <rFont val="Arial"/>
        <family val="2"/>
      </rPr>
      <t>Hallazgo No. 5. Control aporte 2% aseguradoras</t>
    </r>
    <r>
      <rPr>
        <u/>
        <sz val="11"/>
        <color rgb="FF000000"/>
        <rFont val="Arial"/>
        <family val="2"/>
      </rPr>
      <t>. Existen diferencias entre los valores consignados por las aseguradoras y el 2% calculado de la contribución con base en la información de las primas netas reportadas por las aseguradoras. El cotejo reporta consignaciones por valor superior en cuantía de $5.352.599,29 en tanto que el menor valor consignado asciende a $17.392.884,60</t>
    </r>
  </si>
  <si>
    <t>Solicitar a Fasecolda de manera mensual  la relación de las aseguradoras aportantes</t>
  </si>
  <si>
    <r>
      <rPr>
        <sz val="11"/>
        <color rgb="FF000000"/>
        <rFont val="Arial"/>
        <family val="2"/>
      </rPr>
      <t xml:space="preserve">Correos </t>
    </r>
    <r>
      <rPr>
        <sz val="11"/>
        <color rgb="FFFF0000"/>
        <rFont val="Arial"/>
        <family val="2"/>
      </rPr>
      <t>mensuales</t>
    </r>
    <r>
      <rPr>
        <sz val="11"/>
        <color rgb="FF000000"/>
        <rFont val="Arial"/>
        <family val="2"/>
      </rPr>
      <t xml:space="preserve">
</t>
    </r>
  </si>
  <si>
    <r>
      <rPr>
        <b/>
        <sz val="11"/>
        <color rgb="FF000000"/>
        <rFont val="Arial"/>
        <family val="2"/>
      </rPr>
      <t>La acción de mejora finalizó el 30 de Diciembre  de 2020</t>
    </r>
    <r>
      <rPr>
        <sz val="11"/>
        <color rgb="FF000000"/>
        <rFont val="Arial"/>
        <family val="2"/>
      </rPr>
      <t xml:space="preserve">
Los días 02 de febrero, 02 de marzo, 06 de abril, 06 de mayo  y 06 de junio de 2022 se remitieron correos a Fasecolda solicitando la relación de las aseguradoras aportantes
</t>
    </r>
    <r>
      <rPr>
        <b/>
        <sz val="11"/>
        <color rgb="FF000000"/>
        <rFont val="Arial"/>
        <family val="2"/>
      </rPr>
      <t xml:space="preserve">
Por lo tanto, se ha dado cumplimiento a la acción de mejora establecida en el plan de Mejoramiento.</t>
    </r>
    <r>
      <rPr>
        <b/>
        <sz val="11"/>
        <color rgb="FFFF0000"/>
        <rFont val="Arial"/>
        <family val="2"/>
      </rPr>
      <t xml:space="preserve">
</t>
    </r>
  </si>
  <si>
    <t xml:space="preserve">Al 31 de Diciembre  de 2022, el Área Financiera envia correos mensuales a Fasecolda, solicitando informacion de las primas reportadas por las Aseguradoras, con el fin de verificar el aporte del 2%. </t>
  </si>
  <si>
    <r>
      <rPr>
        <b/>
        <sz val="11"/>
        <color rgb="FF000000"/>
        <rFont val="Arial"/>
        <family val="2"/>
      </rPr>
      <t>La acción de mejora finalizó el 30 de Diciembre  de 2020
ACCION CUMPLIDA Y HALLAZGO CERRADO POR LA CGR</t>
    </r>
    <r>
      <rPr>
        <sz val="11"/>
        <color rgb="FF000000"/>
        <rFont val="Arial"/>
        <family val="2"/>
      </rPr>
      <t xml:space="preserve">
Los días 02 de febrero, 02 de marzo, 06 de abril, 06 de mayo  y 06 de junio de 2022 se remitieron correos a Fasecolda solicitando la relación de las aseguradoras aportantes
</t>
    </r>
    <r>
      <rPr>
        <b/>
        <sz val="11"/>
        <color rgb="FF000000"/>
        <rFont val="Arial"/>
        <family val="2"/>
      </rPr>
      <t xml:space="preserve">
Por lo tanto, se ha dado cumplimiento a la acción de mejora establecida en el plan de Mejoramiento.
SE CARGO EVIDENCIA UNICAMENTE DEL PRIMER SEMESTRE DE 2022.</t>
    </r>
    <r>
      <rPr>
        <b/>
        <sz val="11"/>
        <color rgb="FFFF0000"/>
        <rFont val="Arial"/>
        <family val="2"/>
      </rPr>
      <t xml:space="preserve">
</t>
    </r>
  </si>
  <si>
    <r>
      <rPr>
        <b/>
        <sz val="11"/>
        <rFont val="Arial"/>
        <family val="2"/>
      </rPr>
      <t>La acción de mejora finalizó el 30 de Diciembre  de 2020
ACCION CUMPLIDA Y HALLAZGO CERRADO POR LA CGR</t>
    </r>
    <r>
      <rPr>
        <sz val="11"/>
        <rFont val="Arial"/>
        <family val="2"/>
      </rPr>
      <t xml:space="preserve">
El dia 06 de julio, agosto, septiembre, octubre, noviembre y diciembre  de 2022 se remitieron correos a Fasecolda solicitando la relación de las aseguradoras aportantes.
</t>
    </r>
  </si>
  <si>
    <r>
      <rPr>
        <b/>
        <u/>
        <sz val="11"/>
        <color rgb="FF000000"/>
        <rFont val="Arial"/>
        <family val="2"/>
      </rPr>
      <t xml:space="preserve">Hallazgo No. 01. Entrega kit de bioseguridad, Contratos 188 y 213 de 2020. Administrativo con presunta incidencia disciplinaria y para indagación
preliminar. (A-D-IP)
</t>
    </r>
    <r>
      <rPr>
        <u/>
        <sz val="11"/>
        <color rgb="FF000000"/>
        <rFont val="Arial"/>
        <family val="2"/>
      </rPr>
      <t xml:space="preserve">
Entrega de los bienes y/o servicios adquiridos a los diferentes cuerpos de Bomberos del PAIS, sin las respectivas actas de entrega. Diferencias en  56 termómetros infrarrojos entre la cantidad total adquirida y el total entregados a los cuerpos de bomberos.
</t>
    </r>
    <r>
      <rPr>
        <b/>
        <u/>
        <sz val="11"/>
        <color rgb="FF000000"/>
        <rFont val="Arial"/>
        <family val="2"/>
      </rPr>
      <t xml:space="preserve">
</t>
    </r>
  </si>
  <si>
    <t>Deficiencias en la aplicación del control establecido para la Administración y entrega de los bienes y/o servicios adquiridos a través de los Contratos suscritos con ocasión de la urgencia manifiesta para el suministro de elementos e insumos de Bioseguridad a suministrar a los diferentes cuerpos de bomberos del país para la prevención, contención y mitigación de los efectos de la pandemia del Coronavirus – COVID 19</t>
  </si>
  <si>
    <t xml:space="preserve">Implementar acciones de  control de los bienes y / servicios adquiridos y  entregados </t>
  </si>
  <si>
    <t>Consolidar las actas faltantes de los kit de bioseguridad entregados a los CB.</t>
  </si>
  <si>
    <t>Actas de entrega</t>
  </si>
  <si>
    <t>111</t>
  </si>
  <si>
    <t>Dirección General-Subdirección Estratégica y de Coordinación Bomberil-Subdirección Administrativa y Financiera-Gestión Administrativa</t>
  </si>
  <si>
    <r>
      <rPr>
        <b/>
        <sz val="11"/>
        <rFont val="Arial"/>
        <family val="2"/>
      </rPr>
      <t>La acción de mejora finalizó el 31 de marzo de 2022.</t>
    </r>
    <r>
      <rPr>
        <sz val="11"/>
        <rFont val="Arial"/>
        <family val="2"/>
      </rPr>
      <t xml:space="preserve">
Se consolidaron las 111 actas de entrega faltantes de los Kit de seguridad entregados a los CB.
</t>
    </r>
    <r>
      <rPr>
        <b/>
        <sz val="11"/>
        <rFont val="Arial"/>
        <family val="2"/>
      </rPr>
      <t>Por lo tanto, se ha dado cumplimiento a la acción de mejora establecida en el Plan de Mejoramiento.</t>
    </r>
  </si>
  <si>
    <t>Se consolidan las 1,000 actas de entregas de kits de bioseguridad</t>
  </si>
  <si>
    <r>
      <rPr>
        <b/>
        <sz val="11"/>
        <rFont val="Arial"/>
        <family val="2"/>
      </rPr>
      <t>La acción de mejora finalizó el 31 de marzo de 2022.</t>
    </r>
    <r>
      <rPr>
        <sz val="11"/>
        <rFont val="Arial"/>
        <family val="2"/>
      </rPr>
      <t xml:space="preserve">
Se consolidaron las 111 actas de entrega faltantes de los Kit de seguridad entregados a los CB.
</t>
    </r>
    <r>
      <rPr>
        <b/>
        <sz val="11"/>
        <rFont val="Arial"/>
        <family val="2"/>
      </rPr>
      <t>Por lo tanto, se ha dado cumplimiento a la acción de mejora establecida en el Plan de Mejoramiento.</t>
    </r>
  </si>
  <si>
    <r>
      <rPr>
        <b/>
        <sz val="11"/>
        <rFont val="Arial"/>
        <family val="2"/>
      </rPr>
      <t>La acción de mejora finalizó el 31 de marzo de 2022.</t>
    </r>
    <r>
      <rPr>
        <sz val="11"/>
        <rFont val="Arial"/>
        <family val="2"/>
      </rPr>
      <t xml:space="preserve">
Se consolidaron las 111 actas de entrega faltantes de los Kit de seguridad entregados a los CB.
</t>
    </r>
  </si>
  <si>
    <t>CUMPLIDA</t>
  </si>
  <si>
    <r>
      <rPr>
        <b/>
        <u/>
        <sz val="11"/>
        <color rgb="FF000000"/>
        <rFont val="Arial"/>
        <family val="2"/>
      </rPr>
      <t xml:space="preserve">Hallazgo No. 01. Entrega kit de bioseguridad, Contratos 188 y 213 de 2020. Administrativo con presunta incidencia disciplinaria y para indagación
preliminar. (A-D-IP)
</t>
    </r>
    <r>
      <rPr>
        <u/>
        <sz val="11"/>
        <color rgb="FF000000"/>
        <rFont val="Arial"/>
        <family val="2"/>
      </rPr>
      <t xml:space="preserve">
Entrega de los bienes y/o servicios adquiridos a los diferentes cuerpos de Bomberos del PAIS, sin las respectivas actas de entrega. Diferencias en  56 termómetros infrarrojos entre la cantidad total adquirida y el total entregados a los cuerpos de bomberos.
</t>
    </r>
    <r>
      <rPr>
        <b/>
        <u/>
        <sz val="11"/>
        <color rgb="FF000000"/>
        <rFont val="Arial"/>
        <family val="2"/>
      </rPr>
      <t xml:space="preserve">
</t>
    </r>
  </si>
  <si>
    <t>Consolidar las actas faltantes de los Termómetros que hacen parte de los kit de bioseguridad entregados a los CB</t>
  </si>
  <si>
    <t>56</t>
  </si>
  <si>
    <r>
      <rPr>
        <b/>
        <sz val="11"/>
        <color rgb="FF000000"/>
        <rFont val="Arial"/>
        <family val="2"/>
      </rPr>
      <t>La acción de mejora finalizó el 31 de marzo de 2022.</t>
    </r>
    <r>
      <rPr>
        <sz val="11"/>
        <color rgb="FF000000"/>
        <rFont val="Arial"/>
        <family val="2"/>
      </rPr>
      <t xml:space="preserve">
Se evidenció la consolidación de las 56 actas faltantes  de la entrega de los termómetros a los CB 
</t>
    </r>
    <r>
      <rPr>
        <b/>
        <sz val="11"/>
        <color rgb="FF000000"/>
        <rFont val="Arial"/>
        <family val="2"/>
      </rPr>
      <t>Por lo tanto, se dado cumplimiento a la acción de mejora establecida en el Plan de Mejoramiento.</t>
    </r>
  </si>
  <si>
    <r>
      <rPr>
        <b/>
        <sz val="11"/>
        <color rgb="FF000000"/>
        <rFont val="Arial"/>
        <family val="2"/>
      </rPr>
      <t>La acción de mejora finalizó el 31 de marzo de 2022.</t>
    </r>
    <r>
      <rPr>
        <sz val="11"/>
        <color rgb="FF000000"/>
        <rFont val="Arial"/>
        <family val="2"/>
      </rPr>
      <t xml:space="preserve">
Se evidenció la consolidación de las 56 actas faltantes  de la entrega de los termómetros a los CB 
</t>
    </r>
    <r>
      <rPr>
        <b/>
        <sz val="11"/>
        <color rgb="FF000000"/>
        <rFont val="Arial"/>
        <family val="2"/>
      </rPr>
      <t>Por lo tanto, se ha dado cumplimiento a la acción de mejora establecida en el Plan de Mejoramiento.</t>
    </r>
  </si>
  <si>
    <r>
      <rPr>
        <b/>
        <sz val="11"/>
        <color rgb="FF000000"/>
        <rFont val="Arial"/>
        <family val="2"/>
      </rPr>
      <t>La acción de mejora finalizó el 31 de marzo de 2022.</t>
    </r>
    <r>
      <rPr>
        <sz val="11"/>
        <color rgb="FF000000"/>
        <rFont val="Arial"/>
        <family val="2"/>
      </rPr>
      <t xml:space="preserve">
Se evidenció la consolidación de las 56 actas faltantes  de la entrega de los termómetros a los CB 
</t>
    </r>
  </si>
  <si>
    <r>
      <rPr>
        <b/>
        <u/>
        <sz val="11"/>
        <color rgb="FF000000"/>
        <rFont val="Arial"/>
        <family val="2"/>
      </rPr>
      <t xml:space="preserve">Hallazgo No. 01. Entrega kit de bioseguridad, Contratos 188 y 213 de 2020. Administrativo con presunta incidencia disciplinaria y para indagación
preliminar. (A-D-IP)
</t>
    </r>
    <r>
      <rPr>
        <u/>
        <sz val="11"/>
        <color rgb="FF000000"/>
        <rFont val="Arial"/>
        <family val="2"/>
      </rPr>
      <t xml:space="preserve">
Entrega de los bienes y/o servicios adquiridos a los diferentes cuerpos de Bomberos del PAIS, sin las respectivas actas de entrega. Diferencias en  56 termómetros infrarrojos entre la cantidad total adquirida y el total entregados a los cuerpos de bomberos.
</t>
    </r>
    <r>
      <rPr>
        <b/>
        <u/>
        <sz val="11"/>
        <color rgb="FF000000"/>
        <rFont val="Arial"/>
        <family val="2"/>
      </rPr>
      <t xml:space="preserve">
</t>
    </r>
  </si>
  <si>
    <t>Verificar  y reorganizar las 12 actas de entrega de kits de bioseguridad las cuales presentan inconsistencias en cuanto a la ilegibilidad</t>
  </si>
  <si>
    <t>12</t>
  </si>
  <si>
    <r>
      <rPr>
        <b/>
        <sz val="11"/>
        <color rgb="FF000000"/>
        <rFont val="Arial"/>
        <family val="2"/>
      </rPr>
      <t>La acción de mejora finalizó el 31 de marzo de 2022.</t>
    </r>
    <r>
      <rPr>
        <sz val="11"/>
        <color rgb="FF000000"/>
        <rFont val="Arial"/>
        <family val="2"/>
      </rPr>
      <t xml:space="preserve">
Las actas de los 12 KIT de Bioseguridad entregados fueron consolidas y reorganizadas así:
1.Puerto Nariño, 2.Acta aeropuerto Antonio roldan Betancourt, 3.Acta de Miraflores Boyacá, 4,Acta de San Andrés Islas, 5. Acta de aeropuerto Yariguíes, 6.Acta de Vélez Santander, 7.Acta de Padua (Fresno), 8.Acta de Villa Gorgona, 9.Acta de Queremal Dagua, 10.Acta de Ginebra, 11.Acta Aeropuerto Fabio león Bentley  y 12.Acta de Aeropuerto German Olano
</t>
    </r>
    <r>
      <rPr>
        <b/>
        <sz val="11"/>
        <color rgb="FF000000"/>
        <rFont val="Arial"/>
        <family val="2"/>
      </rPr>
      <t xml:space="preserve">
Por lo tanto, se dado cumplimiento a la acción de mejora establecida en el Plan de Mejoramiento.</t>
    </r>
  </si>
  <si>
    <r>
      <rPr>
        <b/>
        <sz val="11"/>
        <color rgb="FF000000"/>
        <rFont val="Arial"/>
        <family val="2"/>
      </rPr>
      <t>La acción de mejora finalizó el 31 de marzo de 2022.</t>
    </r>
    <r>
      <rPr>
        <sz val="11"/>
        <color rgb="FF000000"/>
        <rFont val="Arial"/>
        <family val="2"/>
      </rPr>
      <t xml:space="preserve">
Las actas de los 12 KIT de Bioseguridad entregados fueron consolidas y reorganizadas así:
1.Puerto Nariño, 2.Acta aeropuerto Antonio roldan Betancourt, 3.Acta de Miraflores Boyacá, 4,Acta de San Andrés Islas, 5. Acta de aeropuerto Yariguíes, 6.Acta de Vélez Santander, 7.Acta de Padua (Fresno), 8.Acta de Villa Gorgona, 9.Acta de Queremal Dagua, 10.Acta de Ginebra, 11.Acta Aeropuerto Fabio león Bentley  y 12.Acta de Aeropuerto German Olano
</t>
    </r>
    <r>
      <rPr>
        <b/>
        <sz val="11"/>
        <color rgb="FF000000"/>
        <rFont val="Arial"/>
        <family val="2"/>
      </rPr>
      <t xml:space="preserve">
Por lo tanto, se ha dado cumplimiento a la acción de mejora establecida en el Plan de Mejoramiento.</t>
    </r>
  </si>
  <si>
    <r>
      <rPr>
        <b/>
        <sz val="11"/>
        <color rgb="FF000000"/>
        <rFont val="Arial"/>
        <family val="2"/>
      </rPr>
      <t>La acción de mejora finalizó el 31 de marzo de 2022.</t>
    </r>
    <r>
      <rPr>
        <sz val="11"/>
        <color rgb="FF000000"/>
        <rFont val="Arial"/>
        <family val="2"/>
      </rPr>
      <t xml:space="preserve">
Las actas de los 12 KIT de Bioseguridad entregados fueron consolidas y reorganizadas así:
1.Puerto Nariño, 2.Acta aeropuerto Antonio roldan Betancourt, 3.Acta de Miraflores Boyacá, 4,Acta de San Andrés Islas, 5. Acta de aeropuerto Yariguíes, 6.Acta de Vélez Santander, 7.Acta de Padua (Fresno), 8.Acta de Villa Gorgona, 9.Acta de Queremal Dagua, 10.Acta de Ginebra, 11.Acta Aeropuerto Fabio león Bentley  y 12.Acta de Aeropuerto German Olano
</t>
    </r>
    <r>
      <rPr>
        <b/>
        <sz val="11"/>
        <color rgb="FF000000"/>
        <rFont val="Arial"/>
        <family val="2"/>
      </rPr>
      <t xml:space="preserve">
</t>
    </r>
  </si>
  <si>
    <r>
      <rPr>
        <b/>
        <u/>
        <sz val="11"/>
        <color rgb="FF000000"/>
        <rFont val="Arial"/>
        <family val="2"/>
      </rPr>
      <t xml:space="preserve">Hallazgo No. 01. Entrega kit de bioseguridad, Contratos 188 y 213 de 2020. Administrativo con presunta incidencia disciplinaria y para indagación
preliminar. (A-D-IP)
</t>
    </r>
    <r>
      <rPr>
        <u/>
        <sz val="11"/>
        <color rgb="FF000000"/>
        <rFont val="Arial"/>
        <family val="2"/>
      </rPr>
      <t xml:space="preserve">
Entrega de los bienes y/o servicios adquiridos a los diferentes cuerpos de Bomberos del PAIS, sin las respectivas actas de entrega. Diferencias en  56 termómetros infrarrojos entre la cantidad total adquirida y el total entregados a los cuerpos de bomberos.
</t>
    </r>
    <r>
      <rPr>
        <b/>
        <u/>
        <sz val="11"/>
        <color rgb="FF000000"/>
        <rFont val="Arial"/>
        <family val="2"/>
      </rPr>
      <t xml:space="preserve">
</t>
    </r>
  </si>
  <si>
    <t>Consolidar la totalidad de las actas de entrega, verificando el CB al cual fue entregado los Kits, así como la cantidad de elementos que lo componen verificando la legibilidad de las mismas.</t>
  </si>
  <si>
    <t>100%</t>
  </si>
  <si>
    <r>
      <rPr>
        <b/>
        <sz val="11"/>
        <color rgb="FF000000"/>
        <rFont val="Arial"/>
        <family val="2"/>
      </rPr>
      <t>La acción de mejora finalizó el 30 de Junio de 2022.</t>
    </r>
    <r>
      <rPr>
        <sz val="11"/>
        <color rgb="FF000000"/>
        <rFont val="Arial"/>
        <family val="2"/>
      </rPr>
      <t xml:space="preserve">
Se realizó la revisión de las actas de entrega de los kit de Bioseguridad encontrándose:
La OCI, realizó la verificación a una muestra del 36% de las 880 actas inicialmente cargadas; es decir 317 , presentandose 19 observaciones, en los Departamentos de Antioquia, Bolivar, Boyacá, Córdoba, Cesar, Casanare, Cauca, Guaviare y Huila, las cuales fueron subsanadas. 
</t>
    </r>
    <r>
      <rPr>
        <b/>
        <sz val="11"/>
        <color rgb="FF000000"/>
        <rFont val="Arial"/>
        <family val="2"/>
      </rPr>
      <t>Por lo tanto, se dió cumplimiento a la acción de mejora establecida en el Plan de Mejoramiento</t>
    </r>
  </si>
  <si>
    <r>
      <rPr>
        <b/>
        <sz val="11"/>
        <color rgb="FF000000"/>
        <rFont val="Arial"/>
        <family val="2"/>
      </rPr>
      <t>La acción de mejora finalizó el 30 de Junio de 2022.</t>
    </r>
    <r>
      <rPr>
        <sz val="11"/>
        <color rgb="FF000000"/>
        <rFont val="Arial"/>
        <family val="2"/>
      </rPr>
      <t xml:space="preserve">
Se realizó la revisión de las actas de entrega de los kit de Bioseguridad encontrándose:
La OCI, realizó la verificación a una muestra del 36% de las 880 actas cargadas inicialmente.  
</t>
    </r>
    <r>
      <rPr>
        <b/>
        <sz val="11"/>
        <color rgb="FF000000"/>
        <rFont val="Arial"/>
        <family val="2"/>
      </rPr>
      <t>Por lo tanto, se dió cumplimiento a la acción de mejora establecida en el Plan de Mejoramiento</t>
    </r>
  </si>
  <si>
    <r>
      <rPr>
        <b/>
        <sz val="11"/>
        <color rgb="FF000000"/>
        <rFont val="Arial"/>
        <family val="2"/>
      </rPr>
      <t>La acción de mejora finalizó el 30 de Junio de 2022.</t>
    </r>
    <r>
      <rPr>
        <sz val="11"/>
        <color rgb="FF000000"/>
        <rFont val="Arial"/>
        <family val="2"/>
      </rPr>
      <t xml:space="preserve">
Se realizó la revisión de las actas de entrega de los kit de Bioseguridad encontrándose:
La OCI, realizó la verificación a una muestra del 36% de las 880 actas cargadas inicialmente.  
</t>
    </r>
  </si>
  <si>
    <r>
      <rPr>
        <b/>
        <u/>
        <sz val="11"/>
        <color rgb="FF000000"/>
        <rFont val="Arial"/>
        <family val="2"/>
      </rPr>
      <t xml:space="preserve">Hallazgo No. 01. Entrega kit de bioseguridad, Contratos 188 y 213 de 2020. Administrativo con presunta incidencia disciplinaria y para indagación
preliminar. (A-D-IP)
</t>
    </r>
    <r>
      <rPr>
        <u/>
        <sz val="11"/>
        <color rgb="FF000000"/>
        <rFont val="Arial"/>
        <family val="2"/>
      </rPr>
      <t xml:space="preserve">
Entrega de los bienes y/o servicios adquiridos a los diferentes cuerpos de Bomberos del PAIS, sin las respectivas actas de entrega. Diferencias en  56 termómetros infrarrojos entre la cantidad total adquirida y el total entregados a los cuerpos de bomberos.
</t>
    </r>
    <r>
      <rPr>
        <b/>
        <u/>
        <sz val="11"/>
        <color rgb="FF000000"/>
        <rFont val="Arial"/>
        <family val="2"/>
      </rPr>
      <t xml:space="preserve">
</t>
    </r>
  </si>
  <si>
    <t>Implementar el sistema de Información  ERP (Planificador de recursos empresariales), con relación al módulo de inventarios y Activos fijos,  en cuanto al seguimiento y control de las entradas y salidas de almacén.</t>
  </si>
  <si>
    <t>Implementación del Sistema del Módulo de inventarios y Activos</t>
  </si>
  <si>
    <r>
      <rPr>
        <sz val="11"/>
        <rFont val="Arial"/>
        <family val="2"/>
      </rPr>
      <t xml:space="preserve">
El ERP, se encuentra implementado en la DNBC a 31 de diciembre de 2021. En la vigencia 2022, se está realizando el cargue de la información del Almacén de los meses de septiembre, octubre, noviembre y Diciembre de 2021, presentando un rezago ya que a la fecha del presente seguimiento se encuentra en el 16%. conforme se estipula en el Informe de Implementación del Sistema ERP DYNAMICS 365 BUSINESS CENTRAL, emitido por el Proceso de Gestión Administrativa.
</t>
    </r>
    <r>
      <rPr>
        <b/>
        <sz val="11"/>
        <rFont val="Arial"/>
        <family val="2"/>
      </rPr>
      <t>Por lo tanto, se ha dado cumplimiento parcialmente a la acción de mejora establecida en el Plan de Mejoramiento.</t>
    </r>
    <r>
      <rPr>
        <sz val="11"/>
        <rFont val="Arial"/>
        <family val="2"/>
      </rPr>
      <t xml:space="preserve">
</t>
    </r>
  </si>
  <si>
    <t>No se cargo evidencia</t>
  </si>
  <si>
    <t>El 12 de Diciembre se cargó documento donde establece que el ERP continua en avance al mes de Septiembre de 2021.
Asimismo, se cargó un correo de fecha 30 de Diciembre de 2022, donde se indica que el ERP no funcionaba y no dejaba alimentarlo.</t>
  </si>
  <si>
    <t>EN AVANCE</t>
  </si>
  <si>
    <r>
      <rPr>
        <b/>
        <u/>
        <sz val="11"/>
        <color rgb="FF000000"/>
        <rFont val="Arial"/>
        <family val="2"/>
      </rPr>
      <t xml:space="preserve">Hallazgo No. 01. Entrega kit de bioseguridad, Contratos 188 y 213 de 2020. Administrativo con presunta incidencia disciplinaria y para indagación
preliminar. (A-D-IP)
</t>
    </r>
    <r>
      <rPr>
        <u/>
        <sz val="11"/>
        <color rgb="FF000000"/>
        <rFont val="Arial"/>
        <family val="2"/>
      </rPr>
      <t xml:space="preserve">
Entrega de los bienes y/o servicios adquiridos a los diferentes cuerpos de Bomberos del PAIS, sin las respectivas actas de entrega. Diferencias en  56 termómetros infrarrojos entre la cantidad total adquirida y el total entregados a los cuerpos de bomberos.
</t>
    </r>
    <r>
      <rPr>
        <b/>
        <u/>
        <sz val="11"/>
        <color rgb="FF000000"/>
        <rFont val="Arial"/>
        <family val="2"/>
      </rPr>
      <t xml:space="preserve">
</t>
    </r>
  </si>
  <si>
    <t>Generar las entradas de almacén con las correspondientes facturas emitidas por los proveedores, y remitir copia de las mismas a la Subdirección de Coordinación bomberil para realizar las Resoluciones de Adjudicación</t>
  </si>
  <si>
    <t>Ingresos de almacén</t>
  </si>
  <si>
    <t>Dirección General-Subdirección Estratégica y de Coordinación Bomberil-Subdirección Administrativa y Financiera- Gestión Administrativa</t>
  </si>
  <si>
    <r>
      <rPr>
        <sz val="11"/>
        <rFont val="Arial"/>
        <family val="2"/>
      </rPr>
      <t xml:space="preserve">Se generaron 30 ingresos de almacén que comienzan desde 138 hasta el 168, evidenciándose:
Ingresos de almacén emitidos con remisión y sin factura
138 del 02 de febrero, 139 del 04 de febrero , 140 del 15 de febrero, 143 del 25 de febrero, 148 del 17 de marzo, 150 del 01 de abril y 151 del 02 de mayo 
Ingreso de almacén emitido sin remisión y sin factura
142 del 23 de febrero 
Ingresos de Almacén que no se evidencian
145 y del 153 al 166
</t>
    </r>
    <r>
      <rPr>
        <b/>
        <sz val="11"/>
        <rFont val="Arial"/>
        <family val="2"/>
      </rPr>
      <t>Por lo tanto, se ha dado cumplimiento Parcialmente a la Acción de Mejora establecida.</t>
    </r>
  </si>
  <si>
    <t>Se cargaron entradas de la Vigencia 2022, pero generadas manualmente y no por medio del ERP.
Están sin revisión por parte de la OCI</t>
  </si>
  <si>
    <t>SIN AVANCE</t>
  </si>
  <si>
    <r>
      <rPr>
        <b/>
        <u/>
        <sz val="11"/>
        <color rgb="FF000000"/>
        <rFont val="Arial"/>
        <family val="2"/>
      </rPr>
      <t xml:space="preserve">Hallazgo No. 01. Entrega kit de bioseguridad, Contratos 188 y 213 de 2020. Administrativo con presunta incidencia disciplinaria y para indagación
preliminar. (A-D-IP)
</t>
    </r>
    <r>
      <rPr>
        <u/>
        <sz val="11"/>
        <color rgb="FF000000"/>
        <rFont val="Arial"/>
        <family val="2"/>
      </rPr>
      <t xml:space="preserve">
Entrega de los bienes y/o servicios adquiridos a los diferentes cuerpos de Bomberos del PAIS, sin las respectivas actas de entrega. Diferencias en  56 termómetros infrarrojos entre la cantidad total adquirida y el total entregados a los cuerpos de bomberos.
</t>
    </r>
    <r>
      <rPr>
        <b/>
        <u/>
        <sz val="11"/>
        <color rgb="FF000000"/>
        <rFont val="Arial"/>
        <family val="2"/>
      </rPr>
      <t xml:space="preserve">
</t>
    </r>
  </si>
  <si>
    <t>Generación de las resoluciones de adjudicación de los bienes entregados a los CB, las características del bien, códigos entre otros.</t>
  </si>
  <si>
    <t>Resoluciones de adjudicación</t>
  </si>
  <si>
    <t>Dirección General-Subdirección Estratégica y de Coordinación Bomberil</t>
  </si>
  <si>
    <r>
      <rPr>
        <sz val="11"/>
        <rFont val="Arial"/>
        <family val="2"/>
      </rPr>
      <t xml:space="preserve">En el primer semestre de 2022, se realizaron 85 resoluciones  de adjudicación, de los bienes entregados a los diferentes cuerpos de bomberos, identificandose las características de los mismos. No obstante la resolución 080 no se encuentra firmada. Estas resoluciones son realizadadas con base en las salidas de Almacén 
</t>
    </r>
    <r>
      <rPr>
        <b/>
        <sz val="11"/>
        <rFont val="Arial"/>
        <family val="2"/>
      </rPr>
      <t>Por lo tanto, se ha dado cumplimiento a la acción de mejora establecida en el Plan de Mejoramiento.</t>
    </r>
  </si>
  <si>
    <t xml:space="preserve">Las resoluciones 718,719,720,721,722,723,724,825,826,839,840,848 y 849 están en la relacionados en la matriz de resoluciones  pero no se evidencia la resolución
Las resoluciones 815,816,817,818 y 819 de 2022 se evidencian cargadas en el drive  pero no están relacionadas en la matriz de resoluciones </t>
  </si>
  <si>
    <r>
      <rPr>
        <b/>
        <sz val="11"/>
        <color rgb="FF000000"/>
        <rFont val="Arial"/>
        <family val="2"/>
      </rPr>
      <t>La acción de mejora finalizó el 30 de diciembre de 2020.</t>
    </r>
    <r>
      <rPr>
        <sz val="11"/>
        <color rgb="FF000000"/>
        <rFont val="Arial"/>
        <family val="2"/>
      </rPr>
      <t xml:space="preserve">
Se cargaron las resoluciones No. 718,719,720,721,722,723,724,825,826,839,840,848 y 849 pero no se han revisado confrontandola con la salida del almacén.
No se evidencia el cargue del comodato 228 (Vehiculos y carros cisternas)</t>
    </r>
  </si>
  <si>
    <r>
      <rPr>
        <b/>
        <u/>
        <sz val="11"/>
        <color rgb="FF000000"/>
        <rFont val="Arial"/>
        <family val="2"/>
      </rPr>
      <t xml:space="preserve">Hallazgo No. 01. Entrega kit de bioseguridad, Contratos 188 y 213 de 2020. Administrativo con presunta incidencia disciplinaria y para indagación
preliminar. (A-D-IP)
</t>
    </r>
    <r>
      <rPr>
        <u/>
        <sz val="11"/>
        <color rgb="FF000000"/>
        <rFont val="Arial"/>
        <family val="2"/>
      </rPr>
      <t xml:space="preserve">
Entrega de los bienes y/o servicios adquiridos a los diferentes cuerpos de Bomberos del PAIS, sin las respectivas actas de entrega. Diferencias en  56 termómetros infrarrojos entre la cantidad total adquirida y el total entregados a los cuerpos de bomberos.
</t>
    </r>
    <r>
      <rPr>
        <b/>
        <u/>
        <sz val="11"/>
        <color rgb="FF000000"/>
        <rFont val="Arial"/>
        <family val="2"/>
      </rPr>
      <t xml:space="preserve">
</t>
    </r>
  </si>
  <si>
    <t>Generación de las salidas de almacén de los bienes entregados a los CB, indicando el número de la resolución.</t>
  </si>
  <si>
    <t>Dirección General-Subdirección Administrativa y Financiera-Gestión Administrativa</t>
  </si>
  <si>
    <r>
      <rPr>
        <sz val="11"/>
        <rFont val="Arial"/>
        <family val="2"/>
      </rPr>
      <t xml:space="preserve">Durante el primer Semestre de 2022, se generaron 202 salidas de almacen de las cuales 4 fueron anuladas, 54 se encuentran sin resolución de adjudicación y con resolución de adjudicación 144.
Las salidas de almacén se continuan realizando manualmente, sin dar aplicación al aplicativo ERP.
Se evidenció que 49 salidas en algunos de sus elementos no poseen serial ni placa de la DNBC asi:  552,572,573,574,577,583,584,585,586,588,589,590,639,640,641,642,643,648,649,650,651,653,654,655,656,657,658,662,663,675,676,677,678,679,680,682,684,685,686,687,688,713,730,734,735,736,741,742,744.
De igual forma, en las salidas 629, 645,647 y 715 se unieron los elementos en un solo valor unitario y valor total.
</t>
    </r>
    <r>
      <rPr>
        <b/>
        <sz val="11"/>
        <rFont val="Arial"/>
        <family val="2"/>
      </rPr>
      <t>Por lo tanto, se ha dado  cumplimiento Parcialmente  a la acción de mejora establecida en el Plan de Mejoramiento</t>
    </r>
  </si>
  <si>
    <r>
      <rPr>
        <b/>
        <sz val="11"/>
        <color rgb="FF000000"/>
        <rFont val="Arial"/>
        <family val="2"/>
      </rPr>
      <t xml:space="preserve">La acción de mejora finalizó el 30 de diciembre de 2020
</t>
    </r>
    <r>
      <rPr>
        <sz val="11"/>
        <color rgb="FF000000"/>
        <rFont val="Arial"/>
        <family val="2"/>
      </rPr>
      <t xml:space="preserve">La evidencia cargada corresponde a los comodatos de la vigencia 2020 y no a la de la vigencia 2022 (Comodatos y resoluciones de adjudicación)
De igual forma, no están generadas en el Aplicativo ERP
</t>
    </r>
  </si>
  <si>
    <r>
      <rPr>
        <b/>
        <u/>
        <sz val="11"/>
        <color rgb="FF000000"/>
        <rFont val="Arial"/>
        <family val="2"/>
      </rPr>
      <t xml:space="preserve">Hallazgo No. 01. Entrega kit de bioseguridad, Contratos 188 y 213 de 2020. Administrativo con presunta incidencia disciplinaria y para indagación
preliminar. (A-D-IP)
</t>
    </r>
    <r>
      <rPr>
        <u/>
        <sz val="11"/>
        <color rgb="FF000000"/>
        <rFont val="Arial"/>
        <family val="2"/>
      </rPr>
      <t xml:space="preserve">
Entrega de los bienes y/o servicios adquiridos a los diferentes cuerpos de Bomberos del PAIS, sin las respectivas actas de entrega. Diferencias en  56 termómetros infrarrojos entre la cantidad total adquirida y el total entregados a los cuerpos de bomberos.
</t>
    </r>
    <r>
      <rPr>
        <b/>
        <u/>
        <sz val="11"/>
        <color rgb="FF000000"/>
        <rFont val="Arial"/>
        <family val="2"/>
      </rPr>
      <t xml:space="preserve">
</t>
    </r>
  </si>
  <si>
    <t>Iniciar las acciones  disciplinarias a que haya lugar por el incumplimiento a los procedimientos y manuales establecidos por la entidad</t>
  </si>
  <si>
    <t>Acciones adelantadas</t>
  </si>
  <si>
    <t>Dirección General-Subdirección Administrativa y Financiera-Asuntos disciplinarios</t>
  </si>
  <si>
    <t>ASUNTOS DISCIPLINARIOS</t>
  </si>
  <si>
    <r>
      <rPr>
        <sz val="11"/>
        <color rgb="FF000000"/>
        <rFont val="Arial"/>
        <family val="2"/>
      </rPr>
      <t xml:space="preserve">Mediante las actas No. 01, 02 y 03 de 2022, se  realizaron mesas de trabajo con el fin de revisar la normatividad vigente y las respectiva implementación en la DNBC de la  entrada en vigencia de la ley 2094 de 2021.
De igual forma, se solicitó mediante correo electrónico de fecha  21 de abril de 2022 a la DAFP solicitando concepto para esta aplicabilidad dada la estructura que tiene la DNBC  realizó el 21 de abril de 2022.
No obstante, a la fecha no se han adelantado las  acciones disciplinarias a que haya lugar por el incumplimiento a los procedimientos y manuales establecidos por la entidad.
</t>
    </r>
    <r>
      <rPr>
        <b/>
        <sz val="11"/>
        <color rgb="FF000000"/>
        <rFont val="Arial"/>
        <family val="2"/>
      </rPr>
      <t>Por lo tanto, la acción de Mejora no presenta Avance en el Plan de Mejoramiento.</t>
    </r>
  </si>
  <si>
    <t>SE INICIA APERTIRA DE INDAGACION PREVIA (DOCUMENTOS RESERVADOS POR CONFIDENCIALIDAD)</t>
  </si>
  <si>
    <r>
      <rPr>
        <sz val="11"/>
        <color rgb="FF000000"/>
        <rFont val="Arial"/>
        <family val="2"/>
      </rPr>
      <t xml:space="preserve">Mediante el expediente No. 002/2022 del 2 de diciembre de 2022 se realiza el auto que avoca conocimiento del proceso.
</t>
    </r>
    <r>
      <rPr>
        <b/>
        <sz val="11"/>
        <color rgb="FF000000"/>
        <rFont val="Arial"/>
        <family val="2"/>
      </rPr>
      <t>Por lo tanto, se dió cumplimiento a la acción de mejora establecida en el Plan de Mejoramiento</t>
    </r>
  </si>
  <si>
    <t xml:space="preserve">Mediante el expediente No. 002/2022 del 2 de diciembre de 2022 se realiza el auto que avoca conocimiento del proceso.
</t>
  </si>
  <si>
    <r>
      <rPr>
        <b/>
        <u/>
        <sz val="11"/>
        <color rgb="FF000000"/>
        <rFont val="Arial"/>
        <family val="2"/>
      </rPr>
      <t xml:space="preserve">Hallazgo No. 02. Gestión contractual contratación directa urgencia manifiesta - contratos 188, 189 y 213 de 2020, con presunta incidencia disciplinaria.
</t>
    </r>
    <r>
      <rPr>
        <u/>
        <sz val="11"/>
        <color rgb="FF000000"/>
        <rFont val="Arial"/>
        <family val="2"/>
      </rPr>
      <t xml:space="preserve">
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
</t>
    </r>
  </si>
  <si>
    <t xml:space="preserve">Deficiencias en la aplicación de los controles  e incumplimiento de los controles establecidos en el manual de supervisión,  el presunto incumplimiento de los procedimientos administrativos, Procedimiento PC-AD-01 Gestión de Bienes, Procedimiento PC-GF-10 Registro de obligaciones, Procedimiento PC-GF-11 Elaborar órdenes de pago y Procedimiento PC-GF-10 Central de cuentas. Falta de aplicación de las directrices emanadas por los Órganos de Control  
</t>
  </si>
  <si>
    <t>Generar  acciones de supervisión y control de los bienes recibidos y entregados, así como en la cancelación de los compromisos adquiridos</t>
  </si>
  <si>
    <t>Cuando se presenten situaciones atípicas que generen la declaratoria de Urgencia Manifiesta, se acataran las directrices impartidas por los órganos de control y vigilancia</t>
  </si>
  <si>
    <t>Directrices Órganos de Control</t>
  </si>
  <si>
    <r>
      <rPr>
        <sz val="11"/>
        <rFont val="Arial"/>
        <family val="2"/>
      </rPr>
      <t xml:space="preserve">Se realizó acta del 03 de junio de 2022, donde el responsable del Proceso de Gestión Contractual certifica que de enero a mayo de 2022,  no se han presentado situaciones atipicas que generen la declaratoria de Urgencia Manifiesta en la contratación efectuada, por parte de la DNBC y que la DNBC acatara las directrices impartidas por los Organos de Control y Vigilancia
</t>
    </r>
    <r>
      <rPr>
        <b/>
        <sz val="11"/>
        <rFont val="Arial"/>
        <family val="2"/>
      </rPr>
      <t>Por lo tanto, se ha dado cumplimiento parcialmente a la acción de mejora establecida en el Plan de Mejoramiento.</t>
    </r>
  </si>
  <si>
    <t>Se evidencia certificación emitida por el Proceso de Gestión Contractual y Subdirección Administrativa y Financiera</t>
  </si>
  <si>
    <r>
      <rPr>
        <b/>
        <u/>
        <sz val="11"/>
        <color rgb="FF000000"/>
        <rFont val="Arial"/>
        <family val="2"/>
      </rPr>
      <t xml:space="preserve">Hallazgo No. 02. Gestión contractual contratación directa urgencia manifiesta - contratos 188, 189 y 213 de 2020, con presunta incidencia disciplinaria.
</t>
    </r>
    <r>
      <rPr>
        <u/>
        <sz val="11"/>
        <color rgb="FF000000"/>
        <rFont val="Arial"/>
        <family val="2"/>
      </rPr>
      <t xml:space="preserve">
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
</t>
    </r>
  </si>
  <si>
    <t>Implementación en los documentos elaborados por el proceso de Gestión Contractual,  de la fecha de la elaboración, del nombre de quien lo elaboró, nombre quien lo revisa y lo aprueba.</t>
  </si>
  <si>
    <t>Documentos elaborados</t>
  </si>
  <si>
    <r>
      <rPr>
        <sz val="11"/>
        <rFont val="Arial"/>
        <family val="2"/>
      </rPr>
      <t xml:space="preserve">Se evidencia que se estableció en las Certificaciones de contratos, resoluciones de adjudicación  y los contratos  la fecha de elaboración, el nombre de fecha de la elaboración, del nombre de quien lo elaboró,  nombre quien lo revisa y el nombre de quien  lo aprueba (firmante), Evidencia: Contrato 038 de 2022, Resolución de adjudicación No. 172 de 2022, Contratos  No. 137 y 138 de 2022 . No obstante, estos documentos no han sido incorporados al SIGE
</t>
    </r>
    <r>
      <rPr>
        <b/>
        <sz val="11"/>
        <rFont val="Arial"/>
        <family val="2"/>
      </rPr>
      <t>Por lo tanto, se ha dado cumplimiento a la acción de mejora establecida en el Plan de Mejoramiento.</t>
    </r>
  </si>
  <si>
    <t>Se estableció en el formato F-CO-02-01 ACTA DE INICIO, FO-CO-02-02 ACTA DE LIQUIDACION, FO-CO-02-04 DESIGNACION DE APOYO, la fecha de elaboración, el nombre de quien elaboró, revisó y aprueba.
No obstante, no se cargaron evidencias de su aplicabilidad para el presente semestre de 2022.</t>
  </si>
  <si>
    <t>Se estableció en el formato F-CO-02-01 ACTA DE INICIO, FO-CO-02-02 ACTA DE LIQUIDACION, FO-CO-02-04 DESIGNACION DE APOYO, la fecha de elaboración, el nombre de quien elaboró, revisó y aprueba.
Pero no se cargaron evidencias de su aplicabilidad para el presente semestre de 2022.</t>
  </si>
  <si>
    <r>
      <rPr>
        <b/>
        <u/>
        <sz val="11"/>
        <color rgb="FF000000"/>
        <rFont val="Arial"/>
        <family val="2"/>
      </rPr>
      <t xml:space="preserve">Hallazgo No. 02. Gestión contractual contratación directa urgencia manifiesta - contratos 188, 189 y 213 de 2020, con presunta incidencia disciplinaria.
</t>
    </r>
    <r>
      <rPr>
        <u/>
        <sz val="11"/>
        <color rgb="FF000000"/>
        <rFont val="Arial"/>
        <family val="2"/>
      </rPr>
      <t xml:space="preserve">
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
</t>
    </r>
  </si>
  <si>
    <t>Actualizar el manual de contratación con capitulo especial que incluya la  Urgencia Manifiesta acatando la normatividad  de las directrices impartidas por los órganos de control y vigilancia.</t>
  </si>
  <si>
    <t>Manual de contratación actualizado</t>
  </si>
  <si>
    <t>Dirección General-Subdirección Administrativa y Financiera-Gestión Contractual</t>
  </si>
  <si>
    <r>
      <rPr>
        <b/>
        <sz val="11"/>
        <color rgb="FF000000"/>
        <rFont val="Arial"/>
        <family val="2"/>
      </rPr>
      <t xml:space="preserve">La acción de mejora finalizó el 30 de Junio de 2022.
</t>
    </r>
    <r>
      <rPr>
        <sz val="11"/>
        <color rgb="FF000000"/>
        <rFont val="Arial"/>
        <family val="2"/>
      </rPr>
      <t xml:space="preserve">La DNBC, adoptó por medio de la resolución 345 del 13 de junio de 2022 el Manual de Contratación de la DNBC, Código MN-CO-01 Versión 2, en el cual se estableció en el numeral 2,5,1 la Urgencia Manifiesta, asi:  Es de advertir que la entidad acogerá además de las normas vigentes las circulares y actos administrativos de carácter vinculante expedidos por la presidencia de la república y los órganos de control. </t>
    </r>
    <r>
      <rPr>
        <b/>
        <sz val="11"/>
        <color rgb="FF000000"/>
        <rFont val="Arial"/>
        <family val="2"/>
      </rPr>
      <t xml:space="preserve">
Por lo tanto, se dado cumplimiento a la acción de mejora establecida en el Plan de Mejoramiento.
</t>
    </r>
  </si>
  <si>
    <r>
      <rPr>
        <b/>
        <sz val="11"/>
        <color rgb="FF000000"/>
        <rFont val="Arial"/>
        <family val="2"/>
      </rPr>
      <t xml:space="preserve">La acción de mejora finalizó el 30 de Junio de 2022.
</t>
    </r>
    <r>
      <rPr>
        <sz val="11"/>
        <color rgb="FF000000"/>
        <rFont val="Arial"/>
        <family val="2"/>
      </rPr>
      <t xml:space="preserve">La DNBC, adoptó por medio de la resolución 345 del 13 de junio de 2022 el Manual de Contratación de la DNBC, Código MN-CO-01 Versión 2, en el cual se estableció en el numeral 2,5,1 la Urgencia Manifiesta, asi:  Es de advertir que la entidad acogerá además de las normas vigentes las circulares y actos administrativos de carácter vinculante expedidos por la presidencia de la república y los órganos de control. </t>
    </r>
    <r>
      <rPr>
        <b/>
        <sz val="11"/>
        <color rgb="FF000000"/>
        <rFont val="Arial"/>
        <family val="2"/>
      </rPr>
      <t xml:space="preserve">
Por lo tanto, se dió cumplimiento a la acción de mejora establecida en el Plan de Mejoramiento.
</t>
    </r>
  </si>
  <si>
    <r>
      <rPr>
        <b/>
        <sz val="11"/>
        <color rgb="FF000000"/>
        <rFont val="Arial"/>
        <family val="2"/>
      </rPr>
      <t xml:space="preserve">La acción de mejora finalizó el 30 de Junio de 2022.
</t>
    </r>
    <r>
      <rPr>
        <sz val="11"/>
        <color rgb="FF000000"/>
        <rFont val="Arial"/>
        <family val="2"/>
      </rPr>
      <t xml:space="preserve">La DNBC, adoptó por medio de la resolución 345 del 13 de junio de 2022 el Manual de Contratación de la DNBC, Código MN-CO-01 Versión 2, en el cual se estableció en el numeral 2,5,1 la Urgencia Manifiesta, asi:  Es de advertir que la entidad acogerá además de las normas vigentes las circulares y actos administrativos de carácter vinculante expedidos por la presidencia de la república y los órganos de control. </t>
    </r>
    <r>
      <rPr>
        <b/>
        <sz val="11"/>
        <color rgb="FF000000"/>
        <rFont val="Arial"/>
        <family val="2"/>
      </rPr>
      <t xml:space="preserve">
</t>
    </r>
  </si>
  <si>
    <r>
      <rPr>
        <b/>
        <u/>
        <sz val="11"/>
        <color rgb="FF000000"/>
        <rFont val="Arial"/>
        <family val="2"/>
      </rPr>
      <t xml:space="preserve">Hallazgo No. 02. Gestión contractual contratación directa urgencia manifiesta - contratos 188, 189 y 213 de 2020, con presunta incidencia disciplinaria.
</t>
    </r>
    <r>
      <rPr>
        <u/>
        <sz val="11"/>
        <color rgb="FF000000"/>
        <rFont val="Arial"/>
        <family val="2"/>
      </rPr>
      <t xml:space="preserve">
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
</t>
    </r>
  </si>
  <si>
    <t>Actualización del Manual de supervisión e incluir los Procedimientos de entrega de Bienes y Central de Cuentas.</t>
  </si>
  <si>
    <t>Manual de supervisión actualizado</t>
  </si>
  <si>
    <t>Dirección General-Subdirección Administrativa y Financiera-Gestión Contractual-Gestión Jurídica</t>
  </si>
  <si>
    <r>
      <rPr>
        <b/>
        <sz val="11"/>
        <rFont val="Arial"/>
        <family val="2"/>
      </rPr>
      <t>La acción de mejora finalizó el 30 de Junio de 2022.</t>
    </r>
    <r>
      <rPr>
        <sz val="11"/>
        <rFont val="Arial"/>
        <family val="2"/>
      </rPr>
      <t xml:space="preserve">
Se evidenció la actualización del  Manual de Supervisión e Interventoría Dirección Nacional de Bomberos, CÓDIGO MN-CO-02 VERSIÓN 2 adoptado mediante resolución 364 del 21 de junio de 2022,  incluyendose  los Procedimientos de entrega de Bienes  PC-AD-01 (numeral 5,7) y Central de Cuentas PC-GF-10 (numeral 4,2)
</t>
    </r>
    <r>
      <rPr>
        <b/>
        <sz val="11"/>
        <rFont val="Arial"/>
        <family val="2"/>
      </rPr>
      <t>Por lo tanto, se ha dado  cumplimiento a la acción de mejora establecida en el Plan de Mejoramiento.</t>
    </r>
    <r>
      <rPr>
        <sz val="11"/>
        <rFont val="Arial"/>
        <family val="2"/>
      </rPr>
      <t xml:space="preserve">
</t>
    </r>
  </si>
  <si>
    <r>
      <rPr>
        <b/>
        <sz val="11"/>
        <rFont val="Arial"/>
        <family val="2"/>
      </rPr>
      <t>La acción de mejora finalizó el 30 de Junio de 2022.</t>
    </r>
    <r>
      <rPr>
        <sz val="11"/>
        <rFont val="Arial"/>
        <family val="2"/>
      </rPr>
      <t xml:space="preserve">
Se evidenció la actualización del  Manual de Supervisión e Interventoría Dirección Nacional de Bomberos, CÓDIGO MN-CO-02 VERSIÓN 2 adoptado mediante resolución 364 del 21 de junio de 2022,  incluyendose  los Procedimientos de entrega de Bienes  PC-AD-01 (numeral 5,7) y Central de Cuentas PC-GF-10 (numeral 4,2)
</t>
    </r>
    <r>
      <rPr>
        <b/>
        <sz val="11"/>
        <rFont val="Arial"/>
        <family val="2"/>
      </rPr>
      <t>Por lo tanto, se dió  cumplimiento a la acción de mejora establecida en el Plan de Mejoramiento.</t>
    </r>
    <r>
      <rPr>
        <sz val="11"/>
        <rFont val="Arial"/>
        <family val="2"/>
      </rPr>
      <t xml:space="preserve">
</t>
    </r>
  </si>
  <si>
    <r>
      <rPr>
        <b/>
        <sz val="11"/>
        <rFont val="Arial"/>
        <family val="2"/>
      </rPr>
      <t>La acción de mejora finalizó el 30 de Junio de 2022.</t>
    </r>
    <r>
      <rPr>
        <sz val="11"/>
        <rFont val="Arial"/>
        <family val="2"/>
      </rPr>
      <t xml:space="preserve">
Se evidenció la actualización del  Manual de Supervisión e Interventoría Dirección Nacional de Bomberos, CÓDIGO MN-CO-02 VERSIÓN 2 adoptado mediante resolución 364 del 21 de junio de 2022,  incluyendose  los Procedimientos de entrega de Bienes  PC-AD-01 (numeral 5,7) y Central de Cuentas PC-GF-10 (numeral 4,2)
</t>
    </r>
  </si>
  <si>
    <r>
      <rPr>
        <b/>
        <u/>
        <sz val="11"/>
        <color rgb="FF000000"/>
        <rFont val="Arial"/>
        <family val="2"/>
      </rPr>
      <t xml:space="preserve">Hallazgo No. 02. Gestión contractual contratación directa urgencia manifiesta - contratos 188, 189 y 213 de 2020, con presunta incidencia disciplinaria.
</t>
    </r>
    <r>
      <rPr>
        <u/>
        <sz val="11"/>
        <color rgb="FF000000"/>
        <rFont val="Arial"/>
        <family val="2"/>
      </rPr>
      <t xml:space="preserve">
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
</t>
    </r>
  </si>
  <si>
    <t xml:space="preserve">Taller de socialización semestral del Manual de Contratación y Supervisión </t>
  </si>
  <si>
    <t>Taller de socialización</t>
  </si>
  <si>
    <r>
      <rPr>
        <sz val="11"/>
        <rFont val="Arial"/>
        <family val="2"/>
      </rPr>
      <t xml:space="preserve">A la fecha no se ha realizado el taller de socialización semestral del Manual de Contratación ni del Manual de Supervisión
</t>
    </r>
    <r>
      <rPr>
        <b/>
        <sz val="11"/>
        <rFont val="Arial"/>
        <family val="2"/>
      </rPr>
      <t xml:space="preserve">
Por lo tanto, la acción de Mejora no presenta Avance en el Plan de Mejoramiento.</t>
    </r>
  </si>
  <si>
    <t>Se realizó un taller de socialización del manual de contratación y supervisión para el personal de Gestión Contractual el 22 de noviembre de 2022.</t>
  </si>
  <si>
    <r>
      <rPr>
        <b/>
        <u/>
        <sz val="11"/>
        <color rgb="FF000000"/>
        <rFont val="Arial"/>
        <family val="2"/>
      </rPr>
      <t xml:space="preserve">Hallazgo No. 02. Gestión contractual contratación directa urgencia manifiesta - contratos 188, 189 y 213 de 2020, con presunta incidencia disciplinaria.
</t>
    </r>
    <r>
      <rPr>
        <u/>
        <sz val="11"/>
        <color rgb="FF000000"/>
        <rFont val="Arial"/>
        <family val="2"/>
      </rPr>
      <t xml:space="preserve">
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
</t>
    </r>
  </si>
  <si>
    <t>Actualización del Procedimiento de Gestión de Bienes, incluyendo la aplicabilidad del sistema ERP.</t>
  </si>
  <si>
    <t>Actualización del Procedimiento de Gestión de Bienes</t>
  </si>
  <si>
    <r>
      <rPr>
        <b/>
        <sz val="11"/>
        <rFont val="Arial"/>
        <family val="2"/>
      </rPr>
      <t xml:space="preserve">La acción de mejora finalizó el 30 de Junio de 2022.
</t>
    </r>
    <r>
      <rPr>
        <sz val="11"/>
        <rFont val="Arial"/>
        <family val="2"/>
      </rPr>
      <t>Se evidencia la actualización del Procedimiento de Gestión de Bienes Código: PC-AD-01 Versión 4, estableciendo en el numeral 6.1 PROCEMIENTO PARA LA RECEPCIÓN Y ENTREGA DE BIENES, actividad 8 la aplicabilidad del Sistema de Información (ERP), conforme se enuncia en la acción de mejora.
Lo mismo se presenta,  en los numerales 6.2 PROCEDIMIENTO PARA LA EJECUCIÓN DE INVENTARIOS FÍSICOS Y PROPIEDAD, PLANTA Y EQUIPO-PPyE y 6.3 PROCEDIMIENTO PARA EL SEGUIMIENTO DE LA PROPIEDAD, PLANTA Y EQUIPO –PpyE EN USO DIRECTO DE LA DNBC.
De igual forma,  se estableció una Política de Operación Global que indica la aplicabilidad del ERP, en los Ingresos, Salidas y Propiedad, Planta y Equipo de la DNBC.</t>
    </r>
    <r>
      <rPr>
        <b/>
        <sz val="11"/>
        <rFont val="Arial"/>
        <family val="2"/>
      </rPr>
      <t xml:space="preserve">
Por lo tanto, se ha dado cumplimiento a la acción de mejora establecida en el Plan de Mejoramiento.
</t>
    </r>
  </si>
  <si>
    <r>
      <rPr>
        <b/>
        <sz val="11"/>
        <rFont val="Arial"/>
        <family val="2"/>
      </rPr>
      <t xml:space="preserve">La acción de mejora finalizó el 30 de Junio de 2022.
</t>
    </r>
    <r>
      <rPr>
        <sz val="11"/>
        <rFont val="Arial"/>
        <family val="2"/>
      </rPr>
      <t>Se evidencia la actualización del Procedimiento de Gestión de Bienes Código: PC-AD-01 Versión 4, estableciendo en el numeral 6.1 PROCEMIENTO PARA LA RECEPCIÓN Y ENTREGA DE BIENES, actividad 8 la aplicabilidad del Sistema de Información (ERP), conforme se enuncia en la acción de mejora.
Lo mismo se presenta,  en los numerales 6.2 PROCEDIMIENTO PARA LA EJECUCIÓN DE INVENTARIOS FÍSICOS Y PROPIEDAD, PLANTA Y EQUIPO-PPyE y 6.3 PROCEDIMIENTO PARA EL SEGUIMIENTO DE LA PROPIEDAD, PLANTA Y EQUIPO –PpyE EN USO DIRECTO DE LA DNBC.
De igual forma,  se estableció una Política de Operación Global que indica la aplicabilidad del ERP, en los Ingresos, Salidas y Propiedad, Planta y Equipo de la DNBC.</t>
    </r>
    <r>
      <rPr>
        <b/>
        <sz val="11"/>
        <rFont val="Arial"/>
        <family val="2"/>
      </rPr>
      <t xml:space="preserve">
Por lo tanto, se dió cumplimiento a la acción de mejora establecida en el Plan de Mejoramiento.
</t>
    </r>
  </si>
  <si>
    <r>
      <rPr>
        <b/>
        <sz val="11"/>
        <rFont val="Arial"/>
        <family val="2"/>
      </rPr>
      <t xml:space="preserve">La acción de mejora finalizó el 30 de Junio de 2022.
</t>
    </r>
    <r>
      <rPr>
        <sz val="11"/>
        <rFont val="Arial"/>
        <family val="2"/>
      </rPr>
      <t>Se evidencia la actualización del Procedimiento de Gestión de Bienes Código: PC-AD-01 Versión 4, estableciendo en el numeral 6.1 PROCEMIENTO PARA LA RECEPCIÓN Y ENTREGA DE BIENES, actividad 8 la aplicabilidad del Sistema de Información (ERP), conforme se enuncia en la acción de mejora.
Lo mismo se presenta,  en los numerales 6.2 PROCEDIMIENTO PARA LA EJECUCIÓN DE INVENTARIOS FÍSICOS Y PROPIEDAD, PLANTA Y EQUIPO-PPyE y 6.3 PROCEDIMIENTO PARA EL SEGUIMIENTO DE LA PROPIEDAD, PLANTA Y EQUIPO –PpyE EN USO DIRECTO DE LA DNBC.
De igual forma,  se estableció una Política de Operación Global que indica la aplicabilidad del ERP, en los Ingresos, Salidas y Propiedad, Planta y Equipo de la DNBC.</t>
    </r>
    <r>
      <rPr>
        <b/>
        <sz val="11"/>
        <rFont val="Arial"/>
        <family val="2"/>
      </rPr>
      <t xml:space="preserve">
</t>
    </r>
  </si>
  <si>
    <r>
      <rPr>
        <b/>
        <u/>
        <sz val="11"/>
        <color rgb="FF000000"/>
        <rFont val="Arial"/>
        <family val="2"/>
      </rPr>
      <t xml:space="preserve">Hallazgo No. 02. Gestión contractual contratación directa urgencia manifiesta - contratos 188, 189 y 213 de 2020, con presunta incidencia disciplinaria.
</t>
    </r>
    <r>
      <rPr>
        <u/>
        <sz val="11"/>
        <color rgb="FF000000"/>
        <rFont val="Arial"/>
        <family val="2"/>
      </rPr>
      <t xml:space="preserve">
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
</t>
    </r>
  </si>
  <si>
    <t>Actualización de los Procedimientos PC-GF-10 Registro de obligaciones versión 1, procedimiento PCGF-10 Central de cuentas versión 1, en relación a la implementación de controles</t>
  </si>
  <si>
    <t>Actualización de procedimientos</t>
  </si>
  <si>
    <t>Dirección General-Subdirección Administrativa y Financiera-Gestión Financiera</t>
  </si>
  <si>
    <r>
      <rPr>
        <b/>
        <sz val="11"/>
        <color rgb="FF000000"/>
        <rFont val="Arial"/>
        <family val="2"/>
      </rPr>
      <t xml:space="preserve">La acción de mejora finalizó el 30 de Junio de 2022.
</t>
    </r>
    <r>
      <rPr>
        <sz val="11"/>
        <color rgb="FF000000"/>
        <rFont val="Arial"/>
        <family val="2"/>
      </rPr>
      <t xml:space="preserve">Se actualizaron los Procedimientos PC-GF-12 Registro de Obligaciones Versión 2, PC-GF-10 Central de Cuentas Versión 2, PC-GF-11 Elaborar Ordenes de Pago.
De igual forma, se actualizaron los  siguientes Formatos:
FO-GF-10-01 Versión 4 Lista de chequeo para la recepción y trámites de cuentas para pago.
FO-GF-10-02 Versión 4 Informe de Actividades
FO-GF-10-03 Versión 4 Formato Informe mensual y/o periodico de supervisión
FO-GF-10-06 Versión 4 Paz y salvo contratistas
FO-GF-10-08 Versión 2 Informe de Seguimiento Supervisor
</t>
    </r>
    <r>
      <rPr>
        <b/>
        <sz val="11"/>
        <color rgb="FF000000"/>
        <rFont val="Arial"/>
        <family val="2"/>
      </rPr>
      <t xml:space="preserve">
Por lo tanto, se ha dado cumplimiento a la acción de mejora establecida en el Plan de Mejoramiento.
</t>
    </r>
  </si>
  <si>
    <t xml:space="preserve">Se actualizo el procedimiento </t>
  </si>
  <si>
    <r>
      <rPr>
        <b/>
        <sz val="11"/>
        <color rgb="FF000000"/>
        <rFont val="Arial"/>
        <family val="2"/>
      </rPr>
      <t xml:space="preserve">La acción de mejora finalizó el 30 de Junio de 2022.
</t>
    </r>
    <r>
      <rPr>
        <sz val="11"/>
        <color rgb="FF000000"/>
        <rFont val="Arial"/>
        <family val="2"/>
      </rPr>
      <t xml:space="preserve">Se actualizaron los Procedimientos PC-GF-12 Registro de Obligaciones Versión 2, PC-GF-10 Central de Cuentas Versión 2, PC-GF-11 Elaborar Ordenes de Pago.
De igual forma, se actualizaron los  siguientes Formatos:
FO-GF-10-01 Versión 4 Lista de chequeo para la recepción y trámites de cuentas para pago.
FO-GF-10-02 Versión 4 Informe de Actividades
FO-GF-10-03 Versión 4 Formato Informe mensual y/o periodico de supervisión
FO-GF-10-06 Versión 4 Paz y salvo contratistas
FO-GF-10-08 Versión 2 Informe de Seguimiento Supervisor
</t>
    </r>
    <r>
      <rPr>
        <b/>
        <sz val="11"/>
        <color rgb="FF000000"/>
        <rFont val="Arial"/>
        <family val="2"/>
      </rPr>
      <t xml:space="preserve">
Por lo tanto, se dió cumplimiento a la acción de mejora establecida en el Plan de Mejoramiento.
</t>
    </r>
  </si>
  <si>
    <r>
      <rPr>
        <b/>
        <sz val="11"/>
        <color rgb="FF000000"/>
        <rFont val="Arial"/>
        <family val="2"/>
      </rPr>
      <t xml:space="preserve">La acción de mejora finalizó el 30 de Junio de 2022.
</t>
    </r>
    <r>
      <rPr>
        <sz val="11"/>
        <color rgb="FF000000"/>
        <rFont val="Arial"/>
        <family val="2"/>
      </rPr>
      <t xml:space="preserve">Se actualizaron los Procedimientos PC-GF-12 Registro de Obligaciones Versión 2, PC-GF-10 Central de Cuentas Versión 2, PC-GF-11 Elaborar Ordenes de Pago.
De igual forma, se actualizaron los  siguientes Formatos:
FO-GF-10-01 Versión 4 Lista de chequeo para la recepción y trámites de cuentas para pago.
FO-GF-10-02 Versión 4 Informe de Actividades
FO-GF-10-03 Versión 4 Formato Informe mensual y/o periodico de supervisión
FO-GF-10-06 Versión 4 Paz y salvo contratistas
FO-GF-10-08 Versión 2 Informe de Seguimiento Supervisor
</t>
    </r>
    <r>
      <rPr>
        <b/>
        <sz val="11"/>
        <color rgb="FF000000"/>
        <rFont val="Arial"/>
        <family val="2"/>
      </rPr>
      <t xml:space="preserve">
</t>
    </r>
  </si>
  <si>
    <r>
      <rPr>
        <b/>
        <u/>
        <sz val="11"/>
        <color rgb="FF000000"/>
        <rFont val="Arial"/>
        <family val="2"/>
      </rPr>
      <t xml:space="preserve">Hallazgo No. 02. Gestión contractual contratación directa urgencia manifiesta - contratos 188, 189 y 213 de 2020, con presunta incidencia disciplinaria.
</t>
    </r>
    <r>
      <rPr>
        <u/>
        <sz val="11"/>
        <color rgb="FF000000"/>
        <rFont val="Arial"/>
        <family val="2"/>
      </rPr>
      <t xml:space="preserve">
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
</t>
    </r>
  </si>
  <si>
    <t>Taller de socialización semestral de los procedimientos actualizados del Proceso Gestión Financiera</t>
  </si>
  <si>
    <r>
      <rPr>
        <sz val="11"/>
        <color rgb="FF000000"/>
        <rFont val="Arial"/>
        <family val="2"/>
      </rPr>
      <t xml:space="preserve">El día 16 de Junio de 2022, se realizó el Taller de socialización de los Procedimientos y formatos para (Trámite de Cuenta). Se evidencia listado de asistencia que contiene un resumen de la reunión realizada
</t>
    </r>
    <r>
      <rPr>
        <b/>
        <sz val="11"/>
        <color rgb="FF000000"/>
        <rFont val="Arial"/>
        <family val="2"/>
      </rPr>
      <t>Por lo tanto, se ha dado cumplimiento a la acción de mejora establecida en el Plan de Mejoramiento.</t>
    </r>
  </si>
  <si>
    <t xml:space="preserve">Se realizó taller de socialización por parte del Proceso de Gestión Financiera, de los procedimientos actualizados, asi como el diligenciamiento de la cuenta final para pagos por parte de los contratistas </t>
  </si>
  <si>
    <t>No se cargo evidencia. El taller realizado el 16 de Junio de 2022, se cargó en los procedimientos pero no aplica para el presente semestre de 2022</t>
  </si>
  <si>
    <t xml:space="preserve">El dia martes 20 de diciembre de 2022, se realizó taller de socialización por parte del Proceso de Gestión Financiera, de los procedimientos actualizados, asi como el diligenciamiento de la cuenta final para pagos por parte de los contratistas </t>
  </si>
  <si>
    <r>
      <rPr>
        <b/>
        <u/>
        <sz val="11"/>
        <color rgb="FF000000"/>
        <rFont val="Arial"/>
        <family val="2"/>
      </rPr>
      <t xml:space="preserve">Hallazgo No. 02. Gestión contractual contratación directa urgencia manifiesta - contratos 188, 189 y 213 de 2020, con presunta incidencia disciplinaria.
</t>
    </r>
    <r>
      <rPr>
        <u/>
        <sz val="11"/>
        <color rgb="FF000000"/>
        <rFont val="Arial"/>
        <family val="2"/>
      </rPr>
      <t xml:space="preserve">
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
</t>
    </r>
  </si>
  <si>
    <r>
      <rPr>
        <sz val="11"/>
        <color rgb="FF000000"/>
        <rFont val="Arial"/>
        <family val="2"/>
      </rPr>
      <t xml:space="preserve">Mediante las actas No. 01, 02 y 03 de 2022, se  realizaron mesas de trabajo con el fin de revisar la normatividad vigente y las respectiva implementación en la DNBC de la  entrada en vigencia de la ley 2094 de 2021.
De igual forma, se solicitó mediante correo electrónico de fecha  21 de abril de 2022 a la DAFP solicitando concepto para esta aplicabilidad dada la estructura que tiene la DNBC  realizó el 21 de abril de 2022.
No obstante, a la fecha no se han adelantado las  acciones disciplinarias a que haya lugar por el incumplimiento a los procedimientos y manuales establecidos por la entidad.
</t>
    </r>
    <r>
      <rPr>
        <b/>
        <sz val="11"/>
        <color rgb="FF000000"/>
        <rFont val="Arial"/>
        <family val="2"/>
      </rPr>
      <t>Por lo tanto, la acción de Mejora no presenta Avance en el Plan de Mejoramiento.</t>
    </r>
  </si>
  <si>
    <r>
      <rPr>
        <sz val="11"/>
        <color rgb="FF000000"/>
        <rFont val="Arial"/>
        <family val="2"/>
      </rPr>
      <t xml:space="preserve">Mediante el expediente No. 003/2022 del 2 de diciembre de 2022 se realiza el auto que avoca conocimiento del proceso.
</t>
    </r>
    <r>
      <rPr>
        <b/>
        <sz val="11"/>
        <color rgb="FF000000"/>
        <rFont val="Arial"/>
        <family val="2"/>
      </rPr>
      <t>Por lo tanto, se dió cumplimiento a la acción de mejora establecida en el Plan de Mejoramiento</t>
    </r>
  </si>
  <si>
    <t xml:space="preserve">Mediante el expediente No. 003/2022 del 2 de diciembre de 2022 se realiza el auto que avoca conocimiento del proceso.
</t>
  </si>
  <si>
    <r>
      <rPr>
        <b/>
        <u/>
        <sz val="11"/>
        <color rgb="FF000000"/>
        <rFont val="Arial"/>
        <family val="2"/>
      </rPr>
      <t xml:space="preserve">Hallazgo No. 03. Aplicación de controles gestión contractual Contratos 147, 173 y 218 de 2020. Administrativo con presunta incidencia disciplinaria.
</t>
    </r>
    <r>
      <rPr>
        <u/>
        <sz val="11"/>
        <color rgb="FF000000"/>
        <rFont val="Arial"/>
        <family val="2"/>
      </rPr>
      <t>Deficiencias en la aplicación de controles establecidos en la Entidad para realizar la gestión contractual de los Contratos 147, 173 y 218 de 2020, así como inconsistencias en la denominación del producto contratado, entregado por el contratista  y el recibido por el almacén.</t>
    </r>
  </si>
  <si>
    <t xml:space="preserve">
Inaplicabilidad de controles establecidos en la Entidad mediante el Manual de Supervisión Contractual de la DNBC adoptado mediante Resolución 066 de 2016, procedimiento PC-GF-10 Registro de obligaciones versión 1, procedimiento PCGF-10 Central de cuentas versión 1.</t>
  </si>
  <si>
    <t>Implementar, y Aplicar acciones de supervisión y control de los bienes recibidos y  entregados</t>
  </si>
  <si>
    <r>
      <rPr>
        <b/>
        <sz val="11"/>
        <color rgb="FF000000"/>
        <rFont val="Arial"/>
        <family val="2"/>
      </rPr>
      <t>La acción de mejora finalizó el 30 de Junio de 2022.</t>
    </r>
    <r>
      <rPr>
        <sz val="11"/>
        <color rgb="FF000000"/>
        <rFont val="Arial"/>
        <family val="2"/>
      </rPr>
      <t xml:space="preserve">
Se actualizaron los Procedimientos PC-GF-12 Registro de Obligaciones Versión 2, PC-GF-10 Central de Cuentas Versión 2, PC-GF-11 Elaborar Ordenes de Pago.
De igual forma, se actualizaron los  siguientes Formatos:
FO-GF-10-01 Versión 4 Lista de chequeo para la recepción y trámites de cuentas para pago.
FO-GF-10-02 Versión 4 Informe de Actividades
FO-GF-10-03 Versión 4 Formato Informe mensual y/o periodico de supervisión
FO-GF-10-06 Versión 4 Paz y salvo contratistas
FO-GF-10-08 Versión 2 Informe de Seguimiento Supervisor
</t>
    </r>
    <r>
      <rPr>
        <b/>
        <sz val="11"/>
        <color rgb="FF000000"/>
        <rFont val="Arial"/>
        <family val="2"/>
      </rPr>
      <t>Por lo tanto, se ha dado cumplimiento a la acción de mejora establecida en el Plan de Mejoramiento.</t>
    </r>
    <r>
      <rPr>
        <sz val="11"/>
        <color rgb="FF000000"/>
        <rFont val="Arial"/>
        <family val="2"/>
      </rPr>
      <t xml:space="preserve">
</t>
    </r>
  </si>
  <si>
    <t xml:space="preserve">Se actualizaron los Procedimientos PC-GF-12 Registro de Obligaciones Versión 2, PC-GF-10 Central de Cuentas Versión 2, PC-GF-11 Elaborar Ordenes de Pago.
De igual forma, se actualizaron los  siguientes Formatos:
FO-GF-10-01 Versión 4 Lista de chequeo para la recepción y trámites de cuentas para pago.
FO-GF-10-02 Versión 4 Informe de Actividades
FO-GF-10-03 Versión 4 Formato Informe mensual y/o periodico de supervisión
FO-GF-10-06 Versión 4 Paz y salvo contratistas
FO-GF-10-08 Versión 2 Informe de Seguimiento Supervisor
</t>
  </si>
  <si>
    <r>
      <rPr>
        <b/>
        <sz val="11"/>
        <color rgb="FF000000"/>
        <rFont val="Arial"/>
        <family val="2"/>
      </rPr>
      <t xml:space="preserve">La acción de mejora finalizó el 30 de Junio de 2022.
</t>
    </r>
    <r>
      <rPr>
        <sz val="11"/>
        <color rgb="FF000000"/>
        <rFont val="Arial"/>
        <family val="2"/>
      </rPr>
      <t xml:space="preserve">Se actualizaron los Procedimientos PC-GF-12 Registro de Obligaciones Versión 2, PC-GF-10 Central de Cuentas Versión 2, PC-GF-11 Elaborar Ordenes de Pago.
De igual forma, se actualizaron los  siguientes Formatos:
FO-GF-10-01 Versión 4 Lista de chequeo para la recepción y trámites de cuentas para pago.
FO-GF-10-02 Versión 4 Informe de Actividades
FO-GF-10-03 Versión 4 Formato Informe mensual y/o periodico de supervisión
FO-GF-10-06 Versión 4 Paz y salvo contratistas
FO-GF-10-08 Versión 2 Informe de Seguimiento Supervisor
</t>
    </r>
    <r>
      <rPr>
        <b/>
        <sz val="11"/>
        <color rgb="FF000000"/>
        <rFont val="Arial"/>
        <family val="2"/>
      </rPr>
      <t xml:space="preserve">
Por lo tanto, se dió cumplimiento a la acción de mejora establecida en el Plan de Mejoramiento.
</t>
    </r>
  </si>
  <si>
    <r>
      <rPr>
        <b/>
        <sz val="11"/>
        <color rgb="FF000000"/>
        <rFont val="Arial"/>
        <family val="2"/>
      </rPr>
      <t xml:space="preserve">La acción de mejora finalizó el 30 de Junio de 2022.
</t>
    </r>
    <r>
      <rPr>
        <sz val="11"/>
        <color rgb="FF000000"/>
        <rFont val="Arial"/>
        <family val="2"/>
      </rPr>
      <t xml:space="preserve">Se actualizaron los Procedimientos PC-GF-12 Registro de Obligaciones Versión 2, PC-GF-10 Central de Cuentas Versión 2, PC-GF-11 Elaborar Ordenes de Pago.
De igual forma, se actualizaron los  siguientes Formatos:
FO-GF-10-01 Versión 4 Lista de chequeo para la recepción y trámites de cuentas para pago.
FO-GF-10-02 Versión 4 Informe de Actividades
FO-GF-10-03 Versión 4 Formato Informe mensual y/o periodico de supervisión
FO-GF-10-06 Versión 4 Paz y salvo contratistas
FO-GF-10-08 Versión 2 Informe de Seguimiento Supervisor
</t>
    </r>
    <r>
      <rPr>
        <b/>
        <sz val="11"/>
        <color rgb="FF000000"/>
        <rFont val="Arial"/>
        <family val="2"/>
      </rPr>
      <t xml:space="preserve">
</t>
    </r>
  </si>
  <si>
    <r>
      <rPr>
        <b/>
        <u/>
        <sz val="11"/>
        <color rgb="FF000000"/>
        <rFont val="Arial"/>
        <family val="2"/>
      </rPr>
      <t xml:space="preserve">Hallazgo No. 03. Aplicación de controles gestión contractual Contratos 147, 173 y 218 de 2020. Administrativo con presunta incidencia disciplinaria.
</t>
    </r>
    <r>
      <rPr>
        <u/>
        <sz val="11"/>
        <color rgb="FF000000"/>
        <rFont val="Arial"/>
        <family val="2"/>
      </rPr>
      <t>Deficiencias en la aplicación de controles establecidos en la Entidad para realizar la gestión contractual de los Contratos 147, 173 y 218 de 2020, así como inconsistencias en la denominación del producto contratado, entregado por el contratista  y el recibido por el almacén.</t>
    </r>
  </si>
  <si>
    <r>
      <rPr>
        <sz val="11"/>
        <color rgb="FF000000"/>
        <rFont val="Arial"/>
        <family val="2"/>
      </rPr>
      <t xml:space="preserve">El día 16 de Junio de 2022, se realizó el Taller de socialización de los Procedimientos y formatos para el (Trámite de Cuenta). Se evidencia listado de asistencia que contiene un resumen de la reunión realizada
</t>
    </r>
    <r>
      <rPr>
        <b/>
        <sz val="11"/>
        <color rgb="FF000000"/>
        <rFont val="Arial"/>
        <family val="2"/>
      </rPr>
      <t>Por lo tanto, se ha dado cumplimiento a la acción de mejora establecida en el Plan de Mejoramiento.</t>
    </r>
  </si>
  <si>
    <r>
      <rPr>
        <b/>
        <u/>
        <sz val="11"/>
        <color rgb="FF000000"/>
        <rFont val="Arial"/>
        <family val="2"/>
      </rPr>
      <t xml:space="preserve">Hallazgo No. 03. Aplicación de controles gestión contractual Contratos 147, 173 y 218 de 2020. Administrativo con presunta incidencia disciplinaria.
</t>
    </r>
    <r>
      <rPr>
        <u/>
        <sz val="11"/>
        <color rgb="FF000000"/>
        <rFont val="Arial"/>
        <family val="2"/>
      </rPr>
      <t>Deficiencias en la aplicación de controles establecidos en la Entidad para realizar la gestión contractual de los Contratos 147, 173 y 218 de 2020, así como inconsistencias en la denominación del producto contratado, entregado por el contratista  y el recibido por el almacén.</t>
    </r>
  </si>
  <si>
    <t>Actualización del Manual de supervisión incluyendo formatos necesarios para el seguimiento de entrega de bienes.</t>
  </si>
  <si>
    <r>
      <rPr>
        <b/>
        <sz val="11"/>
        <rFont val="Arial"/>
        <family val="2"/>
      </rPr>
      <t>La acción de mejora finalizó el 30 de Junio de 2022.</t>
    </r>
    <r>
      <rPr>
        <sz val="11"/>
        <rFont val="Arial"/>
        <family val="2"/>
      </rPr>
      <t xml:space="preserve">
Se evidenció la actualización del Manual de Supervisión e Interventoría Dirección Nacional de Bomberos, CÓDIGO MN-CO-02 VERSIÓN 2, adoptado mediante resolución 364 del 21 de junio de 2022, incluyendose en el numeral 9 Anexos los  formatos  para el seguimiento de entrega de bienes FO-AD-01-01 al FO-AD-01-07.
</t>
    </r>
    <r>
      <rPr>
        <b/>
        <sz val="11"/>
        <rFont val="Arial"/>
        <family val="2"/>
      </rPr>
      <t xml:space="preserve">Por lo tanto, se ha dado  cumplimiento a la acción de mejora establecida en el Plan de Mejoramiento.
 </t>
    </r>
  </si>
  <si>
    <r>
      <rPr>
        <b/>
        <sz val="11"/>
        <rFont val="Arial"/>
        <family val="2"/>
      </rPr>
      <t>La acción de mejora finalizó el 30 de Junio de 2022.</t>
    </r>
    <r>
      <rPr>
        <sz val="11"/>
        <rFont val="Arial"/>
        <family val="2"/>
      </rPr>
      <t xml:space="preserve">
Se evidenció la actualización del Manual de Supervisión e Interventoría Dirección Nacional de Bomberos, CÓDIGO MN-CO-02 VERSIÓN 2, adoptado mediante resolución 364 del 21 de junio de 2022, incluyendose en el numeral 9 Anexos los  formatos  para el seguimiento de entrega de bienes FO-AD-01-01 al FO-AD-01-07.
</t>
    </r>
    <r>
      <rPr>
        <b/>
        <sz val="11"/>
        <rFont val="Arial"/>
        <family val="2"/>
      </rPr>
      <t xml:space="preserve">Por lo tanto, se dió cumplimiento a la acción de mejora establecida en el Plan de Mejoramiento.
 </t>
    </r>
  </si>
  <si>
    <r>
      <rPr>
        <b/>
        <sz val="11"/>
        <rFont val="Arial"/>
        <family val="2"/>
      </rPr>
      <t>La acción de mejora finalizó el 30 de Junio de 2022.</t>
    </r>
    <r>
      <rPr>
        <sz val="11"/>
        <rFont val="Arial"/>
        <family val="2"/>
      </rPr>
      <t xml:space="preserve">
Se evidenció la actualización del Manual de Supervisión e Interventoría Dirección Nacional de Bomberos, CÓDIGO MN-CO-02 VERSIÓN 2, adoptado mediante resolución 364 del 21 de junio de 2022, incluyendose en el numeral 9 Anexos los  formatos  para el seguimiento de entrega de bienes FO-AD-01-01 al FO-AD-01-07.
</t>
    </r>
  </si>
  <si>
    <r>
      <rPr>
        <b/>
        <u/>
        <sz val="11"/>
        <color rgb="FF000000"/>
        <rFont val="Arial"/>
        <family val="2"/>
      </rPr>
      <t xml:space="preserve">Hallazgo No. 03. Aplicación de controles gestión contractual Contratos 147, 173 y 218 de 2020. Administrativo con presunta incidencia disciplinaria.
</t>
    </r>
    <r>
      <rPr>
        <u/>
        <sz val="11"/>
        <color rgb="FF000000"/>
        <rFont val="Arial"/>
        <family val="2"/>
      </rPr>
      <t>Deficiencias en la aplicación de controles establecidos en la Entidad para realizar la gestión contractual de los Contratos 147, 173 y 218 de 2020, así como inconsistencias en la denominación del producto contratado, entregado por el contratista  y el recibido por el almacén.</t>
    </r>
  </si>
  <si>
    <r>
      <rPr>
        <sz val="11"/>
        <rFont val="Arial"/>
        <family val="2"/>
      </rPr>
      <t xml:space="preserve">A la fecha no se ha realizado el taller de socialización semestral del Manual de Contratación ni del Manual de Supervisión.
</t>
    </r>
    <r>
      <rPr>
        <b/>
        <sz val="11"/>
        <rFont val="Arial"/>
        <family val="2"/>
      </rPr>
      <t xml:space="preserve">Por lo tanto, la acción de Mejora no presenta Avance en el Plan de Mejoramiento.
</t>
    </r>
    <r>
      <rPr>
        <sz val="11"/>
        <rFont val="Arial"/>
        <family val="2"/>
      </rPr>
      <t xml:space="preserve">
</t>
    </r>
  </si>
  <si>
    <r>
      <rPr>
        <b/>
        <u/>
        <sz val="11"/>
        <color rgb="FF000000"/>
        <rFont val="Arial"/>
        <family val="2"/>
      </rPr>
      <t xml:space="preserve">Hallazgo No. 03. Aplicación de controles gestión contractual Contratos 147, 173 y 218 de 2020. Administrativo con presunta incidencia disciplinaria.
</t>
    </r>
    <r>
      <rPr>
        <u/>
        <sz val="11"/>
        <color rgb="FF000000"/>
        <rFont val="Arial"/>
        <family val="2"/>
      </rPr>
      <t>Deficiencias en la aplicación de controles establecidos en la Entidad para realizar la gestión contractual de los Contratos 147, 173 y 218 de 2020, así como inconsistencias en la denominación del producto contratado, entregado por el contratista  y el recibido por el almacén.</t>
    </r>
  </si>
  <si>
    <t>Dirección General-Subdirección Estratégica y de Coordinación Bomberil-Subdirección Administrativa y Financiera</t>
  </si>
  <si>
    <r>
      <rPr>
        <sz val="11"/>
        <rFont val="Arial"/>
        <family val="2"/>
      </rPr>
      <t xml:space="preserve">
El ERP, se encuentra implementado en la DNBC a 31 de diciembre de 2021. En la vigencia 2022, se está realizando el cargue de la información del Almacén de los meses de septiembre, octubre, noviembre y Diciembre de 2021, presentando un rezago ya que a la fecha del presente seguimiento se encuentra en el 16%. conforme se estipula en el Informe de Implementación del Sistema ERP DYNAMICS 365 BUSINESS CENTRAL, emitido por el Proceso de Gestión Administrativa.
</t>
    </r>
    <r>
      <rPr>
        <b/>
        <sz val="11"/>
        <rFont val="Arial"/>
        <family val="2"/>
      </rPr>
      <t>Por lo tanto, se ha dado cumplimiento parcialmente a la acción de mejora establecida en el Plan de Mejoramiento.</t>
    </r>
    <r>
      <rPr>
        <sz val="11"/>
        <rFont val="Arial"/>
        <family val="2"/>
      </rPr>
      <t xml:space="preserve">
</t>
    </r>
  </si>
  <si>
    <r>
      <rPr>
        <b/>
        <u/>
        <sz val="11"/>
        <color rgb="FF000000"/>
        <rFont val="Arial"/>
        <family val="2"/>
      </rPr>
      <t xml:space="preserve">Hallazgo No. 03. Aplicación de controles gestión contractual Contratos 147, 173 y 218 de 2020. Administrativo con presunta incidencia disciplinaria.
</t>
    </r>
    <r>
      <rPr>
        <u/>
        <sz val="11"/>
        <color rgb="FF000000"/>
        <rFont val="Arial"/>
        <family val="2"/>
      </rPr>
      <t>Deficiencias en la aplicación de controles establecidos en la Entidad para realizar la gestión contractual de los Contratos 147, 173 y 218 de 2020, así como inconsistencias en la denominación del producto contratado, entregado por el contratista  y el recibido por el almacén.</t>
    </r>
  </si>
  <si>
    <t>Verificar por parte de los supervisores que en todos los informes de supervisión se establezca   la descripción del bien y especificaciones  técnicas indicadas  en los contratos, así como los  ingresos,  salidas y acta de recibo final.</t>
  </si>
  <si>
    <t>Informes de supervisión con especificaciones</t>
  </si>
  <si>
    <t>SUPERVISORES</t>
  </si>
  <si>
    <r>
      <rPr>
        <sz val="11"/>
        <rFont val="Arial"/>
        <family val="2"/>
      </rPr>
      <t xml:space="preserve">En la Subdirección Estratégica y de Coordinación Bomberil se designó al Capitán Jairo Soto Gil como supervisor de  los contratos de bienes No.  101, 138, 139, 140 y 142,  pero en los informes de supervisión no se han  establecido    la descripción del bien y especificaciones  técnicas indicadas  en los contratos, así como los  ingresos,  salidas y acta de recibo final, ya que unicamente se ha cancelado el primer pago el cual no tiene entrega de bienes.
</t>
    </r>
    <r>
      <rPr>
        <b/>
        <sz val="11"/>
        <rFont val="Arial"/>
        <family val="2"/>
      </rPr>
      <t>Por lo tanto, se ha dado cumplimiento a la Acción de Mejora establecida en el Plan de Mejoramiento.</t>
    </r>
  </si>
  <si>
    <t>Se Cargaron las verificaciones realizadas a los contratos 140, 220,247,250,251,252 de 2022, por parte de la Subdrección de Coordinación Bomberil</t>
  </si>
  <si>
    <r>
      <rPr>
        <b/>
        <u/>
        <sz val="11"/>
        <color rgb="FF000000"/>
        <rFont val="Arial"/>
        <family val="2"/>
      </rPr>
      <t xml:space="preserve">Hallazgo No. 03. Aplicación de controles gestión contractual Contratos 147, 173 y 218 de 2020. Administrativo con presunta incidencia disciplinaria.
</t>
    </r>
    <r>
      <rPr>
        <u/>
        <sz val="11"/>
        <color rgb="FF000000"/>
        <rFont val="Arial"/>
        <family val="2"/>
      </rPr>
      <t>Deficiencias en la aplicación de controles establecidos en la Entidad para realizar la gestión contractual de los Contratos 147, 173 y 218 de 2020, así como inconsistencias en la denominación del producto contratado, entregado por el contratista  y el recibido por el almacén.</t>
    </r>
  </si>
  <si>
    <r>
      <rPr>
        <sz val="11"/>
        <color rgb="FF000000"/>
        <rFont val="Arial"/>
        <family val="2"/>
      </rPr>
      <t xml:space="preserve">Mediante las actas No. 01, 02 y 03 de 2022, se  realizaron mesas de trabajo con el fin de revisar la normatividad vigente y las respectiva implementación en la DNBC de la  entrada en vigencia de la ley 2094 de 2021.
De igual forma, se solicitó mediante correo electrónico de fecha  21 de abril de 2022 a la DAFP solicitando concepto para esta aplicabilidad dada la estructura que tiene la DNBC  realizó el 21 de abril de 2022.
No obstante, a la fecha no se han adelantado las  acciones disciplinarias a que haya lugar por el incumplimiento a los procedimientos y manuales establecidos por la entidad.
</t>
    </r>
    <r>
      <rPr>
        <b/>
        <sz val="11"/>
        <color rgb="FF000000"/>
        <rFont val="Arial"/>
        <family val="2"/>
      </rPr>
      <t>Por lo tanto, la acción de Mejora no presenta Avance en el Plan de Mejoramiento.</t>
    </r>
  </si>
  <si>
    <r>
      <rPr>
        <sz val="11"/>
        <color rgb="FF000000"/>
        <rFont val="Arial"/>
        <family val="2"/>
      </rPr>
      <t xml:space="preserve">Mediante el expediente No. 004/2022 del 2 de diciembre de 2022 se realiza el auto que avoca conocimiento del proceso.
</t>
    </r>
    <r>
      <rPr>
        <b/>
        <sz val="11"/>
        <color rgb="FF000000"/>
        <rFont val="Arial"/>
        <family val="2"/>
      </rPr>
      <t>Por lo tanto, se dió cumplimiento a la acción de mejora establecida en el Plan de Mejoramiento</t>
    </r>
  </si>
  <si>
    <t xml:space="preserve">Mediante el expediente No. 004/2022 del 2 de diciembre de 2022 se realiza el auto que avoca conocimiento del proceso.
</t>
  </si>
  <si>
    <r>
      <rPr>
        <b/>
        <u/>
        <sz val="11"/>
        <color rgb="FF000000"/>
        <rFont val="Arial"/>
        <family val="2"/>
      </rPr>
      <t xml:space="preserve">Hallazgo No. 04. Supervisión de los Contratos 147 y 173 de 2020. Administrativo con presunta incidencia disciplinaria.
</t>
    </r>
    <r>
      <rPr>
        <u/>
        <sz val="11"/>
        <color rgb="FF000000"/>
        <rFont val="Arial"/>
        <family val="2"/>
      </rPr>
      <t xml:space="preserve">
Aunque el Supervisor emite los respectivos informes de actividades, no se evidencia que se realizara el seguimiento y verificación a las obligaciones específicas 5, 6, 7 y 8 que tenía el contratista en virtud del contrato suscrito, incluyendo la verificación de los certificados de conducción y los demás correspondientes a la actividad a ejecutar de los conductores de los vehículos tipo carro tanque, y verificación del Seguro Obligatorio Contra Accidentes de Tránsito y Póliza de Seguro Todo Riesgo vigentes de los vehículos designados</t>
    </r>
    <r>
      <rPr>
        <b/>
        <u/>
        <sz val="11"/>
        <color rgb="FF000000"/>
        <rFont val="Arial"/>
        <family val="2"/>
      </rPr>
      <t xml:space="preserve">
</t>
    </r>
  </si>
  <si>
    <t xml:space="preserve">
Deficiencias en la realización de actividades de supervisión de los Contratos 147 y 173 de 2020. </t>
  </si>
  <si>
    <t>Actualización del Manual de Supervisión con base en la normatividad aplicable así como los procedimientos establecidos por la DNBC.</t>
  </si>
  <si>
    <r>
      <rPr>
        <b/>
        <sz val="11"/>
        <color rgb="FF000000"/>
        <rFont val="Arial"/>
        <family val="2"/>
      </rPr>
      <t>La acción de mejora finalizó el 30 de Junio de 2022.</t>
    </r>
    <r>
      <rPr>
        <sz val="11"/>
        <color rgb="FF000000"/>
        <rFont val="Arial"/>
        <family val="2"/>
      </rPr>
      <t xml:space="preserve">
Se actualizaron los Procedimientos PC-GF-12 Registro de Obligaciones Versión 2, PC-GF-10 Central de Cuentas Versión 2, PC-GF-11 Elaborar Ordenes de Pago.
De igual forma, se actualizaron los  siguientes Formatos:
FO-GF-10-01 Versión 4 Lista de chequeo para la recepción y trámites de cuentas para pago.
FO-GF-10-02 Versión 4 Informe de Actividades
FO-GF-10-03 Versión 4 Formato Informe mensual y/o periodico de supervisión
FO-GF-10-06 Versión 4 Paz y salvo contratistas
FO-GF-10-08 Versión 2 Informe de Seguimiento Supervisor
</t>
    </r>
    <r>
      <rPr>
        <b/>
        <sz val="11"/>
        <color rgb="FF000000"/>
        <rFont val="Arial"/>
        <family val="2"/>
      </rPr>
      <t>Por lo tanto, se ha dado cumplimiento a la acción de mejora establecida en el Plan de Mejoramiento.</t>
    </r>
    <r>
      <rPr>
        <sz val="11"/>
        <color rgb="FF000000"/>
        <rFont val="Arial"/>
        <family val="2"/>
      </rPr>
      <t xml:space="preserve">
</t>
    </r>
  </si>
  <si>
    <t>Se actualizaron los Procedimientos PC-GF-12 Registro de Obligaciones Versión 2, PC-GF-10 Central de Cuentas Versión 2, PC-GF-11 Elaborar Ordenes de Pago.
De igual forma, se actualizaron los  siguientes Formatos:
FO-GF-10-01 Versión 4 Lista de chequeo para la recepción y trámites de cuentas para pago.
FO-GF-10-02 Versión 4 Informe de Actividades
FO-GF-10-03 Versión 4 Formato Informe mensual y/o periodico de supervisión
FO-GF-10-06 Versión 4 Paz y salvo contratistas
FO-GF-10-08 Versión 2 Informe de Seguimiento Supervisor</t>
  </si>
  <si>
    <r>
      <rPr>
        <b/>
        <sz val="11"/>
        <color rgb="FF000000"/>
        <rFont val="Arial"/>
        <family val="2"/>
      </rPr>
      <t xml:space="preserve">La acción de mejora finalizó el 30 de Junio de 2022.
</t>
    </r>
    <r>
      <rPr>
        <sz val="11"/>
        <color rgb="FF000000"/>
        <rFont val="Arial"/>
        <family val="2"/>
      </rPr>
      <t xml:space="preserve">Se actualizaron los Procedimientos PC-GF-12 Registro de Obligaciones Versión 2, PC-GF-10 Central de Cuentas Versión 2, PC-GF-11 Elaborar Ordenes de Pago.
De igual forma, se actualizaron los  siguientes Formatos:
FO-GF-10-01 Versión 4 Lista de chequeo para la recepción y trámites de cuentas para pago.
FO-GF-10-02 Versión 4 Informe de Actividades
FO-GF-10-03 Versión 4 Formato Informe mensual y/o periodico de supervisión
FO-GF-10-06 Versión 4 Paz y salvo contratistas
FO-GF-10-08 Versión 2 Informe de Seguimiento Supervisor
</t>
    </r>
    <r>
      <rPr>
        <b/>
        <sz val="11"/>
        <color rgb="FF000000"/>
        <rFont val="Arial"/>
        <family val="2"/>
      </rPr>
      <t xml:space="preserve">
Por lo tanto, se dió cumplimiento a la acción de mejora establecida en el Plan de Mejoramiento.
</t>
    </r>
  </si>
  <si>
    <r>
      <rPr>
        <b/>
        <sz val="11"/>
        <color rgb="FF000000"/>
        <rFont val="Arial"/>
        <family val="2"/>
      </rPr>
      <t xml:space="preserve">La acción de mejora finalizó el 30 de Junio de 2022.
</t>
    </r>
    <r>
      <rPr>
        <sz val="11"/>
        <color rgb="FF000000"/>
        <rFont val="Arial"/>
        <family val="2"/>
      </rPr>
      <t xml:space="preserve">Se actualizaron los Procedimientos PC-GF-12 Registro de Obligaciones Versión 2, PC-GF-10 Central de Cuentas Versión 2, PC-GF-11 Elaborar Ordenes de Pago.
De igual forma, se actualizaron los  siguientes Formatos:
FO-GF-10-01 Versión 4 Lista de chequeo para la recepción y trámites de cuentas para pago.
FO-GF-10-02 Versión 4 Informe de Actividades
FO-GF-10-03 Versión 4 Formato Informe mensual y/o periodico de supervisión
FO-GF-10-06 Versión 4 Paz y salvo contratistas
FO-GF-10-08 Versión 2 Informe de Seguimiento Supervisor
</t>
    </r>
    <r>
      <rPr>
        <b/>
        <sz val="11"/>
        <color rgb="FF000000"/>
        <rFont val="Arial"/>
        <family val="2"/>
      </rPr>
      <t xml:space="preserve">
</t>
    </r>
  </si>
  <si>
    <r>
      <rPr>
        <b/>
        <u/>
        <sz val="11"/>
        <color rgb="FF000000"/>
        <rFont val="Arial"/>
        <family val="2"/>
      </rPr>
      <t xml:space="preserve">Hallazgo No. 04. Supervisión de los Contratos 147 y 173 de 2020. Administrativo con presunta incidencia disciplinaria.
</t>
    </r>
    <r>
      <rPr>
        <u/>
        <sz val="11"/>
        <color rgb="FF000000"/>
        <rFont val="Arial"/>
        <family val="2"/>
      </rPr>
      <t xml:space="preserve">
Aunque el Supervisor emite los respectivos informes de actividades, no se evidencia que se realizara el seguimiento y verificación a las obligaciones específicas 5, 6, 7 y 8 que tenía el contratista en virtud del contrato suscrito, incluyendo la verificación de los certificados de conducción y los demás correspondientes a la actividad a ejecutar de los conductores de los vehículos tipo carro tanque, y verificación del Seguro Obligatorio Contra Accidentes de Tránsito y Póliza de Seguro Todo Riesgo vigentes de los vehículos designados</t>
    </r>
    <r>
      <rPr>
        <b/>
        <u/>
        <sz val="11"/>
        <color rgb="FF000000"/>
        <rFont val="Arial"/>
        <family val="2"/>
      </rPr>
      <t xml:space="preserve">
</t>
    </r>
  </si>
  <si>
    <r>
      <rPr>
        <sz val="11"/>
        <color rgb="FF000000"/>
        <rFont val="Arial"/>
        <family val="2"/>
      </rPr>
      <t xml:space="preserve">El día 16 de Junio de 2022, se realizó el Taller de socialización de los Procedimientos y formatos para pafo (Trámite de Cuenta). Se evidencia listado de asistencia que contiene un resumen de la reunión realizada
</t>
    </r>
    <r>
      <rPr>
        <b/>
        <sz val="11"/>
        <color rgb="FF000000"/>
        <rFont val="Arial"/>
        <family val="2"/>
      </rPr>
      <t>Por lo tanto, se ha dado cumplimiento a la acción de mejora establecida en el Plan de Mejoramiento.</t>
    </r>
  </si>
  <si>
    <r>
      <rPr>
        <b/>
        <u/>
        <sz val="11"/>
        <color rgb="FF000000"/>
        <rFont val="Arial"/>
        <family val="2"/>
      </rPr>
      <t xml:space="preserve">Hallazgo No. 04. Supervisión de los Contratos 147 y 173 de 2020. Administrativo con presunta incidencia disciplinaria.
</t>
    </r>
    <r>
      <rPr>
        <u/>
        <sz val="11"/>
        <color rgb="FF000000"/>
        <rFont val="Arial"/>
        <family val="2"/>
      </rPr>
      <t xml:space="preserve">
Aunque el Supervisor emite los respectivos informes de actividades, no se evidencia que se realizara el seguimiento y verificación a las obligaciones específicas 5, 6, 7 y 8 que tenía el contratista en virtud del contrato suscrito, incluyendo la verificación de los certificados de conducción y los demás correspondientes a la actividad a ejecutar de los conductores de los vehículos tipo carro tanque, y verificación del Seguro Obligatorio Contra Accidentes de Tránsito y Póliza de Seguro Todo Riesgo vigentes de los vehículos designados</t>
    </r>
    <r>
      <rPr>
        <b/>
        <u/>
        <sz val="11"/>
        <color rgb="FF000000"/>
        <rFont val="Arial"/>
        <family val="2"/>
      </rPr>
      <t xml:space="preserve">
</t>
    </r>
  </si>
  <si>
    <t>Actualización del Manual de supervisión, estableciendo claramente las obligaciones de los Supervisores, así como la actualización y/o modificación de los formatos de Acta de Inicio, liquidación de contratos entre otros.</t>
  </si>
  <si>
    <r>
      <rPr>
        <b/>
        <sz val="11"/>
        <rFont val="Arial"/>
        <family val="2"/>
      </rPr>
      <t xml:space="preserve">La acción de mejora finalizó el 30 de Junio de 2022.
</t>
    </r>
    <r>
      <rPr>
        <sz val="11"/>
        <rFont val="Arial"/>
        <family val="2"/>
      </rPr>
      <t xml:space="preserve">
Se actualizó el formato de acta de inicio de los contratos  F0-CO-02-01 y liquidación de los contratos FO-CO-02-02   incluidas en el Manual de Supervisión en los Anexos Numeral 9. De igual forma, en el numeral 5.1 se establecieron las funciones del supervisor.
</t>
    </r>
    <r>
      <rPr>
        <b/>
        <sz val="11"/>
        <rFont val="Arial"/>
        <family val="2"/>
      </rPr>
      <t>Por lo tanto, se ha dado  cumplimiento a la acción de mejora establecida en el Plan de Mejoramiento.</t>
    </r>
    <r>
      <rPr>
        <sz val="11"/>
        <rFont val="Arial"/>
        <family val="2"/>
      </rPr>
      <t xml:space="preserve">
 </t>
    </r>
  </si>
  <si>
    <r>
      <rPr>
        <b/>
        <sz val="11"/>
        <rFont val="Arial"/>
        <family val="2"/>
      </rPr>
      <t xml:space="preserve">La acción de mejora finalizó el 30 de Junio de 2022.
</t>
    </r>
    <r>
      <rPr>
        <sz val="11"/>
        <rFont val="Arial"/>
        <family val="2"/>
      </rPr>
      <t xml:space="preserve">
Se actualizó el formato de acta de inicio de los contratos  F0-CO-02-01 y liquidación de los contratos FO-CO-02-02   incluidas en el Manual de Supervisión en los Anexos Numeral 9. De igual forma, en el numeral 5.1 se establecieron las funciones del supervisor.
</t>
    </r>
    <r>
      <rPr>
        <b/>
        <sz val="11"/>
        <rFont val="Arial"/>
        <family val="2"/>
      </rPr>
      <t>Por lo tanto, se dió  cumplimiento a la acción de mejora establecida en el Plan de Mejoramiento.</t>
    </r>
    <r>
      <rPr>
        <sz val="11"/>
        <rFont val="Arial"/>
        <family val="2"/>
      </rPr>
      <t xml:space="preserve">
 </t>
    </r>
  </si>
  <si>
    <r>
      <rPr>
        <b/>
        <sz val="11"/>
        <rFont val="Arial"/>
        <family val="2"/>
      </rPr>
      <t xml:space="preserve">La acción de mejora finalizó el 30 de Junio de 2022.
</t>
    </r>
    <r>
      <rPr>
        <sz val="11"/>
        <rFont val="Arial"/>
        <family val="2"/>
      </rPr>
      <t xml:space="preserve">
Se actualizó el formato de acta de inicio de los contratos  F0-CO-02-01 y liquidación de los contratos FO-CO-02-02   incluidas en el Manual de Supervisión en los Anexos Numeral 9. De igual forma, en el numeral 5.1 se establecieron las funciones del supervisor.
</t>
    </r>
  </si>
  <si>
    <r>
      <rPr>
        <b/>
        <u/>
        <sz val="11"/>
        <color rgb="FF000000"/>
        <rFont val="Arial"/>
        <family val="2"/>
      </rPr>
      <t xml:space="preserve">Hallazgo No. 04. Supervisión de los Contratos 147 y 173 de 2020. Administrativo con presunta incidencia disciplinaria.
</t>
    </r>
    <r>
      <rPr>
        <u/>
        <sz val="11"/>
        <color rgb="FF000000"/>
        <rFont val="Arial"/>
        <family val="2"/>
      </rPr>
      <t xml:space="preserve">
Aunque el Supervisor emite los respectivos informes de actividades, no se evidencia que se realizara el seguimiento y verificación a las obligaciones específicas 5, 6, 7 y 8 que tenía el contratista en virtud del contrato suscrito, incluyendo la verificación de los certificados de conducción y los demás correspondientes a la actividad a ejecutar de los conductores de los vehículos tipo carro tanque, y verificación del Seguro Obligatorio Contra Accidentes de Tránsito y Póliza de Seguro Todo Riesgo vigentes de los vehículos designados</t>
    </r>
    <r>
      <rPr>
        <b/>
        <u/>
        <sz val="11"/>
        <color rgb="FF000000"/>
        <rFont val="Arial"/>
        <family val="2"/>
      </rPr>
      <t xml:space="preserve">
</t>
    </r>
  </si>
  <si>
    <t>Taller de socialización semestral  del Manual de Supervisión</t>
  </si>
  <si>
    <r>
      <rPr>
        <sz val="11"/>
        <rFont val="Arial"/>
        <family val="2"/>
      </rPr>
      <t xml:space="preserve">A la fecha no se ha realizado el taller de socialización semestral del Manual de Supervisión
</t>
    </r>
    <r>
      <rPr>
        <b/>
        <sz val="11"/>
        <rFont val="Arial"/>
        <family val="2"/>
      </rPr>
      <t>Por lo tanto, la acción de Mejora no presenta Avance en el Plan de Mejoramiento.</t>
    </r>
  </si>
  <si>
    <r>
      <rPr>
        <b/>
        <u/>
        <sz val="11"/>
        <color rgb="FF000000"/>
        <rFont val="Arial"/>
        <family val="2"/>
      </rPr>
      <t xml:space="preserve">Hallazgo No. 04. Supervisión de los Contratos 147 y 173 de 2020. Administrativo con presunta incidencia disciplinaria.
</t>
    </r>
    <r>
      <rPr>
        <u/>
        <sz val="11"/>
        <color rgb="FF000000"/>
        <rFont val="Arial"/>
        <family val="2"/>
      </rPr>
      <t xml:space="preserve">
Aunque el Supervisor emite los respectivos informes de actividades, no se evidencia que se realizara el seguimiento y verificación a las obligaciones específicas 5, 6, 7 y 8 que tenía el contratista en virtud del contrato suscrito, incluyendo la verificación de los certificados de conducción y los demás correspondientes a la actividad a ejecutar de los conductores de los vehículos tipo carro tanque, y verificación del Seguro Obligatorio Contra Accidentes de Tránsito y Póliza de Seguro Todo Riesgo vigentes de los vehículos designados</t>
    </r>
    <r>
      <rPr>
        <b/>
        <u/>
        <sz val="11"/>
        <color rgb="FF000000"/>
        <rFont val="Arial"/>
        <family val="2"/>
      </rPr>
      <t xml:space="preserve">
</t>
    </r>
  </si>
  <si>
    <r>
      <rPr>
        <sz val="11"/>
        <color rgb="FF000000"/>
        <rFont val="Arial"/>
        <family val="2"/>
      </rPr>
      <t xml:space="preserve">Mediante las actas No. 01, 02 y 03 de 2022, se  realizaron mesas de trabajo con el fin de revisar la normatividad vigente y las respectiva implementación en la DNBC de la  entrada en vigencia de la ley 2094 de 2021.
De igual forma, se solicitó mediante correo electrónico de fecha  21 de abril de 2022 a la DAFP solicitando concepto para esta aplicabilidad dada la estructura que tiene la DNBC  realizó el 21 de abril de 2022.
No obstante, a la fecha no se han adelantado las  acciones disciplinarias a que haya lugar por el incumplimiento a los procedimientos y manuales establecidos por la entidad.
</t>
    </r>
    <r>
      <rPr>
        <b/>
        <sz val="11"/>
        <color rgb="FF000000"/>
        <rFont val="Arial"/>
        <family val="2"/>
      </rPr>
      <t>Por lo tanto, la acción de Mejora no presenta Avance en el Plan de Mejoramiento.</t>
    </r>
  </si>
  <si>
    <r>
      <rPr>
        <sz val="11"/>
        <color rgb="FF000000"/>
        <rFont val="Arial"/>
        <family val="2"/>
      </rPr>
      <t xml:space="preserve">Mediante el expediente No. 005/2022 del 2 de diciembre de 2022 se realiza el auto que avoca conocimiento del proceso.
</t>
    </r>
    <r>
      <rPr>
        <b/>
        <sz val="11"/>
        <color rgb="FF000000"/>
        <rFont val="Arial"/>
        <family val="2"/>
      </rPr>
      <t>Por lo tanto, se dió cumplimiento a la acción de mejora establecida en el Plan de Mejoramiento</t>
    </r>
  </si>
  <si>
    <t xml:space="preserve">Mediante el expediente No. 005/2022 del 2 de diciembre de 2022 se realiza el auto que avoca conocimiento del proceso.
</t>
  </si>
  <si>
    <r>
      <rPr>
        <b/>
        <u/>
        <sz val="11"/>
        <color rgb="FF000000"/>
        <rFont val="Arial"/>
        <family val="2"/>
      </rPr>
      <t xml:space="preserve">Hallazgo No. 05.  Contratos 174 y 219 de 2020. Administrativo.
</t>
    </r>
    <r>
      <rPr>
        <u/>
        <sz val="11"/>
        <color rgb="FF000000"/>
        <rFont val="Arial"/>
        <family val="2"/>
      </rPr>
      <t xml:space="preserve">
Deficiencias en la aplicación de controles en la gestión administrativa en ocasión de la urgencia manifiesta Contratos 174 y 219 de 2020 en cuanto a la falta de firmas, diferencias de fechas y números en documentos y diferencias frente a las cantidades compradas y distribuidas.</t>
    </r>
  </si>
  <si>
    <t xml:space="preserve">
Debilidad en la aplicación de los controles en lo relacionado con los procedimientos PC-GF-10 Registro de obligaciones, Procedimiento PC-GF-10 Central de cuentas, Procedimiento PC-AD-01 Gestión de Bienes, en algunas cláusulas del contrato 219 de 2020 y el Manual de Supervisión Contractual de la DNBC adoptado mediante Resolución 066 de 2016 y en los sistemas de información. </t>
  </si>
  <si>
    <t>Implementación de acciones de control en lo relacionado con los bienes adquiridos y distribuidos.</t>
  </si>
  <si>
    <t>Actualización de los Procedimientos PC-GF-10 Registro de obligaciones versión 1, procedimiento PCGF-10 Central de cuentas versión 1, Procedimiento PC-AD-01 Gestión de Bienes,  en relación a la implementación de controles</t>
  </si>
  <si>
    <r>
      <rPr>
        <b/>
        <sz val="11"/>
        <color rgb="FF000000"/>
        <rFont val="Arial"/>
        <family val="2"/>
      </rPr>
      <t>La acción de mejora finalizó el 30 de Junio de 2022.</t>
    </r>
    <r>
      <rPr>
        <sz val="11"/>
        <color rgb="FF000000"/>
        <rFont val="Arial"/>
        <family val="2"/>
      </rPr>
      <t xml:space="preserve">
Se actualizaron los Procedimientos PC-GF-12 Registro de Obligaciones Versión 2, PC-GF-10 Central de Cuentas Versión 2, PC-GF-11 Elaborar Ordenes de Pago.
De igual forma, se actualizaron los  siguientes Formatos:
FO-GF-10-01 Versión 4 Lista de chequeo para la recepción y trámites de cuentas para pago.
FO-GF-10-02 Versión 4 Informe de Actividades
FO-GF-10-03 Versión 4 Formato Informe mensual y/o periodico de supervisión
FO-GF-10-06 Versión 4 Paz y salvo contratistas
FO-GF-10-08 Versión 2 Informe de Seguimiento Supervisor
</t>
    </r>
    <r>
      <rPr>
        <b/>
        <sz val="11"/>
        <color rgb="FF000000"/>
        <rFont val="Arial"/>
        <family val="2"/>
      </rPr>
      <t xml:space="preserve">Por lo tanto, se ha dado cumplimiento a la acción de mejora establecida en el Plan de Mejoramiento.
</t>
    </r>
    <r>
      <rPr>
        <sz val="11"/>
        <color rgb="FF000000"/>
        <rFont val="Arial"/>
        <family val="2"/>
      </rPr>
      <t xml:space="preserve">
</t>
    </r>
  </si>
  <si>
    <t xml:space="preserve">Se actualizaron los Procedimientos PC-GF-12 Registro de Obligaciones Versión 2, PC-GF-10 Central de Cuentas Versión 2, PC-GF-11 Elaborar Ordenes de Pago.
De igual forma, se actualizaron los  siguientes Formatos:
FO-GF-10-01 Versión 4 Lista de chequeo para la recepción y trámites de cuentas para pago.
FO-GF-10-02 Versión 4 Informe de Actividades
FO-GF-10-03 Versión 4 Formato Informe mensual y/o periodico de supervisión
FO-GF-10-06 Versión 4 Paz y salvo contratistas
FO-GF-10-08 Versión 2 Informe de Seguimiento Supervisor
</t>
  </si>
  <si>
    <r>
      <rPr>
        <b/>
        <sz val="11"/>
        <color rgb="FF000000"/>
        <rFont val="Arial"/>
        <family val="2"/>
      </rPr>
      <t xml:space="preserve">La acción de mejora finalizó el 30 de Junio de 2022.
</t>
    </r>
    <r>
      <rPr>
        <sz val="11"/>
        <color rgb="FF000000"/>
        <rFont val="Arial"/>
        <family val="2"/>
      </rPr>
      <t xml:space="preserve">Se actualizaron los Procedimientos PC-GF-12 Registro de Obligaciones Versión 2, PC-GF-10 Central de Cuentas Versión 2, PC-GF-11 Elaborar Ordenes de Pago.
De igual forma, se actualizaron los  siguientes Formatos:
FO-GF-10-01 Versión 4 Lista de chequeo para la recepción y trámites de cuentas para pago.
FO-GF-10-02 Versión 4 Informe de Actividades
FO-GF-10-03 Versión 4 Formato Informe mensual y/o periodico de supervisión
FO-GF-10-06 Versión 4 Paz y salvo contratistas
FO-GF-10-08 Versión 2 Informe de Seguimiento Supervisor
</t>
    </r>
    <r>
      <rPr>
        <b/>
        <sz val="11"/>
        <color rgb="FF000000"/>
        <rFont val="Arial"/>
        <family val="2"/>
      </rPr>
      <t xml:space="preserve">
Por lo tanto, se dió cumplimiento a la acción de mejora establecida en el Plan de Mejoramiento.
</t>
    </r>
  </si>
  <si>
    <r>
      <rPr>
        <b/>
        <sz val="11"/>
        <color rgb="FF000000"/>
        <rFont val="Arial"/>
        <family val="2"/>
      </rPr>
      <t xml:space="preserve">La acción de mejora finalizó el 30 de Junio de 2022.
</t>
    </r>
    <r>
      <rPr>
        <sz val="11"/>
        <color rgb="FF000000"/>
        <rFont val="Arial"/>
        <family val="2"/>
      </rPr>
      <t xml:space="preserve">Se actualizaron los Procedimientos PC-GF-12 Registro de Obligaciones Versión 2, PC-GF-10 Central de Cuentas Versión 2, PC-GF-11 Elaborar Ordenes de Pago.
De igual forma, se actualizaron los  siguientes Formatos:
FO-GF-10-01 Versión 4 Lista de chequeo para la recepción y trámites de cuentas para pago.
FO-GF-10-02 Versión 4 Informe de Actividades
FO-GF-10-03 Versión 4 Formato Informe mensual y/o periodico de supervisión
FO-GF-10-06 Versión 4 Paz y salvo contratistas
FO-GF-10-08 Versión 2 Informe de Seguimiento Supervisor
</t>
    </r>
    <r>
      <rPr>
        <b/>
        <sz val="11"/>
        <color rgb="FF000000"/>
        <rFont val="Arial"/>
        <family val="2"/>
      </rPr>
      <t xml:space="preserve">
</t>
    </r>
  </si>
  <si>
    <r>
      <rPr>
        <b/>
        <u/>
        <sz val="11"/>
        <color rgb="FF000000"/>
        <rFont val="Arial"/>
        <family val="2"/>
      </rPr>
      <t xml:space="preserve">Hallazgo No. 05.  Contratos 174 y 219 de 2020. Administrativo.
</t>
    </r>
    <r>
      <rPr>
        <u/>
        <sz val="11"/>
        <color rgb="FF000000"/>
        <rFont val="Arial"/>
        <family val="2"/>
      </rPr>
      <t xml:space="preserve">
Deficiencias en la aplicación de controles en la gestión administrativa en ocasión de la urgencia manifiesta Contratos 174 y 219 de 2020 en cuanto a la falta de firmas, diferencias de fechas y números en documentos y diferencias frente a las cantidades compradas y distribuidas.</t>
    </r>
  </si>
  <si>
    <r>
      <rPr>
        <sz val="11"/>
        <color rgb="FF000000"/>
        <rFont val="Arial"/>
        <family val="2"/>
      </rPr>
      <t xml:space="preserve">El día 16 de Junio de 2022, se realizó el Taller de socialización de los Procedimientos y formatos para pago (Trámite de Cuenta). Se evidencia listado de asistencia que contiene un resumen de la reunión realizada
</t>
    </r>
    <r>
      <rPr>
        <b/>
        <sz val="11"/>
        <color rgb="FF000000"/>
        <rFont val="Arial"/>
        <family val="2"/>
      </rPr>
      <t>Por lo tanto, se ha dado cumplimiento a la acción de mejora establecida en el Plan de Mejoramiento.</t>
    </r>
  </si>
  <si>
    <r>
      <rPr>
        <b/>
        <u/>
        <sz val="11"/>
        <color rgb="FF000000"/>
        <rFont val="Arial"/>
        <family val="2"/>
      </rPr>
      <t xml:space="preserve">Hallazgo No. 05.  Contratos 174 y 219 de 2020. Administrativo.
</t>
    </r>
    <r>
      <rPr>
        <u/>
        <sz val="11"/>
        <color rgb="FF000000"/>
        <rFont val="Arial"/>
        <family val="2"/>
      </rPr>
      <t xml:space="preserve">
Deficiencias en la aplicación de controles en la gestión administrativa en ocasión de la urgencia manifiesta Contratos 174 y 219 de 2020 en cuanto a la falta de firmas, diferencias de fechas y números en documentos y diferencias frente a las cantidades compradas y distribuidas.</t>
    </r>
  </si>
  <si>
    <t>Implementación en los documentos elaborados por el proceso de Gestión Contractual, de la fecha de elaboración, del nombre de quien  lo elabora, quien lo revisa y lo aprueba.</t>
  </si>
  <si>
    <r>
      <rPr>
        <sz val="11"/>
        <rFont val="Arial"/>
        <family val="2"/>
      </rPr>
      <t xml:space="preserve">Se evidencia que se estableció en las Certificaciones de contratos, resoluciones de adjudicación  y los contratos  la fecha de elaboración, el nombre de fecha de la elaboración, del nombre de quien lo elaboró,  nombre quien lo revisa y el nombre de quien  lo aprueba (firmante), Evidencia: Contrato 038 de 2022, Resolución de adjudicación No. 172 de 2022, Contratos  No. 137 y 138 de 2022 . No obstante, estos documentos no han sido incorporados al SIGE
</t>
    </r>
    <r>
      <rPr>
        <b/>
        <sz val="11"/>
        <rFont val="Arial"/>
        <family val="2"/>
      </rPr>
      <t>Por lo tanto, se ha dado cumplimiento a la acción de mejora establecida en el Plan de Mejoramiento.</t>
    </r>
  </si>
  <si>
    <t>Se estableció en el formato F-CO-02-01 ACTA DE INICIO, FO-CO-02-02 ACTA DE LIQUIDACION, FO-CO-02-04 DESIGNACION DE APOYO, la fecha de elaboración, el nombre de quien elaboró, revisó y aprueba.
Pero, no se cargaron evidencias de su aplicabilidad para el presente semestre de 2022.</t>
  </si>
  <si>
    <r>
      <rPr>
        <b/>
        <u/>
        <sz val="11"/>
        <color rgb="FF000000"/>
        <rFont val="Arial"/>
        <family val="2"/>
      </rPr>
      <t xml:space="preserve">Hallazgo No. 05.  Contratos 174 y 219 de 2020. Administrativo.
</t>
    </r>
    <r>
      <rPr>
        <u/>
        <sz val="11"/>
        <color rgb="FF000000"/>
        <rFont val="Arial"/>
        <family val="2"/>
      </rPr>
      <t xml:space="preserve">
Deficiencias en la aplicación de controles en la gestión administrativa en ocasión de la urgencia manifiesta Contratos 174 y 219 de 2020 en cuanto a la falta de firmas, diferencias de fechas y números en documentos y diferencias frente a las cantidades compradas y distribuidas.</t>
    </r>
  </si>
  <si>
    <t>Actualización del Manual de Contratación, formatos, procedimientos y demás documentos que hacen parte del mismo, incluyendo el nombre de quien elaboró, quien aprobó la fecha y la firma.</t>
  </si>
  <si>
    <r>
      <rPr>
        <b/>
        <sz val="11"/>
        <color rgb="FF000000"/>
        <rFont val="Arial"/>
        <family val="2"/>
      </rPr>
      <t>La acción de mejora finalizó el 30 de Junio de 2022.</t>
    </r>
    <r>
      <rPr>
        <sz val="11"/>
        <color rgb="FF000000"/>
        <rFont val="Arial"/>
        <family val="2"/>
      </rPr>
      <t xml:space="preserve">
Se actualizó el formato de acta de inicio DO-CO-02-01, designación apoyo a la supervisión DO-CO-02-04, FO-CO-02-05 Clausula Específico, DO-CO-02-06 Clausulado  General, los cuales quedaron inmersos en los anexos del Manual de Contratación. De igual forma, se generó el procedimiento de Gestión Contractual PC-CO-01
</t>
    </r>
    <r>
      <rPr>
        <b/>
        <sz val="11"/>
        <color rgb="FF000000"/>
        <rFont val="Arial"/>
        <family val="2"/>
      </rPr>
      <t>Por lo tanto,  se ha dado  cumplimiento a la acción de mejora establecida en el Plan de Mejoramiento.</t>
    </r>
    <r>
      <rPr>
        <sz val="11"/>
        <color rgb="FF000000"/>
        <rFont val="Arial"/>
        <family val="2"/>
      </rPr>
      <t xml:space="preserve">
</t>
    </r>
  </si>
  <si>
    <r>
      <rPr>
        <b/>
        <sz val="11"/>
        <color rgb="FF000000"/>
        <rFont val="Arial"/>
        <family val="2"/>
      </rPr>
      <t>La acción de mejora finalizó el 30 de Junio de 2022.</t>
    </r>
    <r>
      <rPr>
        <sz val="11"/>
        <color rgb="FF000000"/>
        <rFont val="Arial"/>
        <family val="2"/>
      </rPr>
      <t xml:space="preserve">
Se actualizó el formato de acta de inicio DO-CO-02-01, designación apoyo a la supervisión DO-CO-02-04, FO-CO-02-05 Clausula Específico, DO-CO-02-06 Clausulado  General, los cuales quedaron inmersos en los anexos del Manual de Contratación. De igual forma, se generó el procedimiento de Gestión Contractual PC-CO-01. Asimismo, se les estableció la fecha de elaboración, el nombre de quien elaboró, revisó y aprueba.
</t>
    </r>
    <r>
      <rPr>
        <b/>
        <sz val="11"/>
        <color rgb="FF000000"/>
        <rFont val="Arial"/>
        <family val="2"/>
      </rPr>
      <t>Por lo tanto,  se dió  cumplimiento a la acción de mejora establecida en el Plan de Mejoramiento.</t>
    </r>
    <r>
      <rPr>
        <sz val="11"/>
        <color rgb="FF000000"/>
        <rFont val="Arial"/>
        <family val="2"/>
      </rPr>
      <t xml:space="preserve">
</t>
    </r>
  </si>
  <si>
    <r>
      <rPr>
        <b/>
        <sz val="11"/>
        <color rgb="FF000000"/>
        <rFont val="Arial"/>
        <family val="2"/>
      </rPr>
      <t>La acción de mejora finalizó el 30 de Junio de 2022.</t>
    </r>
    <r>
      <rPr>
        <sz val="11"/>
        <color rgb="FF000000"/>
        <rFont val="Arial"/>
        <family val="2"/>
      </rPr>
      <t xml:space="preserve">
Se actualizó el formato de acta de inicio DO-CO-02-01, designación apoyo a la supervisión DO-CO-02-04, FO-CO-02-05 Clausula Específico, DO-CO-02-06 Clausulado  General, los cuales quedaron inmersos en los anexos del Manual de Contratación. De igual forma, se generó el procedimiento de Gestión Contractual PC-CO-01. Asimismo, se les estableció la fecha de elaboración, el nombre de quien elaboró, revisó y aprueba.
</t>
    </r>
  </si>
  <si>
    <r>
      <rPr>
        <b/>
        <u/>
        <sz val="11"/>
        <color rgb="FF000000"/>
        <rFont val="Arial"/>
        <family val="2"/>
      </rPr>
      <t xml:space="preserve">Hallazgo No. 05.  Contratos 174 y 219 de 2020. Administrativo.
</t>
    </r>
    <r>
      <rPr>
        <u/>
        <sz val="11"/>
        <color rgb="FF000000"/>
        <rFont val="Arial"/>
        <family val="2"/>
      </rPr>
      <t xml:space="preserve">
Deficiencias en la aplicación de controles en la gestión administrativa en ocasión de la urgencia manifiesta Contratos 174 y 219 de 2020 en cuanto a la falta de firmas, diferencias de fechas y números en documentos y diferencias frente a las cantidades compradas y distribuidas.</t>
    </r>
  </si>
  <si>
    <t>Actualización del Manual de supervisión, formatos, procedimientos y demás documentos que hacen parte del mismo, incluyendo el nombre de quien elaboró, quien aprobó la fecha y la firma.</t>
  </si>
  <si>
    <r>
      <rPr>
        <b/>
        <sz val="11"/>
        <color rgb="FF000000"/>
        <rFont val="Arial"/>
        <family val="2"/>
      </rPr>
      <t>La acción de mejora finalizó el 30 de Junio de 2022.</t>
    </r>
    <r>
      <rPr>
        <sz val="11"/>
        <color rgb="FF000000"/>
        <rFont val="Arial"/>
        <family val="2"/>
      </rPr>
      <t xml:space="preserve">
Se actualizó el formato de acta de inicio DO-CO-02-01, designación apoyo a la supervisión DO-CO-02-04, FO-CO-02-05 Clausula Específico, DO-CO-02-06 Clausulado  General, los cuales quedaron inmersos en los anexos del Manual de supervisión. De igual forma, se generó el procedimiento de Gestión Contractual PC-CO-01
</t>
    </r>
    <r>
      <rPr>
        <b/>
        <sz val="11"/>
        <color rgb="FF000000"/>
        <rFont val="Arial"/>
        <family val="2"/>
      </rPr>
      <t>Por lo tanto,  se ha dado  cumplimiento a la acción de mejora establecida en el Plan de Mejoramiento.</t>
    </r>
    <r>
      <rPr>
        <sz val="11"/>
        <color rgb="FF000000"/>
        <rFont val="Arial"/>
        <family val="2"/>
      </rPr>
      <t xml:space="preserve">
</t>
    </r>
  </si>
  <si>
    <r>
      <rPr>
        <b/>
        <sz val="11"/>
        <color rgb="FF000000"/>
        <rFont val="Arial"/>
        <family val="2"/>
      </rPr>
      <t>La acción de mejora finalizó el 30 de Junio de 2022.</t>
    </r>
    <r>
      <rPr>
        <sz val="11"/>
        <color rgb="FF000000"/>
        <rFont val="Arial"/>
        <family val="2"/>
      </rPr>
      <t xml:space="preserve">
Se actualizó el formato de acta de inicio DO-CO-02-01, designación apoyo a la supervisión DO-CO-02-04, FO-CO-02-05 Clausula Específico, DO-CO-02-06 Clausulado  General, los cuales quedaron inmersos en los anexos del Manual de Supervisión. De igual forma, se generó el procedimiento de Gestión Contractual PC-CO-01. Asimismo, se les estableció la fecha de elaboración, el nombre de quien elaboró, revisó y aprueba.
</t>
    </r>
    <r>
      <rPr>
        <b/>
        <sz val="11"/>
        <color rgb="FF000000"/>
        <rFont val="Arial"/>
        <family val="2"/>
      </rPr>
      <t>Por lo tanto,  se dió  cumplimiento a la acción de mejora establecida en el Plan de Mejoramiento.</t>
    </r>
    <r>
      <rPr>
        <sz val="11"/>
        <color rgb="FF000000"/>
        <rFont val="Arial"/>
        <family val="2"/>
      </rPr>
      <t xml:space="preserve">
</t>
    </r>
  </si>
  <si>
    <r>
      <rPr>
        <b/>
        <sz val="11"/>
        <color rgb="FF000000"/>
        <rFont val="Arial"/>
        <family val="2"/>
      </rPr>
      <t>La acción de mejora finalizó el 30 de Junio de 2022.</t>
    </r>
    <r>
      <rPr>
        <sz val="11"/>
        <color rgb="FF000000"/>
        <rFont val="Arial"/>
        <family val="2"/>
      </rPr>
      <t xml:space="preserve">
Se actualizó el formato de acta de inicio DO-CO-02-01, designación apoyo a la supervisión DO-CO-02-04, FO-CO-02-05 Clausula Específico, DO-CO-02-06 Clausulado  General, los cuales quedaron inmersos en los anexos del Manual de Supervisión. De igual forma, se generó el procedimiento de Gestión Contractual PC-CO-01. Asimismo, se les estableció la fecha de elaboración, el nombre de quien elaboró, revisó y aprueba.
</t>
    </r>
  </si>
  <si>
    <r>
      <rPr>
        <b/>
        <u/>
        <sz val="11"/>
        <color rgb="FF000000"/>
        <rFont val="Arial"/>
        <family val="2"/>
      </rPr>
      <t xml:space="preserve">Hallazgo No. 05.  Contratos 174 y 219 de 2020. Administrativo.
</t>
    </r>
    <r>
      <rPr>
        <u/>
        <sz val="11"/>
        <color rgb="FF000000"/>
        <rFont val="Arial"/>
        <family val="2"/>
      </rPr>
      <t xml:space="preserve">
Deficiencias en la aplicación de controles en la gestión administrativa en ocasión de la urgencia manifiesta Contratos 174 y 219 de 2020 en cuanto a la falta de firmas, diferencias de fechas y números en documentos y diferencias frente a las cantidades compradas y distribuidas.</t>
    </r>
  </si>
  <si>
    <r>
      <rPr>
        <sz val="11"/>
        <rFont val="Arial"/>
        <family val="2"/>
      </rPr>
      <t xml:space="preserve">A la fecha no se ha realizado el taller de socialización semestral del manual de Contratación y Supervisión
</t>
    </r>
    <r>
      <rPr>
        <b/>
        <sz val="11"/>
        <rFont val="Arial"/>
        <family val="2"/>
      </rPr>
      <t>Por lo tanto, la acción de Mejora no presenta Avance en el Plan de Mejoramiento.</t>
    </r>
  </si>
  <si>
    <r>
      <rPr>
        <b/>
        <u/>
        <sz val="11"/>
        <color rgb="FF000000"/>
        <rFont val="Arial"/>
        <family val="2"/>
      </rPr>
      <t xml:space="preserve">Hallazgo No. 05.  Contratos 174 y 219 de 2020. Administrativo.
</t>
    </r>
    <r>
      <rPr>
        <u/>
        <sz val="11"/>
        <color rgb="FF000000"/>
        <rFont val="Arial"/>
        <family val="2"/>
      </rPr>
      <t xml:space="preserve">
Deficiencias en la aplicación de controles en la gestión administrativa en ocasión de la urgencia manifiesta Contratos 174 y 219 de 2020 en cuanto a la falta de firmas, diferencias de fechas y números en documentos y diferencias frente a las cantidades compradas y distribuidas.</t>
    </r>
  </si>
  <si>
    <r>
      <rPr>
        <sz val="11"/>
        <rFont val="Arial"/>
        <family val="2"/>
      </rPr>
      <t xml:space="preserve">
El ERP, se encuentra implementado en la DNBC a 31 de diciembre de 2021. En la vigencia 2022, se está realizando el cargue de la información del Almacén de los meses de septiembre, octubre, noviembre y Diciembre de 2021, presentando un rezago ya que a la fecha del presente seguimiento se encuentra en el 16%. conforme se estipula en el Informe de Implementación del Sistema ERP DYNAMICS 365 BUSINESS CENTRAL, emitido por el Proceso de Gestión Administrativa.
</t>
    </r>
    <r>
      <rPr>
        <b/>
        <sz val="11"/>
        <rFont val="Arial"/>
        <family val="2"/>
      </rPr>
      <t>Por lo tanto, se ha dado cumplimiento parcialmente a la acción de mejora establecida en el Plan de Mejoramiento.</t>
    </r>
    <r>
      <rPr>
        <sz val="11"/>
        <rFont val="Arial"/>
        <family val="2"/>
      </rPr>
      <t xml:space="preserve">
</t>
    </r>
  </si>
  <si>
    <r>
      <rPr>
        <b/>
        <u/>
        <sz val="11"/>
        <color rgb="FF000000"/>
        <rFont val="Arial"/>
        <family val="2"/>
      </rPr>
      <t xml:space="preserve">Hallazgo No. 06. Aplicación de controles gestión contractual Contratos 217, 219, 228 y 229 de 2020. Administrativa con presunta incidencia disciplinaria
</t>
    </r>
    <r>
      <rPr>
        <u/>
        <sz val="11"/>
        <color rgb="FF000000"/>
        <rFont val="Arial"/>
        <family val="2"/>
      </rPr>
      <t>Riesgo de adjudicación de contratos con propuestas menos favorables para la entidad, con lo cual presuntamente se vulneró el principio de Responsabilidad, Transparencia, Eficacia, Igualdad; los criterios establecidos entre las partes en los Contratos 217, 219, 228 y 229 del 2020 así como también el Manual de contratación, la Directiva 16 de 2020 de 22 de abril de 2020 de la Procuraduría General de la Nación, y los lineamientos impartidos en la Guía para el ejercicio de las funciones de supervisión e interventoría de los contratos suscritos por las Entidades Estatales G-EFSICE-02 de Colombia Compra Eficiente.</t>
    </r>
  </si>
  <si>
    <t>Debilidades por parte de la DNBC en el análisis técnico, financiero y económico que dio origen a los Contratos 217, 219, 228 y 229 de 2020. Falta de aplicación de las directrices emanadas por los Órganos de Control.</t>
  </si>
  <si>
    <t>Actualización de Manuales, Procedimientos, formatos y demás documentos que hagan parte de la Adquisición ed bienes y servicios.</t>
  </si>
  <si>
    <r>
      <rPr>
        <sz val="11"/>
        <rFont val="Arial"/>
        <family val="2"/>
      </rPr>
      <t xml:space="preserve">Se realizó acta del 03 de junio de 2022, donde el responsable del Proceso de Gestión Contractual certifica que de enero a mayo de 2022,  no se han presentado situaciones atipicas que generen la declaratoria de Urgencia Manifiesta en la contratación efectuada, por parte de la DNBC y que la DNBC acatara las directrices impartidas por los Organos de Control y Vigilancia
</t>
    </r>
    <r>
      <rPr>
        <b/>
        <sz val="11"/>
        <rFont val="Arial"/>
        <family val="2"/>
      </rPr>
      <t>Por lo tanto, se ha dado cumplimiento parcialmente a la acción de mejora establecida en el Plan de Mejoramiento.</t>
    </r>
  </si>
  <si>
    <r>
      <rPr>
        <b/>
        <u/>
        <sz val="11"/>
        <color rgb="FF000000"/>
        <rFont val="Arial"/>
        <family val="2"/>
      </rPr>
      <t xml:space="preserve">Hallazgo No. 06. Aplicación de controles gestión contractual Contratos 217, 219, 228 y 229 de 2020. Administrativa con presunta incidencia disciplinaria
</t>
    </r>
    <r>
      <rPr>
        <u/>
        <sz val="11"/>
        <color rgb="FF000000"/>
        <rFont val="Arial"/>
        <family val="2"/>
      </rPr>
      <t>Riesgo de adjudicación de contratos con propuestas menos favorables para la entidad, con lo cual presuntamente se vulneró el principio de Responsabilidad, Transparencia, Eficacia, Igualdad; los criterios establecidos entre las partes en los Contratos 217, 219, 228 y 229 del 2020 así como también el Manual de contratación, la Directiva 16 de 2020 de 22 de abril de 2020 de la Procuraduría General de la Nación, y los lineamientos impartidos en la Guía para el ejercicio de las funciones de supervisión e interventoría de los contratos suscritos por las Entidades Estatales G-EFSICE-02 de Colombia Compra Eficiente.</t>
    </r>
  </si>
  <si>
    <t>Actualizar el manual de contratación con capitulo especial para la urgencia manifiesta acatando la normatividad  de las directrices impartidas por los órganos de control y vigilancia. 
Asimismo, incluir  los lineamientos generales con relación a la generación de los estudios de mercado y análisis del sector.</t>
  </si>
  <si>
    <r>
      <rPr>
        <b/>
        <sz val="11"/>
        <color rgb="FF000000"/>
        <rFont val="Arial"/>
        <family val="2"/>
      </rPr>
      <t>La acción de mejora finalizó el 30 de Junio de 2022.</t>
    </r>
    <r>
      <rPr>
        <sz val="11"/>
        <color rgb="FF000000"/>
        <rFont val="Arial"/>
        <family val="2"/>
      </rPr>
      <t xml:space="preserve">
La DNBC, adoptó por medio de la resolución 345 del 13 de junio de 2022 el Manual de Contratación de la DNBC, Código MN-CO-01 Versión 2, en el cual se estableció en el numeral 2,5,1 la Urgencia Manifiesta, asi:  Es de advertir que la entidad acogerá además de las normas vigentes las circulares y actos administrativos de carácter vinculante expedidos por la presidencia de la república y los órganos de control.
De igual forma, en el numeral 3.2. Requisitos Habilitantes se estableció que Conforme al artículo 2.2.1.1.1.6.2. del Decreto 1082 de 2015, la “…. Entidad Estatal debe establecer los requisitos habilitantes en los pliegos de condiciones o en la invitación, teniendo en cuenta: (a) el Riesgo del Proceso de Contratación; (b) el valor del contrato objeto del Proceso de Contratación; (c) el análisis del sector económico respectivo.
Asimismo el numeral 1.1.4 señala ...que se requiere de la elaboración de un estudio de mercado, el cual debe contener cantidades, precios, especificaciones técnicas, unidades de medida, cotizaciones enviadas por proveedores, condiciones del mercado; estimando los tributos que afectan el valor del contrato y analizando el sector económico al que corresponda la obra, el bien o servicio requerido. Para el análisis técnico y económico se seguirán los lineamientos emitidos por la Agencia Nacional de Contratación
Pública - Colombia Compra Eficiente.
</t>
    </r>
    <r>
      <rPr>
        <b/>
        <sz val="11"/>
        <color rgb="FF000000"/>
        <rFont val="Arial"/>
        <family val="2"/>
      </rPr>
      <t>Por lo tanto, se ha dado cumplimiento a la acción de mejora establecida en el Plan de Mejoramiento</t>
    </r>
    <r>
      <rPr>
        <sz val="11"/>
        <color rgb="FF000000"/>
        <rFont val="Arial"/>
        <family val="2"/>
      </rPr>
      <t xml:space="preserve">
</t>
    </r>
  </si>
  <si>
    <r>
      <rPr>
        <b/>
        <sz val="11"/>
        <color rgb="FF000000"/>
        <rFont val="Arial"/>
        <family val="2"/>
      </rPr>
      <t>La acción de mejora finalizó el 30 de Junio de 2022.</t>
    </r>
    <r>
      <rPr>
        <sz val="11"/>
        <color rgb="FF000000"/>
        <rFont val="Arial"/>
        <family val="2"/>
      </rPr>
      <t xml:space="preserve">
La DNBC, adoptó por medio de la resolución 345 del 13 de junio de 2022 el Manual de Contratación de la DNBC, Código MN-CO-01 Versión 2, en el cual se estableció en el numeral 2,5,1 la Urgencia Manifiesta, asi:  Es de advertir que la entidad acogerá además de las normas vigentes las circulares y actos administrativos de carácter vinculante expedidos por la presidencia de la república y los órganos de control.
De igual forma, en el numeral 3.2. Requisitos Habilitantes se estableció que Conforme al artículo 2.2.1.1.1.6.2. del Decreto 1082 de 2015, la “…. Entidad Estatal debe establecer los requisitos habilitantes en los pliegos de condiciones o en la invitación, teniendo en cuenta: (a) el Riesgo del Proceso de Contratación; (b) el valor del contrato objeto del Proceso de Contratación; (c) el análisis del sector económico respectivo.
Asimismo el numeral 1.1.4 señala ...que se requiere de la elaboración de un estudio de mercado, el cual debe contener cantidades, precios, especificaciones técnicas, unidades de medida, cotizaciones enviadas por proveedores, condiciones del mercado; estimando los tributos que afectan el valor del contrato y analizando el sector económico al que corresponda la obra, el bien o servicio requerido. Para el análisis técnico y económico se seguirán los lineamientos emitidos por la Agencia Nacional de Contratación
Pública - Colombia Compra Eficiente.
</t>
    </r>
    <r>
      <rPr>
        <b/>
        <sz val="11"/>
        <color rgb="FF000000"/>
        <rFont val="Arial"/>
        <family val="2"/>
      </rPr>
      <t>Por lo tanto, se dió cumplimiento a la acción de mejora establecida en el Plan de Mejoramiento</t>
    </r>
    <r>
      <rPr>
        <sz val="11"/>
        <color rgb="FF000000"/>
        <rFont val="Arial"/>
        <family val="2"/>
      </rPr>
      <t xml:space="preserve">
</t>
    </r>
  </si>
  <si>
    <r>
      <rPr>
        <b/>
        <sz val="11"/>
        <color rgb="FF000000"/>
        <rFont val="Arial"/>
        <family val="2"/>
      </rPr>
      <t>La acción de mejora finalizó el 30 de Junio de 2022.</t>
    </r>
    <r>
      <rPr>
        <sz val="11"/>
        <color rgb="FF000000"/>
        <rFont val="Arial"/>
        <family val="2"/>
      </rPr>
      <t xml:space="preserve">
La DNBC, adoptó por medio de la resolución 345 del 13 de junio de 2022 el Manual de Contratación de la DNBC, Código MN-CO-01 Versión 2, en el cual se estableció en el numeral 2,5,1 la Urgencia Manifiesta, asi:  Es de advertir que la entidad acogerá además de las normas vigentes las circulares y actos administrativos de carácter vinculante expedidos por la presidencia de la república y los órganos de control.
De igual forma, en el numeral 3.2. Requisitos Habilitantes se estableció que Conforme al artículo 2.2.1.1.1.6.2. del Decreto 1082 de 2015, la “…. Entidad Estatal debe establecer los requisitos habilitantes en los pliegos de condiciones o en la invitación, teniendo en cuenta: (a) el Riesgo del Proceso de Contratación; (b) el valor del contrato objeto del Proceso de Contratación; (c) el análisis del sector económico respectivo.
Asimismo el numeral 1.1.4 señala ...que se requiere de la elaboración de un estudio de mercado, el cual debe contener cantidades, precios, especificaciones técnicas, unidades de medida, cotizaciones enviadas por proveedores, condiciones del mercado; estimando los tributos que afectan el valor del contrato y analizando el sector económico al que corresponda la obra, el bien o servicio requerido. Para el análisis técnico y económico se seguirán los lineamientos emitidos por la Agencia Nacional de Contratación
Pública - Colombia Compra Eficiente.
</t>
    </r>
  </si>
  <si>
    <r>
      <rPr>
        <b/>
        <u/>
        <sz val="11"/>
        <color rgb="FF000000"/>
        <rFont val="Arial"/>
        <family val="2"/>
      </rPr>
      <t xml:space="preserve">Hallazgo No. 06. Aplicación de controles gestión contractual Contratos 217, 219, 228 y 229 de 2020. Administrativa con presunta incidencia disciplinaria
</t>
    </r>
    <r>
      <rPr>
        <u/>
        <sz val="11"/>
        <color rgb="FF000000"/>
        <rFont val="Arial"/>
        <family val="2"/>
      </rPr>
      <t>Riesgo de adjudicación de contratos con propuestas menos favorables para la entidad, con lo cual presuntamente se vulneró el principio de Responsabilidad, Transparencia, Eficacia, Igualdad; los criterios establecidos entre las partes en los Contratos 217, 219, 228 y 229 del 2020 así como también el Manual de contratación, la Directiva 16 de 2020 de 22 de abril de 2020 de la Procuraduría General de la Nación, y los lineamientos impartidos en la Guía para el ejercicio de las funciones de supervisión e interventoría de los contratos suscritos por las Entidades Estatales G-EFSICE-02 de Colombia Compra Eficiente.</t>
    </r>
  </si>
  <si>
    <t>Taller de socialización semestral del Manual de Contratación.</t>
  </si>
  <si>
    <r>
      <rPr>
        <sz val="11"/>
        <rFont val="Arial"/>
        <family val="2"/>
      </rPr>
      <t xml:space="preserve">A la fecha no se ha realizado el taller de socialización semestral del manual de Contratación
</t>
    </r>
    <r>
      <rPr>
        <b/>
        <sz val="11"/>
        <rFont val="Arial"/>
        <family val="2"/>
      </rPr>
      <t>Por lo tanto, la acción de Mejora no presenta Avance en el Plan de Mejoramiento.</t>
    </r>
  </si>
  <si>
    <r>
      <rPr>
        <b/>
        <u/>
        <sz val="11"/>
        <color rgb="FF000000"/>
        <rFont val="Arial"/>
        <family val="2"/>
      </rPr>
      <t xml:space="preserve">Hallazgo No. 06. Aplicación de controles gestión contractual Contratos 217, 219, 228 y 229 de 2020. Administrativa con presunta incidencia disciplinaria
</t>
    </r>
    <r>
      <rPr>
        <u/>
        <sz val="11"/>
        <color rgb="FF000000"/>
        <rFont val="Arial"/>
        <family val="2"/>
      </rPr>
      <t>Riesgo de adjudicación de contratos con propuestas menos favorables para la entidad, con lo cual presuntamente se vulneró el principio de Responsabilidad, Transparencia, Eficacia, Igualdad; los criterios establecidos entre las partes en los Contratos 217, 219, 228 y 229 del 2020 así como también el Manual de contratación, la Directiva 16 de 2020 de 22 de abril de 2020 de la Procuraduría General de la Nación, y los lineamientos impartidos en la Guía para el ejercicio de las funciones de supervisión e interventoría de los contratos suscritos por las Entidades Estatales G-EFSICE-02 de Colombia Compra Eficiente.</t>
    </r>
  </si>
  <si>
    <r>
      <rPr>
        <sz val="11"/>
        <color rgb="FF000000"/>
        <rFont val="Arial"/>
        <family val="2"/>
      </rPr>
      <t xml:space="preserve">Mediante las actas No. 01, 02 y 03 de 2022, se  realizaron mesas de trabajo con el fin de revisar la normatividad vigente y las respectiva implementación en la DNBC de la  entrada en vigencia de la ley 2094 de 2021.
De igual forma, se solicitó mediante correo electrónico de fecha  21 de abril de 2022 a la DAFP solicitando concepto para esta aplicabilidad dada la estructura que tiene la DNBC  realizó el 21 de abril de 2022.
No obstante, a la fecha no se han adelantado las  acciones disciplinarias a que haya lugar por el incumplimiento a los procedimientos y manuales establecidos por la entidad.
</t>
    </r>
    <r>
      <rPr>
        <b/>
        <sz val="11"/>
        <color rgb="FF000000"/>
        <rFont val="Arial"/>
        <family val="2"/>
      </rPr>
      <t>Por lo tanto, la acción de Mejora no presenta Avance en el Plan de Mejoramiento.</t>
    </r>
  </si>
  <si>
    <r>
      <rPr>
        <sz val="11"/>
        <color rgb="FF000000"/>
        <rFont val="Arial"/>
        <family val="2"/>
      </rPr>
      <t xml:space="preserve">Mediante el expediente No. 006/2022 del 2 de diciembre de 2022 se realiza el auto que avoca conocimiento del proceso.
</t>
    </r>
    <r>
      <rPr>
        <b/>
        <sz val="11"/>
        <color rgb="FF000000"/>
        <rFont val="Arial"/>
        <family val="2"/>
      </rPr>
      <t>Por lo tanto, se dió cumplimiento a la acción de mejora establecida en el Plan de Mejoramiento</t>
    </r>
  </si>
  <si>
    <t xml:space="preserve">Mediante el expediente No. 006/2022 del 2 de diciembre de 2022 se realiza el auto que avoca conocimiento del proceso.
</t>
  </si>
  <si>
    <r>
      <rPr>
        <b/>
        <u/>
        <sz val="11"/>
        <color rgb="FF000000"/>
        <rFont val="Arial"/>
        <family val="2"/>
      </rPr>
      <t xml:space="preserve">Hallazgo No. 07. Hallazgo 07. Liquidación de los Contratos 174,188, 189, 213, 217, 219, 228, 229, 173 y 218 de 2020. Administrativo.
</t>
    </r>
    <r>
      <rPr>
        <u/>
        <sz val="11"/>
        <color rgb="FF000000"/>
        <rFont val="Arial"/>
        <family val="2"/>
      </rPr>
      <t>Los Contratos 174,188, 189, 213, 217, 219, 228, 229, 173 y 218 de 2020, no se liquidaron conforme a lo pactado en los contratos ni al Manual de Contratación</t>
    </r>
  </si>
  <si>
    <t xml:space="preserve">
Debilidad en la aplicación de controles en la gestión contractual con ocasión a la etapa pos contractual de los Contratos 174,188, 189, 213, 217, 219, 228, 229, 173 y 218 de 2020, toda vez que la liquidación no se dio conforme lo pactado en los contratos.</t>
  </si>
  <si>
    <t>Aplicación de controles en el proceso de Gestión Contractual.</t>
  </si>
  <si>
    <t>Modificación de la minuta contractual, referente a la liquidación de los contratos conforme a la Normatividad legal así como lo estipulado en el Manual de Contratación.</t>
  </si>
  <si>
    <t>Minuta contractual actualizada</t>
  </si>
  <si>
    <r>
      <rPr>
        <b/>
        <sz val="11"/>
        <rFont val="Arial"/>
        <family val="2"/>
      </rPr>
      <t>La acción de mejora finalizó el 31 de marzo de 2022.</t>
    </r>
    <r>
      <rPr>
        <sz val="11"/>
        <rFont val="Arial"/>
        <family val="2"/>
      </rPr>
      <t xml:space="preserve">
Se actualizó la minuta contractual referente a la liquidación de los contratos FO-CO-02-02 y fue Incluida en el Manual de contratación de la DNBC.
</t>
    </r>
    <r>
      <rPr>
        <b/>
        <sz val="11"/>
        <rFont val="Arial"/>
        <family val="2"/>
      </rPr>
      <t>Por lo tanto, se dado cumplimiento a la acción de mejora establecida en el Plan de Mejoramiento.</t>
    </r>
  </si>
  <si>
    <r>
      <rPr>
        <b/>
        <sz val="11"/>
        <rFont val="Arial"/>
        <family val="2"/>
      </rPr>
      <t>La acción de mejora finalizó el 31 de marzo de 2022.</t>
    </r>
    <r>
      <rPr>
        <sz val="11"/>
        <rFont val="Arial"/>
        <family val="2"/>
      </rPr>
      <t xml:space="preserve">
Se actualizó la minuta contractual referente a la liquidación de los contratos FO-CO-02-02 y fue Incluida en el Manual de contratación de la DNBC.
</t>
    </r>
    <r>
      <rPr>
        <b/>
        <sz val="11"/>
        <rFont val="Arial"/>
        <family val="2"/>
      </rPr>
      <t>Por lo tanto, se dió cumplimiento a la acción de mejora establecida en el Plan de Mejoramiento.</t>
    </r>
  </si>
  <si>
    <r>
      <rPr>
        <b/>
        <sz val="11"/>
        <rFont val="Arial"/>
        <family val="2"/>
      </rPr>
      <t>La acción de mejora finalizó el 31 de marzo de 2022.</t>
    </r>
    <r>
      <rPr>
        <sz val="11"/>
        <rFont val="Arial"/>
        <family val="2"/>
      </rPr>
      <t xml:space="preserve">
Se actualizó la minuta contractual referente a la liquidación de los contratos FO-CO-02-02 y fue Incluida en el Manual de contratación de la DNBC.
</t>
    </r>
  </si>
  <si>
    <r>
      <rPr>
        <b/>
        <u/>
        <sz val="11"/>
        <color rgb="FF000000"/>
        <rFont val="Arial"/>
        <family val="2"/>
      </rPr>
      <t xml:space="preserve">Hallazgo No. 07. Hallazgo 07. Liquidación de los Contratos 174,188, 189, 213, 217, 219, 228, 229, 173 y 218 de 2020. Administrativo.
</t>
    </r>
    <r>
      <rPr>
        <u/>
        <sz val="11"/>
        <color rgb="FF000000"/>
        <rFont val="Arial"/>
        <family val="2"/>
      </rPr>
      <t>Los Contratos 174,188, 189, 213, 217, 219, 228, 229, 173 y 218 de 2020, no se liquidaron conforme a lo pactado en los contratos ni al Manual de Contratación</t>
    </r>
  </si>
  <si>
    <t>Actualizar el manual de contratación en relación a los requisitos para la liquidación de los contratos conforme a la normatividad vigente, incluyendo el procedimiento para llevar a cabo dicha liquidación</t>
  </si>
  <si>
    <r>
      <rPr>
        <b/>
        <sz val="11"/>
        <color rgb="FF000000"/>
        <rFont val="Arial"/>
        <family val="2"/>
      </rPr>
      <t xml:space="preserve">
La acción de mejora finalizó el 30 de Junio de 2022.
</t>
    </r>
    <r>
      <rPr>
        <sz val="11"/>
        <color rgb="FF000000"/>
        <rFont val="Arial"/>
        <family val="2"/>
      </rPr>
      <t xml:space="preserve">
La DNBC, adoptó por medio de la resolución 345 del 13 de junio de 2022 el Manual de Contratación de la DNBC, Código MN-CO-01 Versión 2, incluyó en el numeral 5.2. la  Liquidación del Contrato y  el Procedimiento para llevar a cabo esta liquidación
</t>
    </r>
    <r>
      <rPr>
        <b/>
        <sz val="11"/>
        <color rgb="FF000000"/>
        <rFont val="Arial"/>
        <family val="2"/>
      </rPr>
      <t xml:space="preserve">Por lo tanto, se ha dado cumplimiento a la acción de mejora establecida en el Plan de Mejoramiento.
</t>
    </r>
    <r>
      <rPr>
        <sz val="11"/>
        <color rgb="FF000000"/>
        <rFont val="Arial"/>
        <family val="2"/>
      </rPr>
      <t xml:space="preserve">
</t>
    </r>
  </si>
  <si>
    <r>
      <rPr>
        <b/>
        <sz val="11"/>
        <color rgb="FF000000"/>
        <rFont val="Arial"/>
        <family val="2"/>
      </rPr>
      <t xml:space="preserve">
La acción de mejora finalizó el 30 de Junio de 2022.
</t>
    </r>
    <r>
      <rPr>
        <sz val="11"/>
        <color rgb="FF000000"/>
        <rFont val="Arial"/>
        <family val="2"/>
      </rPr>
      <t xml:space="preserve">
La DNBC, adoptó por medio de la resolución 345 del 13 de junio de 2022 el Manual de Contratación de la DNBC, Código MN-CO-01 Versión 2, incluyó en el numeral 5.2. la  Liquidación del Contrato y  el Procedimiento para llevar a cabo esta liquidación
</t>
    </r>
    <r>
      <rPr>
        <b/>
        <sz val="11"/>
        <color rgb="FF000000"/>
        <rFont val="Arial"/>
        <family val="2"/>
      </rPr>
      <t xml:space="preserve">Por lo tanto, se dió cumplimiento a la acción de mejora establecida en el Plan de Mejoramiento.
</t>
    </r>
    <r>
      <rPr>
        <sz val="11"/>
        <color rgb="FF000000"/>
        <rFont val="Arial"/>
        <family val="2"/>
      </rPr>
      <t xml:space="preserve">
</t>
    </r>
  </si>
  <si>
    <r>
      <rPr>
        <b/>
        <sz val="11"/>
        <color rgb="FF000000"/>
        <rFont val="Arial"/>
        <family val="2"/>
      </rPr>
      <t xml:space="preserve">
La acción de mejora finalizó el 30 de Junio de 2022.
</t>
    </r>
    <r>
      <rPr>
        <sz val="11"/>
        <color rgb="FF000000"/>
        <rFont val="Arial"/>
        <family val="2"/>
      </rPr>
      <t xml:space="preserve">
La DNBC, adoptó por medio de la resolución 345 del 13 de junio de 2022 el Manual de Contratación de la DNBC, Código MN-CO-01 Versión 2, incluyó en el numeral 5.2. la  Liquidación del Contrato y  el Procedimiento para llevar a cabo esta liquidación
</t>
    </r>
  </si>
  <si>
    <r>
      <rPr>
        <b/>
        <u/>
        <sz val="11"/>
        <color rgb="FF000000"/>
        <rFont val="Arial"/>
        <family val="2"/>
      </rPr>
      <t xml:space="preserve">Hallazgo No. 07. Liquidación de los Contratos 174,188, 189, 213, 217, 219, 228, 229, 173 y 218 de 2020. Administrativo.
</t>
    </r>
    <r>
      <rPr>
        <u/>
        <sz val="11"/>
        <color rgb="FF000000"/>
        <rFont val="Arial"/>
        <family val="2"/>
      </rPr>
      <t>Los Contratos 174,188, 189, 213, 217, 219, 228, 229, 173 y 218 de 2020, no se liquidaron conforme a lo pactado en los contratos ni al Manual de Contratación</t>
    </r>
  </si>
  <si>
    <t>Taller de socialización semestral  del Manual de Contratación.</t>
  </si>
  <si>
    <r>
      <rPr>
        <sz val="11"/>
        <rFont val="Arial"/>
        <family val="2"/>
      </rPr>
      <t xml:space="preserve">A la fecha no se ha realizado el taller de socialización semestral del manual de Contratación
</t>
    </r>
    <r>
      <rPr>
        <b/>
        <sz val="11"/>
        <rFont val="Arial"/>
        <family val="2"/>
      </rPr>
      <t>Por lo tanto, la acción de Mejora no presenta Avance en el Plan de Mejoramiento.</t>
    </r>
  </si>
  <si>
    <r>
      <rPr>
        <b/>
        <u/>
        <sz val="11"/>
        <color rgb="FF000000"/>
        <rFont val="Arial"/>
        <family val="2"/>
      </rPr>
      <t xml:space="preserve">Hallazgo No. 08. Hallazgo 08. Supervisión en expedición de garantías – Contratos 147 y 218 del 2020. Administrativa con presunta incidencia disciplinaria.
</t>
    </r>
    <r>
      <rPr>
        <u/>
        <sz val="11"/>
        <color rgb="FF000000"/>
        <rFont val="Arial"/>
        <family val="2"/>
      </rPr>
      <t>La garantía Responsabilidad Extracontractual establecida  en el Contrato 147 de 2020 no se otorgó por la vigencia completa al período de ejecución del contrato y la Garantía de Cumplimiento del Contrato 218 de 2020 se expidado en fecha posterior al inicio del contrato</t>
    </r>
  </si>
  <si>
    <t>Debilidad en la aplicación de  controles en la etapa pos contractual establecidos por la Entidad, en la aplicación de las disposiciones contractuales y legales establecidas por las partes, como lo establece la CLÁUSULA 23 LIQUIDACIÓN DEL CONTRATO</t>
  </si>
  <si>
    <t xml:space="preserve">Generación de mecanismos de control y seguimiento en relación a la  expedición de las pólizas </t>
  </si>
  <si>
    <t>Actualizar el formato de acta de inicio incluyendo  un acápite donde el supervisor deba verificar el tiempo y el valor estipulado en las pólizas y que el mismo  se ajuste a lo establecido en el contrato.</t>
  </si>
  <si>
    <t>Actualización formato</t>
  </si>
  <si>
    <r>
      <rPr>
        <b/>
        <sz val="11"/>
        <color rgb="FF000000"/>
        <rFont val="Arial"/>
        <family val="2"/>
      </rPr>
      <t xml:space="preserve">
</t>
    </r>
    <r>
      <rPr>
        <b/>
        <sz val="11"/>
        <color rgb="FF000000"/>
        <rFont val="Arial"/>
        <family val="2"/>
      </rPr>
      <t xml:space="preserve">La acción de mejora finalizó el 31 de marzo de 2022.
</t>
    </r>
    <r>
      <rPr>
        <sz val="11"/>
        <color rgb="FF000000"/>
        <rFont val="Arial"/>
        <family val="2"/>
      </rPr>
      <t xml:space="preserve">
Se actualizó el formato de acta de inicio de los contratos DO-CO-02-02  y la misma está incluida en el Manual de Contratación en los Anexos conforme quedó establecido en la acción de mejora.</t>
    </r>
    <r>
      <rPr>
        <b/>
        <sz val="11"/>
        <color rgb="FF000000"/>
        <rFont val="Arial"/>
        <family val="2"/>
      </rPr>
      <t xml:space="preserve">
Por lo tanto, se dado cumplimiento a la acción de mejora establecida en el Plan de Mejoramiento
</t>
    </r>
  </si>
  <si>
    <r>
      <rPr>
        <b/>
        <sz val="11"/>
        <color rgb="FF000000"/>
        <rFont val="Arial"/>
        <family val="2"/>
      </rPr>
      <t xml:space="preserve">
</t>
    </r>
    <r>
      <rPr>
        <b/>
        <sz val="11"/>
        <color rgb="FF000000"/>
        <rFont val="Arial"/>
        <family val="2"/>
      </rPr>
      <t xml:space="preserve">La acción de mejora finalizó el 31 de marzo de 2022.
</t>
    </r>
    <r>
      <rPr>
        <sz val="11"/>
        <color rgb="FF000000"/>
        <rFont val="Arial"/>
        <family val="2"/>
      </rPr>
      <t xml:space="preserve">
Se actualizó el formato de acta de inicio de los contratos DO-CO-02-02  y la misma está incluida en el Manual de Contratación en los Anexos conforme quedó establecido en la acción de mejora.</t>
    </r>
    <r>
      <rPr>
        <b/>
        <sz val="11"/>
        <color rgb="FF000000"/>
        <rFont val="Arial"/>
        <family val="2"/>
      </rPr>
      <t xml:space="preserve">
Por lo tanto, se dió cumplimiento a la acción de mejora establecida en el Plan de Mejoramiento
</t>
    </r>
  </si>
  <si>
    <r>
      <rPr>
        <b/>
        <sz val="11"/>
        <color rgb="FF000000"/>
        <rFont val="Arial"/>
        <family val="2"/>
      </rPr>
      <t xml:space="preserve">
</t>
    </r>
    <r>
      <rPr>
        <b/>
        <sz val="11"/>
        <color rgb="FF000000"/>
        <rFont val="Arial"/>
        <family val="2"/>
      </rPr>
      <t xml:space="preserve">La acción de mejora finalizó el 31 de marzo de 2022.
</t>
    </r>
    <r>
      <rPr>
        <sz val="11"/>
        <color rgb="FF000000"/>
        <rFont val="Arial"/>
        <family val="2"/>
      </rPr>
      <t xml:space="preserve">
Se actualizó el formato de acta de inicio de los contratos DO-CO-02-02  y la misma está incluida en el Manual de Contratación en los Anexos conforme quedó establecido en la acción de mejora.</t>
    </r>
    <r>
      <rPr>
        <b/>
        <sz val="11"/>
        <color rgb="FF000000"/>
        <rFont val="Arial"/>
        <family val="2"/>
      </rPr>
      <t xml:space="preserve">
</t>
    </r>
  </si>
  <si>
    <r>
      <rPr>
        <b/>
        <u/>
        <sz val="11"/>
        <color rgb="FF000000"/>
        <rFont val="Arial"/>
        <family val="2"/>
      </rPr>
      <t xml:space="preserve">Hallazgo No. 08. Hallazgo 08. Supervisión en expedición de garantías – Contratos 147 y 218 del 2020. Administrativa con presunta incidencia disciplinaria.
</t>
    </r>
    <r>
      <rPr>
        <u/>
        <sz val="11"/>
        <color rgb="FF000000"/>
        <rFont val="Arial"/>
        <family val="2"/>
      </rPr>
      <t>La garantía Responsabilidad Extracontractual establecida  en el Contrato 147 de 2020 no se otorgó por la vigencia completa al período de ejecución del contrato y la Garantía de Cumplimiento del Contrato 218 de 2020 se expidado en fecha posterior al inicio del contrato</t>
    </r>
  </si>
  <si>
    <t xml:space="preserve">Actualizar el manual de contratación incluyendo  el formato de acta de inicio donde se establezca la verificación por parte del supervisor del tiempo y el valor estipulado en las pólizas </t>
  </si>
  <si>
    <r>
      <rPr>
        <b/>
        <sz val="11"/>
        <color rgb="FF000000"/>
        <rFont val="Arial"/>
        <family val="2"/>
      </rPr>
      <t>La acción de mejora finalizó el 30 de Junio de 2022.</t>
    </r>
    <r>
      <rPr>
        <sz val="11"/>
        <color rgb="FF000000"/>
        <rFont val="Arial"/>
        <family val="2"/>
      </rPr>
      <t xml:space="preserve">
Se actualizó el formato de acta de inicio de los contratos DO-CO-02-02  y la misma está incluida en el Manual de Contratación en los Anexos conforme quedó establecido en la acción de mejora.
</t>
    </r>
    <r>
      <rPr>
        <b/>
        <sz val="11"/>
        <color rgb="FF000000"/>
        <rFont val="Arial"/>
        <family val="2"/>
      </rPr>
      <t xml:space="preserve">
Por lo tanto, se ha dado cumplimiento a la acción de mejora establecida en el Plan de Mejoramiento
</t>
    </r>
    <r>
      <rPr>
        <sz val="11"/>
        <color rgb="FF000000"/>
        <rFont val="Arial"/>
        <family val="2"/>
      </rPr>
      <t xml:space="preserve">
</t>
    </r>
  </si>
  <si>
    <r>
      <rPr>
        <b/>
        <sz val="11"/>
        <color rgb="FF000000"/>
        <rFont val="Arial"/>
        <family val="2"/>
      </rPr>
      <t>La acción de mejora finalizó el 30 de Junio de 2022.</t>
    </r>
    <r>
      <rPr>
        <sz val="11"/>
        <color rgb="FF000000"/>
        <rFont val="Arial"/>
        <family val="2"/>
      </rPr>
      <t xml:space="preserve">
Se actualizó el formato de acta de inicio de los contratos DO-CO-02-02  y la misma está incluida en el Manual de Contratación en los Anexos conforme quedó establecido en la acción de mejora.
</t>
    </r>
    <r>
      <rPr>
        <b/>
        <sz val="11"/>
        <color rgb="FF000000"/>
        <rFont val="Arial"/>
        <family val="2"/>
      </rPr>
      <t xml:space="preserve">
Por lo tanto, se dió cumplimiento a la acción de mejora establecida en el Plan de Mejoramiento
</t>
    </r>
    <r>
      <rPr>
        <sz val="11"/>
        <color rgb="FF000000"/>
        <rFont val="Arial"/>
        <family val="2"/>
      </rPr>
      <t xml:space="preserve">
</t>
    </r>
  </si>
  <si>
    <r>
      <rPr>
        <b/>
        <sz val="11"/>
        <color rgb="FF000000"/>
        <rFont val="Arial"/>
        <family val="2"/>
      </rPr>
      <t>La acción de mejora finalizó el 30 de Junio de 2022.</t>
    </r>
    <r>
      <rPr>
        <sz val="11"/>
        <color rgb="FF000000"/>
        <rFont val="Arial"/>
        <family val="2"/>
      </rPr>
      <t xml:space="preserve">
Se actualizó el formato de acta de inicio de los contratos DO-CO-02-02  y la misma está incluida en el Manual de Contratación en los Anexos conforme quedó establecido en la acción de mejora.
</t>
    </r>
    <r>
      <rPr>
        <b/>
        <sz val="11"/>
        <color rgb="FF000000"/>
        <rFont val="Arial"/>
        <family val="2"/>
      </rPr>
      <t xml:space="preserve">
</t>
    </r>
    <r>
      <rPr>
        <sz val="11"/>
        <color rgb="FF000000"/>
        <rFont val="Arial"/>
        <family val="2"/>
      </rPr>
      <t xml:space="preserve">
</t>
    </r>
  </si>
  <si>
    <r>
      <rPr>
        <b/>
        <u/>
        <sz val="11"/>
        <color rgb="FF000000"/>
        <rFont val="Arial"/>
        <family val="2"/>
      </rPr>
      <t xml:space="preserve">Hallazgo No. 08. Hallazgo 08. Supervisión en expedición de garantías – Contratos 147 y 218 del 2020. Administrativa con presunta incidencia disciplinaria.
</t>
    </r>
    <r>
      <rPr>
        <u/>
        <sz val="11"/>
        <color rgb="FF000000"/>
        <rFont val="Arial"/>
        <family val="2"/>
      </rPr>
      <t>La garantía Responsabilidad Extracontractual establecida  en el Contrato 147 de 2020 no se otorgó por la vigencia completa al período de ejecución del contrato y la Garantía de Cumplimiento del Contrato 218 de 2020 se expidado en fecha posterior al inicio del contrato</t>
    </r>
  </si>
  <si>
    <r>
      <rPr>
        <sz val="11"/>
        <rFont val="Arial"/>
        <family val="2"/>
      </rPr>
      <t xml:space="preserve">A la fecha no se ha realizado el taller de socialización semestral del manual de Contratación
</t>
    </r>
    <r>
      <rPr>
        <b/>
        <sz val="11"/>
        <rFont val="Arial"/>
        <family val="2"/>
      </rPr>
      <t>Por lo tanto, la acción de Mejora no presenta Avance en el Plan de Mejoramiento.</t>
    </r>
  </si>
  <si>
    <r>
      <rPr>
        <b/>
        <u/>
        <sz val="11"/>
        <color rgb="FF000000"/>
        <rFont val="Arial"/>
        <family val="2"/>
      </rPr>
      <t xml:space="preserve">Hallazgo No. 08. Hallazgo 08. Supervisión en expedición de garantías – Contratos 147 y 218 del 2020. Administrativa con presunta incidencia disciplinaria.
</t>
    </r>
    <r>
      <rPr>
        <u/>
        <sz val="11"/>
        <color rgb="FF000000"/>
        <rFont val="Arial"/>
        <family val="2"/>
      </rPr>
      <t>La garantía Responsabilidad Extracontractual establecida  en el Contrato 147 de 2020 no se otorgó por la vigencia completa al período de ejecución del contrato y la Garantía de Cumplimiento del Contrato 218 de 2020 se expidado en fecha posterior al inicio del contrato</t>
    </r>
  </si>
  <si>
    <r>
      <rPr>
        <sz val="11"/>
        <color rgb="FF000000"/>
        <rFont val="Arial"/>
        <family val="2"/>
      </rPr>
      <t xml:space="preserve">Mediante las actas No. 01, 02 y 03 de 2022, se  realizaron mesas de trabajo con el fin de revisar la normatividad vigente y las respectiva implementación en la DNBC de la  entrada en vigencia de la ley 2094 de 2021.
De igual forma, se solicitó mediante correo electrónico de fecha  21 de abril de 2022 a la DAFP solicitando concepto para esta aplicabilidad dada la estructura que tiene la DNBC  realizó el 21 de abril de 2022.
No obstante, a la fecha no se han adelantado las  acciones disciplinarias a que haya lugar por el incumplimiento a los procedimientos y manuales establecidos por la entidad.
</t>
    </r>
    <r>
      <rPr>
        <b/>
        <sz val="11"/>
        <color rgb="FF000000"/>
        <rFont val="Arial"/>
        <family val="2"/>
      </rPr>
      <t>Por lo tanto, la acción de Mejora no presenta Avance en el Plan de Mejoramiento.</t>
    </r>
  </si>
  <si>
    <r>
      <rPr>
        <sz val="11"/>
        <color rgb="FF000000"/>
        <rFont val="Arial"/>
        <family val="2"/>
      </rPr>
      <t xml:space="preserve">Mediante el expediente No. 007/2022 del 2 de diciembre de 2022 se realiza el auto que avoca conocimiento del proceso.
</t>
    </r>
    <r>
      <rPr>
        <b/>
        <sz val="11"/>
        <color rgb="FF000000"/>
        <rFont val="Arial"/>
        <family val="2"/>
      </rPr>
      <t>Por lo tanto, se dió cumplimiento a la acción de mejora establecida en el Plan de Mejoramiento</t>
    </r>
  </si>
  <si>
    <t xml:space="preserve">Mediante el expediente No. 007/2022 del 2 de diciembre de 2022 se realiza el auto que avoca conocimiento del proceso.
</t>
  </si>
  <si>
    <r>
      <rPr>
        <b/>
        <u/>
        <sz val="11"/>
        <color rgb="FF000000"/>
        <rFont val="Arial"/>
        <family val="2"/>
      </rPr>
      <t xml:space="preserve">Hallazgo No. 09. Consistencia de la información Contratos 228 y 229 de 2020.
Administrativa.
</t>
    </r>
    <r>
      <rPr>
        <u/>
        <sz val="11"/>
        <color rgb="FF000000"/>
        <rFont val="Arial"/>
        <family val="2"/>
      </rPr>
      <t>Falencias en la consistencia de la información, por la falta de designación del supervisor, documentos sin firmas, actas de salida de almacén con fecha anterior a la suscripción del contrato entre otras</t>
    </r>
  </si>
  <si>
    <t xml:space="preserve">
Deficiencias de en la aplicación de controles y sistemas de información. los procedimientos administrativos PC-AD-01 Gestión de Bienes, PC-GF-10 Registro de obligaciones y generan riesgo en el reporte de la información, lo que conlleva a que se materialicen riesgos en el proceso de contratación, administración y/o entrega de los bienes o servicios adquiridos en ocasión de la urgencia manifiesta.</t>
  </si>
  <si>
    <t>Aplicación de procedimientos donde se establezcan lineamientos y 7o controles en relación a la consistencia de la información.</t>
  </si>
  <si>
    <r>
      <rPr>
        <b/>
        <sz val="11"/>
        <color rgb="FF000000"/>
        <rFont val="Arial"/>
        <family val="2"/>
      </rPr>
      <t>La acción de mejora finalizó el 30 de Junio de 2022.</t>
    </r>
    <r>
      <rPr>
        <sz val="11"/>
        <color rgb="FF000000"/>
        <rFont val="Arial"/>
        <family val="2"/>
      </rPr>
      <t xml:space="preserve">
Se actualizaron los Procedimientos PC-GF-12 Registro de Obligaciones Versión 2, PC-GF-10 Central de Cuentas Versión 2, PC-GF-11 Elaborar Ordenes de Pago.
De igual forma, se actualizaron los  siguientes Formatos:
FO-GF-10-01 Versión 4 Lista de chequeo para la recepción y trámites de cuentas para pago.
FO-GF-10-02 Versión 4 Informe de Actividades
FO-GF-10-03 Versión 4 Formato Informe mensual y/o periodico de supervisión
FO-GF-10-06 Versión 4 Paz y salvo contratistas
FO-GF-10-08 Versión 2 Informe de Seguimiento Supervisor
</t>
    </r>
    <r>
      <rPr>
        <b/>
        <sz val="11"/>
        <color rgb="FF000000"/>
        <rFont val="Arial"/>
        <family val="2"/>
      </rPr>
      <t xml:space="preserve">Por lo tanto, se ha dado cumplimiento a la acción de mejora establecida en el Plan de Mejoramiento.
</t>
    </r>
  </si>
  <si>
    <r>
      <rPr>
        <b/>
        <sz val="11"/>
        <color rgb="FF000000"/>
        <rFont val="Arial"/>
        <family val="2"/>
      </rPr>
      <t xml:space="preserve">La acción de mejora finalizó el 30 de Junio de 2022.
</t>
    </r>
    <r>
      <rPr>
        <sz val="11"/>
        <color rgb="FF000000"/>
        <rFont val="Arial"/>
        <family val="2"/>
      </rPr>
      <t xml:space="preserve">Se actualizaron los Procedimientos PC-GF-12 Registro de Obligaciones Versión 2, PC-GF-10 Central de Cuentas Versión 2, PC-GF-11 Elaborar Ordenes de Pago.
De igual forma, se actualizaron los  siguientes Formatos:
FO-GF-10-01 Versión 4 Lista de chequeo para la recepción y trámites de cuentas para pago.
FO-GF-10-02 Versión 4 Informe de Actividades
FO-GF-10-03 Versión 4 Formato Informe mensual y/o periodico de supervisión
FO-GF-10-06 Versión 4 Paz y salvo contratistas
FO-GF-10-08 Versión 2 Informe de Seguimiento Supervisor
</t>
    </r>
    <r>
      <rPr>
        <b/>
        <sz val="11"/>
        <color rgb="FF000000"/>
        <rFont val="Arial"/>
        <family val="2"/>
      </rPr>
      <t xml:space="preserve">
Por lo tanto, se dió cumplimiento a la acción de mejora establecida en el Plan de Mejoramiento.
</t>
    </r>
  </si>
  <si>
    <r>
      <rPr>
        <b/>
        <sz val="11"/>
        <color rgb="FF000000"/>
        <rFont val="Arial"/>
        <family val="2"/>
      </rPr>
      <t xml:space="preserve">La acción de mejora finalizó el 30 de Junio de 2022.
</t>
    </r>
    <r>
      <rPr>
        <sz val="11"/>
        <color rgb="FF000000"/>
        <rFont val="Arial"/>
        <family val="2"/>
      </rPr>
      <t xml:space="preserve">Se actualizaron los Procedimientos PC-GF-12 Registro de Obligaciones Versión 2, PC-GF-10 Central de Cuentas Versión 2, PC-GF-11 Elaborar Ordenes de Pago.
De igual forma, se actualizaron los  siguientes Formatos:
FO-GF-10-01 Versión 4 Lista de chequeo para la recepción y trámites de cuentas para pago.
FO-GF-10-02 Versión 4 Informe de Actividades
FO-GF-10-03 Versión 4 Formato Informe mensual y/o periodico de supervisión
FO-GF-10-06 Versión 4 Paz y salvo contratistas
FO-GF-10-08 Versión 2 Informe de Seguimiento Supervisor
</t>
    </r>
    <r>
      <rPr>
        <b/>
        <sz val="11"/>
        <color rgb="FF000000"/>
        <rFont val="Arial"/>
        <family val="2"/>
      </rPr>
      <t xml:space="preserve">
</t>
    </r>
  </si>
  <si>
    <r>
      <rPr>
        <b/>
        <u/>
        <sz val="11"/>
        <color rgb="FF000000"/>
        <rFont val="Arial"/>
        <family val="2"/>
      </rPr>
      <t xml:space="preserve">Hallazgo No. 09. Consistencia de la información Contratos 228 y 229 de 2020.
Administrativa.
</t>
    </r>
    <r>
      <rPr>
        <u/>
        <sz val="11"/>
        <color rgb="FF000000"/>
        <rFont val="Arial"/>
        <family val="2"/>
      </rPr>
      <t>Falencias en la consistencia de la información, por la falta de designación del supervisor, documentos sin firmas, actas de salida de almacén con fecha anterior a la suscripción del contrato entre otras</t>
    </r>
  </si>
  <si>
    <t>Aplicación de procedimientos donde se establezcan lineamientos y / o controles en relación a la consistencia de la información.</t>
  </si>
  <si>
    <r>
      <rPr>
        <sz val="11"/>
        <rFont val="Arial"/>
        <family val="2"/>
      </rPr>
      <t xml:space="preserve">
El ERP, se encuentra implementado en la DNBC a 31 de diciembre de 2021. En la vigencia 2022, se está realizando el cargue de la información del Almacén de los meses de septiembre, octubre, noviembre y Diciembre de 2021, presentando un rezago ya que a la fecha del presente seguimiento se encuentra en el 16%. conforme se estipula en el Informe de Implementación del Sistema ERP DYNAMICS 365 BUSINESS CENTRAL, emitido por el Proceso de Gestión Administrativa.
</t>
    </r>
    <r>
      <rPr>
        <b/>
        <sz val="11"/>
        <rFont val="Arial"/>
        <family val="2"/>
      </rPr>
      <t>Por lo tanto, se ha dado cumplimiento parcialmente a la acción de mejora establecida en el Plan de Mejoramiento.</t>
    </r>
    <r>
      <rPr>
        <sz val="11"/>
        <rFont val="Arial"/>
        <family val="2"/>
      </rPr>
      <t xml:space="preserve">
</t>
    </r>
  </si>
  <si>
    <r>
      <rPr>
        <b/>
        <u/>
        <sz val="11"/>
        <color rgb="FF000000"/>
        <rFont val="Arial"/>
        <family val="2"/>
      </rPr>
      <t xml:space="preserve">Hallazgo No. 09. Consistencia de la información Contratos 228 y 229 de 2020.
Administrativa.
</t>
    </r>
    <r>
      <rPr>
        <u/>
        <sz val="11"/>
        <color rgb="FF000000"/>
        <rFont val="Arial"/>
        <family val="2"/>
      </rPr>
      <t>Falencias en la consistencia de la información, por la falta de designación del supervisor, documentos sin firmas, actas de salida de almacén con fecha anterior a la suscripción del contrato entre otras</t>
    </r>
  </si>
  <si>
    <r>
      <rPr>
        <sz val="11"/>
        <rFont val="Arial"/>
        <family val="2"/>
      </rPr>
      <t xml:space="preserve">Se evidencia que se estableció en las Certificaciones de contratos, resoluciones de adjudicación  y los contratos  la fecha de elaboración, el nombre de fecha de la elaboración, del nombre de quien lo elaboró,  nombre quien lo revisa y el nombre de quien  lo aprueba (firmante), Evidencia: Contrato 038 de 2022, Resolución de adjudicación No. 172 de 2022, Contratos  No. 137 y 138 de 2022 . No obstante, estos documentos no han sido incorporados al SIGE
</t>
    </r>
    <r>
      <rPr>
        <b/>
        <sz val="11"/>
        <rFont val="Arial"/>
        <family val="2"/>
      </rPr>
      <t>Por lo tanto, se ha dado cumplimiento a la acción de mejora establecida en el Plan de Mejoramiento.</t>
    </r>
  </si>
  <si>
    <r>
      <rPr>
        <b/>
        <u/>
        <sz val="11"/>
        <color rgb="FF000000"/>
        <rFont val="Arial"/>
        <family val="2"/>
      </rPr>
      <t xml:space="preserve">Hallazgo No. 09. Consistencia de la información Contratos 228 y 229 de 2020.
Administrativa.
</t>
    </r>
    <r>
      <rPr>
        <u/>
        <sz val="11"/>
        <color rgb="FF000000"/>
        <rFont val="Arial"/>
        <family val="2"/>
      </rPr>
      <t>Falencias en la consistencia de la información, por la falta de designación del supervisor, documentos sin firmas, actas de salida de almacén con fecha anterior a la suscripción del contrato entre otras</t>
    </r>
  </si>
  <si>
    <r>
      <rPr>
        <sz val="11"/>
        <color rgb="FF000000"/>
        <rFont val="Arial"/>
        <family val="2"/>
      </rPr>
      <t xml:space="preserve">El día 16 de Junio de 2022, se realizó el Taller de socialización de los Procedimientos y formatos para pafo (Trámite de Cuenta). Se evidencia listado de asistencia que contiene un resumen de la reunión realizada
</t>
    </r>
    <r>
      <rPr>
        <b/>
        <sz val="11"/>
        <color rgb="FF000000"/>
        <rFont val="Arial"/>
        <family val="2"/>
      </rPr>
      <t>Por lo tanto, se ha dado cumplimiento a la acción de mejora establecida en el Plan de Mejoramiento.</t>
    </r>
  </si>
  <si>
    <r>
      <rPr>
        <b/>
        <u/>
        <sz val="11"/>
        <color rgb="FF000000"/>
        <rFont val="Arial"/>
        <family val="2"/>
      </rPr>
      <t xml:space="preserve">Hallazgo No. 10. Hallazgo 10. Administración y entrega de bienes Contrato 218 de 2020. Administrativo.
</t>
    </r>
    <r>
      <rPr>
        <u/>
        <sz val="11"/>
        <color rgb="FF000000"/>
        <rFont val="Arial"/>
        <family val="2"/>
      </rPr>
      <t xml:space="preserve">La Dirección Nacional de Bomberos de Colombia no ejerció un adecuado control en la salida de almacén y entrega final a los cuerpos de bomberos del país de los elementos contratados conforme se establece en el  “Procedimiento PC-AD-01 Gestión de Bienes”.  
</t>
    </r>
  </si>
  <si>
    <t xml:space="preserve">
Deficiencias en la aplicación de controles para la administración y entrega de los bienes adquiridos en el Contrato 218 de 2020, con destino a los cuerpos de bomberos del país.
Falencias pueden ser producto de llevar un inventario manual en la Entidad, por cuanto este no se encuentra sistematizado y se lleva solo en hojas de Excel.</t>
  </si>
  <si>
    <t>Implementación de un sistema de información que consolide, administre y controle los bienes de la entidad.</t>
  </si>
  <si>
    <t>Actualización del Procedimiento  Gestión de Bienes,  en relación a la entrega de los bienes adquiridos</t>
  </si>
  <si>
    <t>Actualización de procedimiento</t>
  </si>
  <si>
    <r>
      <rPr>
        <b/>
        <sz val="11"/>
        <rFont val="Arial"/>
        <family val="2"/>
      </rPr>
      <t xml:space="preserve">La acción de mejora finalizó el 30 de Junio de 2022.
</t>
    </r>
    <r>
      <rPr>
        <sz val="11"/>
        <rFont val="Arial"/>
        <family val="2"/>
      </rPr>
      <t xml:space="preserve">
Se evidencia la actualización del Procedimiento de Gestión de Bienes Código: PC-AD-01 Versión 4, no obstante, el mismo no establece en el numeral 6.1 PROCEMIENTO PARA LA RECEPCIÓN Y ENTREGA DE BIENES, actividades 6, 7 y 8
</t>
    </r>
    <r>
      <rPr>
        <b/>
        <sz val="11"/>
        <rFont val="Arial"/>
        <family val="2"/>
      </rPr>
      <t xml:space="preserve">Por lo tanto, se ha dado cumplimiento  a la acción de mejora establecida en el Plan de Mejoramiento.
</t>
    </r>
    <r>
      <rPr>
        <sz val="11"/>
        <rFont val="Arial"/>
        <family val="2"/>
      </rPr>
      <t xml:space="preserve">
</t>
    </r>
  </si>
  <si>
    <r>
      <rPr>
        <b/>
        <sz val="11"/>
        <rFont val="Arial"/>
        <family val="2"/>
      </rPr>
      <t xml:space="preserve">La acción de mejora finalizó el 30 de Junio de 2022.
</t>
    </r>
    <r>
      <rPr>
        <sz val="11"/>
        <rFont val="Arial"/>
        <family val="2"/>
      </rPr>
      <t xml:space="preserve">
Se evidencia la actualización del Procedimiento de Gestión de Bienes Código: PC-AD-01 Versión 4, no obstante, el mismo no establece en el numeral 6.1 PROCEDIMIENTO PARA LA RECEPCIÓN Y ENTREGA DE BIENES, actividades 6, 7 y 8
</t>
    </r>
    <r>
      <rPr>
        <b/>
        <sz val="11"/>
        <rFont val="Arial"/>
        <family val="2"/>
      </rPr>
      <t xml:space="preserve">Por lo tanto, se dió cumplimiento  a la acción de mejora establecida en el Plan de Mejoramiento.
</t>
    </r>
    <r>
      <rPr>
        <sz val="11"/>
        <rFont val="Arial"/>
        <family val="2"/>
      </rPr>
      <t xml:space="preserve">
</t>
    </r>
  </si>
  <si>
    <r>
      <rPr>
        <b/>
        <sz val="11"/>
        <rFont val="Arial"/>
        <family val="2"/>
      </rPr>
      <t xml:space="preserve">La acción de mejora finalizó el 30 de Junio de 2022.
</t>
    </r>
    <r>
      <rPr>
        <sz val="11"/>
        <rFont val="Arial"/>
        <family val="2"/>
      </rPr>
      <t xml:space="preserve">
Se evidencia la actualización del Procedimiento de Gestión de Bienes Código: PC-AD-01 Versión 4, no obstante, el mismo no establece en el numeral 6.1 PROCEDIMIENTO PARA LA RECEPCIÓN Y ENTREGA DE BIENES, actividades 6, 7 y 8
</t>
    </r>
  </si>
  <si>
    <r>
      <rPr>
        <b/>
        <u/>
        <sz val="11"/>
        <color rgb="FF000000"/>
        <rFont val="Arial"/>
        <family val="2"/>
      </rPr>
      <t xml:space="preserve">Hallazgo No. 10. Hallazgo 10. Administración y entrega de bienes Contrato 218 de 2020. Administrativo.
</t>
    </r>
    <r>
      <rPr>
        <u/>
        <sz val="11"/>
        <color rgb="FF000000"/>
        <rFont val="Arial"/>
        <family val="2"/>
      </rPr>
      <t xml:space="preserve">Dirección Nacional de Bomberos de Colombia no ejerció un adecuado control en la salida de almacén y entrega final a los cuerpos de bomberos del país de los elementos contratados conforme se establece en el  “Procedimiento PC-AD-01 Gestión de Bienes”.  
</t>
    </r>
  </si>
  <si>
    <r>
      <rPr>
        <sz val="11"/>
        <rFont val="Arial"/>
        <family val="2"/>
      </rPr>
      <t xml:space="preserve">
El ERP, se encuentra implementado en la DNBC a 31 de diciembre de 2021. En la vigencia 2022, se está realizando el cargue de la información del Almacén de los meses de septiembre, octubre, noviembre y Diciembre de 2021, presentando un rezago ya que a la fecha del presente seguimiento se encuentra en el 16%. conforme se estipula en el Informe de Implementación del Sistema ERP DYNAMICS 365 BUSINESS CENTRAL, emitido por el Proceso de Gestión Administrativa.
</t>
    </r>
    <r>
      <rPr>
        <b/>
        <sz val="11"/>
        <rFont val="Arial"/>
        <family val="2"/>
      </rPr>
      <t>Por lo tanto, se ha dado cumplimiento parcialmente a la acción de mejora establecida en el Plan de Mejoramiento.</t>
    </r>
    <r>
      <rPr>
        <sz val="11"/>
        <rFont val="Arial"/>
        <family val="2"/>
      </rPr>
      <t xml:space="preserve">
</t>
    </r>
  </si>
  <si>
    <r>
      <rPr>
        <b/>
        <u/>
        <sz val="11"/>
        <color rgb="FF000000"/>
        <rFont val="Arial"/>
        <family val="2"/>
      </rPr>
      <t xml:space="preserve">Hallazgo No. 10. Hallazgo 10. Administración y entrega de bienes Contrato 218 de 2020. Administrativo.
</t>
    </r>
    <r>
      <rPr>
        <u/>
        <sz val="11"/>
        <color rgb="FF000000"/>
        <rFont val="Arial"/>
        <family val="2"/>
      </rPr>
      <t xml:space="preserve">Dirección Nacional de Bomberos de Colombia no ejerció un adecuado control en la salida de almacén y entrega final a los cuerpos de bomberos del país de los elementos contratados conforme se establece en el  “Procedimiento PC-AD-01 Gestión de Bienes”.  
</t>
    </r>
  </si>
  <si>
    <t>Generar en el sistema de gestión documental establecido por la DNBC,  el número de radicado  y fecha que identificará los documentos presentados por el contratista y/o supervisor para el respectivo  trámite de pago.</t>
  </si>
  <si>
    <t>Radicación Sistema de gestión Documental</t>
  </si>
  <si>
    <t>Dirección General-Atención al usuario.</t>
  </si>
  <si>
    <t>ATENCION AL USUARIO</t>
  </si>
  <si>
    <r>
      <rPr>
        <sz val="11"/>
        <rFont val="Arial"/>
        <family val="2"/>
      </rPr>
      <t xml:space="preserve">El sistema de gestión documental establecido por la DNBC,  genera un stiker con  el número de radicado, fecha radicación, hora, radicador, remitente y dirección el cual identifica cada uno de los documentos presentados por el contratista y/o supervisor para el respectivo  trámite de pago.
</t>
    </r>
    <r>
      <rPr>
        <b/>
        <sz val="11"/>
        <rFont val="Arial"/>
        <family val="2"/>
      </rPr>
      <t xml:space="preserve">
Evidencia:
</t>
    </r>
    <r>
      <rPr>
        <sz val="11"/>
        <rFont val="Arial"/>
        <family val="2"/>
      </rPr>
      <t xml:space="preserve">
Radicados 20221140133852,5652,8322,8762
Radicados 20221140140442,1542
Radicados 20221140144062,4072,6892,7802
Radicados 20221140150002,2332,3172
Radicados 20221140159502,9512
</t>
    </r>
    <r>
      <rPr>
        <b/>
        <sz val="11"/>
        <rFont val="Arial"/>
        <family val="2"/>
      </rPr>
      <t>Por lo tanto se ha dado cumplimiento a la acción de Mejora establecida en el Plan de Mejoramiento</t>
    </r>
  </si>
  <si>
    <t>Se viene realizando la actividadad por parte de Gestion Atencion al Usuario de radicar las cuentas de cobro que lleguen por parte del contratista y/o supervisor para generar numero de radicado y fecha,</t>
  </si>
  <si>
    <r>
      <rPr>
        <sz val="11"/>
        <rFont val="Arial"/>
        <family val="2"/>
      </rPr>
      <t xml:space="preserve">El sistema de gestión documental establecido por la DNBC,  genera un stiker con  el número de radicado, fecha radicación, hora, radicador, remitente y dirección el cual identifica cada uno de los documentos presentados por el contratista y/o supervisor para el respectivo  trámite de pago.
</t>
    </r>
    <r>
      <rPr>
        <b/>
        <sz val="11"/>
        <rFont val="Arial"/>
        <family val="2"/>
      </rPr>
      <t xml:space="preserve">
Evidencia:
</t>
    </r>
    <r>
      <rPr>
        <sz val="11"/>
        <rFont val="Arial"/>
        <family val="2"/>
      </rPr>
      <t xml:space="preserve">
Radicados 20221140161892,1902,1912
Radicados 20221140166392,872,292,732
Radicados 20221140169792
Radicados 20221140169802
Radicados 20221140170732
</t>
    </r>
    <r>
      <rPr>
        <b/>
        <sz val="11"/>
        <rFont val="Arial"/>
        <family val="2"/>
      </rPr>
      <t>Por lo tanto se ha dado cumplimiento a la acción de Mejora establecida en el Plan de Mejoramiento</t>
    </r>
  </si>
  <si>
    <r>
      <rPr>
        <sz val="11"/>
        <rFont val="Arial"/>
        <family val="2"/>
      </rPr>
      <t xml:space="preserve">El sistema de gestión documental establecido por la DNBC,  genera un stiker con  el número de radicado, fecha radicación, hora, radicador, remitente y dirección el cual identifica cada uno de los documentos presentados por el contratista y/o supervisor para el respectivo  trámite de pago.
</t>
    </r>
    <r>
      <rPr>
        <b/>
        <sz val="11"/>
        <rFont val="Arial"/>
        <family val="2"/>
      </rPr>
      <t xml:space="preserve">
Evidencia:
</t>
    </r>
    <r>
      <rPr>
        <sz val="11"/>
        <rFont val="Arial"/>
        <family val="2"/>
      </rPr>
      <t xml:space="preserve">
Radicados 20221140161892,1902,1912
Radicados 20221140166392,872,292,732
Radicados 20221140169792
Radicados 20221140169802
Radicados 20221140170732
</t>
    </r>
  </si>
  <si>
    <r>
      <rPr>
        <b/>
        <u/>
        <sz val="11"/>
        <color rgb="FF000000"/>
        <rFont val="Arial"/>
        <family val="2"/>
      </rPr>
      <t xml:space="preserve">Hallazgo No. 11. Administrativo-Disciplinario Implementación Sistema de Información Planificador de Recursos Empresariales  ERP Denuncia 2021-208386-82111-SE 
</t>
    </r>
    <r>
      <rPr>
        <u/>
        <sz val="11"/>
        <color rgb="FF000000"/>
        <rFont val="Arial"/>
        <family val="2"/>
      </rPr>
      <t>Falta de planeación en la estructuración de la Orden de compra 56640, así como deficiencias en el seguimiento, supervisión y control en la ejecución, teniendo en cuenta que se contrato un sistema que debía implementarse en 2,5 meses y ha sido prorrogado en 11 meses y 26 días.</t>
    </r>
  </si>
  <si>
    <t>No se realizó una adecuada planeación contractual para la estructuración de la orden de compra 56640, así como la carencia de control, seguimiento y supervisión en la ejecución contractual. Debilidades en el ejercicio de las funciones precontractuales y contractuales</t>
  </si>
  <si>
    <t>Generación de mecanismos de control y seguimiento con relación a la etapa precontractual, contractual y pos contractual</t>
  </si>
  <si>
    <t>Realizar  capacitaciones en la plataforma SECOP II con la participación y contratistas del procesos de gestión contractual, de manera trimestral</t>
  </si>
  <si>
    <t>Capacitaciones</t>
  </si>
  <si>
    <t>Dirección General-Subdirección Administrativa y Financiero-Gestión Contractual</t>
  </si>
  <si>
    <r>
      <rPr>
        <sz val="11"/>
        <rFont val="Arial"/>
        <family val="2"/>
      </rPr>
      <t xml:space="preserve">Se evidencia una capacitación realizada en el Grupo del Proceso de Gestión Contractual  del día 16 de febrero de 2022 y del 06 de abril de 2022
</t>
    </r>
    <r>
      <rPr>
        <b/>
        <sz val="11"/>
        <rFont val="Arial"/>
        <family val="2"/>
      </rPr>
      <t xml:space="preserve">
Por lo tanto, se ha dado cumplimiento a la acción de mejora establecida en el Plan de Mejoramiento</t>
    </r>
  </si>
  <si>
    <t>No se cargó evidencia</t>
  </si>
  <si>
    <t>Se cargó planilla de asistencia a la Capacitación realizada al SECOP II en el Proceso de Gestión Conrtactual, para el manejo del mismo, la cual fue ejecutada el 29 de agosto de 2022</t>
  </si>
  <si>
    <r>
      <rPr>
        <b/>
        <u/>
        <sz val="11"/>
        <color rgb="FF000000"/>
        <rFont val="Arial"/>
        <family val="2"/>
      </rPr>
      <t xml:space="preserve">Hallazgo No. 11. Administrativo-Disciplinario Implementación Sistema de Información Planificador de Recursos Empresariales  ERP Denuncia 2021-208386-82111-SE 
</t>
    </r>
    <r>
      <rPr>
        <u/>
        <sz val="11"/>
        <color rgb="FF000000"/>
        <rFont val="Arial"/>
        <family val="2"/>
      </rPr>
      <t>Falta de planeación en la estructuración de la Orden de compra 56640, así como deficiencias en el seguimiento, supervisión y control en la ejecución, teniendo en cuenta que se contrato un sistema que debía implementarse en 2,5 meses y ha sido prorrogado en 11 meses y 26 días.</t>
    </r>
  </si>
  <si>
    <t xml:space="preserve">Actualizar el manual de contratación  incluyendo  los lineamientos generales con relación a la generación de los estudios de mercado y análisis del sector. Asimismo, incluir la obligatoriedad de allegar los respectivos soportes documentales informe técnico de solicitud de la adición y prórroga por parte del supervisor. </t>
  </si>
  <si>
    <r>
      <rPr>
        <b/>
        <sz val="11"/>
        <color rgb="FF000000"/>
        <rFont val="Arial"/>
        <family val="2"/>
      </rPr>
      <t>La acción de mejora finalizó el 30 de Junio de 2022.</t>
    </r>
    <r>
      <rPr>
        <sz val="11"/>
        <color rgb="FF000000"/>
        <rFont val="Arial"/>
        <family val="2"/>
      </rPr>
      <t xml:space="preserve">
La DNBC, adoptó por medio de la resolución 345 del 13 de junio de 2022 el Manual de Contratación de la DNBC, Código MN-CO-01 Versión 2,  en el cual señaló en el  numeral 3.2. Requisitos Habilitantes el tema del  análisis del sector económico respectivo. En el numeral 1.1.4 se indicaron  los lineamientos generales a tener en cuenta cuando se realice el  estudio de mercado.
De igual forma, el numeral 4.10.2 y 4,10,3 enuncia el trámite que se debe realizar al requerirse una adición o  prórroga  en un contrato.
</t>
    </r>
    <r>
      <rPr>
        <b/>
        <sz val="11"/>
        <color rgb="FF000000"/>
        <rFont val="Arial"/>
        <family val="2"/>
      </rPr>
      <t>Por lo tanto, se ha dado cumplimiento a la acción de mejora establecida en el Plan de Mejoramiento.</t>
    </r>
    <r>
      <rPr>
        <sz val="11"/>
        <color rgb="FF000000"/>
        <rFont val="Arial"/>
        <family val="2"/>
      </rPr>
      <t xml:space="preserve">
</t>
    </r>
  </si>
  <si>
    <r>
      <rPr>
        <b/>
        <sz val="11"/>
        <color rgb="FF000000"/>
        <rFont val="Arial"/>
        <family val="2"/>
      </rPr>
      <t>La acción de mejora finalizó el 30 de Junio de 2022.</t>
    </r>
    <r>
      <rPr>
        <sz val="11"/>
        <color rgb="FF000000"/>
        <rFont val="Arial"/>
        <family val="2"/>
      </rPr>
      <t xml:space="preserve">
La DNBC, adoptó por medio de la resolución 345 del 13 de junio de 2022 el Manual de Contratación de la DNBC, Código MN-CO-01 Versión 2,  en el cual señaló en el  numeral 3.2. Requisitos Habilitantes el tema del  análisis del sector económico respectivo. En el numeral 1.1.4 se indicaron  los lineamientos generales a tener en cuenta cuando se realice el  estudio de mercado.
De igual forma, el numeral 4.10.2 y 4,10,3 enuncia el trámite que se debe realizar al requerirse una adición o  prórroga  en un contrato.
</t>
    </r>
    <r>
      <rPr>
        <b/>
        <sz val="11"/>
        <color rgb="FF000000"/>
        <rFont val="Arial"/>
        <family val="2"/>
      </rPr>
      <t>Por lo tanto, se dió cumplimiento a la acción de mejora establecida en el Plan de Mejoramiento.</t>
    </r>
    <r>
      <rPr>
        <sz val="11"/>
        <color rgb="FF000000"/>
        <rFont val="Arial"/>
        <family val="2"/>
      </rPr>
      <t xml:space="preserve">
</t>
    </r>
  </si>
  <si>
    <r>
      <rPr>
        <b/>
        <sz val="11"/>
        <color rgb="FF000000"/>
        <rFont val="Arial"/>
        <family val="2"/>
      </rPr>
      <t>La acción de mejora finalizó el 30 de Junio de 2022.</t>
    </r>
    <r>
      <rPr>
        <sz val="11"/>
        <color rgb="FF000000"/>
        <rFont val="Arial"/>
        <family val="2"/>
      </rPr>
      <t xml:space="preserve">
La DNBC, adoptó por medio de la resolución 345 del 13 de junio de 2022 el Manual de Contratación de la DNBC, Código MN-CO-01 Versión 2,  en el cual señaló en el  numeral 3.2. Requisitos Habilitantes el tema del  análisis del sector económico respectivo. En el numeral 1.1.4 se indicaron  los lineamientos generales a tener en cuenta cuando se realice el  estudio de mercado.
De igual forma, el numeral 4.10.2 y 4,10,3 enuncia el trámite que se debe realizar al requerirse una adición o  prórroga  en un contrato.
</t>
    </r>
  </si>
  <si>
    <r>
      <rPr>
        <b/>
        <u/>
        <sz val="11"/>
        <color rgb="FF000000"/>
        <rFont val="Arial"/>
        <family val="2"/>
      </rPr>
      <t xml:space="preserve">Hallazgo No. 11. Administrativo-Disciplinario Implementación Sistema de Información Planificador de Recursos Empresariales  ERP Denuncia 2021-208386-82111-SE 
</t>
    </r>
    <r>
      <rPr>
        <u/>
        <sz val="11"/>
        <color rgb="FF000000"/>
        <rFont val="Arial"/>
        <family val="2"/>
      </rPr>
      <t>Falta de planeación en la estructuración de la Orden de compra 56640, así como deficiencias en el seguimiento, supervisión y control en la ejecución, teniendo en cuenta que se contrato un sistema que debía implementarse en 2,5 meses y ha sido prorrogado en 11 meses y 26 días.</t>
    </r>
  </si>
  <si>
    <t>Incluir en el Manual de contratación el flujo de aprobación responsables y vistos buenos en la plataforma SECOP II.</t>
  </si>
  <si>
    <r>
      <rPr>
        <b/>
        <sz val="11"/>
        <color rgb="FF000000"/>
        <rFont val="Arial"/>
        <family val="2"/>
      </rPr>
      <t>La acción de mejora finalizó el 30 de Junio de 2022.</t>
    </r>
    <r>
      <rPr>
        <sz val="11"/>
        <color rgb="FF000000"/>
        <rFont val="Arial"/>
        <family val="2"/>
      </rPr>
      <t xml:space="preserve">
La DNBC, adoptó por medio de la resolución 345 del 13 de junio de 2022 el Manual de Contratación de la DNBC, Código MN-CO-01 Versión 2; incluyendo el flujo de aprobación de responsables y vistos buenos en la plataforma SECOP II. (numeral 4,6)
</t>
    </r>
    <r>
      <rPr>
        <b/>
        <sz val="11"/>
        <color rgb="FF000000"/>
        <rFont val="Arial"/>
        <family val="2"/>
      </rPr>
      <t>Por lo tanto, se ha dado  cumplimiento a la acción de mejora establecida en el Plan de Mejoramiento</t>
    </r>
    <r>
      <rPr>
        <sz val="11"/>
        <color rgb="FF000000"/>
        <rFont val="Arial"/>
        <family val="2"/>
      </rPr>
      <t xml:space="preserve">
</t>
    </r>
  </si>
  <si>
    <r>
      <rPr>
        <b/>
        <sz val="11"/>
        <color rgb="FF000000"/>
        <rFont val="Arial"/>
        <family val="2"/>
      </rPr>
      <t>La acción de mejora finalizó el 30 de Junio de 2022.</t>
    </r>
    <r>
      <rPr>
        <sz val="11"/>
        <color rgb="FF000000"/>
        <rFont val="Arial"/>
        <family val="2"/>
      </rPr>
      <t xml:space="preserve">
La DNBC, adoptó por medio de la resolución 345 del 13 de junio de 2022 el Manual de Contratación de la DNBC, Código MN-CO-01 Versión 2; incluyendo el flujo de aprobación de responsables y vistos buenos en la plataforma SECOP II. (numeral 4,6)
</t>
    </r>
    <r>
      <rPr>
        <b/>
        <sz val="11"/>
        <color rgb="FF000000"/>
        <rFont val="Arial"/>
        <family val="2"/>
      </rPr>
      <t>Por lo tanto, se dió  cumplimiento a la acción de mejora establecida en el Plan de Mejoramiento</t>
    </r>
    <r>
      <rPr>
        <sz val="11"/>
        <color rgb="FF000000"/>
        <rFont val="Arial"/>
        <family val="2"/>
      </rPr>
      <t xml:space="preserve">
</t>
    </r>
  </si>
  <si>
    <r>
      <rPr>
        <b/>
        <sz val="11"/>
        <color rgb="FF000000"/>
        <rFont val="Arial"/>
        <family val="2"/>
      </rPr>
      <t>La acción de mejora finalizó el 30 de Junio de 2022.</t>
    </r>
    <r>
      <rPr>
        <sz val="11"/>
        <color rgb="FF000000"/>
        <rFont val="Arial"/>
        <family val="2"/>
      </rPr>
      <t xml:space="preserve">
La DNBC, adoptó por medio de la resolución 345 del 13 de junio de 2022 el Manual de Contratación de la DNBC, Código MN-CO-01 Versión 2; incluyendo el flujo de aprobación de responsables y vistos buenos en la plataforma SECOP II. (numeral 4,6)
</t>
    </r>
  </si>
  <si>
    <r>
      <rPr>
        <b/>
        <u/>
        <sz val="11"/>
        <color rgb="FF000000"/>
        <rFont val="Arial"/>
        <family val="2"/>
      </rPr>
      <t xml:space="preserve">Hallazgo No. 11. Administrativo-Disciplinario Implementación Sistema de Información Planificador de Recursos Empresariales  ERP Denuncia 2021-208386-82111-SE 
</t>
    </r>
    <r>
      <rPr>
        <u/>
        <sz val="11"/>
        <color rgb="FF000000"/>
        <rFont val="Arial"/>
        <family val="2"/>
      </rPr>
      <t>Falta de planeación en la estructuración de la Orden de compra 56640, así como deficiencias en el seguimiento, supervisión y control en la ejecución, teniendo en cuenta que se contrato un sistema que debía implementarse en 2,5 meses y ha sido prorrogado en 11 meses y 26 días.</t>
    </r>
  </si>
  <si>
    <r>
      <rPr>
        <sz val="11"/>
        <rFont val="Arial"/>
        <family val="2"/>
      </rPr>
      <t xml:space="preserve">A la fecha no se ha realizado el taller de socialización semestral del manual de Contratación
</t>
    </r>
    <r>
      <rPr>
        <b/>
        <sz val="11"/>
        <rFont val="Arial"/>
        <family val="2"/>
      </rPr>
      <t>Por lo tanto, la acción de Mejora no presenta Avance en el Plan de Mejoramiento.</t>
    </r>
  </si>
  <si>
    <r>
      <rPr>
        <b/>
        <u/>
        <sz val="11"/>
        <color rgb="FF000000"/>
        <rFont val="Arial"/>
        <family val="2"/>
      </rPr>
      <t xml:space="preserve">Hallazgo No. 11. Administrativo-Disciplinario Implementación Sistema de Información Planificador de Recursos Empresariales  ERP Denuncia 2021-208386-82111-SE 
</t>
    </r>
    <r>
      <rPr>
        <u/>
        <sz val="11"/>
        <color rgb="FF000000"/>
        <rFont val="Arial"/>
        <family val="2"/>
      </rPr>
      <t>Falta de planeación en la estructuración de la Orden de compra 56640, así como deficiencias en el seguimiento, supervisión y control en la ejecución, teniendo en cuenta que se contrato un sistema que debía implementarse en 2,5 meses y ha sido prorrogado en 11 meses y 26 días.</t>
    </r>
  </si>
  <si>
    <t>Generar el PAA conforme a los lineamientos establecidos por Colombia Compra Eficiente, indicando los procesos que se adelantaran, responsables, fechas de inicio y finalización, cuantía, tipo de proceso, responsables de generar estudios entre otros.</t>
  </si>
  <si>
    <t>Elaboración del Procedimiento de PAA</t>
  </si>
  <si>
    <t>Dirección General-Planeación Estratégica</t>
  </si>
  <si>
    <t>PLANEACION ESTRATEGICA</t>
  </si>
  <si>
    <r>
      <rPr>
        <b/>
        <sz val="11"/>
        <rFont val="Arial"/>
        <family val="2"/>
      </rPr>
      <t>La acción de mejora finalizó el 31 de marzo de 2022.</t>
    </r>
    <r>
      <rPr>
        <sz val="11"/>
        <rFont val="Arial"/>
        <family val="2"/>
      </rPr>
      <t xml:space="preserve">
Se elaboró el procedimiento PC-PE-01 Versión 1 "formulación y Seguimiento  Plan Anual de Adquisiciones" así como el formato FO-PE-01, el cual fue socializado con el Proceso de Gestión Contractual. De igual forma, se generó el PAA para los procesos de contratación que se estimaban contratar.
</t>
    </r>
    <r>
      <rPr>
        <b/>
        <sz val="11"/>
        <rFont val="Arial"/>
        <family val="2"/>
      </rPr>
      <t>Por lo tanto se dado cumplimiento a la acción de mejora establecida en el Plan de Mejoramiento.</t>
    </r>
  </si>
  <si>
    <t>Cumplida</t>
  </si>
  <si>
    <r>
      <rPr>
        <b/>
        <sz val="11"/>
        <rFont val="Arial"/>
        <family val="2"/>
      </rPr>
      <t>La acción de mejora finalizó el 31 de marzo de 2022.</t>
    </r>
    <r>
      <rPr>
        <sz val="11"/>
        <rFont val="Arial"/>
        <family val="2"/>
      </rPr>
      <t xml:space="preserve">
Se elaboró el procedimiento PC-PE-01 Versión 1 "formulación y Seguimiento  Plan Anual de Adquisiciones" así como el formato FO-PE-01, el cual fue socializado con el Proceso de Gestión Contractual. 
Pero no se evidencia el  PAAC indicando los procesos que se adelantaran, responsables, fechas de inicio y finalización, cuantía, tipo de proceso, responsables de generar estudios entre otros, para el segundo semestre de 2022.
</t>
    </r>
  </si>
  <si>
    <r>
      <rPr>
        <b/>
        <sz val="11"/>
        <rFont val="Arial"/>
        <family val="2"/>
      </rPr>
      <t>La acción de mejora finalizó el 31 de marzo de 2022.</t>
    </r>
    <r>
      <rPr>
        <sz val="11"/>
        <rFont val="Arial"/>
        <family val="2"/>
      </rPr>
      <t xml:space="preserve">
Se elaboró el procedimiento PC-PE-01 Versión 1 "formulación y Seguimiento  Plan Anual de Adquisiciones" así como el formato FO-PE-01, el cual fue socializado con el Proceso de Gestión Contractual. 
Pero no se evidencia el  PAAC indicando los procesos que se adelantaran, responsables, fechas de inicio y finalización, cuantía, tipo de proceso, responsables de generar estudios entre otros, para el segundo semestre de 2022.
</t>
    </r>
  </si>
  <si>
    <t>PLANEACION ESTRATEGICA-GESTION CONTRACTUAL</t>
  </si>
  <si>
    <r>
      <rPr>
        <b/>
        <u/>
        <sz val="11"/>
        <color rgb="FF000000"/>
        <rFont val="Arial"/>
        <family val="2"/>
      </rPr>
      <t xml:space="preserve">Hallazgo No. 11. Administrativo-Disciplinario Implementación Sistema de Información Planificador de Recursos Empresariales  ERP Denuncia 2021-208386-82111-SE 
</t>
    </r>
    <r>
      <rPr>
        <u/>
        <sz val="11"/>
        <color rgb="FF000000"/>
        <rFont val="Arial"/>
        <family val="2"/>
      </rPr>
      <t>Falta de planeación en la estructuración de la Orden de compra 56640, así como deficiencias en el seguimiento, supervisión y control en la ejecución, teniendo en cuenta que se contrato un sistema que debía implementarse en 2,5 meses y ha sido prorrogado en 11 meses y 26 días.</t>
    </r>
  </si>
  <si>
    <t>Realizar seguimiento mensual al PAA, y presentarlo a la Alta Dirección y al comité de contratación para la respectiva toma de decisiones.</t>
  </si>
  <si>
    <t>Seguimiento mensual</t>
  </si>
  <si>
    <r>
      <rPr>
        <sz val="11"/>
        <rFont val="Arial"/>
        <family val="2"/>
      </rPr>
      <t xml:space="preserve">Por medio de las actas No. 01, 02, 03, 04 y 05 de los meses de enero a mayo de 2022, se han realizado los seguimientos del presupuesto de inversión y funcionamiento en los comités directivos, en los cuales se ha informado acerca del avance de los procesos de contratación de la entidad de acuerdo con la información presentada por el proceso de Gestión Financiera y la cadena de valor presentada por Planeación Estratégica.  </t>
    </r>
    <r>
      <rPr>
        <b/>
        <sz val="11"/>
        <rFont val="Arial"/>
        <family val="2"/>
      </rPr>
      <t>Numeral 1 y Anexo
Las actas se presentaran en la reunión de avance para la suscripción.
Por lo tanto se ha dado cumplimiento a la acción de Mejora Establecida en el Plan de Mejoramiento</t>
    </r>
  </si>
  <si>
    <t>Se cuenta con las actas de los comites directivos de los meses de junio, julio, agosto, septiembre, octubre de 2022 en las que se presenta el estado dela ejecución de cada una de las actividades a contratar en la vigencia, acorde con la ejecución  presupuestal tanto de funcionamiento (semáforos) como de inversión (Cadena de Valor).</t>
  </si>
  <si>
    <t>Se cargaron las actas 01, 02, 03 y 04 de enero, febrero, marzo y abril respectivamente, pero no las correspondientes al segundo semestre de 2022 que evidencien el seguimiento mensual al PAA, y presentarlo a la Alta Dirección y al comité de contratación para la respectiva toma de decisiones.</t>
  </si>
  <si>
    <t>Se cargaron las actas 06, 07, 08 y 09 de Junio, julio, agosto y septiembre de 2022, faltan las del mes de Octubre, Noviembre y Diciembre del Comité Directivo.
No se evidencian actas de comité de Contratación.</t>
  </si>
  <si>
    <t xml:space="preserve">PLANEACION ESTRATEGICA-GESTION CONTRACTUAL </t>
  </si>
  <si>
    <r>
      <rPr>
        <b/>
        <u/>
        <sz val="11"/>
        <color rgb="FF000000"/>
        <rFont val="Arial"/>
        <family val="2"/>
      </rPr>
      <t xml:space="preserve">Hallazgo No. 11. Administrativo-Disciplinario Implementación Sistema de Información Planificador de Recursos Empresariales  ERP Denuncia 2021-208386-82111-SE 
</t>
    </r>
    <r>
      <rPr>
        <u/>
        <sz val="11"/>
        <color rgb="FF000000"/>
        <rFont val="Arial"/>
        <family val="2"/>
      </rPr>
      <t>Falta de planeación en la estructuración de la Orden de compra 56640, así como deficiencias en el seguimiento, supervisión y control en la ejecución, teniendo en cuenta que se contrato un sistema que debía implementarse en 2,5 meses y ha sido prorrogado en 11 meses y 26 días.</t>
    </r>
  </si>
  <si>
    <r>
      <rPr>
        <sz val="11"/>
        <rFont val="Arial"/>
        <family val="2"/>
      </rPr>
      <t xml:space="preserve">Realizar el seguimiento de la ejecución presupuestal de los gastos de funcionamiento (Semáforo) y los gastos de inversión (Cadena de Valor) en forma mensual </t>
    </r>
    <r>
      <rPr>
        <sz val="10"/>
        <rFont val="Arial"/>
        <family val="2"/>
      </rPr>
      <t xml:space="preserve">y  presentarlo a la Alta Dirección y al comité de contratación para realizar el seguimiento y   evaluar los procesos contractuales  que no se hallan adelantado y los que están curso. </t>
    </r>
  </si>
  <si>
    <t>Dirección General-Subdirección Administrativa y Financiera-Planeación Estratégica</t>
  </si>
  <si>
    <r>
      <rPr>
        <sz val="11"/>
        <rFont val="Arial"/>
        <family val="2"/>
      </rPr>
      <t xml:space="preserve">Por medio de las actas No. 01, 02, 03, 04 y 05 de los meses de enero a mayo de 2022, se han realizado los seguimientos del presupuesto de inversión y funcionamiento en los comités directivos, en los cuales se ha informado acerca del avance de los procesos de contratación de la entidad de acuerdo con la información presentada por el proceso de Gestión Financiera y la cadena de valor presentada por Planeación Estratégica.  </t>
    </r>
    <r>
      <rPr>
        <b/>
        <sz val="11"/>
        <rFont val="Arial"/>
        <family val="2"/>
      </rPr>
      <t>Numeral 1 y Anexo
Las actas se presentaran en la reunión de avance para la suscripción.
Por lo tanto se ha dado cumplimiento a la acción de Mejora Establecida en el Plan de Mejoramiento</t>
    </r>
  </si>
  <si>
    <t>Se cargaron las actas 01, 02, 03 y 04 de enero, febrero, marzo y abril respectivamente, pero no las correspondientes al segundo semestre de 2022 que evidencien el  seguimiento de la ejecución presupuestal de los gastos de funcionamiento (Semáforo) y los gastos de inversión (Cadena de Valor) en forma mensual</t>
  </si>
  <si>
    <t>Se cargaron las actas 06, 07, 08 y 09 de Junio, julio, agosto y septiembre de 2022, faltan las del mes de Octubre, Noviembre y Diciembre del Comité Directivo.</t>
  </si>
  <si>
    <t>PLANEACION ESTRATEGICA-GESTION FINANCIERA</t>
  </si>
  <si>
    <r>
      <rPr>
        <b/>
        <u/>
        <sz val="11"/>
        <color rgb="FF000000"/>
        <rFont val="Arial"/>
        <family val="2"/>
      </rPr>
      <t xml:space="preserve">Hallazgo No. 11. Administrativo-Disciplinario Implementación Sistema de Información Planificador de Recursos Empresariales  ERP Denuncia 2021-208386-82111-SE 
</t>
    </r>
    <r>
      <rPr>
        <u/>
        <sz val="11"/>
        <color rgb="FF000000"/>
        <rFont val="Arial"/>
        <family val="2"/>
      </rPr>
      <t>Falta de planeación en la estructuración de la Orden de compra 56640, así como deficiencias en el seguimiento, supervisión y control en la ejecución, teniendo en cuenta que se contrato un sistema que debía implementarse en 2,5 meses y ha sido prorrogado en 11 meses y 26 días.</t>
    </r>
  </si>
  <si>
    <t>Establecer un calendario contractual, con el fin de estimar si es necesario gestionar Vigencias Futuras por parte de la Entidad, realizarle seguimiento  y presentarlo al Comité de Contratación para la toma de decisiones</t>
  </si>
  <si>
    <t>Calendario Trimestral</t>
  </si>
  <si>
    <r>
      <rPr>
        <sz val="11"/>
        <rFont val="Arial"/>
        <family val="2"/>
      </rPr>
      <t xml:space="preserve">No se evidencio el calendario contractual, presentado al Comité de Contratación. Se cargó la ejecución presupuestal y la lista de asistencia al comité del 07 de marzo de 2022, pero no el Acta con el fin de verificar los temas tratados.
</t>
    </r>
    <r>
      <rPr>
        <b/>
        <sz val="11"/>
        <rFont val="Arial"/>
        <family val="2"/>
      </rPr>
      <t xml:space="preserve">Por lo tanto, la acción de Mejora no presenta Avance en el Plan de Mejoramiento.
</t>
    </r>
  </si>
  <si>
    <t>Se cargó un archivo denominado calendario contractual, ejeución presupuesta 30-2021, listado de asistencia 07 de marzo de 2022; pero no fue posible su apertura, ya que los mismos presentan fallas al descargarse.
De igual forma, es necesario tener en cuenta que los mismos deben corresponder al segundo semestre de 2022</t>
  </si>
  <si>
    <t>Son cuatro seguimientos, del año y se cargó evidencia únicamente del tercer trimestre de 2022. Asimismo el acta se encuentra sin firma.</t>
  </si>
  <si>
    <r>
      <rPr>
        <b/>
        <u/>
        <sz val="11"/>
        <color rgb="FF000000"/>
        <rFont val="Arial"/>
        <family val="2"/>
      </rPr>
      <t xml:space="preserve">Hallazgo No. 11. Administrativo-Disciplinario Implementación Sistema de Información Planificador de Recursos Empresariales  ERP Denuncia 2021-208386-82111-SE 
</t>
    </r>
    <r>
      <rPr>
        <u/>
        <sz val="11"/>
        <color rgb="FF000000"/>
        <rFont val="Arial"/>
        <family val="2"/>
      </rPr>
      <t>Falta de planeación en la estructuración de la Orden de compra 56640, así como deficiencias en el seguimiento, supervisión y control en la ejecución, teniendo en cuenta que se contrato un sistema que debía implementarse en 2,5 meses y ha sido prorrogado en 11 meses y 26 días.</t>
    </r>
  </si>
  <si>
    <t>Realizar  el mantenimiento evolutivo, del  sistema de Información  ERP (Planificador de recursos empresariales), con relación al módulo de inventarios, Activos fijos y nomina   y realizar los respectivos seguimientos trimestrales</t>
  </si>
  <si>
    <t>Seguimientos</t>
  </si>
  <si>
    <t>Dirección General-Subdirección Administrativa y Financiera-Gestión TI</t>
  </si>
  <si>
    <t>GESTION TI</t>
  </si>
  <si>
    <r>
      <rPr>
        <sz val="11"/>
        <rFont val="Arial"/>
        <family val="2"/>
      </rPr>
      <t xml:space="preserve">Durante el Primer semestre de 2022, no se realizó  mantenimiento evolutivo del sistema ERP, debido a que la DNBC se encontraba en Ley de Garantias. 
</t>
    </r>
    <r>
      <rPr>
        <b/>
        <sz val="11"/>
        <rFont val="Arial"/>
        <family val="2"/>
      </rPr>
      <t xml:space="preserve">
Por lo tanto, la acción de Mejora no presenta Avance en el Plan de Mejoramiento.</t>
    </r>
  </si>
  <si>
    <t>Suscripción de la orden de compra agregación IAD Software I - Fárbicantes, de Colombia Compra Eficiente  N° 94781 del 18 de agosto de 2022, a través de la cual se contrató el soporte técnico al sistema ERP.
Se realiza reunión de articulación con el proveedor para inicio de la prestación del servicio de soporte el 24 de agosto de 2022.
Se realiza sesión para planeación y seguimiento a la ejecución de migración de tenant 2020 a tenant 2022 (22 al 29 de septiembre). Se adjunta informe de migración.
Se realiza reunión de seguimiento el 24 de octubre 2022 respecto a la prestación de soporte al ERP. Se anexa informe de seguimiento de consumo de horas.https://dnbcgovco-my.sharepoint.com/personal/claudia_quintero_dnbc_gov_co/_layouts/15/onedrive.aspx?FolderCTID=0x012000FAE069AFB9ECED4AA59ADD7FCA8ED8BD&amp;id=%2Fpersonal%2Fclaudia%5Fquintero%5Fdnbc%5Fgov%5Fco%2FDocuments%2FAVANCE%20CGR%202022%2FPM%20suscrito%20vigencia%20%202020%2FSegundo%20Semestre%20de%202022%2FHallazgo%2011%2FRealizar%20el%20mantenimiento%20evolutivo%20Del%20ERP</t>
  </si>
  <si>
    <t>Se cargó una imagen que no evidencia la generación del mantenimiento evolutivo del sistema ERP</t>
  </si>
  <si>
    <t xml:space="preserve">Se cargó una imagen que no evidencia la generación del mantenimiento evolutivo del sistema ERP., asi como informe de seguimiento de horas de soporte pero hace falta la generación de los respectivos seguimientos trimestrales es decir dos(2) segundo semestre ya que el contrato se generó en este semestre </t>
  </si>
  <si>
    <r>
      <rPr>
        <b/>
        <u/>
        <sz val="11"/>
        <color rgb="FF000000"/>
        <rFont val="Arial"/>
        <family val="2"/>
      </rPr>
      <t xml:space="preserve">Hallazgo No. 11. Administrativo-Disciplinario Implementación Sistema de Información Planificador de Recursos Empresariales  ERP Denuncia 2021-208386-82111-SE 
</t>
    </r>
    <r>
      <rPr>
        <u/>
        <sz val="11"/>
        <color rgb="FF000000"/>
        <rFont val="Arial"/>
        <family val="2"/>
      </rPr>
      <t>Falta de planeación en la estructuración de la Orden de compra 56640, así como deficiencias en el seguimiento, supervisión y control en la ejecución, teniendo en cuenta que se contrato un sistema que debía implementarse en 2,5 meses y ha sido prorrogado en 11 meses y 26 días.</t>
    </r>
  </si>
  <si>
    <r>
      <rPr>
        <sz val="11"/>
        <color rgb="FF000000"/>
        <rFont val="Arial"/>
        <family val="2"/>
      </rPr>
      <t xml:space="preserve">Mediante las actas No. 01, 02 y 03 de 2022, se  realizaron mesas de trabajo con el fin de revisar la normatividad vigente y las respectiva implementación en la DNBC de la  entrada en vigencia de la ley 2094 de 2021.
De igual forma, se solicitó mediante correo electrónico de fecha  21 de abril de 2022 a la DAFP solicitando concepto para esta aplicabilidad dada la estructura que tiene la DNBC  realizó el 21 de abril de 2022.
No obstante, a la fecha no se han adelantado las  acciones disciplinarias a que haya lugar por el incumplimiento a los procedimientos y manuales establecidos por la entidad.
</t>
    </r>
    <r>
      <rPr>
        <b/>
        <sz val="11"/>
        <color rgb="FF000000"/>
        <rFont val="Arial"/>
        <family val="2"/>
      </rPr>
      <t>Por lo tanto, la acción de Mejora no presenta Avance en el Plan de Mejoramiento.</t>
    </r>
  </si>
  <si>
    <r>
      <rPr>
        <sz val="11"/>
        <color rgb="FF000000"/>
        <rFont val="Arial"/>
        <family val="2"/>
      </rPr>
      <t xml:space="preserve">Mediante el expediente No. 008/2022 del 2 de diciembre de 2022 se realiza el auto que avoca conocimiento del proceso.
</t>
    </r>
    <r>
      <rPr>
        <b/>
        <sz val="11"/>
        <color rgb="FF000000"/>
        <rFont val="Arial"/>
        <family val="2"/>
      </rPr>
      <t>Por lo tanto, se dió cumplimiento a la acción de mejora establecida en el Plan de Mejoramiento</t>
    </r>
  </si>
  <si>
    <t xml:space="preserve">Mediante el expediente No. 008/2022 del 2 de diciembre de 2022 se realiza el auto que avoca conocimiento del proceso.
</t>
  </si>
  <si>
    <r>
      <rPr>
        <b/>
        <u/>
        <sz val="11"/>
        <color rgb="FF000000"/>
        <rFont val="Arial"/>
        <family val="2"/>
      </rPr>
      <t>Hallazgo No. 1. Implementación formulario de Radicación y Consulta PQRSD y Actualización del Sistema de Gestión Documental ORFEO</t>
    </r>
    <r>
      <rPr>
        <sz val="11"/>
        <color rgb="FF000000"/>
        <rFont val="Arial"/>
        <family val="2"/>
      </rPr>
      <t xml:space="preserve">. En desarrollo de la obligación específica “Diagnóstico, actualización y 
mantenimiento al Sistema de Gestión Documental ORFEO” , se establece que no se implementó la totalidad de los requerimientos especificados y no se pusieron en correcto funcionamiento los componentes de software a entregar,. Así mismo, no se evidenció que se hayan realizado los ajustes y actualizaciones requeridas al Sistema de Gestión Documental ORFEO. </t>
    </r>
  </si>
  <si>
    <t xml:space="preserve">Falencias en la supervisión realizada a la ejecución del contrato 078 de 2019 por la deficiente verificación del correcto funcionamiento de los productos entregados por el contratista y recibidos por la DNBC. Así mismo, presuntas deficiencias en la ejecución del objeto contractual y las obligaciones específicas por parte del contratista. Igualmente, deficiencias en la gestión llevada a cabo en la Entidad para procurar el correcto funcionamiento del objeto contratado por parte de la DNBC, en respeto de los principios de economía, eficiencia y eficacia.
</t>
  </si>
  <si>
    <t>Implementar acciones tendientes a la mejora en la funcionalidad de las PQRSD</t>
  </si>
  <si>
    <t>Notificación  automatica al correo electrónico de la cuenta del usuario de la oficina de atención al ciudadano cuando se radica una PQRDS</t>
  </si>
  <si>
    <r>
      <rPr>
        <sz val="11"/>
        <rFont val="Arial"/>
        <family val="2"/>
      </rPr>
      <t xml:space="preserve">Notificación  automáticamente al correo electrónico de la cuenta del usuario de la oficina de atención al ciudadano cuando se radica una PQRDS
</t>
    </r>
    <r>
      <rPr>
        <sz val="11"/>
        <color rgb="FFFF0000"/>
        <rFont val="Arial"/>
        <family val="2"/>
      </rPr>
      <t>Notificación</t>
    </r>
  </si>
  <si>
    <t>Dirección General - Subdirección Administrativa y Financiera-Gestión TI</t>
  </si>
  <si>
    <r>
      <rPr>
        <b/>
        <sz val="11"/>
        <rFont val="Arial"/>
        <family val="2"/>
      </rPr>
      <t>Mediante correo electrónico del 26 de Julio de 2022, el señor Director de la DNBC, solicitó modificación de la Actividad/Descripción y de la Unidad de Medida.</t>
    </r>
    <r>
      <rPr>
        <sz val="11"/>
        <rFont val="Arial"/>
        <family val="2"/>
      </rPr>
      <t xml:space="preserve">
El sistema ORFEO genera automáticamente una notificación  por parte del correo atencionciudadano@dnbc.gov.co; al usuario  (funcionario y/o contratista) que debe contestar la PQRSD que llegue a la entidad. (Notificaciones que el sistema envia dos(2) por semana)
</t>
    </r>
    <r>
      <rPr>
        <b/>
        <sz val="11"/>
        <rFont val="Arial"/>
        <family val="2"/>
      </rPr>
      <t>Por lo tanto, se dado cumplimiento a la acción de mejora establecida en el Plan de Mejoramiento.</t>
    </r>
  </si>
  <si>
    <t>Se habilitó una tarea automática para que el sistema genere de forma automática notificación a los usuarios respecto al vencimiento de PQRSD asignadas.</t>
  </si>
  <si>
    <t>Se cargó un documento donde se señala que está notificación está funcionando en la entidad. No obstante, no se cargaron evidencias de su ejecución</t>
  </si>
  <si>
    <t>Se está generando automáticamente el Correo electrónico donde se  está notificando la radicaciónd e una PQRSD</t>
  </si>
  <si>
    <r>
      <rPr>
        <b/>
        <u/>
        <sz val="11"/>
        <color rgb="FF000000"/>
        <rFont val="Arial"/>
        <family val="2"/>
      </rPr>
      <t>Hallazgo No. 1. Implementación formulario de Radicación y Consulta PQRSD y Actualización del Sistema de Gestión Documental ORFEO</t>
    </r>
    <r>
      <rPr>
        <sz val="11"/>
        <color rgb="FF000000"/>
        <rFont val="Arial"/>
        <family val="2"/>
      </rPr>
      <t xml:space="preserve">. En desarrollo de la obligación específica “Diagnóstico, actualización y 
mantenimiento al Sistema de Gestión Documental ORFEO” , se establece que no se implementó la totalidad de los requerimientos especificados y no se pusieron en correcto funcionamiento los componentes de software a entregar,. Así mismo, no se evidenció que se hayan realizado los ajustes y actualizaciones requeridas al Sistema de Gestión Documental ORFEO. </t>
    </r>
  </si>
  <si>
    <t>Listados emitidos por el Orfeo que permita establecer el estado actual del trámite de las PQRSD</t>
  </si>
  <si>
    <r>
      <rPr>
        <sz val="11"/>
        <rFont val="Arial"/>
        <family val="2"/>
      </rPr>
      <t xml:space="preserve">Trazabilidad emitida por el ORFEO que permita establecer el estado actual del trámite de la PQRDS consultada  
</t>
    </r>
    <r>
      <rPr>
        <sz val="11"/>
        <color rgb="FFFF0000"/>
        <rFont val="Arial"/>
        <family val="2"/>
      </rPr>
      <t>Listados emitidos por el Orfeo que permita establecer el estado actual del trámite de las PQRSD</t>
    </r>
  </si>
  <si>
    <r>
      <rPr>
        <b/>
        <sz val="11"/>
        <rFont val="Arial"/>
        <family val="2"/>
      </rPr>
      <t>Mediante correo electrónico del 26 de julio de 2022, el señor Director de la DNBC, solicitó modificación de la Actividad/Descripción y de la Unidad de Medida.</t>
    </r>
    <r>
      <rPr>
        <sz val="11"/>
        <rFont val="Arial"/>
        <family val="2"/>
      </rPr>
      <t xml:space="preserve">
Se evidenció que el usuario desde la página web, en la opción de consulta  Link de Consulta: http://40.75.99.166/dnbc/consultaWeb/principal.php?fechah=070622_1654614652&amp;pasar=no&amp;verdatos=no&amp;idRadicado=20221140151902&amp;estadosTot=c4769bfa2317ef86e61bfa7191255678
</t>
    </r>
    <r>
      <rPr>
        <b/>
        <sz val="11"/>
        <rFont val="Arial"/>
        <family val="2"/>
      </rPr>
      <t>Por lo tanto, se dado cumplimiento a la acción de mejora establecida en el Plan de Mejoramiento.</t>
    </r>
  </si>
  <si>
    <t>Se habilitó formulario en la página web que permite a los usuarios consultar el estado de la PQRSD.
https://dnbc.gov.co/pqrsd</t>
  </si>
  <si>
    <r>
      <rPr>
        <sz val="11"/>
        <rFont val="Arial"/>
        <family val="2"/>
      </rPr>
      <t xml:space="preserve">El usuario desde la página web, en la opción de consulta  Link de Consulta: http://40.75.99.166/dnbc/consultaWeb/principal.php?fechah=070622_1654614652&amp;pasar=no&amp;verdatos=no&amp;idRadicado=20221140151902&amp;estadosTot=c4769bfa2317ef86e61bfa7191255678, puede consultar el estado de la solicitud.
</t>
    </r>
    <r>
      <rPr>
        <b/>
        <sz val="11"/>
        <rFont val="Arial"/>
        <family val="2"/>
      </rPr>
      <t>No obstante, no se cargaron evidencias de los listados emitidos por el Orfeo que permita establecer el estado actual del trámite de las PQRSD</t>
    </r>
  </si>
  <si>
    <t xml:space="preserve">El usuario desde la página web, en la opción de consulta  Link de Consulta: http://40.75.99.166/dnbc/consultaWeb/principal.php?fechah=070622_1654614652&amp;pasar=no&amp;verdatos=no&amp;idRadicado=20221140151902&amp;estadosTot=c4769bfa2317ef86e61bfa7191255678, puede consultar el estado de la solicitud.
</t>
  </si>
  <si>
    <r>
      <rPr>
        <b/>
        <u/>
        <sz val="11"/>
        <color rgb="FF000000"/>
        <rFont val="Arial"/>
        <family val="2"/>
      </rPr>
      <t>Hallazgo No. 1. Implementación formulario de Radicación y Consulta PQRSD y Actualización del Sistema de Gestión Documental ORFEO</t>
    </r>
    <r>
      <rPr>
        <sz val="11"/>
        <color rgb="FF000000"/>
        <rFont val="Arial"/>
        <family val="2"/>
      </rPr>
      <t xml:space="preserve">. En desarrollo de la obligación específica “Diagnóstico, actualización y 
mantenimiento al Sistema de Gestión Documental ORFEO” , se establece que no se implementó la totalidad de los requerimientos especificados y no se pusieron en correcto funcionamiento los componentes de software a entregar,. Así mismo, no se evidenció que se hayan realizado los ajustes y actualizaciones requeridas al Sistema de Gestión Documental ORFEO. </t>
    </r>
  </si>
  <si>
    <t>Formulario PQRSD de la página web de la entidad estabilizado.</t>
  </si>
  <si>
    <r>
      <rPr>
        <sz val="11"/>
        <rFont val="Arial"/>
        <family val="2"/>
      </rPr>
      <t xml:space="preserve">Formulario PQRSD de la página web de la entidad estabilizado.
</t>
    </r>
    <r>
      <rPr>
        <sz val="11"/>
        <color rgb="FFFF0000"/>
        <rFont val="Arial"/>
        <family val="2"/>
      </rPr>
      <t>Formulario PQRSD</t>
    </r>
  </si>
  <si>
    <r>
      <rPr>
        <b/>
        <sz val="11"/>
        <color rgb="FF000000"/>
        <rFont val="Arial"/>
        <family val="2"/>
      </rPr>
      <t xml:space="preserve">Mediante correo electrónico del 26 de Julio de 2022, el señor Director de la DNBC, solicitó modificación de la Actividad/Descripción y de la Unidad de Medida.
</t>
    </r>
    <r>
      <rPr>
        <sz val="11"/>
        <color rgb="FF000000"/>
        <rFont val="Arial"/>
        <family val="2"/>
      </rPr>
      <t xml:space="preserve">
Se generó el ajuste del Formulario PQRSD de la página web de la entidad en linea, es decir el usuario diligencia directamente el formulario e ingresa los datos para registrar una PQRSD 
Evidencia. Link http://40.75.99.166/orfeo3/formularioPqrsd/formulario.php
</t>
    </r>
    <r>
      <rPr>
        <b/>
        <sz val="11"/>
        <color rgb="FF000000"/>
        <rFont val="Arial"/>
        <family val="2"/>
      </rPr>
      <t>Por lo tanto se dado cumplimiento a la acción de mejora establecida en el Plan de Mejoramiento.</t>
    </r>
    <r>
      <rPr>
        <sz val="11"/>
        <color rgb="FF000000"/>
        <rFont val="Arial"/>
        <family val="2"/>
      </rPr>
      <t xml:space="preserve">
</t>
    </r>
  </si>
  <si>
    <t>Se realizaron ajustes al formulario de PQRSD en ambiente productio para mejorar las funcionalidades de este, entre los que se encuentran:
1. Habilitó la posibilidad realizar peticiones adjuntando archivos a la plataforma.
2. Se creo una sección descriptiva de PQRSD, donde se detalla cada una de las tipologías de PQRSD, como facilidad para el usuario.
3. Se incluyó en las tipologías la "solicitud de información."
4. Se revisaron los nombres de los campos de captura del formulario de PQRSD, alineandolo a buenas prácticas en términos de lenguaje claro.
5. Se habilitó CAPTCHA para mitigar riesgo de ataques de DDoS sobre el formulario.
6. Se vinculó la política de tratamiento de datos pesonales al formulario PQRSD para conocimiento del usuario previo a su remisión (Resolución 398 de 30 de junio de 2022).</t>
  </si>
  <si>
    <r>
      <rPr>
        <sz val="11"/>
        <color rgb="FF000000"/>
        <rFont val="Arial"/>
        <family val="2"/>
      </rPr>
      <t xml:space="preserve">Se generó el ajuste del Formulario PQRSD de la página web de la entidad en linea, es decir el usuario diligencia directamente el formulario e ingresa los datos para registrar una PQRSD 
Evidencia. Link http://40.75.99.166/orfeo3/formularioPqrsd/formulario.php
</t>
    </r>
    <r>
      <rPr>
        <b/>
        <sz val="11"/>
        <color rgb="FF000000"/>
        <rFont val="Arial"/>
        <family val="2"/>
      </rPr>
      <t>Por lo tanto se dado cumplimiento a la acción de mejora establecida en el Plan de Mejoramiento.</t>
    </r>
    <r>
      <rPr>
        <sz val="11"/>
        <color rgb="FF000000"/>
        <rFont val="Arial"/>
        <family val="2"/>
      </rPr>
      <t xml:space="preserve">
</t>
    </r>
  </si>
  <si>
    <t xml:space="preserve">Se generó el ajuste del Formulario PQRSD de la página web de la entidad en linea, es decir el usuario diligencia directamente el formulario e ingresa los datos para registrar una PQRSD 
Evidencia. Link http://40.75.99.166/orfeo3/formularioPqrsd/formulario.php
</t>
  </si>
  <si>
    <r>
      <rPr>
        <b/>
        <u/>
        <sz val="11"/>
        <color rgb="FF000000"/>
        <rFont val="Arial"/>
        <family val="2"/>
      </rPr>
      <t>Hallazgo No. 1. Implementación formulario de Radicación y Consulta PQRSD y Actualización del Sistema de Gestión Documental ORFEO</t>
    </r>
    <r>
      <rPr>
        <sz val="11"/>
        <color rgb="FF000000"/>
        <rFont val="Arial"/>
        <family val="2"/>
      </rPr>
      <t xml:space="preserve">. En desarrollo de la obligación específica “Diagnóstico, actualización y mantenimiento al Sistema de Gestión Documental ORFEO” , se establece que no se implementó la totalidad de los requerimientos especificados y no se pusieron en correcto funcionamiento los componentes de software a entregar,. Así mismo, no se evidenció que se hayan realizado los ajustes y actualizaciones requeridas al Sistema de Gestión Documental ORFEO. </t>
    </r>
  </si>
  <si>
    <t>Implementar acciones tendientes a la mejora en la funcionalidad en el sistema ORFEO</t>
  </si>
  <si>
    <t xml:space="preserve">
Actualización del software de digitalización del ORFEO.</t>
  </si>
  <si>
    <r>
      <rPr>
        <sz val="11"/>
        <rFont val="Arial"/>
        <family val="2"/>
      </rPr>
      <t xml:space="preserve">Actualización del software de digitalización del ORFEO.
</t>
    </r>
    <r>
      <rPr>
        <sz val="11"/>
        <color rgb="FFFF0000"/>
        <rFont val="Arial"/>
        <family val="2"/>
      </rPr>
      <t>Actualización Sofware</t>
    </r>
  </si>
  <si>
    <r>
      <rPr>
        <b/>
        <sz val="11"/>
        <rFont val="Arial"/>
        <family val="2"/>
      </rPr>
      <t xml:space="preserve">
Mediante correo electrónico del 26 de Julio de 2022, el señor Director de la DNBC, solicitó modificación de la Actividad/Descripción y de la Unidad de Medida.
</t>
    </r>
    <r>
      <rPr>
        <sz val="11"/>
        <rFont val="Arial"/>
        <family val="2"/>
      </rPr>
      <t xml:space="preserve">
La DNBC no ha iniciado el proceso de Actualización del software de digitalización del ORFEO.
</t>
    </r>
    <r>
      <rPr>
        <b/>
        <sz val="11"/>
        <rFont val="Arial"/>
        <family val="2"/>
      </rPr>
      <t xml:space="preserve">
Por lo tanto, la acción de Mejora no presenta Avance en el Plan de Mejoramiento.</t>
    </r>
  </si>
  <si>
    <t>Se adquirió scanner para digitalización de los documentos, el cual cuenta con el software de digitalización corrrespondiente. Adquirido a través de la OC 62662, con la empresa Crear de Colombia.
Adicionalmente se habilitó funcionalidad en ORFEO que permite completar el ciclo de digitalización de documentos a través de la impresión web del sticker.</t>
  </si>
  <si>
    <t>Se cargó como evidencia la adquisición de Tres (3) scaner; no obstante,la acción hace referencia es a la  Actualización del software de digitalización del ORFEO.
Por lo tanto, esta evidencia no soporta la acción de mejora.</t>
  </si>
  <si>
    <r>
      <rPr>
        <b/>
        <u/>
        <sz val="11"/>
        <color rgb="FF000000"/>
        <rFont val="Arial"/>
        <family val="2"/>
      </rPr>
      <t>Hallazgo No. 1. Implementación formulario de Radicación y Consulta PQRSD y Actualización del Sistema de Gestión Documental ORFEO</t>
    </r>
    <r>
      <rPr>
        <sz val="11"/>
        <color rgb="FF000000"/>
        <rFont val="Arial"/>
        <family val="2"/>
      </rPr>
      <t xml:space="preserve">. En desarrollo de la obligación específica “Diagnóstico, actualización y 
mantenimiento al Sistema de Gestión Documental ORFEO” , se establece que no se implementó la totalidad de los requerimientos especificados y no se pusieron en correcto funcionamiento los componentes de software a entregar,. Así mismo, no se evidenció que se hayan realizado los ajustes y actualizaciones requeridas al Sistema de Gestión Documental ORFEO. </t>
    </r>
  </si>
  <si>
    <t>Actualización del módulo de firma digital y mecánica del ORFEO</t>
  </si>
  <si>
    <r>
      <rPr>
        <sz val="11"/>
        <rFont val="Arial"/>
        <family val="2"/>
      </rPr>
      <t xml:space="preserve">Actualización del módulo de firma digital y mecánica del ORFEO
</t>
    </r>
    <r>
      <rPr>
        <sz val="11"/>
        <color rgb="FFFF0000"/>
        <rFont val="Arial"/>
        <family val="2"/>
      </rPr>
      <t>Actualización Sofware</t>
    </r>
  </si>
  <si>
    <r>
      <rPr>
        <sz val="11"/>
        <rFont val="Arial"/>
        <family val="2"/>
      </rPr>
      <t xml:space="preserve">
</t>
    </r>
    <r>
      <rPr>
        <b/>
        <sz val="11"/>
        <rFont val="Arial"/>
        <family val="2"/>
      </rPr>
      <t>Mediante correo electrónico del  26 de Julio de 2022, el señor Director de la DNBC, solicitó modificación de la Actividad/Descripción,  Unidad de Medida y Plazo en Semanas.</t>
    </r>
    <r>
      <rPr>
        <sz val="11"/>
        <rFont val="Arial"/>
        <family val="2"/>
      </rPr>
      <t xml:space="preserve">
La DNBC no ha iniciado el proceso de Actualización del sofware con relación a la digitalización y firmas digitales
</t>
    </r>
    <r>
      <rPr>
        <b/>
        <sz val="11"/>
        <rFont val="Arial"/>
        <family val="2"/>
      </rPr>
      <t xml:space="preserve">
Por lo tanto, la acción de Mejora no presenta Avance en el Plan de Mejoramiento.
</t>
    </r>
  </si>
  <si>
    <t>El requerimiento se encuentra identificado para ser trabajado, priorizado y ser atendido en primer semetre de 2023.</t>
  </si>
  <si>
    <t>El documento cargado no evidencia la Actualización del módulo de firma digital y mecánica del ORFEO</t>
  </si>
  <si>
    <t xml:space="preserve">El documento cargado no evidencia la Actualización del módulo de firma digital y mecánica del ORFEO
</t>
  </si>
  <si>
    <r>
      <rPr>
        <b/>
        <u/>
        <sz val="11"/>
        <color rgb="FF000000"/>
        <rFont val="Arial"/>
        <family val="2"/>
      </rPr>
      <t>Hallazgo No. 1. Implementación formulario de Radicación y Consulta PQRSD y Actualización del Sistema de Gestión Documental ORFEO</t>
    </r>
    <r>
      <rPr>
        <sz val="11"/>
        <color rgb="FF000000"/>
        <rFont val="Arial"/>
        <family val="2"/>
      </rPr>
      <t xml:space="preserve">. En desarrollo de la obligación específica “Diagnóstico, actualización y 
mantenimiento al Sistema de Gestión Documental ORFEO” , se establece que no se implementó la totalidad de los requerimientos especificados y no se pusieron en correcto funcionamiento los componentes de software a entregar,. Así mismo, no se evidenció que se hayan realizado los ajustes y actualizaciones requeridas al Sistema de Gestión Documental ORFEO. </t>
    </r>
  </si>
  <si>
    <t xml:space="preserve">
Generar políticas de Backups para el Sistema Documental ORDEO.</t>
  </si>
  <si>
    <r>
      <rPr>
        <sz val="11"/>
        <rFont val="Arial"/>
        <family val="2"/>
      </rPr>
      <t xml:space="preserve">Generar políticas de Backups para el Sistema Documental ORDEO.
</t>
    </r>
    <r>
      <rPr>
        <sz val="11"/>
        <color rgb="FFFF0000"/>
        <rFont val="Arial"/>
        <family val="2"/>
      </rPr>
      <t>Políticas de Backups</t>
    </r>
  </si>
  <si>
    <r>
      <rPr>
        <sz val="11"/>
        <rFont val="Arial"/>
        <family val="2"/>
      </rPr>
      <t xml:space="preserve">
</t>
    </r>
    <r>
      <rPr>
        <b/>
        <sz val="11"/>
        <rFont val="Arial"/>
        <family val="2"/>
      </rPr>
      <t>Mediante correo electrónico del 26 de julio de 2022, el señor Director de la DNBC, solicitó modificación de la Actividad/Descripción y de la Unidad de Medida.</t>
    </r>
    <r>
      <rPr>
        <sz val="11"/>
        <rFont val="Arial"/>
        <family val="2"/>
      </rPr>
      <t xml:space="preserve">
Se realizan backups del Orfeo de manera automática por intermedio de MICROSOF (AZURE) y del Sistema RUE con ORACLE. No obstante, no se ha generado políticas de Backups para el Sistema Documental ORDEO
</t>
    </r>
    <r>
      <rPr>
        <b/>
        <sz val="11"/>
        <rFont val="Arial"/>
        <family val="2"/>
      </rPr>
      <t>Por lo tanto, la acción de Mejora no presenta Avance en el Plan de Mejoramiento.</t>
    </r>
  </si>
  <si>
    <t>Las políticas de backup a ORFEO están configuradas y se están ejecutando al  servidor que soporta la operación del sistema de información.</t>
  </si>
  <si>
    <t>Se realizan backups del Orfeo de manera automática por intermedio de MICROSOF (AZURE) y del Sistema RUE con ORACLE. No obstante, no se ha generado políticas de Backups para el Sistema Documental ORDEO</t>
  </si>
  <si>
    <t>Se realizan backups del Orfeo de manera automática por intermedio de MICROSOF (AZURE) y del Sistema RUE con ORACLE. Se cargó  un Instructivo de copias de respaldo, pero el mismo no cuenta con código, versión ni vigencia, es decir no está implementado en la entidad.</t>
  </si>
  <si>
    <r>
      <rPr>
        <b/>
        <u/>
        <sz val="11"/>
        <color rgb="FF000000"/>
        <rFont val="Arial"/>
        <family val="2"/>
      </rPr>
      <t>Hallazgo No. 1. Implementación formulario de Radicación y Consulta PQRSD y Actualización del Sistema de Gestión Documental ORFEO</t>
    </r>
    <r>
      <rPr>
        <sz val="11"/>
        <color rgb="FF000000"/>
        <rFont val="Arial"/>
        <family val="2"/>
      </rPr>
      <t xml:space="preserve">. En desarrollo de la obligación específica “Diagnóstico, actualización y 
mantenimiento al Sistema de Gestión Documental ORFEO” , se establece que no se implementó la totalidad de los requerimientos especificados y no se pusieron en correcto funcionamiento los componentes de software a entregar,. Así mismo, no se evidenció que se hayan realizado los ajustes y actualizaciones requeridas al Sistema de Gestión Documental ORFEO. </t>
    </r>
  </si>
  <si>
    <t>Implementar acciones tendientes a la mejora en la funcionalidad PQRSD y en el sistema ORFEO de la entidad.</t>
  </si>
  <si>
    <t xml:space="preserve">
Sistema ORFEO ajustado a las necesidades de mantenimiento de la entidad de acuerdo a su prioridad.</t>
  </si>
  <si>
    <r>
      <rPr>
        <sz val="11"/>
        <rFont val="Arial"/>
        <family val="2"/>
      </rPr>
      <t xml:space="preserve">Sistema ORFEO ajustado a las necesidades de mantenimiento de la entidad de acuerdo a su proiridad.
</t>
    </r>
    <r>
      <rPr>
        <sz val="11"/>
        <color rgb="FFFF0000"/>
        <rFont val="Arial"/>
        <family val="2"/>
      </rPr>
      <t>Actualización Sofware</t>
    </r>
  </si>
  <si>
    <r>
      <rPr>
        <b/>
        <sz val="11"/>
        <rFont val="Arial"/>
        <family val="2"/>
      </rPr>
      <t xml:space="preserve">Mediante correo electrónico del 26 de julio de 2022, el señor Director de la DNBC, solicitó modificación de la Actividad/Descripción y de la Unidad de Medida.
</t>
    </r>
    <r>
      <rPr>
        <sz val="11"/>
        <rFont val="Arial"/>
        <family val="2"/>
      </rPr>
      <t>La DNBC no ha iniciado el proceso de actualización del ORFEO ajustado a las necesidades de mantenimiento de la entidad.</t>
    </r>
    <r>
      <rPr>
        <b/>
        <sz val="11"/>
        <rFont val="Arial"/>
        <family val="2"/>
      </rPr>
      <t xml:space="preserve">
Por lo tanto, la acción de Mejora no presenta Avance en el Plan de Mejoramiento.</t>
    </r>
  </si>
  <si>
    <t>Se definió plan de trabajo para evacuar el backlog (requerimientos funcionales) del sistema de información ORFEO el cual se viene adelantando conforme a la planeación. A la fecha se han entregado:
- Generar PDF en la solicitud de PQRS el cual permita caracteres especiales
- Envío de notificación de tareas en el sistema
- Impresión de sticker desde la funcionalidad de radicacion
- Reimpresión sticker web
- Mejoras a reportes de estadísticas
- Ajuste a TRD
- Desarrollo e implementacion de Captcha en formulario de PQRSD</t>
  </si>
  <si>
    <t>Se cargó soportes documentales donde se evidencia las mejoras realizadas al ORFEO, las cuales han sido solicitadas por la entidad, tales como impresión stiker, modificación de caracteres, ajuste del formulario PQRSD, entre otros.</t>
  </si>
  <si>
    <r>
      <rPr>
        <b/>
        <u/>
        <sz val="11"/>
        <color rgb="FF000000"/>
        <rFont val="Calibri"/>
        <family val="2"/>
      </rPr>
      <t>Hallazgo No. 1. Transición de 
IPv4 a IPv6 y Portal Web Compatible con IPv6 - Contrato 078 de 2019.</t>
    </r>
    <r>
      <rPr>
        <sz val="11"/>
        <color rgb="FF000000"/>
        <rFont val="Calibri"/>
        <family val="2"/>
      </rPr>
      <t>.  Se establece que no se implementó la totalidad de los requerimientos especificados, por cuanto el protocolo IPv6 implementado en la DNBC no está funcionando para generar tráfico IPv6 de la entidad hacia Internet y viceversa; y el portal web de la DNBC no es compatible con IPv6. Es de tener en 
cuenta, que la totalidad de requerimientos del contrato 078 de 2019 se recibieron a satisfacción y se pagaron en su totalidad.</t>
    </r>
  </si>
  <si>
    <t xml:space="preserve">Falencias en la supervisión realizada a la ejecución del contrato 078 de 2019 por la deficiente verificación del correcto funcionamiento de los productos entregados por el contratista y recibidos por la DNBC. Así como, deficiencias en la ejecución del objeto contractual y las obligaciones específicas por parte del contratista.
La falta de acciones de la administración tendiendes a requerir el cumplimiento de obligaciones  contractulales.
</t>
  </si>
  <si>
    <t>Implementar acciones tendientes a la transición IPV4 a IPV6</t>
  </si>
  <si>
    <t xml:space="preserve">Renovación  del  bloque IPv6 para generar tráfico IPV6 de la entidad hacia internet y viceversa. </t>
  </si>
  <si>
    <t>Entrega del Bloque de renovación</t>
  </si>
  <si>
    <r>
      <rPr>
        <sz val="11"/>
        <color rgb="FF000000"/>
        <rFont val="Arial"/>
        <family val="2"/>
      </rPr>
      <t xml:space="preserve">El Plan de Mejoramiento de este hallazgo fue suscrito y reportado ante la CGR el día 29 de Junio de 2022.  
</t>
    </r>
    <r>
      <rPr>
        <b/>
        <sz val="11"/>
        <color rgb="FF000000"/>
        <rFont val="Arial"/>
        <family val="2"/>
      </rPr>
      <t>Por lo tanto, la acción de Mejora no presenta Avance en el Plan de Mejoramiento.</t>
    </r>
  </si>
  <si>
    <t>Se renovó el bloque de direcciones IPv6 de la entidad.</t>
  </si>
  <si>
    <t>Se realizó la Renovación  del  bloque IPv6 para generar tráfico IPV6 de la entidad hacia internet y viceversa. Asimismo, el 04 de Julio de 2022, se suscribió el acuerdo de servicios con LACNIC</t>
  </si>
  <si>
    <r>
      <rPr>
        <b/>
        <u/>
        <sz val="11"/>
        <color rgb="FF000000"/>
        <rFont val="Calibri"/>
        <family val="2"/>
      </rPr>
      <t>Hallazgo No. 1. Transición de 
IPv4 a IPv6 y Portal Web Compatible con IPv6 - Contrato 078 de 2019.</t>
    </r>
    <r>
      <rPr>
        <sz val="11"/>
        <color rgb="FF000000"/>
        <rFont val="Calibri"/>
        <family val="2"/>
      </rPr>
      <t>.  Se establece que no se implementó la totalidad de los requerimientos especificados, por cuanto el protocolo IPv6 implementado en la DNBC no está funcionando para generar tráfico IPv6 de la entidad hacia Internet y viceversa; y el portal web de la DNBC no es compatible con IPv6. Es de tener en 
cuenta, que la totalidad de requerimientos del contrato 078 de 2019 se recibieron a satisfacción y se pagaron en su totalidad.</t>
    </r>
  </si>
  <si>
    <t>Configuración de IPv6 en los portales de la entidad</t>
  </si>
  <si>
    <t>Pantalla donde evidencia que el portal de la entidad  responde con el IPv6</t>
  </si>
  <si>
    <r>
      <rPr>
        <sz val="11"/>
        <color rgb="FF000000"/>
        <rFont val="Arial"/>
        <family val="2"/>
      </rPr>
      <t xml:space="preserve">El Plan de Mejoramiento de este hallazgo fue suscrito y reportado ante la CGR el día 29 de Junio de 2022.  
</t>
    </r>
    <r>
      <rPr>
        <b/>
        <sz val="11"/>
        <color rgb="FF000000"/>
        <rFont val="Arial"/>
        <family val="2"/>
      </rPr>
      <t>Por lo tanto, la acción de Mejora no presenta Avance en el Plan de Mejoramiento.</t>
    </r>
  </si>
  <si>
    <t>Se realiza la respectiva implementación de IPv6 en el portal web de la entidad, se adjuntan las respectivas evidencias.</t>
  </si>
  <si>
    <t xml:space="preserve">Se anexa el pantallazo donde la página WEB de la DNBC, se encuentra en el Test IPV6 </t>
  </si>
  <si>
    <r>
      <rPr>
        <b/>
        <u/>
        <sz val="11"/>
        <color rgb="FF000000"/>
        <rFont val="Calibri"/>
        <family val="2"/>
      </rPr>
      <t>Hallazgo No. 1. Transición de 
IPv4 a IPv6 y Portal Web Compatible con IPv6 - Contrato 078 de 2019.</t>
    </r>
    <r>
      <rPr>
        <sz val="11"/>
        <color rgb="FF000000"/>
        <rFont val="Calibri"/>
        <family val="2"/>
      </rPr>
      <t>.  Se establece que no se implementó la totalidad de los requerimientos especificados, por cuanto el protocolo IPv6 implementado en la DNBC no está funcionando para generar tráfico IPv6 de la entidad hacia Internet y viceversa; y el portal web de la DNBC no es compatible con IPv6. Es de tener en 
cuenta, que la totalidad de requerimientos del contrato 078 de 2019 se recibieron a satisfacción y se pagaron en su totalidad.</t>
    </r>
  </si>
  <si>
    <t>Trimestralmente se realizarán pruebas de monitoreo donde se verifica que los servicios se encuentren habilitados por el IPV6</t>
  </si>
  <si>
    <t>Seguimiento y monitoreo trimestral</t>
  </si>
  <si>
    <r>
      <rPr>
        <sz val="11"/>
        <color rgb="FF000000"/>
        <rFont val="Arial"/>
        <family val="2"/>
      </rPr>
      <t xml:space="preserve">El Plan de Mejoramiento de este hallazgo fue suscrito y reportado ante la CGR el día 29 de Junio de 2022.  
</t>
    </r>
    <r>
      <rPr>
        <b/>
        <sz val="11"/>
        <color rgb="FF000000"/>
        <rFont val="Arial"/>
        <family val="2"/>
      </rPr>
      <t>Por lo tanto, la acción de Mejora no presenta Avance en el Plan de Mejoramiento.</t>
    </r>
  </si>
  <si>
    <t>El 5 de diciembre del 2022 se realizó la asigación de la IPv6 en el portal de la entidad, por lo que se aporta la respectiva evidencia.</t>
  </si>
  <si>
    <t>NO se evidencia la prueba de monitoreo del trimestre de octubre a diciembre de 2022  donde se verifica que los servicios se encuentren habilitados por el IPV6</t>
  </si>
  <si>
    <t>Se evidencia, el cargue del seguimiento a lai implementación y puesta en marcha IPV 6, a septiembre y a Diciembre de 2022</t>
  </si>
  <si>
    <t>2021 erp</t>
  </si>
  <si>
    <t>2021 orfeo</t>
  </si>
  <si>
    <t>2021 ipv4</t>
  </si>
  <si>
    <t>OBSERVACIONES SEGUIMIENTO A 12 DE JULIO DE 2022</t>
  </si>
  <si>
    <r>
      <rPr>
        <b/>
        <u/>
        <sz val="11"/>
        <color rgb="FF000000"/>
        <rFont val="Arial"/>
        <family val="2"/>
      </rPr>
      <t xml:space="preserve">Hallazgo No. 02. Gestión contractual contratación directa urgencia manifiesta - contratos 188, 189 y 213 de 2020, con presunta incidencia disciplinaria.
</t>
    </r>
    <r>
      <rPr>
        <u/>
        <sz val="11"/>
        <color rgb="FF000000"/>
        <rFont val="Arial"/>
        <family val="2"/>
      </rPr>
      <t xml:space="preserve">
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
</t>
    </r>
  </si>
  <si>
    <r>
      <rPr>
        <b/>
        <sz val="11"/>
        <color rgb="FFFF0000"/>
        <rFont val="Arial"/>
        <family val="2"/>
      </rPr>
      <t>SOLICITARON AMPLIACION DE PLAZO PARA EL CARGUE DE EVIDENCIAS HASTA EL 24 DE JUNIO DE 2022</t>
    </r>
    <r>
      <rPr>
        <b/>
        <sz val="11"/>
        <rFont val="Arial"/>
        <family val="2"/>
      </rPr>
      <t xml:space="preserve">
Se evidencia la actualización del Procedimiento de Gestión de Bienes Código: PC-AD-01 Versión 4, no obstante, el mismo no establece en el numeral 6.1 PROCEMIENTO PARA LA RECEPCIÓN Y ENTREGA DE BIENES, actividad 8 la aplicabilidad del Sistema de Información (ERP), conforme se enuncia en la acción de mejora.
Lo mismo se presenta,  en los numerales 6.2 PROCEDIMIENTO PARA LA EJECUCIÓN DE INVENTARIOS FÍSICOS Y PROPIEDAD, PLANTA Y EQUIPO-PPyE y 6.3 PROCEDIMIENTO PARA EL SEGUIMIENTO DE LA PROPIEDAD, PLANTA Y EQUIPO –PpyE EN USO DIRECTO DE LA DNBC, en los cuales no se indica el manejo de este sistema.
De igual forma, no se estableció una Política de Operación Global que indique la aplicabilidad del ERP, en los Ingresos, Salidas y Propiedad, Planta y Equipo de la DNBC, conforme se estableció en reunión del 17 de junio de 2022.
De igual forma, el avance de la ejecución y las actividades ejecutadas por parte del responsable no fue diligenciada en la matriz remitida por la OCI.
</t>
    </r>
    <r>
      <rPr>
        <sz val="11"/>
        <rFont val="Arial"/>
        <family val="2"/>
      </rPr>
      <t xml:space="preserve">
</t>
    </r>
    <r>
      <rPr>
        <b/>
        <sz val="11"/>
        <rFont val="Arial"/>
        <family val="2"/>
      </rPr>
      <t xml:space="preserve">La fecha de vencimiento es el 30 de Junio de 2022
</t>
    </r>
  </si>
  <si>
    <t>CON OBSERVACIONES</t>
  </si>
  <si>
    <r>
      <rPr>
        <b/>
        <u/>
        <sz val="11"/>
        <color rgb="FF000000"/>
        <rFont val="Arial"/>
        <family val="2"/>
      </rPr>
      <t xml:space="preserve">Hallazgo No. 10. Hallazgo 10. Administración y entrega de bienes Contrato 218 de 2020. Administrativo.
</t>
    </r>
    <r>
      <rPr>
        <u/>
        <sz val="11"/>
        <color rgb="FF000000"/>
        <rFont val="Arial"/>
        <family val="2"/>
      </rPr>
      <t xml:space="preserve">Dirección Nacional de Bomberos de Colombia no ejerció un adecuado control en la salida de almacén y entrega final a los cuerpos de bomberos del país de los elementos contratados conforme se establece en el  “Procedimiento PC-AD-01 Gestión de Bienes”.  
</t>
    </r>
  </si>
  <si>
    <t>Departamento</t>
  </si>
  <si>
    <t>CB</t>
  </si>
  <si>
    <t>No Termómetros</t>
  </si>
  <si>
    <t>Total</t>
  </si>
  <si>
    <t>MAGDALENA</t>
  </si>
  <si>
    <t>Algarrobo Magdalena</t>
  </si>
  <si>
    <t>Banco Magdalena, aracataca, Plato y Pivijay)</t>
  </si>
  <si>
    <t>Cienaga Magdalena</t>
  </si>
  <si>
    <t>Fundación Magdalena</t>
  </si>
  <si>
    <t>Nueva Granada Magdalena</t>
  </si>
  <si>
    <t>SIN FECHA</t>
  </si>
  <si>
    <t>Salamina Magdalena</t>
  </si>
  <si>
    <t>Voluntario de Sta Ana</t>
  </si>
  <si>
    <t>Aeronáuticos Santa Marta</t>
  </si>
  <si>
    <t>Voluntarios Santa Marta</t>
  </si>
  <si>
    <t>Voluntarios Sitionuevo</t>
  </si>
  <si>
    <t>Zona Bananera</t>
  </si>
  <si>
    <t>N.S</t>
  </si>
  <si>
    <t>Abrego</t>
  </si>
  <si>
    <t>Chinácota</t>
  </si>
  <si>
    <t>Aeronáuticos Cúcuta</t>
  </si>
  <si>
    <t>Voluntarios Los patios NS</t>
  </si>
  <si>
    <t>Voluntarios Ocaña</t>
  </si>
  <si>
    <t>Voluntarios Pamplona</t>
  </si>
  <si>
    <t>Puerto Santander (NS)</t>
  </si>
  <si>
    <t>TIBU</t>
  </si>
  <si>
    <t xml:space="preserve">Villa del Rosario </t>
  </si>
  <si>
    <t>VICHADA</t>
  </si>
  <si>
    <t>Cumaribo</t>
  </si>
  <si>
    <t>Voluntarios Primavera</t>
  </si>
  <si>
    <t>Aeronauticos de Colombia</t>
  </si>
  <si>
    <t>Puerto Carreño</t>
  </si>
  <si>
    <t>SAN ANDRES</t>
  </si>
  <si>
    <t>San Andrés Isla</t>
  </si>
  <si>
    <t>CHOCO</t>
  </si>
  <si>
    <t>Unquia</t>
  </si>
  <si>
    <t>GUAINIA</t>
  </si>
  <si>
    <t>XXXX</t>
  </si>
  <si>
    <t>SIN CB NO SE SABE</t>
  </si>
  <si>
    <t>LETICIA</t>
  </si>
  <si>
    <t>Certificación Leticia</t>
  </si>
  <si>
    <t>VAUPES</t>
  </si>
  <si>
    <t>Certificación (VAUPES) Mitu y CB Aeronautico Fabio Leon Bentley</t>
  </si>
  <si>
    <t>TOTAL</t>
  </si>
  <si>
    <t>ACTUAL ACTIVIDADES / DESCRIPCIÓN</t>
  </si>
  <si>
    <t>MODIFICACION SOLICITADA</t>
  </si>
  <si>
    <t>ACTUAL ACTIVIDADES / UNIDAD DE MEDIDA</t>
  </si>
  <si>
    <t>ACTUAL ACTIVID / CANTIDADES UNIDAD DE MEDIDA</t>
  </si>
  <si>
    <t>ACTUAL ACTIVIDADES / PLAZO EN SEMANAS</t>
  </si>
  <si>
    <r>
      <rPr>
        <b/>
        <u/>
        <sz val="11"/>
        <color rgb="FF000000"/>
        <rFont val="Calibri"/>
        <family val="2"/>
      </rPr>
      <t>Hallazgo No. 1. Implementación formulario de Radicación y Consulta PQRSD y Actualización del Sistema de Gestión Documental ORFEO</t>
    </r>
    <r>
      <rPr>
        <sz val="11"/>
        <color rgb="FF000000"/>
        <rFont val="Calibri"/>
        <family val="2"/>
      </rPr>
      <t xml:space="preserve">. En desarrollo de la obligación específica “Diagnóstico, actualización y 
mantenimiento al Sistema de Gestión Documental ORFEO” , se establece que no se implementó la totalidad de los requerimientos especificados y no se pusieron en correcto funcionamiento los componentes de software a entregar,. Así mismo, no se evidenció que se hayan realizado los ajustes y actualizaciones requeridas al Sistema de Gestión Documental ORFEO. </t>
    </r>
  </si>
  <si>
    <t xml:space="preserve">Estabilizar el  formulario de consulta y seguimiento del radicado de una PQRSD a través de la página web de la entidad. </t>
  </si>
  <si>
    <t>Notificación  automáticamente al correo electrónico de la cuenta del usuario de la oficina de atención al ciudadano cuando se radica una PQRDS</t>
  </si>
  <si>
    <t xml:space="preserve">Notificaciones </t>
  </si>
  <si>
    <t>Ninguna</t>
  </si>
  <si>
    <t>Listados emitidos del ORFEO, que permitan establecer el estado actual del trámite de todas la PQRSD recibidas y contestadas</t>
  </si>
  <si>
    <t>Trazabilidad emitida por el ORFEO que permita establecer el estado actual del trámite de la PQRDS consultada</t>
  </si>
  <si>
    <t>Listados de PQRSD  recibidas y contestadas emitidos del ORFEO</t>
  </si>
  <si>
    <t>Formulario PQRSD</t>
  </si>
  <si>
    <t>Actualización del sofware ORFEO, en cuanto a la digitalización y firmas digitales y mecánicas</t>
  </si>
  <si>
    <t>Actualización del software de digitalización del ORFEO.</t>
  </si>
  <si>
    <t>Actualización Sofware</t>
  </si>
  <si>
    <t>Generar políticas de Backups para el Sistema Documental ORDEO.</t>
  </si>
  <si>
    <t>Políticas de Backups</t>
  </si>
  <si>
    <t xml:space="preserve">Realizar el mantenimiento del Sistema de Gestión Documental ORFEO. </t>
  </si>
  <si>
    <t>Sistema ORFEO ajustado a las necesidades de mantenimiento de la entidad de acuerdo a su proiridad.</t>
  </si>
  <si>
    <t>Q</t>
  </si>
  <si>
    <t>ESTADO DE LAS ACCIONES CON CORTE A 30 DE MARZO</t>
  </si>
  <si>
    <t>TOTAL HALLAZGOS</t>
  </si>
  <si>
    <t>CRITERIO</t>
  </si>
  <si>
    <t>CANTIDAD</t>
  </si>
  <si>
    <t xml:space="preserve">TOTAL ACCIONES </t>
  </si>
  <si>
    <t xml:space="preserve">Cumplida con efectividad </t>
  </si>
  <si>
    <t>Cumplida con efectividad sin diligenciar matriz</t>
  </si>
  <si>
    <t>Cumplida sin evidencias</t>
  </si>
  <si>
    <t>Cumplida sin evidencias sin diligenciar matriz</t>
  </si>
  <si>
    <t xml:space="preserve">En ejecución  sin evidencias </t>
  </si>
  <si>
    <t>En ejecución con evidencias sin diligenciar matriz</t>
  </si>
  <si>
    <t>En ejecución sin evidencias sin diligenciar matriz</t>
  </si>
  <si>
    <t>Sin seguimiento</t>
  </si>
  <si>
    <t>Vencida  sin efectividad depende de otra acción</t>
  </si>
  <si>
    <t>Vencida  sin efectividad sin diligenciar matriz</t>
  </si>
  <si>
    <t>Total general</t>
  </si>
  <si>
    <t>ESTADO DE LAS ACCIONES CON VENCIMIENTO 
HASTA 31 DE MARZO DE 2022</t>
  </si>
  <si>
    <t>ESTADO</t>
  </si>
  <si>
    <t>%</t>
  </si>
  <si>
    <t>Cumplida con efectividad</t>
  </si>
  <si>
    <t xml:space="preserve">Detalle de Acciones </t>
  </si>
  <si>
    <t>Cant</t>
  </si>
  <si>
    <t>Acciones que finalizaron en 2020 y 2021 (Sin efectividad)</t>
  </si>
  <si>
    <t>Acciones vencidas (Finalizaron el 31 de marzo de 2022)</t>
  </si>
  <si>
    <t>Proceso</t>
  </si>
  <si>
    <t>Acción</t>
  </si>
  <si>
    <t>Cantidad</t>
  </si>
  <si>
    <t>Resultado del seguimiento</t>
  </si>
  <si>
    <t>Gestión Administrativa</t>
  </si>
  <si>
    <t>Consolidar Actas de entrega Kit</t>
  </si>
  <si>
    <t>Vencida</t>
  </si>
  <si>
    <t>Actualización Procedimiento</t>
  </si>
  <si>
    <t>Gestión Contractual</t>
  </si>
  <si>
    <t>Actualización Manual de Contratación</t>
  </si>
  <si>
    <t>Actualización Manual de Supervisión</t>
  </si>
  <si>
    <t>Gestión Financiera</t>
  </si>
  <si>
    <t>Gestión Contractual
Fortalecimiento Bomberil</t>
  </si>
  <si>
    <t>Asuntos Disciplinarios</t>
  </si>
  <si>
    <t>Gestión TI</t>
  </si>
  <si>
    <t>Supervisores</t>
  </si>
  <si>
    <t>Consolidar Actas de entrega Kit (111)</t>
  </si>
  <si>
    <t>Observación</t>
  </si>
  <si>
    <t>Actualización Minuta Manual de Contratación</t>
  </si>
  <si>
    <t>Actualización Formato Acta de Inicio Manual de Supervisión</t>
  </si>
  <si>
    <t>Acciones que finalizan 31 de diciembre de 2022 (Sin Avance)</t>
  </si>
  <si>
    <t>Gestión Adminiy</t>
  </si>
  <si>
    <t>Generar los Ingresos de Almacén</t>
  </si>
  <si>
    <t>Generar Salidas de Almacén</t>
  </si>
  <si>
    <t>Adelantar las acciones Disciplinarias</t>
  </si>
  <si>
    <t xml:space="preserve">Socialización Manual de Contratación y Supervisión </t>
  </si>
  <si>
    <t>Generación Calendario Contractual</t>
  </si>
  <si>
    <t>Mantenimiento ERP</t>
  </si>
  <si>
    <t>Actualización ORFEO</t>
  </si>
  <si>
    <t>Mantenimiento ORFEO</t>
  </si>
  <si>
    <t xml:space="preserve">Establecer Políticas de Backups </t>
  </si>
  <si>
    <t>IPv4 a IPv6 y Portal Web Compatible con IPv6</t>
  </si>
  <si>
    <t>Implementación ERP</t>
  </si>
  <si>
    <t>Socialización Procedimientos</t>
  </si>
  <si>
    <t>Generación Informes de Supervisión</t>
  </si>
  <si>
    <t>Gestión Contractual - 
Fortalecimiento Bomberil</t>
  </si>
  <si>
    <t>Elaborar comodatos (resoluciones)
identificando características</t>
  </si>
  <si>
    <t>Almacén Administrativa</t>
  </si>
  <si>
    <t>Realizar la Salida de Almacén de los bienes entregados (2021)</t>
  </si>
  <si>
    <t>Identificación con código de barras de los elementos entregados
Vigencia 2021-2022</t>
  </si>
  <si>
    <t>Realizar el cierre financiero convenio 9677-06-12298-2013</t>
  </si>
  <si>
    <t>Efectuar el cierre financiero convenio 9677-06-12298-2013 en los Estados Contables</t>
  </si>
  <si>
    <t>CLAUDIA QUINTERO FRANKLIN</t>
  </si>
  <si>
    <t>CC.  52.083.505 BOGOTA</t>
  </si>
  <si>
    <t>CREDITO</t>
  </si>
  <si>
    <t xml:space="preserve">No. Credito </t>
  </si>
  <si>
    <t>valor Adeudado</t>
  </si>
  <si>
    <t>BBVA</t>
  </si>
  <si>
    <t>Consumo</t>
  </si>
  <si>
    <t>130226009600035000</t>
  </si>
  <si>
    <t>130226009600045000</t>
  </si>
  <si>
    <t>Tarjeta Credito Visa</t>
  </si>
  <si>
    <t>4504087510647738</t>
  </si>
  <si>
    <t>Tarjeta Credito Master Card</t>
  </si>
  <si>
    <t>5188417046871900</t>
  </si>
  <si>
    <t>Av Villas</t>
  </si>
  <si>
    <t>5235772017411216</t>
  </si>
  <si>
    <t>Sufinanciamiento</t>
  </si>
  <si>
    <t>Vehiculo</t>
  </si>
  <si>
    <t>200000076660</t>
  </si>
  <si>
    <t>Banco Bogota</t>
  </si>
  <si>
    <t>Cuenta Corriente Comercial</t>
  </si>
  <si>
    <t>275225621</t>
  </si>
  <si>
    <t>(Varios elementos)</t>
  </si>
  <si>
    <t>Hallazgo No. 1. – Requisitos para el Contrato de Prestación de Servicios 044 de
2022 – acreditación de experiencia para “Senior 1” -. Administrativa con
connotación Fiscal (F) y presunta incidencia Disciplinaria</t>
  </si>
  <si>
    <t>Gestión ineficiente en la revisión de los requisitos de adjudicación dado que se encontraron deficiencias en el criterio de verificación de la experiencia</t>
  </si>
  <si>
    <t>Implementar un mecanismo de control para la verificación dela experiencia de los contratistas de la entidad.</t>
  </si>
  <si>
    <t xml:space="preserve">Elaborar formato de verificación de experiencia que contenga: 1. Trazabilidad de la experiencia requerida para el contrato. 2. Fecha de elaboración del formato certificación.3. Indicación del funcionario o contratsita que realiza la verificación de la experiencia </t>
  </si>
  <si>
    <t>Formato de verificación de idoneidad y experiencia elaborado y adoptado en la DNBC</t>
  </si>
  <si>
    <t xml:space="preserve">CONTRATACION </t>
  </si>
  <si>
    <t>Socializar a las dependencias de la entidad el formato de verificación de idoneidad y experiencia a fin de garantizar su implementación en los procesos de contratación que adelante cada dependencia</t>
  </si>
  <si>
    <t>Socializar y capacitar a cada dependencia de la entidad en el diligenciamiento del formato de verificación de idoneidad y experiencia</t>
  </si>
  <si>
    <t>Socializaciones trimestrales</t>
  </si>
  <si>
    <t>Implementación del formato de verificación de idoneidad y experiencia  en los procesos de contratación de prestación de servicios que adelante cada dependencia de la entidad</t>
  </si>
  <si>
    <t>Revisión del cumplimiento de requisitos conforme lo estable el Estudio Previo.</t>
  </si>
  <si>
    <t>Previamente a la celebración del contrato, realizar la verificación del cumplimiento de los requisitos conforme lo enuncia el estudio previo y el formato de verificación de idoneidad y experiencia adoptado.</t>
  </si>
  <si>
    <t>Diligenciamiento y archivo en el expediente contractual de cada proceso de contratación deprestación de servicios que adelante la entidad del formato de verificación de idoneidad y experiencia</t>
  </si>
  <si>
    <t>Formato de verificación de idoneidad y experiencia archivado en el expediente contractual</t>
  </si>
  <si>
    <t>Implementar acciones de  control para los contratos de prestación de servicios suscritos</t>
  </si>
  <si>
    <t xml:space="preserve">Iniciar las acciones  disciplinarias a que haya lugar por la gestión ineficiente en la revisión de los requisitos establecidos para los contratos 035 de 2021 y 044 de 2022  </t>
  </si>
  <si>
    <t>Acciones disciplinarias adelantadas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</si>
</sst>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1" x14ac:knownFonts="1">
    <font>
      <sz val="11"/>
      <color rgb="FF000000"/>
      <name val="Calibri"/>
      <scheme val="minor"/>
    </font>
    <font>
      <sz val="11"/>
      <color rgb="FF000000"/>
      <name val="Arial"/>
      <family val="2"/>
    </font>
    <font>
      <b/>
      <sz val="11"/>
      <color rgb="FFFFFFFF"/>
      <name val="Arial"/>
      <family val="2"/>
    </font>
    <font>
      <sz val="11"/>
      <color rgb="FF000000"/>
      <name val="Calibri"/>
      <family val="2"/>
    </font>
    <font>
      <b/>
      <sz val="11"/>
      <color rgb="FF000000"/>
      <name val="Arial"/>
      <family val="2"/>
    </font>
    <font>
      <sz val="11"/>
      <name val="Calibri"/>
      <family val="2"/>
    </font>
    <font>
      <b/>
      <sz val="11"/>
      <name val="Arial"/>
      <family val="2"/>
    </font>
    <font>
      <b/>
      <sz val="9"/>
      <color rgb="FFFFFFFF"/>
      <name val="Arial"/>
      <family val="2"/>
    </font>
    <font>
      <b/>
      <sz val="9"/>
      <name val="Arial"/>
      <family val="2"/>
    </font>
    <font>
      <b/>
      <sz val="11"/>
      <color rgb="FFFF0000"/>
      <name val="Arial"/>
      <family val="2"/>
    </font>
    <font>
      <sz val="11"/>
      <name val="Arial"/>
      <family val="2"/>
    </font>
    <font>
      <sz val="11"/>
      <color rgb="FFFF0000"/>
      <name val="Arial"/>
      <family val="2"/>
    </font>
    <font>
      <b/>
      <sz val="12"/>
      <color rgb="FFFF0000"/>
      <name val="Arial"/>
      <family val="2"/>
    </font>
    <font>
      <b/>
      <u/>
      <sz val="11"/>
      <color rgb="FF000000"/>
      <name val="Arial"/>
      <family val="2"/>
    </font>
    <font>
      <sz val="11"/>
      <name val="Calibri"/>
      <family val="2"/>
    </font>
    <font>
      <b/>
      <u/>
      <sz val="11"/>
      <color rgb="FF000000"/>
      <name val="Arial"/>
      <family val="2"/>
    </font>
    <font>
      <b/>
      <u/>
      <sz val="11"/>
      <color rgb="FF000000"/>
      <name val="Arial"/>
      <family val="2"/>
    </font>
    <font>
      <u/>
      <sz val="11"/>
      <name val="Calibri"/>
      <family val="2"/>
    </font>
    <font>
      <b/>
      <sz val="9"/>
      <color rgb="FFFFFFFF"/>
      <name val="Calibri"/>
      <family val="2"/>
    </font>
    <font>
      <b/>
      <sz val="14"/>
      <color rgb="FFFFFFFF"/>
      <name val="Arial"/>
      <family val="2"/>
    </font>
    <font>
      <b/>
      <sz val="14"/>
      <name val="Arial"/>
      <family val="2"/>
    </font>
    <font>
      <b/>
      <sz val="11"/>
      <color rgb="FFFFFFFF"/>
      <name val="Calibri"/>
      <family val="2"/>
    </font>
    <font>
      <sz val="14"/>
      <name val="Arial"/>
      <family val="2"/>
    </font>
    <font>
      <b/>
      <sz val="11"/>
      <color rgb="FF000000"/>
      <name val="Calibri"/>
      <family val="2"/>
    </font>
    <font>
      <b/>
      <sz val="11"/>
      <name val="Calibri"/>
      <family val="2"/>
    </font>
    <font>
      <sz val="11"/>
      <color rgb="FF121212"/>
      <name val="Arial"/>
      <family val="2"/>
    </font>
    <font>
      <u/>
      <sz val="11"/>
      <color rgb="FF000000"/>
      <name val="Arial"/>
      <family val="2"/>
    </font>
    <font>
      <sz val="10"/>
      <name val="Arial"/>
      <family val="2"/>
    </font>
    <font>
      <b/>
      <u/>
      <sz val="11"/>
      <color rgb="FF000000"/>
      <name val="Calibri"/>
      <family val="2"/>
    </font>
    <font>
      <sz val="11"/>
      <name val="Calibri"/>
      <family val="2"/>
      <scheme val="minor"/>
    </font>
    <font>
      <sz val="11"/>
      <color rgb="FF000000"/>
      <name val="Calibri"/>
      <family val="2"/>
      <scheme val="minor"/>
    </font>
  </fonts>
  <fills count="19">
    <fill>
      <patternFill patternType="none"/>
    </fill>
    <fill>
      <patternFill patternType="gray125"/>
    </fill>
    <fill>
      <patternFill patternType="solid">
        <fgColor rgb="FF666699"/>
        <bgColor rgb="FF666699"/>
      </patternFill>
    </fill>
    <fill>
      <patternFill patternType="solid">
        <fgColor rgb="FFFFFFFF"/>
        <bgColor rgb="FFFFFFFF"/>
      </patternFill>
    </fill>
    <fill>
      <patternFill patternType="solid">
        <fgColor rgb="FF00FF00"/>
        <bgColor rgb="FF00FF00"/>
      </patternFill>
    </fill>
    <fill>
      <patternFill patternType="solid">
        <fgColor rgb="FFECECEC"/>
        <bgColor rgb="FFECECEC"/>
      </patternFill>
    </fill>
    <fill>
      <patternFill patternType="solid">
        <fgColor rgb="FF66FF33"/>
        <bgColor rgb="FF66FF33"/>
      </patternFill>
    </fill>
    <fill>
      <patternFill patternType="solid">
        <fgColor rgb="FF00B0F0"/>
        <bgColor rgb="FF00B0F0"/>
      </patternFill>
    </fill>
    <fill>
      <patternFill patternType="solid">
        <fgColor rgb="FFFFFF00"/>
        <bgColor rgb="FFFFFF00"/>
      </patternFill>
    </fill>
    <fill>
      <patternFill patternType="solid">
        <fgColor rgb="FFD9E2F3"/>
        <bgColor rgb="FFD9E2F3"/>
      </patternFill>
    </fill>
    <fill>
      <patternFill patternType="solid">
        <fgColor rgb="FF92D050"/>
        <bgColor rgb="FF92D050"/>
      </patternFill>
    </fill>
    <fill>
      <patternFill patternType="solid">
        <fgColor rgb="FFFF0000"/>
        <bgColor rgb="FFFF0000"/>
      </patternFill>
    </fill>
    <fill>
      <patternFill patternType="solid">
        <fgColor rgb="FFFFD965"/>
        <bgColor rgb="FFFFD965"/>
      </patternFill>
    </fill>
    <fill>
      <patternFill patternType="solid">
        <fgColor rgb="FFE7E6E6"/>
        <bgColor rgb="FFE7E6E6"/>
      </patternFill>
    </fill>
    <fill>
      <patternFill patternType="solid">
        <fgColor rgb="FFFFE598"/>
        <bgColor rgb="FFFFE598"/>
      </patternFill>
    </fill>
    <fill>
      <patternFill patternType="solid">
        <fgColor rgb="FFFEF2CB"/>
        <bgColor rgb="FFFEF2CB"/>
      </patternFill>
    </fill>
    <fill>
      <patternFill patternType="solid">
        <fgColor rgb="FFDADADA"/>
        <bgColor rgb="FFDADADA"/>
      </patternFill>
    </fill>
    <fill>
      <patternFill patternType="solid">
        <fgColor rgb="FFDEEAF6"/>
        <bgColor rgb="FFDEEAF6"/>
      </patternFill>
    </fill>
    <fill>
      <patternFill patternType="solid">
        <fgColor indexed="9"/>
      </patternFill>
    </fill>
  </fills>
  <borders count="66">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style="medium">
        <color rgb="FF000000"/>
      </bottom>
      <diagonal/>
    </border>
    <border>
      <left/>
      <right/>
      <top style="thin">
        <color rgb="FF000000"/>
      </top>
      <bottom style="thin">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style="thin">
        <color rgb="FF000000"/>
      </left>
      <right style="medium">
        <color rgb="FF000000"/>
      </right>
      <top/>
      <bottom/>
      <diagonal/>
    </border>
    <border>
      <left style="medium">
        <color rgb="FF000000"/>
      </left>
      <right style="medium">
        <color rgb="FF000000"/>
      </right>
      <top/>
      <bottom style="thin">
        <color rgb="FF000000"/>
      </bottom>
      <diagonal/>
    </border>
    <border>
      <left style="medium">
        <color rgb="FF000000"/>
      </left>
      <right/>
      <top/>
      <bottom style="thin">
        <color rgb="FF000000"/>
      </bottom>
      <diagonal/>
    </border>
    <border>
      <left style="thin">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style="thin">
        <color rgb="FF000000"/>
      </top>
      <bottom/>
      <diagonal/>
    </border>
    <border>
      <left style="thin">
        <color rgb="FF000000"/>
      </left>
      <right style="medium">
        <color rgb="FF000000"/>
      </right>
      <top style="medium">
        <color rgb="FF000000"/>
      </top>
      <bottom/>
      <diagonal/>
    </border>
    <border>
      <left style="medium">
        <color rgb="FF000000"/>
      </left>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top style="medium">
        <color rgb="FF000000"/>
      </top>
      <bottom/>
      <diagonal/>
    </border>
    <border>
      <left/>
      <right/>
      <top style="thin">
        <color rgb="FF000000"/>
      </top>
      <bottom/>
      <diagonal/>
    </border>
    <border>
      <left style="thin">
        <color rgb="FF000000"/>
      </left>
      <right style="thin">
        <color rgb="FF000000"/>
      </right>
      <top/>
      <bottom/>
      <diagonal/>
    </border>
    <border>
      <left style="medium">
        <color rgb="FF000000"/>
      </left>
      <right style="medium">
        <color rgb="FF000000"/>
      </right>
      <top/>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thin">
        <color rgb="FF000000"/>
      </left>
      <right style="medium">
        <color rgb="FF000000"/>
      </right>
      <top style="thin">
        <color rgb="FF000000"/>
      </top>
      <bottom/>
      <diagonal/>
    </border>
    <border>
      <left style="medium">
        <color rgb="FF000000"/>
      </left>
      <right style="medium">
        <color rgb="FF000000"/>
      </right>
      <top style="medium">
        <color rgb="FF000000"/>
      </top>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rgb="FF999999"/>
      </left>
      <right style="thin">
        <color rgb="FF999999"/>
      </right>
      <top style="thin">
        <color rgb="FF999999"/>
      </top>
      <bottom style="thin">
        <color rgb="FF999999"/>
      </bottom>
      <diagonal/>
    </border>
  </borders>
  <cellStyleXfs count="1">
    <xf numFmtId="0" fontId="0" fillId="0" borderId="0"/>
  </cellStyleXfs>
  <cellXfs count="303">
    <xf numFmtId="0" fontId="0" fillId="0" borderId="0" xfId="0"/>
    <xf numFmtId="0" fontId="1" fillId="0" borderId="0" xfId="0" applyFont="1"/>
    <xf numFmtId="0" fontId="2" fillId="2" borderId="1" xfId="0" applyFont="1" applyFill="1" applyBorder="1" applyAlignment="1">
      <alignment horizontal="center" vertical="top"/>
    </xf>
    <xf numFmtId="0" fontId="2" fillId="2" borderId="1" xfId="0" applyFont="1" applyFill="1" applyBorder="1" applyAlignment="1">
      <alignment horizontal="center" vertical="center"/>
    </xf>
    <xf numFmtId="0" fontId="1" fillId="0" borderId="0" xfId="0" applyFont="1" applyAlignment="1">
      <alignment horizontal="center"/>
    </xf>
    <xf numFmtId="0" fontId="1" fillId="0" borderId="0" xfId="0" applyFont="1" applyAlignment="1">
      <alignment horizontal="center" vertical="top"/>
    </xf>
    <xf numFmtId="0" fontId="1" fillId="0" borderId="0" xfId="0" applyFont="1" applyAlignment="1">
      <alignment horizontal="center" vertical="center"/>
    </xf>
    <xf numFmtId="0" fontId="3" fillId="0" borderId="0" xfId="0" applyFont="1" applyAlignment="1">
      <alignment horizontal="center" vertical="center"/>
    </xf>
    <xf numFmtId="164" fontId="4" fillId="3" borderId="1" xfId="0" applyNumberFormat="1" applyFont="1" applyFill="1" applyBorder="1" applyAlignment="1">
      <alignment horizontal="center" vertical="center"/>
    </xf>
    <xf numFmtId="0" fontId="1" fillId="0" borderId="0" xfId="0" applyFont="1" applyAlignment="1">
      <alignment vertical="top"/>
    </xf>
    <xf numFmtId="0" fontId="2" fillId="2" borderId="5" xfId="0" applyFont="1" applyFill="1" applyBorder="1" applyAlignment="1">
      <alignment horizontal="center" vertical="center"/>
    </xf>
    <xf numFmtId="0" fontId="2" fillId="2" borderId="5" xfId="0" applyFont="1" applyFill="1" applyBorder="1" applyAlignment="1">
      <alignment horizontal="center" vertical="top"/>
    </xf>
    <xf numFmtId="0" fontId="2" fillId="2" borderId="6"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top" wrapText="1"/>
    </xf>
    <xf numFmtId="0" fontId="2" fillId="2" borderId="1"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1" fillId="0" borderId="1" xfId="0" applyFont="1" applyBorder="1" applyAlignment="1">
      <alignment horizontal="center" vertical="center"/>
    </xf>
    <xf numFmtId="0" fontId="1" fillId="9" borderId="1" xfId="0" applyFont="1" applyFill="1" applyBorder="1" applyAlignment="1">
      <alignment horizontal="left" vertical="center" wrapText="1"/>
    </xf>
    <xf numFmtId="0" fontId="1" fillId="0" borderId="1" xfId="0" applyFont="1" applyBorder="1" applyAlignment="1">
      <alignment horizontal="left" vertical="top" wrapText="1"/>
    </xf>
    <xf numFmtId="0" fontId="1" fillId="0" borderId="1" xfId="0" applyFont="1" applyBorder="1" applyAlignment="1">
      <alignment horizontal="left" vertical="center" wrapText="1"/>
    </xf>
    <xf numFmtId="0" fontId="10" fillId="0" borderId="1" xfId="0" applyFont="1" applyBorder="1" applyAlignment="1">
      <alignment horizontal="left" vertical="center" wrapText="1"/>
    </xf>
    <xf numFmtId="0" fontId="1" fillId="0" borderId="1" xfId="0" applyFont="1" applyBorder="1" applyAlignment="1">
      <alignment horizontal="center" vertical="center" wrapText="1"/>
    </xf>
    <xf numFmtId="9" fontId="1" fillId="0" borderId="1" xfId="0" applyNumberFormat="1" applyFont="1" applyBorder="1" applyAlignment="1">
      <alignment horizontal="center" vertical="center"/>
    </xf>
    <xf numFmtId="164" fontId="1" fillId="0" borderId="1" xfId="0" applyNumberFormat="1" applyFont="1" applyBorder="1" applyAlignment="1">
      <alignment horizontal="center" vertical="center"/>
    </xf>
    <xf numFmtId="0" fontId="11"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left" vertical="top" wrapText="1"/>
    </xf>
    <xf numFmtId="9" fontId="10" fillId="0" borderId="1" xfId="0" applyNumberFormat="1" applyFont="1" applyBorder="1" applyAlignment="1">
      <alignment horizontal="center" vertical="center" wrapText="1"/>
    </xf>
    <xf numFmtId="9" fontId="10" fillId="0" borderId="1" xfId="0" applyNumberFormat="1" applyFont="1" applyBorder="1" applyAlignment="1">
      <alignment horizontal="left" vertical="center" wrapText="1"/>
    </xf>
    <xf numFmtId="0" fontId="4" fillId="10" borderId="1" xfId="0" applyFont="1" applyFill="1" applyBorder="1" applyAlignment="1">
      <alignment horizontal="center" vertical="center"/>
    </xf>
    <xf numFmtId="0" fontId="1" fillId="3" borderId="1" xfId="0" applyFont="1" applyFill="1" applyBorder="1" applyAlignment="1">
      <alignment horizontal="left" vertical="top" wrapText="1"/>
    </xf>
    <xf numFmtId="0" fontId="1" fillId="3" borderId="1" xfId="0" applyFont="1" applyFill="1" applyBorder="1" applyAlignment="1">
      <alignment horizontal="left" vertical="center" wrapText="1"/>
    </xf>
    <xf numFmtId="9" fontId="10" fillId="0" borderId="10" xfId="0" applyNumberFormat="1" applyFont="1" applyBorder="1" applyAlignment="1">
      <alignment horizontal="left" vertical="center" wrapText="1"/>
    </xf>
    <xf numFmtId="0" fontId="4" fillId="11" borderId="1" xfId="0" applyFont="1" applyFill="1" applyBorder="1" applyAlignment="1">
      <alignment horizontal="center" vertical="center"/>
    </xf>
    <xf numFmtId="0" fontId="12" fillId="0" borderId="9" xfId="0" applyFont="1" applyBorder="1" applyAlignment="1">
      <alignment horizontal="left" vertical="center" wrapText="1"/>
    </xf>
    <xf numFmtId="0" fontId="1" fillId="0" borderId="9" xfId="0" applyFont="1" applyBorder="1"/>
    <xf numFmtId="0" fontId="1" fillId="0" borderId="9" xfId="0" applyFont="1" applyBorder="1" applyAlignment="1">
      <alignment horizontal="left" vertical="top" wrapText="1"/>
    </xf>
    <xf numFmtId="0" fontId="1" fillId="0" borderId="9" xfId="0" applyFont="1" applyBorder="1" applyAlignment="1">
      <alignment horizontal="left" vertical="center" wrapText="1"/>
    </xf>
    <xf numFmtId="0" fontId="1" fillId="12" borderId="9" xfId="0" applyFont="1" applyFill="1" applyBorder="1" applyAlignment="1">
      <alignment horizontal="center" vertical="center" wrapText="1"/>
    </xf>
    <xf numFmtId="0" fontId="6" fillId="0" borderId="1" xfId="0" applyFont="1" applyBorder="1" applyAlignment="1">
      <alignment horizontal="left" vertical="top" wrapText="1"/>
    </xf>
    <xf numFmtId="9" fontId="10" fillId="13" borderId="1" xfId="0" applyNumberFormat="1" applyFont="1" applyFill="1" applyBorder="1" applyAlignment="1">
      <alignment horizontal="center" vertical="center" wrapText="1"/>
    </xf>
    <xf numFmtId="0" fontId="12" fillId="0" borderId="0" xfId="0" applyFont="1" applyAlignment="1">
      <alignment horizontal="left" vertical="center" wrapText="1"/>
    </xf>
    <xf numFmtId="164" fontId="11" fillId="0" borderId="1" xfId="0" applyNumberFormat="1" applyFont="1" applyBorder="1" applyAlignment="1">
      <alignment horizontal="center" vertical="center"/>
    </xf>
    <xf numFmtId="0" fontId="13" fillId="9" borderId="1" xfId="0" applyFont="1" applyFill="1" applyBorder="1" applyAlignment="1">
      <alignment horizontal="left" vertical="center" wrapText="1"/>
    </xf>
    <xf numFmtId="0" fontId="1" fillId="14" borderId="1" xfId="0" applyFont="1" applyFill="1" applyBorder="1" applyAlignment="1">
      <alignment horizontal="left" vertical="top" wrapText="1"/>
    </xf>
    <xf numFmtId="9" fontId="10" fillId="3" borderId="9" xfId="0" applyNumberFormat="1" applyFont="1" applyFill="1" applyBorder="1" applyAlignment="1">
      <alignment horizontal="center" vertical="center"/>
    </xf>
    <xf numFmtId="0" fontId="14" fillId="0" borderId="1" xfId="0" applyFont="1" applyBorder="1" applyAlignment="1">
      <alignment horizontal="left" vertical="center" wrapText="1"/>
    </xf>
    <xf numFmtId="9" fontId="10" fillId="3" borderId="11" xfId="0" applyNumberFormat="1" applyFont="1" applyFill="1" applyBorder="1" applyAlignment="1">
      <alignment horizontal="center" vertical="center"/>
    </xf>
    <xf numFmtId="9" fontId="10" fillId="3" borderId="12" xfId="0" applyNumberFormat="1" applyFont="1" applyFill="1" applyBorder="1" applyAlignment="1">
      <alignment horizontal="center" vertical="center"/>
    </xf>
    <xf numFmtId="0" fontId="11" fillId="0" borderId="1" xfId="0" applyFont="1" applyBorder="1" applyAlignment="1">
      <alignment horizontal="center" vertical="center" wrapText="1"/>
    </xf>
    <xf numFmtId="0" fontId="4" fillId="0" borderId="1" xfId="0" applyFont="1" applyBorder="1" applyAlignment="1">
      <alignment horizontal="left" vertical="top" wrapText="1"/>
    </xf>
    <xf numFmtId="0" fontId="1" fillId="8" borderId="1" xfId="0" applyFont="1" applyFill="1" applyBorder="1" applyAlignment="1">
      <alignment horizontal="left" vertical="center" wrapText="1"/>
    </xf>
    <xf numFmtId="1" fontId="11" fillId="0" borderId="1" xfId="0" applyNumberFormat="1" applyFont="1" applyBorder="1" applyAlignment="1">
      <alignment horizontal="center" vertical="center" wrapText="1"/>
    </xf>
    <xf numFmtId="0" fontId="11" fillId="0" borderId="1" xfId="0" applyFont="1" applyBorder="1" applyAlignment="1">
      <alignment vertical="center" wrapText="1"/>
    </xf>
    <xf numFmtId="0" fontId="1" fillId="15" borderId="1" xfId="0" applyFont="1" applyFill="1" applyBorder="1" applyAlignment="1">
      <alignment horizontal="left" vertical="top" wrapText="1"/>
    </xf>
    <xf numFmtId="9" fontId="10" fillId="0" borderId="9" xfId="0" applyNumberFormat="1" applyFont="1" applyBorder="1" applyAlignment="1">
      <alignment horizontal="center" vertical="center"/>
    </xf>
    <xf numFmtId="0" fontId="14" fillId="0" borderId="9" xfId="0" applyFont="1" applyBorder="1" applyAlignment="1">
      <alignment horizontal="left" vertical="center" wrapText="1"/>
    </xf>
    <xf numFmtId="0" fontId="14" fillId="0" borderId="13" xfId="0" applyFont="1" applyBorder="1" applyAlignment="1">
      <alignment horizontal="left" vertical="center" wrapText="1"/>
    </xf>
    <xf numFmtId="0" fontId="1" fillId="8" borderId="1" xfId="0" applyFont="1" applyFill="1" applyBorder="1" applyAlignment="1">
      <alignment horizontal="left" vertical="top" wrapText="1"/>
    </xf>
    <xf numFmtId="0" fontId="15" fillId="16" borderId="1" xfId="0" applyFont="1" applyFill="1" applyBorder="1" applyAlignment="1">
      <alignment horizontal="left" vertical="center" wrapText="1"/>
    </xf>
    <xf numFmtId="49" fontId="1" fillId="0" borderId="1" xfId="0" applyNumberFormat="1" applyFont="1" applyBorder="1" applyAlignment="1">
      <alignment horizontal="center" vertical="center"/>
    </xf>
    <xf numFmtId="0" fontId="10" fillId="0" borderId="1" xfId="0" applyFont="1" applyBorder="1" applyAlignment="1">
      <alignment horizontal="center" vertical="center"/>
    </xf>
    <xf numFmtId="9" fontId="1" fillId="0" borderId="1" xfId="0" applyNumberFormat="1" applyFont="1" applyBorder="1" applyAlignment="1">
      <alignment horizontal="center" vertical="center" wrapText="1"/>
    </xf>
    <xf numFmtId="0" fontId="10" fillId="0" borderId="10" xfId="0" applyFont="1" applyBorder="1" applyAlignment="1">
      <alignment horizontal="left" vertical="top" wrapText="1"/>
    </xf>
    <xf numFmtId="0" fontId="4" fillId="4" borderId="1" xfId="0" applyFont="1" applyFill="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left" vertical="top" wrapText="1"/>
    </xf>
    <xf numFmtId="0" fontId="1" fillId="0" borderId="1" xfId="0" applyFont="1" applyBorder="1" applyAlignment="1">
      <alignment vertical="top" wrapText="1"/>
    </xf>
    <xf numFmtId="0" fontId="1" fillId="0" borderId="10" xfId="0" applyFont="1" applyBorder="1" applyAlignment="1">
      <alignment vertical="top" wrapText="1"/>
    </xf>
    <xf numFmtId="0" fontId="1" fillId="0" borderId="10" xfId="0" applyFont="1" applyBorder="1" applyAlignment="1">
      <alignment horizontal="left" vertical="top" wrapText="1"/>
    </xf>
    <xf numFmtId="0" fontId="1" fillId="0" borderId="1" xfId="0" applyFont="1" applyBorder="1" applyAlignment="1">
      <alignment horizontal="left" vertical="center"/>
    </xf>
    <xf numFmtId="0" fontId="4" fillId="0" borderId="1" xfId="0" applyFont="1" applyBorder="1" applyAlignment="1">
      <alignment horizontal="center" vertical="center"/>
    </xf>
    <xf numFmtId="0" fontId="4" fillId="8" borderId="1" xfId="0" applyFont="1" applyFill="1" applyBorder="1" applyAlignment="1">
      <alignment horizontal="center" vertical="center"/>
    </xf>
    <xf numFmtId="9" fontId="1" fillId="0" borderId="14" xfId="0" applyNumberFormat="1" applyFont="1" applyBorder="1" applyAlignment="1">
      <alignment horizontal="center" vertical="center" wrapText="1"/>
    </xf>
    <xf numFmtId="0" fontId="4" fillId="0" borderId="10" xfId="0" applyFont="1" applyBorder="1" applyAlignment="1">
      <alignment horizontal="left" vertical="top" wrapText="1"/>
    </xf>
    <xf numFmtId="0" fontId="6" fillId="0" borderId="10" xfId="0" applyFont="1" applyBorder="1" applyAlignment="1">
      <alignment horizontal="left" vertical="top" wrapText="1"/>
    </xf>
    <xf numFmtId="9" fontId="10" fillId="0" borderId="15" xfId="0" applyNumberFormat="1" applyFont="1" applyBorder="1" applyAlignment="1">
      <alignment horizontal="center" vertical="center"/>
    </xf>
    <xf numFmtId="0" fontId="1" fillId="0" borderId="16" xfId="0" applyFont="1" applyBorder="1" applyAlignment="1">
      <alignment horizontal="left" vertical="top" wrapText="1"/>
    </xf>
    <xf numFmtId="9" fontId="10" fillId="0" borderId="1" xfId="0" applyNumberFormat="1" applyFont="1" applyBorder="1" applyAlignment="1">
      <alignment horizontal="center" vertical="center"/>
    </xf>
    <xf numFmtId="0" fontId="1" fillId="8" borderId="1" xfId="0" applyFont="1" applyFill="1" applyBorder="1" applyAlignment="1">
      <alignment horizontal="left" vertical="center"/>
    </xf>
    <xf numFmtId="0" fontId="3" fillId="0" borderId="1" xfId="0" applyFont="1" applyBorder="1" applyAlignment="1">
      <alignment horizontal="center" vertical="center"/>
    </xf>
    <xf numFmtId="9" fontId="3" fillId="0" borderId="15" xfId="0" applyNumberFormat="1" applyFont="1" applyBorder="1" applyAlignment="1">
      <alignment horizontal="center" vertical="center"/>
    </xf>
    <xf numFmtId="0" fontId="3" fillId="0" borderId="9" xfId="0" applyFont="1" applyBorder="1" applyAlignment="1">
      <alignment horizontal="left" vertical="top" wrapText="1"/>
    </xf>
    <xf numFmtId="0" fontId="16" fillId="10" borderId="1" xfId="0" applyFont="1" applyFill="1" applyBorder="1" applyAlignment="1">
      <alignment horizontal="left" vertical="center" wrapText="1"/>
    </xf>
    <xf numFmtId="9" fontId="3" fillId="0" borderId="17" xfId="0" applyNumberFormat="1" applyFont="1" applyBorder="1" applyAlignment="1">
      <alignment vertical="center"/>
    </xf>
    <xf numFmtId="0" fontId="3" fillId="0" borderId="1" xfId="0" applyFont="1" applyBorder="1" applyAlignment="1">
      <alignment horizontal="left" vertical="top" wrapText="1"/>
    </xf>
    <xf numFmtId="9" fontId="1" fillId="0" borderId="18" xfId="0" applyNumberFormat="1" applyFont="1" applyBorder="1" applyAlignment="1">
      <alignment horizontal="center" vertical="center" wrapText="1"/>
    </xf>
    <xf numFmtId="0" fontId="17" fillId="0" borderId="9" xfId="0" applyFont="1" applyBorder="1" applyAlignment="1">
      <alignment horizontal="left" vertical="top" wrapText="1"/>
    </xf>
    <xf numFmtId="0" fontId="1" fillId="12" borderId="1" xfId="0" applyFont="1" applyFill="1" applyBorder="1" applyAlignment="1">
      <alignment horizontal="left" vertical="center" wrapText="1"/>
    </xf>
    <xf numFmtId="164" fontId="10" fillId="0" borderId="1" xfId="0" applyNumberFormat="1" applyFont="1" applyBorder="1" applyAlignment="1">
      <alignment horizontal="center" vertical="center"/>
    </xf>
    <xf numFmtId="9" fontId="1" fillId="0" borderId="15" xfId="0" applyNumberFormat="1" applyFont="1" applyBorder="1" applyAlignment="1">
      <alignment horizontal="center" vertical="center" wrapText="1"/>
    </xf>
    <xf numFmtId="0" fontId="3" fillId="13" borderId="1" xfId="0" applyFont="1" applyFill="1" applyBorder="1" applyAlignment="1">
      <alignment horizontal="center" vertical="center"/>
    </xf>
    <xf numFmtId="0" fontId="6" fillId="0" borderId="1" xfId="0" applyFont="1" applyBorder="1" applyAlignment="1">
      <alignment horizontal="center" vertical="center"/>
    </xf>
    <xf numFmtId="0" fontId="1" fillId="0" borderId="19" xfId="0" applyFont="1" applyBorder="1" applyAlignment="1">
      <alignment horizontal="center" vertical="center"/>
    </xf>
    <xf numFmtId="0" fontId="1" fillId="12" borderId="5" xfId="0" applyFont="1" applyFill="1" applyBorder="1" applyAlignment="1">
      <alignment horizontal="left" vertical="center" wrapText="1"/>
    </xf>
    <xf numFmtId="0" fontId="10" fillId="0" borderId="19" xfId="0" applyFont="1" applyBorder="1" applyAlignment="1">
      <alignment horizontal="left" vertical="top" wrapText="1"/>
    </xf>
    <xf numFmtId="0" fontId="10" fillId="0" borderId="19" xfId="0" applyFont="1" applyBorder="1" applyAlignment="1">
      <alignment horizontal="left" vertical="center" wrapText="1"/>
    </xf>
    <xf numFmtId="0" fontId="10" fillId="0" borderId="19" xfId="0" applyFont="1" applyBorder="1" applyAlignment="1">
      <alignment horizontal="center" vertical="center" wrapText="1"/>
    </xf>
    <xf numFmtId="164" fontId="10" fillId="0" borderId="19" xfId="0" applyNumberFormat="1" applyFont="1" applyBorder="1" applyAlignment="1">
      <alignment horizontal="center" vertical="center"/>
    </xf>
    <xf numFmtId="0" fontId="10" fillId="0" borderId="19" xfId="0" applyFont="1" applyBorder="1" applyAlignment="1">
      <alignment horizontal="center" vertical="center"/>
    </xf>
    <xf numFmtId="0" fontId="6" fillId="0" borderId="19" xfId="0" applyFont="1" applyBorder="1" applyAlignment="1">
      <alignment horizontal="left" vertical="top" wrapText="1"/>
    </xf>
    <xf numFmtId="9" fontId="1" fillId="0" borderId="19" xfId="0" applyNumberFormat="1" applyFont="1" applyBorder="1" applyAlignment="1">
      <alignment horizontal="center" vertical="center"/>
    </xf>
    <xf numFmtId="0" fontId="6" fillId="0" borderId="20" xfId="0" applyFont="1" applyBorder="1" applyAlignment="1">
      <alignment horizontal="left" vertical="top" wrapText="1"/>
    </xf>
    <xf numFmtId="0" fontId="1" fillId="0" borderId="10" xfId="0" applyFont="1" applyBorder="1" applyAlignment="1">
      <alignment horizontal="center" vertical="center"/>
    </xf>
    <xf numFmtId="0" fontId="3" fillId="0" borderId="1" xfId="0" applyFont="1" applyBorder="1" applyAlignment="1">
      <alignment horizontal="left" vertical="center" wrapText="1"/>
    </xf>
    <xf numFmtId="9" fontId="14" fillId="0" borderId="1" xfId="0" applyNumberFormat="1" applyFont="1" applyBorder="1" applyAlignment="1">
      <alignment horizontal="center" vertical="center"/>
    </xf>
    <xf numFmtId="164" fontId="14" fillId="0" borderId="1" xfId="0" applyNumberFormat="1" applyFont="1" applyBorder="1" applyAlignment="1">
      <alignment horizontal="center" vertical="center"/>
    </xf>
    <xf numFmtId="0" fontId="14" fillId="0" borderId="1" xfId="0" applyFont="1" applyBorder="1" applyAlignment="1">
      <alignment horizontal="center" vertical="center"/>
    </xf>
    <xf numFmtId="9" fontId="1" fillId="0" borderId="17" xfId="0" applyNumberFormat="1" applyFont="1" applyBorder="1" applyAlignment="1">
      <alignment vertical="center"/>
    </xf>
    <xf numFmtId="0" fontId="1" fillId="0" borderId="1" xfId="0" applyFont="1" applyBorder="1" applyAlignment="1">
      <alignment horizontal="left" vertical="top"/>
    </xf>
    <xf numFmtId="1" fontId="1" fillId="0" borderId="17" xfId="0" applyNumberFormat="1" applyFont="1" applyBorder="1" applyAlignment="1">
      <alignment vertical="center"/>
    </xf>
    <xf numFmtId="0" fontId="10" fillId="0" borderId="0" xfId="0" applyFont="1"/>
    <xf numFmtId="0" fontId="1" fillId="0" borderId="0" xfId="0" applyFont="1" applyAlignment="1">
      <alignment horizontal="center" vertical="top" wrapText="1"/>
    </xf>
    <xf numFmtId="0" fontId="4" fillId="0" borderId="19" xfId="0" applyFont="1" applyBorder="1" applyAlignment="1">
      <alignment horizontal="center" vertical="center" wrapText="1"/>
    </xf>
    <xf numFmtId="0" fontId="4" fillId="0" borderId="0" xfId="0" applyFont="1" applyAlignment="1">
      <alignment horizontal="center" vertical="center"/>
    </xf>
    <xf numFmtId="0" fontId="4" fillId="0" borderId="19" xfId="0" applyFont="1" applyBorder="1" applyAlignment="1">
      <alignment horizontal="center" vertical="center"/>
    </xf>
    <xf numFmtId="0" fontId="4" fillId="0" borderId="0" xfId="0" applyFont="1" applyAlignment="1">
      <alignment horizontal="center"/>
    </xf>
    <xf numFmtId="1" fontId="1" fillId="0" borderId="21" xfId="0" applyNumberFormat="1" applyFont="1" applyBorder="1"/>
    <xf numFmtId="1" fontId="1" fillId="0" borderId="22" xfId="0" applyNumberFormat="1" applyFont="1" applyBorder="1"/>
    <xf numFmtId="1" fontId="1" fillId="0" borderId="22" xfId="0" applyNumberFormat="1" applyFont="1" applyBorder="1" applyAlignment="1">
      <alignment horizontal="center" vertical="center"/>
    </xf>
    <xf numFmtId="1" fontId="1" fillId="0" borderId="23" xfId="0" applyNumberFormat="1" applyFont="1" applyBorder="1"/>
    <xf numFmtId="1" fontId="1" fillId="0" borderId="24" xfId="0" applyNumberFormat="1" applyFont="1" applyBorder="1"/>
    <xf numFmtId="1" fontId="1" fillId="0" borderId="1" xfId="0" applyNumberFormat="1" applyFont="1" applyBorder="1"/>
    <xf numFmtId="1" fontId="1" fillId="0" borderId="1" xfId="0" applyNumberFormat="1" applyFont="1" applyBorder="1" applyAlignment="1">
      <alignment horizontal="center" vertical="center"/>
    </xf>
    <xf numFmtId="1" fontId="1" fillId="0" borderId="25" xfId="0" applyNumberFormat="1" applyFont="1" applyBorder="1" applyAlignment="1">
      <alignment horizontal="center" vertical="center"/>
    </xf>
    <xf numFmtId="1" fontId="1" fillId="0" borderId="26" xfId="0" applyNumberFormat="1" applyFont="1" applyBorder="1"/>
    <xf numFmtId="1" fontId="1" fillId="0" borderId="27" xfId="0" applyNumberFormat="1" applyFont="1" applyBorder="1"/>
    <xf numFmtId="1" fontId="1" fillId="0" borderId="27" xfId="0" applyNumberFormat="1" applyFont="1" applyBorder="1" applyAlignment="1">
      <alignment horizontal="center" vertical="center"/>
    </xf>
    <xf numFmtId="1" fontId="4" fillId="0" borderId="28" xfId="0" applyNumberFormat="1" applyFont="1" applyBorder="1" applyAlignment="1">
      <alignment horizontal="center" vertical="center"/>
    </xf>
    <xf numFmtId="1" fontId="1" fillId="0" borderId="23" xfId="0" applyNumberFormat="1" applyFont="1" applyBorder="1" applyAlignment="1">
      <alignment horizontal="center" vertical="center"/>
    </xf>
    <xf numFmtId="1" fontId="1" fillId="0" borderId="29" xfId="0" applyNumberFormat="1" applyFont="1" applyBorder="1"/>
    <xf numFmtId="1" fontId="1" fillId="0" borderId="30" xfId="0" applyNumberFormat="1" applyFont="1" applyBorder="1"/>
    <xf numFmtId="1" fontId="1" fillId="0" borderId="30" xfId="0" applyNumberFormat="1" applyFont="1" applyBorder="1" applyAlignment="1">
      <alignment horizontal="center" vertical="center"/>
    </xf>
    <xf numFmtId="1" fontId="4" fillId="0" borderId="31" xfId="0" applyNumberFormat="1" applyFont="1" applyBorder="1" applyAlignment="1">
      <alignment horizontal="center" vertical="center"/>
    </xf>
    <xf numFmtId="1" fontId="1" fillId="0" borderId="32" xfId="0" applyNumberFormat="1" applyFont="1" applyBorder="1"/>
    <xf numFmtId="0" fontId="1" fillId="0" borderId="21" xfId="0" applyFont="1" applyBorder="1"/>
    <xf numFmtId="0" fontId="1" fillId="0" borderId="22" xfId="0" applyFont="1" applyBorder="1"/>
    <xf numFmtId="0" fontId="1" fillId="0" borderId="22" xfId="0" applyFont="1" applyBorder="1" applyAlignment="1">
      <alignment horizontal="center" vertical="center"/>
    </xf>
    <xf numFmtId="0" fontId="4" fillId="0" borderId="33" xfId="0" applyFont="1" applyBorder="1" applyAlignment="1">
      <alignment horizontal="center" vertical="center"/>
    </xf>
    <xf numFmtId="0" fontId="1" fillId="0" borderId="26" xfId="0" applyFont="1" applyBorder="1"/>
    <xf numFmtId="0" fontId="1" fillId="0" borderId="27" xfId="0" applyFont="1" applyBorder="1"/>
    <xf numFmtId="0" fontId="1" fillId="0" borderId="27" xfId="0" applyFont="1" applyBorder="1" applyAlignment="1">
      <alignment horizontal="center" vertical="center"/>
    </xf>
    <xf numFmtId="0" fontId="4" fillId="0" borderId="34" xfId="0" applyFont="1" applyBorder="1" applyAlignment="1">
      <alignment horizontal="center" vertical="center"/>
    </xf>
    <xf numFmtId="1" fontId="4" fillId="0" borderId="18" xfId="0" applyNumberFormat="1" applyFont="1" applyBorder="1" applyAlignment="1">
      <alignment horizontal="center" vertical="center"/>
    </xf>
    <xf numFmtId="1" fontId="4" fillId="0" borderId="15" xfId="0" applyNumberFormat="1" applyFont="1" applyBorder="1" applyAlignment="1">
      <alignment horizontal="center" vertical="center"/>
    </xf>
    <xf numFmtId="0" fontId="18"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20" fillId="8"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3" fillId="12" borderId="1" xfId="0" applyFont="1" applyFill="1" applyBorder="1" applyAlignment="1">
      <alignment horizontal="left" vertical="center" wrapText="1"/>
    </xf>
    <xf numFmtId="0" fontId="14" fillId="0" borderId="1" xfId="0" applyFont="1" applyBorder="1" applyAlignment="1">
      <alignment horizontal="left" vertical="top" wrapText="1"/>
    </xf>
    <xf numFmtId="0" fontId="22" fillId="0" borderId="1" xfId="0" applyFont="1" applyBorder="1" applyAlignment="1">
      <alignment horizontal="left" vertical="center" wrapText="1"/>
    </xf>
    <xf numFmtId="0" fontId="22" fillId="8" borderId="1" xfId="0" applyFont="1" applyFill="1" applyBorder="1" applyAlignment="1">
      <alignment horizontal="center" vertical="center" wrapText="1"/>
    </xf>
    <xf numFmtId="0" fontId="22" fillId="0" borderId="1" xfId="0" applyFont="1" applyBorder="1" applyAlignment="1">
      <alignment horizontal="center" vertical="center"/>
    </xf>
    <xf numFmtId="9" fontId="22" fillId="8" borderId="1" xfId="0" applyNumberFormat="1" applyFont="1" applyFill="1" applyBorder="1" applyAlignment="1">
      <alignment horizontal="center" vertical="center"/>
    </xf>
    <xf numFmtId="164" fontId="22" fillId="0" borderId="1" xfId="0" applyNumberFormat="1" applyFont="1" applyBorder="1" applyAlignment="1">
      <alignment horizontal="center" vertical="center"/>
    </xf>
    <xf numFmtId="0" fontId="2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2" fillId="8" borderId="1" xfId="0" applyFont="1" applyFill="1" applyBorder="1" applyAlignment="1">
      <alignment horizontal="center" vertical="center"/>
    </xf>
    <xf numFmtId="0" fontId="3" fillId="0" borderId="1" xfId="0" applyFont="1" applyBorder="1"/>
    <xf numFmtId="0" fontId="3" fillId="0" borderId="1" xfId="0" applyFont="1" applyBorder="1" applyAlignment="1">
      <alignment horizontal="left" vertical="center"/>
    </xf>
    <xf numFmtId="0" fontId="3" fillId="0" borderId="1" xfId="0" applyFont="1" applyBorder="1" applyAlignment="1">
      <alignment horizontal="left"/>
    </xf>
    <xf numFmtId="0" fontId="3" fillId="0" borderId="1" xfId="0" applyFont="1" applyBorder="1" applyAlignment="1">
      <alignment horizontal="center"/>
    </xf>
    <xf numFmtId="0" fontId="23" fillId="17" borderId="9" xfId="0" applyFont="1" applyFill="1" applyBorder="1" applyAlignment="1">
      <alignment horizontal="center" vertical="center"/>
    </xf>
    <xf numFmtId="0" fontId="3" fillId="17" borderId="36" xfId="0" applyFont="1" applyFill="1" applyBorder="1"/>
    <xf numFmtId="0" fontId="3" fillId="0" borderId="33" xfId="0" applyFont="1" applyBorder="1" applyAlignment="1">
      <alignment horizontal="center"/>
    </xf>
    <xf numFmtId="0" fontId="23" fillId="17" borderId="37" xfId="0" applyFont="1" applyFill="1" applyBorder="1" applyAlignment="1">
      <alignment horizontal="center" vertical="center"/>
    </xf>
    <xf numFmtId="0" fontId="23" fillId="17" borderId="11" xfId="0" applyFont="1" applyFill="1" applyBorder="1" applyAlignment="1">
      <alignment horizontal="center" vertical="center"/>
    </xf>
    <xf numFmtId="0" fontId="3" fillId="17" borderId="38" xfId="0" applyFont="1" applyFill="1" applyBorder="1"/>
    <xf numFmtId="0" fontId="3" fillId="0" borderId="34" xfId="0" applyFont="1" applyBorder="1" applyAlignment="1">
      <alignment horizontal="center"/>
    </xf>
    <xf numFmtId="0" fontId="3" fillId="0" borderId="16" xfId="0" applyFont="1" applyBorder="1" applyAlignment="1">
      <alignment horizontal="left" vertical="center"/>
    </xf>
    <xf numFmtId="0" fontId="3" fillId="0" borderId="16" xfId="0" applyFont="1" applyBorder="1" applyAlignment="1">
      <alignment horizontal="center" vertical="center"/>
    </xf>
    <xf numFmtId="0" fontId="24" fillId="17" borderId="1" xfId="0" applyFont="1" applyFill="1" applyBorder="1" applyAlignment="1">
      <alignment horizontal="left"/>
    </xf>
    <xf numFmtId="0" fontId="24" fillId="17" borderId="1" xfId="0" applyFont="1" applyFill="1" applyBorder="1" applyAlignment="1">
      <alignment horizontal="center"/>
    </xf>
    <xf numFmtId="0" fontId="23" fillId="17" borderId="1" xfId="0" applyFont="1" applyFill="1" applyBorder="1" applyAlignment="1">
      <alignment horizontal="center" vertical="center"/>
    </xf>
    <xf numFmtId="0" fontId="3" fillId="0" borderId="1" xfId="0" applyFont="1" applyBorder="1" applyAlignment="1">
      <alignment vertical="center"/>
    </xf>
    <xf numFmtId="2" fontId="3" fillId="0" borderId="1" xfId="0" applyNumberFormat="1" applyFont="1" applyBorder="1" applyAlignment="1">
      <alignment horizontal="center"/>
    </xf>
    <xf numFmtId="0" fontId="23" fillId="17" borderId="1" xfId="0" applyFont="1" applyFill="1" applyBorder="1"/>
    <xf numFmtId="0" fontId="23" fillId="17" borderId="1" xfId="0" applyFont="1" applyFill="1" applyBorder="1" applyAlignment="1">
      <alignment horizontal="center"/>
    </xf>
    <xf numFmtId="2" fontId="23" fillId="17" borderId="1" xfId="0" applyNumberFormat="1" applyFont="1" applyFill="1" applyBorder="1" applyAlignment="1">
      <alignment horizontal="center"/>
    </xf>
    <xf numFmtId="0" fontId="1" fillId="0" borderId="1" xfId="0" applyFont="1" applyBorder="1" applyAlignment="1">
      <alignment wrapText="1"/>
    </xf>
    <xf numFmtId="2" fontId="4" fillId="13" borderId="9" xfId="0" applyNumberFormat="1" applyFont="1" applyFill="1" applyBorder="1" applyAlignment="1">
      <alignment horizontal="center" vertical="center"/>
    </xf>
    <xf numFmtId="2" fontId="4" fillId="13" borderId="39" xfId="0" applyNumberFormat="1" applyFont="1" applyFill="1" applyBorder="1" applyAlignment="1">
      <alignment horizontal="left" vertical="center"/>
    </xf>
    <xf numFmtId="2" fontId="1" fillId="0" borderId="41" xfId="0" applyNumberFormat="1" applyFont="1" applyBorder="1"/>
    <xf numFmtId="1" fontId="1" fillId="0" borderId="42" xfId="0" applyNumberFormat="1" applyFont="1" applyBorder="1" applyAlignment="1">
      <alignment horizontal="center"/>
    </xf>
    <xf numFmtId="0" fontId="1" fillId="0" borderId="36" xfId="0" applyFont="1" applyBorder="1" applyAlignment="1">
      <alignment horizontal="center" vertical="center"/>
    </xf>
    <xf numFmtId="2" fontId="1" fillId="0" borderId="13" xfId="0" applyNumberFormat="1" applyFont="1" applyBorder="1"/>
    <xf numFmtId="1" fontId="1" fillId="0" borderId="44" xfId="0" applyNumberFormat="1" applyFont="1" applyBorder="1" applyAlignment="1">
      <alignment horizontal="center"/>
    </xf>
    <xf numFmtId="0" fontId="1" fillId="0" borderId="45" xfId="0" applyFont="1" applyBorder="1" applyAlignment="1">
      <alignment horizontal="center" vertical="center"/>
    </xf>
    <xf numFmtId="2" fontId="1" fillId="0" borderId="36" xfId="0" applyNumberFormat="1" applyFont="1" applyBorder="1"/>
    <xf numFmtId="1" fontId="1" fillId="0" borderId="47" xfId="0" applyNumberFormat="1" applyFont="1" applyBorder="1" applyAlignment="1">
      <alignment horizontal="center"/>
    </xf>
    <xf numFmtId="2" fontId="1" fillId="0" borderId="48" xfId="0" applyNumberFormat="1" applyFont="1" applyBorder="1"/>
    <xf numFmtId="1" fontId="1" fillId="0" borderId="49" xfId="0" applyNumberFormat="1" applyFont="1" applyBorder="1" applyAlignment="1">
      <alignment horizontal="center"/>
    </xf>
    <xf numFmtId="0" fontId="1" fillId="0" borderId="48" xfId="0" applyFont="1" applyBorder="1" applyAlignment="1">
      <alignment horizontal="center" vertical="center"/>
    </xf>
    <xf numFmtId="0" fontId="1" fillId="0" borderId="38" xfId="0" applyFont="1" applyBorder="1" applyAlignment="1">
      <alignment horizontal="center" vertical="center"/>
    </xf>
    <xf numFmtId="1" fontId="4" fillId="0" borderId="16" xfId="0" applyNumberFormat="1" applyFont="1" applyBorder="1" applyAlignment="1">
      <alignment horizontal="center"/>
    </xf>
    <xf numFmtId="2" fontId="4" fillId="13" borderId="5" xfId="0" applyNumberFormat="1" applyFont="1" applyFill="1" applyBorder="1" applyAlignment="1">
      <alignment horizontal="center" vertical="center"/>
    </xf>
    <xf numFmtId="2" fontId="1" fillId="0" borderId="1" xfId="0" applyNumberFormat="1" applyFont="1" applyBorder="1"/>
    <xf numFmtId="1" fontId="1" fillId="0" borderId="36" xfId="0" applyNumberFormat="1" applyFont="1" applyBorder="1" applyAlignment="1">
      <alignment horizontal="center"/>
    </xf>
    <xf numFmtId="1" fontId="1" fillId="0" borderId="13" xfId="0" applyNumberFormat="1" applyFont="1" applyBorder="1" applyAlignment="1">
      <alignment horizontal="center"/>
    </xf>
    <xf numFmtId="0" fontId="4" fillId="0" borderId="16" xfId="0" applyFont="1" applyBorder="1" applyAlignment="1">
      <alignment horizontal="center"/>
    </xf>
    <xf numFmtId="1" fontId="4" fillId="0" borderId="0" xfId="0" applyNumberFormat="1" applyFont="1" applyAlignment="1">
      <alignment horizontal="center"/>
    </xf>
    <xf numFmtId="2" fontId="4" fillId="13" borderId="1" xfId="0" applyNumberFormat="1" applyFont="1" applyFill="1" applyBorder="1" applyAlignment="1">
      <alignment horizontal="center" vertical="center"/>
    </xf>
    <xf numFmtId="1" fontId="1" fillId="0" borderId="1" xfId="0" applyNumberFormat="1" applyFont="1" applyBorder="1" applyAlignment="1">
      <alignment horizontal="center"/>
    </xf>
    <xf numFmtId="2" fontId="1" fillId="0" borderId="1" xfId="0" applyNumberFormat="1" applyFont="1" applyBorder="1" applyAlignment="1">
      <alignment wrapText="1"/>
    </xf>
    <xf numFmtId="0" fontId="4" fillId="0" borderId="1" xfId="0" applyFont="1" applyBorder="1" applyAlignment="1">
      <alignment horizontal="center"/>
    </xf>
    <xf numFmtId="1" fontId="4" fillId="0" borderId="1" xfId="0" applyNumberFormat="1" applyFont="1" applyBorder="1" applyAlignment="1">
      <alignment horizontal="center"/>
    </xf>
    <xf numFmtId="2" fontId="4" fillId="13" borderId="5" xfId="0" applyNumberFormat="1" applyFont="1" applyFill="1" applyBorder="1" applyAlignment="1">
      <alignment horizontal="left" vertical="center"/>
    </xf>
    <xf numFmtId="2" fontId="1" fillId="0" borderId="46" xfId="0" applyNumberFormat="1" applyFont="1" applyBorder="1" applyAlignment="1">
      <alignment vertical="center"/>
    </xf>
    <xf numFmtId="2" fontId="1" fillId="0" borderId="9" xfId="0" applyNumberFormat="1" applyFont="1" applyBorder="1"/>
    <xf numFmtId="1" fontId="1" fillId="0" borderId="9" xfId="0" applyNumberFormat="1" applyFont="1" applyBorder="1" applyAlignment="1">
      <alignment horizontal="center"/>
    </xf>
    <xf numFmtId="2" fontId="1" fillId="0" borderId="36" xfId="0" applyNumberFormat="1" applyFont="1" applyBorder="1" applyAlignment="1">
      <alignment horizontal="center"/>
    </xf>
    <xf numFmtId="2" fontId="1" fillId="0" borderId="41" xfId="0" applyNumberFormat="1" applyFont="1" applyBorder="1" applyAlignment="1">
      <alignment wrapText="1"/>
    </xf>
    <xf numFmtId="1" fontId="1" fillId="0" borderId="13" xfId="0" applyNumberFormat="1" applyFont="1" applyBorder="1" applyAlignment="1">
      <alignment horizontal="center" vertical="center"/>
    </xf>
    <xf numFmtId="2" fontId="1" fillId="0" borderId="13" xfId="0" applyNumberFormat="1" applyFont="1" applyBorder="1" applyAlignment="1">
      <alignment wrapText="1"/>
    </xf>
    <xf numFmtId="1" fontId="4" fillId="0" borderId="22" xfId="0" applyNumberFormat="1" applyFont="1" applyBorder="1" applyAlignment="1">
      <alignment horizontal="center"/>
    </xf>
    <xf numFmtId="0" fontId="3" fillId="0" borderId="54" xfId="0" applyFont="1" applyBorder="1"/>
    <xf numFmtId="0" fontId="4" fillId="0" borderId="55" xfId="0" applyFont="1" applyBorder="1" applyAlignment="1">
      <alignment horizontal="center"/>
    </xf>
    <xf numFmtId="1" fontId="4" fillId="0" borderId="55" xfId="0" applyNumberFormat="1" applyFont="1" applyBorder="1" applyAlignment="1">
      <alignment horizontal="center"/>
    </xf>
    <xf numFmtId="2" fontId="4" fillId="13" borderId="56" xfId="0" applyNumberFormat="1" applyFont="1" applyFill="1" applyBorder="1" applyAlignment="1">
      <alignment horizontal="center" vertical="center"/>
    </xf>
    <xf numFmtId="2" fontId="4" fillId="0" borderId="52" xfId="0" applyNumberFormat="1" applyFont="1" applyBorder="1" applyAlignment="1">
      <alignment horizontal="center" vertical="center"/>
    </xf>
    <xf numFmtId="2" fontId="4" fillId="0" borderId="0" xfId="0" applyNumberFormat="1" applyFont="1" applyAlignment="1">
      <alignment horizontal="center" vertical="center"/>
    </xf>
    <xf numFmtId="2" fontId="1" fillId="0" borderId="36" xfId="0" applyNumberFormat="1" applyFont="1" applyBorder="1" applyAlignment="1">
      <alignment wrapText="1"/>
    </xf>
    <xf numFmtId="0" fontId="1" fillId="0" borderId="1" xfId="0" applyFont="1" applyBorder="1" applyAlignment="1">
      <alignment horizontal="left" wrapText="1"/>
    </xf>
    <xf numFmtId="1" fontId="1" fillId="0" borderId="48" xfId="0" applyNumberFormat="1" applyFont="1" applyBorder="1" applyAlignment="1">
      <alignment horizontal="center"/>
    </xf>
    <xf numFmtId="2" fontId="1" fillId="0" borderId="57" xfId="0" applyNumberFormat="1" applyFont="1" applyBorder="1"/>
    <xf numFmtId="1" fontId="1" fillId="0" borderId="57" xfId="0" applyNumberFormat="1" applyFont="1" applyBorder="1" applyAlignment="1">
      <alignment horizontal="center"/>
    </xf>
    <xf numFmtId="2" fontId="1" fillId="0" borderId="43" xfId="0" applyNumberFormat="1" applyFont="1" applyBorder="1" applyAlignment="1">
      <alignment vertical="center"/>
    </xf>
    <xf numFmtId="1" fontId="1" fillId="0" borderId="36" xfId="0" applyNumberFormat="1" applyFont="1" applyBorder="1" applyAlignment="1">
      <alignment horizontal="center" vertical="center"/>
    </xf>
    <xf numFmtId="2" fontId="1" fillId="0" borderId="38" xfId="0" applyNumberFormat="1" applyFont="1" applyBorder="1"/>
    <xf numFmtId="1" fontId="1" fillId="0" borderId="38" xfId="0" applyNumberFormat="1" applyFont="1" applyBorder="1" applyAlignment="1">
      <alignment horizontal="center"/>
    </xf>
    <xf numFmtId="2" fontId="1" fillId="0" borderId="45" xfId="0" applyNumberFormat="1" applyFont="1" applyBorder="1"/>
    <xf numFmtId="1" fontId="1" fillId="0" borderId="45" xfId="0" applyNumberFormat="1" applyFont="1" applyBorder="1" applyAlignment="1">
      <alignment horizontal="center"/>
    </xf>
    <xf numFmtId="2" fontId="1" fillId="0" borderId="40" xfId="0" applyNumberFormat="1" applyFont="1" applyBorder="1" applyAlignment="1">
      <alignment vertical="center"/>
    </xf>
    <xf numFmtId="2" fontId="1" fillId="0" borderId="38" xfId="0" applyNumberFormat="1" applyFont="1" applyBorder="1" applyAlignment="1">
      <alignment horizontal="left" vertical="center"/>
    </xf>
    <xf numFmtId="2" fontId="1" fillId="0" borderId="9" xfId="0" applyNumberFormat="1" applyFont="1" applyBorder="1" applyAlignment="1">
      <alignment horizontal="left" vertical="top" wrapText="1"/>
    </xf>
    <xf numFmtId="1" fontId="1" fillId="0" borderId="9" xfId="0" applyNumberFormat="1" applyFont="1" applyBorder="1" applyAlignment="1">
      <alignment horizontal="center" vertical="center"/>
    </xf>
    <xf numFmtId="2" fontId="1" fillId="0" borderId="36" xfId="0" applyNumberFormat="1" applyFont="1" applyBorder="1" applyAlignment="1">
      <alignment horizontal="left" vertical="top" wrapText="1"/>
    </xf>
    <xf numFmtId="2" fontId="1" fillId="0" borderId="13" xfId="0" applyNumberFormat="1" applyFont="1" applyBorder="1" applyAlignment="1">
      <alignment horizontal="left" vertical="top" wrapText="1"/>
    </xf>
    <xf numFmtId="1" fontId="4" fillId="0" borderId="9" xfId="0" applyNumberFormat="1" applyFont="1" applyBorder="1" applyAlignment="1">
      <alignment horizontal="center" vertical="center"/>
    </xf>
    <xf numFmtId="0" fontId="1" fillId="0" borderId="1" xfId="0" applyFont="1" applyBorder="1"/>
    <xf numFmtId="49" fontId="25" fillId="0" borderId="1" xfId="0" applyNumberFormat="1" applyFont="1" applyBorder="1"/>
    <xf numFmtId="4" fontId="1" fillId="0" borderId="1" xfId="0" applyNumberFormat="1" applyFont="1" applyBorder="1"/>
    <xf numFmtId="4" fontId="4" fillId="0" borderId="1" xfId="0" applyNumberFormat="1" applyFont="1" applyBorder="1"/>
    <xf numFmtId="0" fontId="0" fillId="18" borderId="63" xfId="0" applyFill="1" applyBorder="1" applyAlignment="1" applyProtection="1">
      <alignment vertical="center" wrapText="1"/>
      <protection locked="0"/>
    </xf>
    <xf numFmtId="164" fontId="0" fillId="18" borderId="63" xfId="0" applyNumberFormat="1" applyFill="1" applyBorder="1" applyAlignment="1" applyProtection="1">
      <alignment vertical="center"/>
      <protection locked="0"/>
    </xf>
    <xf numFmtId="0" fontId="29" fillId="18" borderId="63" xfId="0" applyFont="1" applyFill="1" applyBorder="1" applyAlignment="1" applyProtection="1">
      <alignment vertical="center" wrapText="1"/>
      <protection locked="0"/>
    </xf>
    <xf numFmtId="164" fontId="29" fillId="18" borderId="63" xfId="0" applyNumberFormat="1" applyFont="1" applyFill="1" applyBorder="1" applyAlignment="1" applyProtection="1">
      <alignment vertical="center"/>
      <protection locked="0"/>
    </xf>
    <xf numFmtId="164" fontId="29" fillId="18" borderId="63" xfId="0" applyNumberFormat="1" applyFont="1" applyFill="1" applyBorder="1" applyAlignment="1" applyProtection="1">
      <alignment horizontal="center" vertical="center"/>
      <protection locked="0"/>
    </xf>
    <xf numFmtId="164" fontId="29" fillId="18" borderId="63" xfId="0" applyNumberFormat="1" applyFont="1" applyFill="1" applyBorder="1" applyAlignment="1" applyProtection="1">
      <alignment horizontal="center" vertical="center" wrapText="1"/>
      <protection locked="0"/>
    </xf>
    <xf numFmtId="0" fontId="1" fillId="0" borderId="19" xfId="0" applyFont="1" applyBorder="1" applyAlignment="1">
      <alignment horizontal="left" vertical="center"/>
    </xf>
    <xf numFmtId="9" fontId="10" fillId="0" borderId="19" xfId="0" applyNumberFormat="1" applyFont="1" applyBorder="1" applyAlignment="1">
      <alignment horizontal="center" vertical="center" wrapText="1"/>
    </xf>
    <xf numFmtId="0" fontId="4" fillId="8" borderId="19" xfId="0" applyFont="1" applyFill="1" applyBorder="1" applyAlignment="1">
      <alignment horizontal="center" vertical="center"/>
    </xf>
    <xf numFmtId="0" fontId="1" fillId="0" borderId="64" xfId="0" applyFont="1" applyBorder="1" applyAlignment="1">
      <alignment horizontal="center" vertical="center"/>
    </xf>
    <xf numFmtId="0" fontId="3" fillId="0" borderId="64" xfId="0" applyFont="1" applyBorder="1" applyAlignment="1">
      <alignment horizontal="center" vertical="center"/>
    </xf>
    <xf numFmtId="0" fontId="0" fillId="0" borderId="65" xfId="0" pivotButton="1" applyBorder="1"/>
    <xf numFmtId="0" fontId="0" fillId="0" borderId="65" xfId="0" applyBorder="1"/>
    <xf numFmtId="49" fontId="10" fillId="0" borderId="1" xfId="0" applyNumberFormat="1" applyFont="1" applyBorder="1" applyAlignment="1">
      <alignment horizontal="center" vertical="center"/>
    </xf>
    <xf numFmtId="0" fontId="2" fillId="2" borderId="2" xfId="0" applyFont="1" applyFill="1" applyBorder="1" applyAlignment="1">
      <alignment horizontal="center" vertical="center"/>
    </xf>
    <xf numFmtId="0" fontId="5" fillId="0" borderId="3" xfId="0" applyFont="1" applyBorder="1"/>
    <xf numFmtId="0" fontId="5" fillId="0" borderId="4" xfId="0" applyFont="1" applyBorder="1"/>
    <xf numFmtId="0" fontId="6" fillId="4" borderId="7" xfId="0" applyFont="1" applyFill="1" applyBorder="1" applyAlignment="1">
      <alignment horizontal="center" vertical="center"/>
    </xf>
    <xf numFmtId="0" fontId="5" fillId="0" borderId="8" xfId="0" applyFont="1" applyBorder="1"/>
    <xf numFmtId="0" fontId="10" fillId="0" borderId="19" xfId="0" applyFont="1" applyBorder="1" applyAlignment="1">
      <alignment horizontal="left" vertical="center" wrapText="1"/>
    </xf>
    <xf numFmtId="0" fontId="5" fillId="0" borderId="16" xfId="0" applyFont="1" applyBorder="1"/>
    <xf numFmtId="0" fontId="4" fillId="0" borderId="19" xfId="0" applyFont="1" applyBorder="1" applyAlignment="1">
      <alignment horizontal="center" vertical="center" wrapText="1"/>
    </xf>
    <xf numFmtId="0" fontId="4" fillId="0" borderId="35" xfId="0" applyFont="1" applyBorder="1" applyAlignment="1">
      <alignment horizontal="center"/>
    </xf>
    <xf numFmtId="0" fontId="5" fillId="0" borderId="18" xfId="0" applyFont="1" applyBorder="1"/>
    <xf numFmtId="0" fontId="23" fillId="17" borderId="35" xfId="0" applyFont="1" applyFill="1" applyBorder="1" applyAlignment="1">
      <alignment horizontal="center"/>
    </xf>
    <xf numFmtId="0" fontId="5" fillId="0" borderId="15" xfId="0" applyFont="1" applyBorder="1"/>
    <xf numFmtId="0" fontId="23" fillId="17" borderId="10" xfId="0" applyFont="1" applyFill="1" applyBorder="1" applyAlignment="1">
      <alignment horizontal="center" vertical="center" wrapText="1"/>
    </xf>
    <xf numFmtId="0" fontId="5" fillId="0" borderId="14" xfId="0" applyFont="1" applyBorder="1"/>
    <xf numFmtId="0" fontId="5" fillId="0" borderId="17" xfId="0" applyFont="1" applyBorder="1"/>
    <xf numFmtId="2" fontId="1" fillId="0" borderId="61" xfId="0" applyNumberFormat="1" applyFont="1" applyBorder="1" applyAlignment="1">
      <alignment horizontal="center" vertical="center"/>
    </xf>
    <xf numFmtId="0" fontId="5" fillId="0" borderId="40" xfId="0" applyFont="1" applyBorder="1"/>
    <xf numFmtId="0" fontId="5" fillId="0" borderId="43" xfId="0" applyFont="1" applyBorder="1"/>
    <xf numFmtId="2" fontId="1" fillId="0" borderId="46" xfId="0" applyNumberFormat="1" applyFont="1" applyBorder="1" applyAlignment="1">
      <alignment vertical="center"/>
    </xf>
    <xf numFmtId="2" fontId="1" fillId="0" borderId="58" xfId="0" applyNumberFormat="1" applyFont="1" applyBorder="1" applyAlignment="1">
      <alignment horizontal="center" vertical="center"/>
    </xf>
    <xf numFmtId="0" fontId="5" fillId="0" borderId="59" xfId="0" applyFont="1" applyBorder="1"/>
    <xf numFmtId="0" fontId="5" fillId="0" borderId="60" xfId="0" applyFont="1" applyBorder="1"/>
    <xf numFmtId="0" fontId="4" fillId="0" borderId="50" xfId="0" applyFont="1" applyBorder="1" applyAlignment="1">
      <alignment horizontal="center"/>
    </xf>
    <xf numFmtId="0" fontId="5" fillId="0" borderId="51" xfId="0" applyFont="1" applyBorder="1"/>
    <xf numFmtId="0" fontId="4" fillId="0" borderId="35" xfId="0" applyFont="1" applyBorder="1" applyAlignment="1">
      <alignment horizontal="center" vertical="center"/>
    </xf>
    <xf numFmtId="2" fontId="1" fillId="0" borderId="40" xfId="0" applyNumberFormat="1" applyFont="1" applyBorder="1" applyAlignment="1">
      <alignment horizontal="left" vertical="center"/>
    </xf>
    <xf numFmtId="2" fontId="1" fillId="0" borderId="46" xfId="0" applyNumberFormat="1" applyFont="1" applyBorder="1" applyAlignment="1">
      <alignment horizontal="left" vertical="center"/>
    </xf>
    <xf numFmtId="0" fontId="4" fillId="0" borderId="52" xfId="0" applyFont="1" applyBorder="1" applyAlignment="1">
      <alignment horizontal="center"/>
    </xf>
    <xf numFmtId="0" fontId="5" fillId="0" borderId="53" xfId="0" applyFont="1" applyBorder="1"/>
    <xf numFmtId="2" fontId="1" fillId="0" borderId="62" xfId="0" applyNumberFormat="1" applyFont="1" applyBorder="1" applyAlignment="1">
      <alignment horizontal="left" vertical="center" wrapText="1"/>
    </xf>
    <xf numFmtId="0" fontId="5" fillId="0" borderId="13" xfId="0" applyFont="1" applyBorder="1"/>
    <xf numFmtId="0" fontId="1" fillId="0" borderId="10" xfId="0" applyFont="1" applyBorder="1" applyAlignment="1">
      <alignment horizontal="center" wrapText="1"/>
    </xf>
    <xf numFmtId="0" fontId="1" fillId="0" borderId="1" xfId="0" applyFont="1" applyBorder="1" applyAlignment="1">
      <alignment vertical="center" wrapText="1"/>
    </xf>
    <xf numFmtId="0" fontId="4" fillId="0" borderId="1" xfId="0" applyFont="1" applyBorder="1" applyAlignment="1">
      <alignment horizontal="left" vertical="center" wrapText="1"/>
    </xf>
    <xf numFmtId="0" fontId="6" fillId="0" borderId="1" xfId="0" applyFont="1" applyBorder="1" applyAlignment="1">
      <alignment horizontal="left" vertical="center" wrapText="1"/>
    </xf>
    <xf numFmtId="0" fontId="1" fillId="0" borderId="64" xfId="0" applyFont="1" applyBorder="1" applyAlignment="1">
      <alignment vertical="center"/>
    </xf>
    <xf numFmtId="0" fontId="1" fillId="0" borderId="6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76200</xdr:rowOff>
    </xdr:from>
    <xdr:ext cx="390525" cy="228600"/>
    <xdr:pic>
      <xdr:nvPicPr>
        <xdr:cNvPr id="2" name="image1.gif">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733425</xdr:colOff>
      <xdr:row>0</xdr:row>
      <xdr:rowOff>114300</xdr:rowOff>
    </xdr:from>
    <xdr:ext cx="933450" cy="904875"/>
    <xdr:pic>
      <xdr:nvPicPr>
        <xdr:cNvPr id="2" name="image2.gif">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5</xdr:col>
      <xdr:colOff>123825</xdr:colOff>
      <xdr:row>101</xdr:row>
      <xdr:rowOff>95250</xdr:rowOff>
    </xdr:from>
    <xdr:ext cx="3362325" cy="1400175"/>
    <xdr:pic>
      <xdr:nvPicPr>
        <xdr:cNvPr id="2" name="image3.pn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447675</xdr:colOff>
      <xdr:row>77</xdr:row>
      <xdr:rowOff>133350</xdr:rowOff>
    </xdr:from>
    <xdr:ext cx="6143625" cy="2686050"/>
    <xdr:pic>
      <xdr:nvPicPr>
        <xdr:cNvPr id="3" name="image4.png">
          <a:extLst>
            <a:ext uri="{FF2B5EF4-FFF2-40B4-BE49-F238E27FC236}">
              <a16:creationId xmlns:a16="http://schemas.microsoft.com/office/drawing/2014/main" id="{00000000-0008-0000-07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Ruty Maritza Andrade Chacua" refreshedDate="45035.709367592593" refreshedVersion="8" recordCount="93" xr:uid="{00000000-000A-0000-FFFF-FFFF00000000}">
  <cacheSource type="worksheet">
    <worksheetSource ref="D10:O103" sheet="F14.1  PLANES DE MEJORAMIENT..."/>
  </cacheSource>
  <cacheFields count="12">
    <cacheField name="DESCRIPCIÓN DEL HALLAZGO" numFmtId="0">
      <sharedItems/>
    </cacheField>
    <cacheField name="CAUSA DEL HALLAZGO" numFmtId="0">
      <sharedItems/>
    </cacheField>
    <cacheField name="ACCIÓN DE MEJORA" numFmtId="0">
      <sharedItems/>
    </cacheField>
    <cacheField name="ACTIVIDADES / DESCRIPCIÓN" numFmtId="0">
      <sharedItems count="70">
        <s v="Designar la supervisión de los contratos de Comodato en los funcionarios de planta que posean Formación Bomberil, mientras surte la Contratación por Prestación de Servicios, como apoyo a la supervisión."/>
        <s v="Reiterar de manera  trimestral a los Comandantes de los CB, las obligaciones que tienen a cargo como supervisores de los bienes entregados en Comodato."/>
        <s v="Elaborar los Comodatos identificando las características y referencias especificas del bien a entregar"/>
        <s v="Solicitar trimestralmente por correo electrónico a los comandantes o supervisor de los CB, un informe de seguimiento que contenga: Registro fotográfico de los bienes en comodato, así como las emergencias atendidas con los bienes asignados y soportes de ma"/>
        <s v="Llamadas telefónicas informando el envió del correo electrónico"/>
        <s v="Diligenciar y actualizar trimestralmente  la Matriz de seguimiento de supervisiones de los bienes de comodato."/>
        <s v="Realizar la salida de almacén  de entrega de los Bienes en comodato, identificando todas las características del mismo."/>
        <s v="Identificación con código de barras de los elementos entregados en comodato"/>
        <s v="Correo mensual informando, los vencimientos de los SOAT, a la Subdirección Administrativa y Financiera y Gestión Contractual con base en la información registrada en el RUNT."/>
        <s v="Correo mensual por parte del Supervisor informando a la Subdirección administrativa y Gestión Contractual, los vencimientos de la Póliza de Responsabilidad Civil y de la Póliza Todo riesgo de los bienes entregados en Comodato_x000a_"/>
        <s v="Realizar el Proceso contractual de las Pólizas de Responsabilidad Civil, Todo Riesgo y Soat, antes de su vencimiento."/>
        <s v="Correo semestral  por parte de Gestión Administrativa  a Gestión Financiera informando, el vencimiento del Pago de los Impuestos de los Vehículos."/>
        <s v="Realizar la revisión mensual del recaudo de la cuenta  corriente DTN-RECAUDO FONDO NAL DE BOMBEROS LEY 1575-2012 (Banco Agrario), con el fin de verificar los terceros"/>
        <s v="Solicitar a la Superintendencia Financiera de Colombia, el nombre del terceros de los registros no identificados, cuando los mismos no hayan ingresado en la Plataforma del Banco Agrario o  no se haya recibido el soporte de la consignación."/>
        <s v="Realizar el cruce mensual de los aportes consignados por las aseguradoras (Banco Agrario) vrs los registros de los ingresos por Imputar en el SIIF NACIÓN"/>
        <s v="Solicitar a Talento Humano, Almacén, Supervisores, Jurídica, la información detallada para ser incorporada a las notas contables."/>
        <s v="Realizar las notas contables incluyendo la información detallada en los rubros: Cuentas por Cobrar, Cuentas de orden, Propiedad planta y equipo, e Ingresos entre otros"/>
        <s v="Realizar el cierre financiero y contable de los contratos y convenios que se derivaron del convenio 9677-06-1298-2013"/>
        <s v="Efectuar el cierre financiero del Convenio 9677-06-1298-2013, en los Estados Contables de la DNBC"/>
        <s v="Realizar el cruce mensual de los aportes consignados por las aseguradoras (Banco Agrario) y el 2% calculado con base en las primas netas emitidas."/>
        <s v="Solicitar a Fasecolda de manera mensual  la relación de las aseguradoras aportantes"/>
        <s v="Consolidar las actas faltantes de los kit de bioseguridad entregados a los CB."/>
        <s v="Consolidar las actas faltantes de los Termómetros que hacen parte de los kit de bioseguridad entregados a los CB"/>
        <s v="Verificar  y reorganizar las 12 actas de entrega de kits de bioseguridad las cuales presentan inconsistencias en cuanto a la ilegibilidad"/>
        <s v="Consolidar la totalidad de las actas de entrega, verificando el CB al cual fue entregado los Kits, así como la cantidad de elementos que lo componen verificando la legibilidad de las mismas."/>
        <s v="Implementar el sistema de Información  ERP (Planificador de recursos empresariales), con relación al módulo de inventarios y Activos fijos,  en cuanto al seguimiento y control de las entradas y salidas de almacén."/>
        <s v="Generar las entradas de almacén con las correspondientes facturas emitidas por los proveedores, y remitir copia de las mismas a la Subdirección de Coordinación bomberil para realizar las Resoluciones de Adjudicación"/>
        <s v="Generación de las resoluciones de adjudicación de los bienes entregados a los CB, las características del bien, códigos entre otros."/>
        <s v="Generación de las salidas de almacén de los bienes entregados a los CB, indicando el número de la resolución."/>
        <s v="Iniciar las acciones  disciplinarias a que haya lugar por el incumplimiento a los procedimientos y manuales establecidos por la entidad"/>
        <s v="Cuando se presenten situaciones atípicas que generen la declaratoria de Urgencia Manifiesta, se acataran las directrices impartidas por los órganos de control y vigilancia"/>
        <s v="Implementación en los documentos elaborados por el proceso de Gestión Contractual,  de la fecha de la elaboración, del nombre de quien lo elaboró, nombre quien lo revisa y lo aprueba."/>
        <s v="Actualizar el manual de contratación con capitulo especial que incluya la  Urgencia Manifiesta acatando la normatividad  de las directrices impartidas por los órganos de control y vigilancia."/>
        <s v="Actualización del Manual de supervisión e incluir los Procedimientos de entrega de Bienes y Central de Cuentas."/>
        <s v="Taller de socialización semestral del Manual de Contratación y Supervisión "/>
        <s v="Actualización del Procedimiento de Gestión de Bienes, incluyendo la aplicabilidad del sistema ERP."/>
        <s v="Actualización de los Procedimientos PC-GF-10 Registro de obligaciones versión 1, procedimiento PCGF-10 Central de cuentas versión 1, en relación a la implementación de controles"/>
        <s v="Taller de socialización semestral de los procedimientos actualizados del Proceso Gestión Financiera"/>
        <s v="Actualización del Manual de supervisión incluyendo formatos necesarios para el seguimiento de entrega de bienes."/>
        <s v="Verificar por parte de los supervisores que en todos los informes de supervisión se establezca   la descripción del bien y especificaciones  técnicas indicadas  en los contratos, así como los  ingresos,  salidas y acta de recibo final."/>
        <s v="Actualización del Manual de supervisión, estableciendo claramente las obligaciones de los Supervisores, así como la actualización y/o modificación de los formatos de Acta de Inicio, liquidación de contratos entre otros."/>
        <s v="Taller de socialización semestral  del Manual de Supervisión"/>
        <s v="Actualización de los Procedimientos PC-GF-10 Registro de obligaciones versión 1, procedimiento PCGF-10 Central de cuentas versión 1, Procedimiento PC-AD-01 Gestión de Bienes,  en relación a la implementación de controles"/>
        <s v="Implementación en los documentos elaborados por el proceso de Gestión Contractual, de la fecha de elaboración, del nombre de quien  lo elabora, quien lo revisa y lo aprueba."/>
        <s v="Actualización del Manual de Contratación, formatos, procedimientos y demás documentos que hacen parte del mismo, incluyendo el nombre de quien elaboró, quien aprobó la fecha y la firma."/>
        <s v="Actualización del Manual de supervisión, formatos, procedimientos y demás documentos que hacen parte del mismo, incluyendo el nombre de quien elaboró, quien aprobó la fecha y la firma."/>
        <s v="Actualizar el manual de contratación con capitulo especial para la urgencia manifiesta acatando la normatividad  de las directrices impartidas por los órganos de control y vigilancia. _x000a_Asimismo, incluir  los lineamientos generales con relación a la genera"/>
        <s v="Taller de socialización semestral del Manual de Contratación."/>
        <s v="Modificación de la minuta contractual, referente a la liquidación de los contratos conforme a la Normatividad legal así como lo estipulado en el Manual de Contratación."/>
        <s v="Actualizar el manual de contratación en relación a los requisitos para la liquidación de los contratos conforme a la normatividad vigente, incluyendo el procedimiento para llevar a cabo dicha liquidación"/>
        <s v="Taller de socialización semestral  del Manual de Contratación."/>
        <s v="Actualizar el formato de acta de inicio incluyendo  un acápite donde el supervisor deba verificar el tiempo y el valor estipulado en las pólizas y que el mismo  se ajuste a lo establecido en el contrato."/>
        <s v="Actualizar el manual de contratación incluyendo  el formato de acta de inicio donde se establezca la verificación por parte del supervisor del tiempo y el valor estipulado en las pólizas "/>
        <s v="Actualización del Procedimiento  Gestión de Bienes,  en relación a la entrega de los bienes adquiridos"/>
        <s v="Generar en el sistema de gestión documental establecido por la DNBC,  el número de radicado  y fecha que identificará los documentos presentados por el contratista y/o supervisor para el respectivo  trámite de pago."/>
        <s v="Realizar  capacitaciones en la plataforma SECOP II con la participación y contratistas del procesos de gestión contractual, de manera trimestral"/>
        <s v="Actualizar el manual de contratación  incluyendo  los lineamientos generales con relación a la generación de los estudios de mercado y análisis del sector. Asimismo, incluir la obligatoriedad de allegar los respectivos soportes documentales informe técnic"/>
        <s v="Incluir en el Manual de contratación el flujo de aprobación responsables y vistos buenos en la plataforma SECOP II."/>
        <s v="Generar el PAA conforme a los lineamientos establecidos por Colombia Compra Eficiente, indicando los procesos que se adelantaran, responsables, fechas de inicio y finalización, cuantía, tipo de proceso, responsables de generar estudios entre otros."/>
        <s v="Realizar seguimiento mensual al PAA, y presentarlo a la Alta Dirección y al comité de contratación para la respectiva toma de decisiones."/>
        <s v="Realizar el seguimiento de la ejecución presupuestal de los gastos de funcionamiento (Semáforo) y los gastos de inversión (Cadena de Valor) en forma mensual y  presentarlo a la Alta Dirección y al comité de contratación para realizar el seguimiento y   ev"/>
        <s v="Establecer un calendario contractual, con el fin de estimar si es necesario gestionar Vigencias Futuras por parte de la Entidad, realizarle seguimiento  y presentarlo al Comité de Contratación para la toma de decisiones"/>
        <s v="Realizar  el mantenimiento evolutivo, del  sistema de Información  ERP (Planificador de recursos empresariales), con relación al módulo de inventarios, Activos fijos y nomina   y realizar los respectivos seguimientos trimestrales"/>
        <s v="Notificación  automatica al correo electrónico de la cuenta del usuario de la oficina de atención al ciudadano cuando se radica una PQRDS"/>
        <s v="Listados emitidos por el Orfeo que permita establecer el estado actual del trámite de las PQRSD"/>
        <s v="Formulario PQRSD de la página web de la entidad estabilizado."/>
        <s v="_x000a__x000a__x000a_Actualización del software de digitalización del ORFEO."/>
        <s v="Actualización del módulo de firma digital y mecánica del ORFEO"/>
        <s v="_x000a_Generar políticas de Backups para el Sistema Documental ORDEO."/>
        <s v="_x000a__x000a_Sistema ORFEO ajustado a las necesidades de mantenimiento de la entidad de acuerdo a su prioridad."/>
      </sharedItems>
    </cacheField>
    <cacheField name="ACTIVIDADES / UNIDAD DE MEDIDA" numFmtId="0">
      <sharedItems/>
    </cacheField>
    <cacheField name="ACTIVIDADES / CANTIDADES UNIDAD DE MEDIDA" numFmtId="0">
      <sharedItems containsMixedTypes="1" containsNumber="1" containsInteger="1" minValue="1" maxValue="12"/>
    </cacheField>
    <cacheField name="ACTIVIDADES / FECHA DE INICIO" numFmtId="164">
      <sharedItems containsSemiMixedTypes="0" containsNonDate="0" containsDate="1" containsString="0" minDate="2019-12-16T00:00:00" maxDate="2022-04-16T00:00:00"/>
    </cacheField>
    <cacheField name="ACTIVIDADES / FECHA DE TERMINACIÓN" numFmtId="164">
      <sharedItems containsSemiMixedTypes="0" containsNonDate="0" containsDate="1" containsString="0" minDate="2020-06-30T00:00:00" maxDate="2023-07-01T00:00:00"/>
    </cacheField>
    <cacheField name="ACTIVIDADES / PLAZO EN SEMANAS" numFmtId="0">
      <sharedItems containsSemiMixedTypes="0" containsString="0" containsNumber="1" containsInteger="1" minValue="12" maxValue="104"/>
    </cacheField>
    <cacheField name="RESPONSABLE" numFmtId="0">
      <sharedItems/>
    </cacheField>
    <cacheField name="DEPENDENCIA RESPONSABLE" numFmtId="0">
      <sharedItems/>
    </cacheField>
    <cacheField name="OBSERVACIONES SEGUIMIENTO A 30 DE JUNIO DE 2022"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3">
  <r>
    <s v="Hallazgo No. 1. Supervisión Contratos de Comodato. Una vez evaluados los informes de visitas en las que se verificó la existencia de los bienes, la documentación disponible en la DNBC y en los cuerpos de bomberos, así como la desplegada en el RUNT, se evi"/>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0"/>
    <s v="Delegación de Supervisión al personal de planta "/>
    <n v="1"/>
    <d v="2020-01-01T00:00:00"/>
    <d v="2021-03-31T00:00:00"/>
    <n v="64"/>
    <s v="Dirección General-Subdirección Estratégica y de Coordinación Bomberil-Subdirección Administrativa y Financiera-Gestión Contractual"/>
    <s v="CONTRATACION"/>
    <s v="La acción de mejora finalizó el 31 de marzo de 2021._x000a__x000a_La DNBC, realizó la designación de 1034 comodatos en funcionarios que poseen  Formación Bomberil así:  Andrés Muñoz 109,  Carlos López 102, Alexander  Maya 102, Edgar Molina 101, Edwin Zamora 104,  Lui"/>
  </r>
  <r>
    <s v="Hallazgo No. 1. Supervisión Contratos de Comodato. Una vez evaluados los informes de visitas en las que se verificó la existencia de los bienes, la documentación disponible en la DNBC y en los cuerpos de bomberos, así como la desplegada en el RUNT, se evi"/>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1"/>
    <s v="Correos Electrónicos trimestrales_x000a_"/>
    <n v="1"/>
    <d v="2020-01-01T00:00:00"/>
    <d v="2020-12-30T00:00:00"/>
    <n v="52"/>
    <s v="Subdirección Estratégica y de Coordinación Bomberil-Supervisores"/>
    <s v="FORTALECIMIENTO BOMBERIL"/>
    <s v="La acción de mejora finalizó el 30 de diciembre de 2020._x000a__x000a_Los  diez (10) supervisores de los comodatos el día 04 de marzo de 2022 y  09  Junio de 2022,  remitieron correos electrónicos a los diferentes CB del país, informando las obligaciones que tienen c"/>
  </r>
  <r>
    <s v="Hallazgo No. 1. Supervisión Contratos de Comodato. Una vez evaluados los informes de visitas en las que se verificó la existencia de los bienes, la documentación disponible en la DNBC y en los cuerpos de bomberos, así como la desplegada en el RUNT, se evi"/>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2"/>
    <s v="Comodatos con Identificación_x000a_"/>
    <n v="1"/>
    <d v="2020-01-01T00:00:00"/>
    <d v="2020-12-30T00:00:00"/>
    <n v="52"/>
    <s v="Subdirección Administrativa y Financiera-Gestión Contractual"/>
    <s v="CONTRATACION_x000a_FORTALECIMIENTO BOMBERIL"/>
    <s v="_x000a_La acción de mejora finalizó el 30 de diciembre de 2020._x000a__x000a_La DNBC, a partir del segundo semestre de 2021, no genera Comodatos sino resoluciones de adjudicación de bienes entregados a los Cuerpos de Bomberos. En el primer semestre de 2022, se realizaron 8"/>
  </r>
  <r>
    <s v="Hallazgo No. 1. Supervisión Contratos de Comodato. Una vez evaluados los informes de visitas en las que se verificó la existencia de los bienes, la documentación disponible en la DNBC y en los cuerpos de bomberos, así como la desplegada en el RUNT, se evi"/>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3"/>
    <s v="Correos Electrónicos trimestrales_x000a_"/>
    <n v="1"/>
    <d v="2020-01-01T00:00:00"/>
    <d v="2020-12-30T00:00:00"/>
    <n v="52"/>
    <s v="Subdirección Estratégica y de Coordinación Bomberil-Supervisores"/>
    <s v="FORTALECIMIENTO BOMBERIL"/>
    <s v="La acción de mejora finalizó el 30 de diciembre de 2020._x000a__x000a_Los supervisores continúan remitiendo los  correos electrónicos solicitando los informes de seguimiento a los comandantes de los CB estipulando en dicho correo que estos informes deben  establecer "/>
  </r>
  <r>
    <s v="Hallazgo No. 1. Supervisión Contratos de Comodato. Una vez evaluados los informes de visitas en las que se verificó la existencia de los bienes, la documentación disponible en la DNBC y en los cuerpos de bomberos, así como la desplegada en el RUNT, se evi"/>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4"/>
    <s v="Planilla de registro telefónica_x000a_"/>
    <n v="1"/>
    <d v="2020-01-01T00:00:00"/>
    <d v="2020-12-30T00:00:00"/>
    <n v="52"/>
    <s v="Subdirección Estratégica y de Coordinación Bomberil-Supervisores"/>
    <s v="FORTALECIMIENTO BOMBERIL"/>
    <s v="La acción de mejora finalizó el 30 de diciembre de 2020._x000a__x000a_Los supervisores durante el primer semestre de 2022,  han realizado 638  llamadas telefónicas a los Cuerpos de Bomberos a los cuales se les entregaron bienes en Comodato registrando: _x000a__x000a_Enero:  70  "/>
  </r>
  <r>
    <s v="Hallazgo No. 1. Supervisión Contratos de Comodato. Una vez evaluados los informes de visitas en las que se verificó la existencia de los bienes, la documentación disponible en la DNBC y en los cuerpos de bomberos, así como la desplegada en el RUNT, se evi"/>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5"/>
    <s v="Matriz de seguimiento trimestral"/>
    <n v="4"/>
    <d v="2020-01-01T00:00:00"/>
    <d v="2020-12-30T00:00:00"/>
    <n v="52"/>
    <s v="Subdirección Estratégica y de Coordinación Bomberil-Supervisores"/>
    <s v="FORTALECIMIENTO BOMBERIL"/>
    <s v="La acción finalizó el 30 de diciembre de 2020._x000a__x000a_Se está diligenciando de manera trimestral la matriz de seguimiento que realizan los  supervisores  de los  bienes entregados en  comodato, en donde se encuentra discriminados los mismos y se enuncia el  nom"/>
  </r>
  <r>
    <s v="Hallazgo No. 1. Supervisión Contratos de Comodato. Una vez evaluados los informes de visitas en las que se verificó la existencia de los bienes, la documentación disponible en la DNBC y en los cuerpos de bomberos, así como la desplegada en el RUNT, se evi"/>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6"/>
    <s v="Salidas de Almacén_x000a_"/>
    <n v="1"/>
    <d v="2020-01-01T00:00:00"/>
    <d v="2020-12-30T00:00:00"/>
    <n v="52"/>
    <s v="Subdirección Administrativa y Financiera-Almacén"/>
    <s v="ALMACEN-ADMINISTRATIVA"/>
    <s v="La acción finalizó el 30 de diciembre de 2020._x000a__x000a_Durante el primer Semestre de 2022, se generaron 202 salidas de almacen de las cuales 4 fueron anuladas, 54 se encuentran sin resolución de adjudicación y con resolución de adjudicación 144._x000a__x000a_Las salidas de "/>
  </r>
  <r>
    <s v="Hallazgo No. 1. Supervisión Contratos de Comodato. Una vez evaluados los informes de visitas en las que se verificó la existencia de los bienes, la documentación disponible en la DNBC y en los cuerpos de bomberos, así como la desplegada en el RUNT, se evi"/>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7"/>
    <s v="Identificación de bienes_x000a_"/>
    <n v="1"/>
    <d v="2020-01-01T00:00:00"/>
    <d v="2020-12-30T00:00:00"/>
    <n v="52"/>
    <s v="Subdirección Administrativa y Financiera-Almacén"/>
    <s v="ALMACEN-ADMINISTRATIVA"/>
    <s v="La acción de mejora finalizó el 30 de Diciembre de 2020._x000a__x000a_Durante el primer Semestre de 2022, se generaron 202 salidas de almacen de las cuales 4 fueron anuladas, 54 se encuentran sin resolución de adjudicación y con resolución de adjudicación 144._x000a__x000a_Las s"/>
  </r>
  <r>
    <s v="Hallazgo No. 1. Supervisión Contratos de Comodato. Una vez evaluados los informes de visitas en las que se verificó la existencia de los bienes, la documentación disponible en la DNBC y en los cuerpos de bomberos, así como la desplegada en el RUNT, se evi"/>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8"/>
    <s v="Correos mensuales_x000a_"/>
    <n v="12"/>
    <d v="2019-12-16T00:00:00"/>
    <d v="2020-12-30T00:00:00"/>
    <n v="54"/>
    <s v="Subdirección Administrativa y Financiera-Almacén-Gestión Administrativa"/>
    <s v="ALMACEN-ADMINISTRATIVA"/>
    <s v="La acción de mejora finalizó el 30 de diciembre de 2020. _x000a__x000a_Los días 11 de enero , 24 de febrero, 09 de marzo, 28 de abril y 31 de mayo de 2022 (Meses de mayo y junio de 2022), se realizó el envió mensual  de correos electrónicos  al proceso de Gestión Adm"/>
  </r>
  <r>
    <s v="Hallazgo No. 1. Supervisión Contratos de Comodato. Una vez evaluados los informes de visitas en las que se verificó la existencia de los bienes, la documentación disponible en la DNBC y en los cuerpos de bomberos, así como la desplegada en el RUNT, se evi"/>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9"/>
    <s v="Correos mensuales_x000a_"/>
    <n v="12"/>
    <d v="2019-12-16T00:00:00"/>
    <d v="2020-12-30T00:00:00"/>
    <n v="54"/>
    <s v="Subdirección Estratégica y de Coordinación Bomberil-Supervisores"/>
    <s v="FORTALECIMIENTO BOMBERIL"/>
    <s v="La acción de mejora finalizó el 30 de Diciembre de 2020._x000a__x000a_Los días 11 de enero,   24 de febrero, 09 de marzo de, 28 de abril , 31 de mayo y 24 de Junio de 2022 se remitió por parte de los supervisores Correo mensual  informando a la Subdirección administr"/>
  </r>
  <r>
    <s v="Hallazgo No. 1. Supervisión Contratos de Comodato. Una vez evaluados los informes de visitas en las que se verificó la existencia de los bienes, la documentación disponible en la DNBC y en los cuerpos de bomberos, así como la desplegada en el RUNT, se evi"/>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10"/>
    <s v="Adquisición de Pólizas"/>
    <n v="1"/>
    <d v="2020-01-01T00:00:00"/>
    <d v="2020-12-30T00:00:00"/>
    <n v="52"/>
    <s v="Subdirección Administrativa y Financiera-Gestión Contractual"/>
    <s v="CONTRATACION"/>
    <s v="La acción de mejora finalizó el 30 de diciembre de 2020. _x000a__x000a_Mediante la resolución 268 de 2019, del 23 de diciembre de 2019, se adjudicó el proceso de Licitación Pública No. 002 de 2019._x000a__x000a_Se realizó otro si No. 3 ampliando el plazo de cobertura hasta el 11"/>
  </r>
  <r>
    <s v="Hallazgo No. 1. Supervisión Contratos de Comodato. Una vez evaluados los informes de visitas en las que se verificó la existencia de los bienes, la documentación disponible en la DNBC y en los cuerpos de bomberos, así como la desplegada en el RUNT, se evi"/>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11"/>
    <s v="Correo semestral _x000a_"/>
    <n v="2"/>
    <d v="2019-12-16T00:00:00"/>
    <d v="2020-12-30T00:00:00"/>
    <n v="54"/>
    <s v="Subdirección Administrativa y Financiera-Almacén-Gestión Administrativa"/>
    <s v="ALMACEN-ADMINISTRATIVA"/>
    <s v="La acción de mejora finalizó el 30 de diciembre de 2020. _x000a__x000a_Se realizó correo el día 14 de febrero de 2022, informando el listado de los impuestos de los vehículos para pago el 19 de febrero de 2022_x000a__x000a_Por lo tanto se ha dado cumplimiento a la acción de Mejo"/>
  </r>
  <r>
    <s v="Hallazgo No. 2. Ingresos fiscales no tributarios-Contribuciones. Evaluados los estados contables a 2018, se evidenció que el saldo de la cuenta 411061, que corresponde al aporte del 2% que realizan las aseguradoras sobre el valor de las pólizas de seguro "/>
    <s v="Deficiencias en el seguimiento y control a los ingresos que se registran en los libros y Estados Contables que presenta la DNBC, por este concepto, lo que no facilita contar con información contable debidamente depurada, que permita establecer con precisi"/>
    <s v="Implementar acciones de supervisión y control de los bienes entregados en comodato."/>
    <x v="12"/>
    <s v="Seguimiento mensual"/>
    <n v="12"/>
    <d v="2020-01-01T00:00:00"/>
    <d v="2020-12-30T00:00:00"/>
    <n v="52"/>
    <s v="Subdirección Administrativa y Financiera-Gestión Financiera"/>
    <s v="FINANCIERA"/>
    <s v="La acción de mejora finalizó el 30 de diciembre de 2020. _x000a__x000a_Se realizó el seguimiento mensual del Recaudo de la cuenta del Fondo Nacional de Bomberos (Banco Agrario) con el fin de identificar los terceros, de los meses de enero  a Junio de 2022._x000a__x000a_A partir "/>
  </r>
  <r>
    <s v="Hallazgo No. 2. Ingresos fiscales no tributarios-Contribuciones. Evaluados los estados contables a 2018, se evidenció que el saldo de la cuenta 411061, que corresponde al aporte del 2% que realizan las aseguradoras sobre el valor de las pólizas de seguro "/>
    <s v="Deficiencias en el seguimiento y control a los ingresos que se registran en los libros y Estados Contables que presenta la DNBC, por este concepto, lo que no facilita contar con información contable debidamente depurada, que permita establecer con precisi"/>
    <s v="Implementar acciones de supervisión y control de los bienes entregados en comodato."/>
    <x v="13"/>
    <s v="Correos  electrónicos sobre no identificación de terceros."/>
    <n v="1"/>
    <d v="2020-01-01T00:00:00"/>
    <d v="2020-12-30T00:00:00"/>
    <n v="52"/>
    <s v="Subdirección Administrativa y Financiera-Gestión Financiera"/>
    <s v="FINANCIERA"/>
    <s v="La acción de mejora finalizó el 30 de diciembre de 2020. _x000a__x000a_El día 03 de marzo, 06 de abril, 03 de mayo y 02 de junio de 2022  se remitió correo a la Superintendencia Financiera de Colombia solicitando el nombre de terceros de los registros no identificado"/>
  </r>
  <r>
    <s v="Hallazgo No. 2. Ingresos fiscales no tributarios-Contribuciones. Evaluados los estados contables a 2018, se evidenció que el saldo de la cuenta 411061, que corresponde al aporte del 2% que realizan las aseguradoras sobre el valor de las pólizas de seguro "/>
    <s v="Deficiencias en el seguimiento y control a los ingresos que se registran en los libros y Estados Contables que presenta la DNBC, por este concepto, lo que no facilita contar con información contable debidamente depurada, que permita establecer con precisi"/>
    <s v="Implementar acciones de supervisión y control de los bienes entregados en comodato."/>
    <x v="14"/>
    <s v="Cruces"/>
    <n v="12"/>
    <d v="2020-01-01T00:00:00"/>
    <d v="2020-12-30T00:00:00"/>
    <n v="52"/>
    <s v="Subdirección Administrativa y Financiera-Gestión Financiera"/>
    <s v="FINANCIERA"/>
    <s v="La acción de mejora finalizó el 30 de diciembre de 2020._x000a__x000a_Se realizó el seguimiento mensual del Recaudo de la cuenta del Fondo Nacional de Bomberos (Banco Agrario) con respeto al Libro del SIIF Nación _x000a__x000a_Por lo tanto, se ha dado cumplimiento a la acción de"/>
  </r>
  <r>
    <s v="Hallazgo No. 3. Notas explicativas estados contables. Evaluadas las notas explicativas a los estados contables de la DNBC, con corte a 31 de diciembre de 2018, se evidencia el incumplimiento de los parámetros definidos por la Contaduría General de la Naci"/>
    <s v="Debilidades en los mecanismos de control interno contable que impiden el entendimiento y comprensión plena de la información reportada en los estados contables, afectando la utilidad que debe ofrecer a los diferentes usuarios"/>
    <s v="Estructurar las notas contables con información cuantitativa y cualitativa"/>
    <x v="15"/>
    <s v="Correos de Solicitud_x000a_"/>
    <n v="1"/>
    <d v="2020-01-01T00:00:00"/>
    <d v="2020-12-30T00:00:00"/>
    <n v="52"/>
    <s v="Subdirección Administrativa y Financiera-Gestión Financiera"/>
    <s v="FINANCIERA"/>
    <s v="La acción de mejora finalizó el 30 de diciembre de 2020._x000a__x000a_EL 11 de noviembre de 2021 se realizó envio por correo electrónico del memorando de cierre donde se encuentra los lineamientos a tener en cuenta para el cierre de operaciones.  _x000a__x000a_De igual forma, de"/>
  </r>
  <r>
    <s v="Hallazgo No. 3. Notas explicativas estados contables. Evaluadas las notas explicativas a los estados contables de la DNBC, con corte a 31 de diciembre de 2018, se evidencia el incumplimiento de los parámetros definidos por la Contaduría General de la Naci"/>
    <s v="Debilidades en los mecanismos de control interno contable que impiden el entendimiento y comprensión plena de la información reportada en los estados contables, afectando la utilidad que debe ofrecer a los diferentes usuarios"/>
    <s v="Estructurar las notas contables con información cuantitativa y cualitativa"/>
    <x v="16"/>
    <s v="Notas contables"/>
    <n v="1"/>
    <d v="2020-01-01T00:00:00"/>
    <d v="2020-06-30T00:00:00"/>
    <n v="36"/>
    <s v="Subdirección Administrativa y Financiera-Gestión Financiera"/>
    <s v="FINANCIERA"/>
    <s v="La acción de mejora finalizó el 30 de junio  de 2020._x000a__x000a_Se elaboraron Las Notas a los Estados Financieros conforme a nuevo instructivo dado por la Contaduría General de la Nación._x000a__x000a_Por lo tanto, se ha dado cumplimiento a la acción de mejora establecida en "/>
  </r>
  <r>
    <s v="Hallazgo No. 4. Convenio 9677-06-1298-2013. La DNBC suscribió el convenio con el Fondo Nacional de Gestión del Riesgo de Desastres-Fiduprevisora SA, el 24 de diciembre de 2013, al cual le realizaron 5 otro sí, cuyo último plazo de ejecución se fijó hasta "/>
    <s v="Falta de supervisión y seguimiento a la ejecución del convenio por parte de la DNBC, tomando en cuenta que, a 31 de diciembre de 2018, existe aun un saldo pendiente de legalizar $961,8 millones situación que configura un riesgo frente al control de la deb"/>
    <s v="Implementar mecanismos de control con respecto a liquidación de los  convenios"/>
    <x v="17"/>
    <s v="Cierre Financiero"/>
    <n v="1"/>
    <d v="2020-01-01T00:00:00"/>
    <d v="2021-12-30T00:00:00"/>
    <n v="78"/>
    <s v="Gestión Jurídica"/>
    <s v="JURIDICA"/>
    <s v="La acción de mejora finalizó el 30 de Diciembre de 2021_x000a__x000a_El convenio se encuentra en proceso de Liquidación, se evidencia:_x000a__x000a_Correo del 28 de abril de 2022, solicitando a Gestión del Riesgo información sobre liquidación de contratos._x000a_Correo del 02 de Junio"/>
  </r>
  <r>
    <s v="Hallazgo No. 4. Convenio 9677-06-1298-2013. La DNBC suscribió el convenio con el Fondo Nacional de Gestión del Riesgo de Desastres-Fiduprevisora SA, el 24 de diciembre de 2013, al cual le realizaron 5 otro sí, cuyo último plazo de ejecución se fijó hasta "/>
    <s v="Falta de supervisión y seguimiento a la ejecución del convenio por parte de la DNBC, tomando en cuenta que, a 31 de diciembre de 2018, existe aun un saldo pendiente de legalizar $961,8 millones situación que configura un riesgo frente al control de la deb"/>
    <s v="Implementar mecanismos de control con respecto a liquidación de los  convenios"/>
    <x v="18"/>
    <s v="Cierre Financiero"/>
    <n v="1"/>
    <d v="2020-01-01T00:00:00"/>
    <d v="2021-12-31T00:00:00"/>
    <n v="104"/>
    <s v="Subdirección Administrativa y Financiera -Gestión  Financiera"/>
    <s v="FINANCIERA"/>
    <s v="La acción de mejora finalizó el 31 de Diciembre  de 2021._x000a__x000a_A la fecha no se ha realizado el cierre financiero y contable de los contratos derivados del convenio No. 9677-06-1298-2013 por parte del proceso de Gestión Jurídica, trámite previo e indispensabl"/>
  </r>
  <r>
    <s v="Hallazgo No. 5. Control aporte 2% aseguradoras. Existen diferencias entre los valores consignados por las aseguradoras y el 2% calculado de la contribución con base en la información de las primas netas reportadas por las aseguradoras. El cotejo reporta c"/>
    <s v="Debilidades en los mecanismos de control interno contable ligados al seguimiento y control al recaudo de los ingresos provenientes de las aseguradoras, incumpliendo lo ordenado en el numeral 3 del artículo 7 y el articulo 10 del Decreto 527 de 2013"/>
    <s v="Verificación de los aportes consignados por las aseguradoras y el 2% calculado con base en las primas netas."/>
    <x v="19"/>
    <s v="Cruces Mensuales"/>
    <n v="12"/>
    <d v="2020-01-01T00:00:00"/>
    <d v="2020-12-30T00:00:00"/>
    <n v="52"/>
    <s v="Subdirección Administrativa y Financiera-Gestión Financiera"/>
    <s v="FINANCIERA"/>
    <s v="_x000a_La acción de mejora finalizó el 30 de Diciembre  de 2020._x000a__x000a_Se realizaron los &quot;cruces de los aportes consignados por las aseguradoras (Banco Agrario) y el 2% calculado con base en las primas netas emitidas.&quot;, en los meses de enero a junio de 2022 evidenci"/>
  </r>
  <r>
    <s v="Hallazgo No. 5. Control aporte 2% aseguradoras. Existen diferencias entre los valores consignados por las aseguradoras y el 2% calculado de la contribución con base en la información de las primas netas reportadas por las aseguradoras. El cotejo reporta c"/>
    <s v="Debilidades en los mecanismos de control interno contable ligados al seguimiento y control al recaudo de los ingresos provenientes de las aseguradoras, incumpliendo lo ordenado en el numeral 3 del artículo 7 y el articulo 10 del Decreto 527 de 2013"/>
    <s v="Verificación de los aportes consignados por las aseguradoras y el 2% calculado con base en las primas netas."/>
    <x v="20"/>
    <s v="Correos mensuales_x000a_"/>
    <n v="12"/>
    <d v="2020-01-01T00:00:00"/>
    <d v="2020-12-30T00:00:00"/>
    <n v="52"/>
    <s v="Subdirección Administrativa y Financiera-Gestión Financiera"/>
    <s v="FINANCIERA"/>
    <s v="La acción de mejora finalizó el 30 de Diciembre  de 2020_x000a__x000a_Los días 02 de febrero, 02 de marzo, 06 de abril, 06 de mayo  y 06 de junio de 2022 se remitieron correos a Fasecolda solicitando la relación de las aseguradoras aportantes_x000a__x000a_Por lo tanto, se ha dad"/>
  </r>
  <r>
    <s v="Hallazgo No. 01. Entrega kit de bioseguridad, Contratos 188 y 213 de 2020. Administrativo con presunta incidencia disciplinaria y para indagación_x000a_preliminar. (A-D-IP)_x000a__x000a_Entrega de los bienes y/o servicios adquiridos a los diferentes cuerpos de Bomberos del"/>
    <s v="Deficiencias en la aplicación del control establecido para la Administración y entrega de los bienes y/o servicios adquiridos a través de los Contratos suscritos con ocasión de la urgencia manifiesta para el suministro de elementos e insumos de Biosegurid"/>
    <s v="Implementar acciones de  control de los bienes y / servicios adquiridos y  entregados "/>
    <x v="21"/>
    <s v="Actas de entrega"/>
    <s v="111"/>
    <d v="2022-01-01T00:00:00"/>
    <d v="2022-03-31T00:00:00"/>
    <n v="12"/>
    <s v="Dirección General-Subdirección Estratégica y de Coordinación Bomberil-Subdirección Administrativa y Financiera-Gestión Administrativa"/>
    <s v="ALMACEN-ADMINISTRATIVA"/>
    <s v="La acción de mejora finalizó el 31 de marzo de 2022._x000a__x000a__x000a_Se consolidaron las 111 actas de entrega faltantes de los Kit de seguridad entregados a los CB._x000a__x000a_Por lo tanto, se ha dado cumplimiento a la acción de mejora establecida en el Plan de Mejoramiento."/>
  </r>
  <r>
    <s v="Hallazgo No. 01. Entrega kit de bioseguridad, Contratos 188 y 213 de 2020. Administrativo con presunta incidencia disciplinaria y para indagación_x000a_preliminar. (A-D-IP)_x000a__x000a_Entrega de los bienes y/o servicios adquiridos a los diferentes cuerpos de Bomberos del"/>
    <s v="Deficiencias en la aplicación del control establecido para la Administración y entrega de los bienes y/o servicios adquiridos a través de los Contratos suscritos con ocasión de la urgencia manifiesta para el suministro de elementos e insumos de Biosegurid"/>
    <s v="Implementar acciones de  control de los bienes y / servicios adquiridos y  entregados "/>
    <x v="22"/>
    <s v="Actas de entrega"/>
    <s v="56"/>
    <d v="2022-01-01T00:00:00"/>
    <d v="2022-03-31T00:00:00"/>
    <n v="12"/>
    <s v="Dirección General-Subdirección Estratégica y de Coordinación Bomberil-Subdirección Administrativa y Financiera-Gestión Administrativa"/>
    <s v="ALMACEN-ADMINISTRATIVA"/>
    <s v="La acción de mejora finalizó el 31 de marzo de 2022._x000a__x000a_Se evidenció la consolidación de las 56 actas faltantes  de la entrega de los termómetros a los CB _x000a__x000a_Por lo tanto, se dado cumplimiento a la acción de mejora establecida en el Plan de Mejoramiento."/>
  </r>
  <r>
    <s v="Hallazgo No. 01. Entrega kit de bioseguridad, Contratos 188 y 213 de 2020. Administrativo con presunta incidencia disciplinaria y para indagación_x000a_preliminar. (A-D-IP)_x000a__x000a_Entrega de los bienes y/o servicios adquiridos a los diferentes cuerpos de Bomberos del"/>
    <s v="Deficiencias en la aplicación del control establecido para la Administración y entrega de los bienes y/o servicios adquiridos a través de los Contratos suscritos con ocasión de la urgencia manifiesta para el suministro de elementos e insumos de Biosegurid"/>
    <s v="Implementar acciones de  control de los bienes y / servicios adquiridos y  entregados "/>
    <x v="23"/>
    <s v="Actas de entrega"/>
    <s v="12"/>
    <d v="2022-01-01T00:00:00"/>
    <d v="2022-03-31T00:00:00"/>
    <n v="12"/>
    <s v="Dirección General-Subdirección Estratégica y de Coordinación Bomberil-Subdirección Administrativa y Financiera-Gestión Administrativa"/>
    <s v="ALMACEN-ADMINISTRATIVA"/>
    <s v="La acción de mejora finalizó el 31 de marzo de 2022._x000a__x000a__x000a_Las actas de los 12 KIT de Bioseguridad entregados fueron consolidas y reorganizadas así:_x000a__x000a_1.Puerto Nariño, 2.Acta aeropuerto Antonio roldan Betancourt, 3.Acta de Miraflores Boyacá, 4,Acta de San Andr"/>
  </r>
  <r>
    <s v="Hallazgo No. 01. Entrega kit de bioseguridad, Contratos 188 y 213 de 2020. Administrativo con presunta incidencia disciplinaria y para indagación_x000a_preliminar. (A-D-IP)_x000a__x000a_Entrega de los bienes y/o servicios adquiridos a los diferentes cuerpos de Bomberos del"/>
    <s v="Deficiencias en la aplicación del control establecido para la Administración y entrega de los bienes y/o servicios adquiridos a través de los Contratos suscritos con ocasión de la urgencia manifiesta para el suministro de elementos e insumos de Biosegurid"/>
    <s v="Implementar acciones de  control de los bienes y / servicios adquiridos y  entregados "/>
    <x v="24"/>
    <s v="Actas de entrega"/>
    <s v="100%"/>
    <d v="2022-01-01T00:00:00"/>
    <d v="2022-06-30T00:00:00"/>
    <n v="24"/>
    <s v="Dirección General-Subdirección Estratégica y de Coordinación Bomberil-Subdirección Administrativa y Financiera-Gestión Administrativa"/>
    <s v="ALMACEN-ADMINISTRATIVA"/>
    <s v="La acción de mejora finalizó el 30 de Junio de 2022._x000a__x000a__x000a_Se realizó la revisión de las actas de entrega de los kit de Bioseguridad encontrándose:_x000a__x000a_La OCI, realizó la verificación a una muestra del 36% de las 880 actas inicialmente cargadas; es decir 317 , p"/>
  </r>
  <r>
    <s v="Hallazgo No. 01. Entrega kit de bioseguridad, Contratos 188 y 213 de 2020. Administrativo con presunta incidencia disciplinaria y para indagación_x000a_preliminar. (A-D-IP)_x000a__x000a_Entrega de los bienes y/o servicios adquiridos a los diferentes cuerpos de Bomberos del"/>
    <s v="Deficiencias en la aplicación del control establecido para la Administración y entrega de los bienes y/o servicios adquiridos a través de los Contratos suscritos con ocasión de la urgencia manifiesta para el suministro de elementos e insumos de Biosegurid"/>
    <s v="Implementar acciones de  control de los bienes y / servicios adquiridos y  entregados "/>
    <x v="25"/>
    <s v="Implementación del Sistema del Módulo de inventarios y Activos"/>
    <s v="100%"/>
    <d v="2022-01-01T00:00:00"/>
    <d v="2022-12-31T00:00:00"/>
    <n v="91"/>
    <s v="Dirección General-Subdirección Estratégica y de Coordinación Bomberil-Subdirección Administrativa y Financiera-Gestión Administrativa"/>
    <s v="ALMACEN-ADMINISTRATIVA"/>
    <s v="_x000a_El ERP, se encuentra implementado en la DNBC a 31 de diciembre de 2021. En la vigencia 2022, se está realizando el cargue de la información del Almacén de los meses de septiembre, octubre, noviembre y Diciembre de 2021, presentando un rezago ya que a la "/>
  </r>
  <r>
    <s v="Hallazgo No. 01. Entrega kit de bioseguridad, Contratos 188 y 213 de 2020. Administrativo con presunta incidencia disciplinaria y para indagación_x000a_preliminar. (A-D-IP)_x000a__x000a_Entrega de los bienes y/o servicios adquiridos a los diferentes cuerpos de Bomberos del"/>
    <s v="Deficiencias en la aplicación del control establecido para la Administración y entrega de los bienes y/o servicios adquiridos a través de los Contratos suscritos con ocasión de la urgencia manifiesta para el suministro de elementos e insumos de Biosegurid"/>
    <s v="Implementar acciones de  control de los bienes y / servicios adquiridos y  entregados "/>
    <x v="26"/>
    <s v="Ingresos de almacén"/>
    <s v="100%"/>
    <d v="2022-01-01T00:00:00"/>
    <d v="2022-12-31T00:00:00"/>
    <n v="91"/>
    <s v="Dirección General-Subdirección Estratégica y de Coordinación Bomberil-Subdirección Administrativa y Financiera- Gestión Administrativa"/>
    <s v="ALMACEN-ADMINISTRATIVA"/>
    <s v="Se generaron 30 ingresos de almacén que comienzan desde 138 hasta el 168, evidenciándose:_x000a_ _x000a_Ingresos de almacén emitidos con remisión y sin factura_x000a__x000a_138 del 02 de febrero, 139 del 04 de febrero , 140 del 15 de febrero, 143 del 25 de febrero, 148 del 17 de"/>
  </r>
  <r>
    <s v="Hallazgo No. 01. Entrega kit de bioseguridad, Contratos 188 y 213 de 2020. Administrativo con presunta incidencia disciplinaria y para indagación_x000a_preliminar. (A-D-IP)_x000a__x000a_Entrega de los bienes y/o servicios adquiridos a los diferentes cuerpos de Bomberos del"/>
    <s v="Deficiencias en la aplicación del control establecido para la Administración y entrega de los bienes y/o servicios adquiridos a través de los Contratos suscritos con ocasión de la urgencia manifiesta para el suministro de elementos e insumos de Biosegurid"/>
    <s v="Implementar acciones de  control de los bienes y / servicios adquiridos y  entregados "/>
    <x v="27"/>
    <s v="Resoluciones de adjudicación"/>
    <s v="100%"/>
    <d v="2022-01-01T00:00:00"/>
    <d v="2022-12-31T00:00:00"/>
    <n v="91"/>
    <s v="Dirección General-Subdirección Estratégica y de Coordinación Bomberil"/>
    <s v="FORTALECIMIENTO BOMBERIL"/>
    <s v="En el primer semestre de 2022, se realizaron 85 resoluciones  de adjudicación, de los bienes entregados a los diferentes cuerpos de bomberos, identificandose las características de los mismos. No obstante la resolución 080 no se encuentra firmada. Estas r"/>
  </r>
  <r>
    <s v="Hallazgo No. 01. Entrega kit de bioseguridad, Contratos 188 y 213 de 2020. Administrativo con presunta incidencia disciplinaria y para indagación_x000a_preliminar. (A-D-IP)_x000a__x000a_Entrega de los bienes y/o servicios adquiridos a los diferentes cuerpos de Bomberos del"/>
    <s v="Deficiencias en la aplicación del control establecido para la Administración y entrega de los bienes y/o servicios adquiridos a través de los Contratos suscritos con ocasión de la urgencia manifiesta para el suministro de elementos e insumos de Biosegurid"/>
    <s v="Implementar acciones de  control de los bienes y / servicios adquiridos y  entregados "/>
    <x v="28"/>
    <s v="Salidas de Almacén_x000a_"/>
    <s v="100%"/>
    <d v="2022-01-01T00:00:00"/>
    <d v="2022-12-31T00:00:00"/>
    <n v="91"/>
    <s v="Dirección General-Subdirección Administrativa y Financiera-Gestión Administrativa"/>
    <s v="ALMACEN-ADMINISTRATIVA"/>
    <s v="Durante el primer Semestre de 2022, se generaron 202 salidas de almacen de las cuales 4 fueron anuladas, 54 se encuentran sin resolución de adjudicación y con resolución de adjudicación 144._x000a__x000a_Las salidas de almacén se continuan realizando manualmente, sin"/>
  </r>
  <r>
    <s v="Hallazgo No. 01. Entrega kit de bioseguridad, Contratos 188 y 213 de 2020. Administrativo con presunta incidencia disciplinaria y para indagación_x000a_preliminar. (A-D-IP)_x000a__x000a_Entrega de los bienes y/o servicios adquiridos a los diferentes cuerpos de Bomberos del"/>
    <s v="Deficiencias en la aplicación del control establecido para la Administración y entrega de los bienes y/o servicios adquiridos a través de los Contratos suscritos con ocasión de la urgencia manifiesta para el suministro de elementos e insumos de Biosegurid"/>
    <s v="Implementar acciones de  control de los bienes y / servicios adquiridos y  entregados "/>
    <x v="29"/>
    <s v="Acciones adelantadas"/>
    <s v="100%"/>
    <d v="2022-01-01T00:00:00"/>
    <d v="2022-12-31T00:00:00"/>
    <n v="91"/>
    <s v="Dirección General-Subdirección Administrativa y Financiera-Asuntos disciplinarios"/>
    <s v="ASUNTOS DISCIPLINARIOS"/>
    <s v="Mediante las actas No. 01, 02 y 03 de 2022, se  realizaron mesas de trabajo con el fin de revisar la normatividad vigente y las respectiva implementación en la DNBC de la  entrada en vigencia de la ley 2094 de 2021._x000a__x000a_De igual forma, se solicitó mediante c"/>
  </r>
  <r>
    <s v="Hallazgo No. 02. Gestión contractual contratación directa urgencia manifiesta - contratos 188, 189 y 213 de 2020, con presunta incidencia disciplinaria._x000a__x000a_ _x000a_No se evidencia la descripción de criterios financieros, legales y económicos  en la justificación "/>
    <s v="Deficiencias en la aplicación de los controles  e incumplimiento de los controles establecidos en el manual de supervisión,  el presunto incumplimiento de los procedimientos administrativos, Procedimiento PC-AD-01 Gestión de Bienes, Procedimiento PC-GF-10"/>
    <s v="Generar  acciones de supervisión y control de los bienes recibidos y entregados, así como en la cancelación de los compromisos adquiridos"/>
    <x v="30"/>
    <s v="Directrices Órganos de Control"/>
    <n v="1"/>
    <d v="2022-01-01T00:00:00"/>
    <d v="2022-12-31T00:00:00"/>
    <n v="91"/>
    <s v="Dirección General-Subdirección Estratégica y de Coordinación Bomberil-Subdirección Administrativa y Financiera-Gestión Contractual"/>
    <s v="CONTRATACION"/>
    <s v="Se realizó acta del 03 de junio de 2022, donde el responsable del Proceso de Gestión Contractual certifica que de enero a mayo de 2022,  no se han presentado situaciones atipicas que generen la declaratoria de Urgencia Manifiesta en la contratación efectu"/>
  </r>
  <r>
    <s v="Hallazgo No. 02. Gestión contractual contratación directa urgencia manifiesta - contratos 188, 189 y 213 de 2020, con presunta incidencia disciplinaria._x000a__x000a_ _x000a_No se evidencia la descripción de criterios financieros, legales y económicos  en la justificación "/>
    <s v="Deficiencias en la aplicación de los controles  e incumplimiento de los controles establecidos en el manual de supervisión,  el presunto incumplimiento de los procedimientos administrativos, Procedimiento PC-AD-01 Gestión de Bienes, Procedimiento PC-GF-10"/>
    <s v="Generar  acciones de supervisión y control de los bienes recibidos y entregados, así como en la cancelación de los compromisos adquiridos"/>
    <x v="31"/>
    <s v="Documentos elaborados"/>
    <n v="1"/>
    <d v="2022-01-01T00:00:00"/>
    <d v="2022-12-31T00:00:00"/>
    <n v="91"/>
    <s v="Dirección General-Subdirección Estratégica y de Coordinación Bomberil-Subdirección Administrativa y Financiera-Gestión Contractual"/>
    <s v="CONTRATACION"/>
    <s v="Se evidencia que se estableció en las Certificaciones de contratos, resoluciones de adjudicación  y los contratos  la fecha de elaboración, el nombre de fecha de la elaboración, del nombre de quien lo elaboró,  nombre quien lo revisa y el nombre de quien "/>
  </r>
  <r>
    <s v="Hallazgo No. 02. Gestión contractual contratación directa urgencia manifiesta - contratos 188, 189 y 213 de 2020, con presunta incidencia disciplinaria._x000a__x000a_ _x000a_No se evidencia la descripción de criterios financieros, legales y económicos  en la justificación "/>
    <s v="Deficiencias en la aplicación de los controles  e incumplimiento de los controles establecidos en el manual de supervisión,  el presunto incumplimiento de los procedimientos administrativos, Procedimiento PC-AD-01 Gestión de Bienes, Procedimiento PC-GF-10"/>
    <s v="Generar  acciones de supervisión y control de los bienes recibidos y entregados, así como en la cancelación de los compromisos adquiridos"/>
    <x v="32"/>
    <s v="Manual de contratación actualizado"/>
    <n v="1"/>
    <d v="2022-01-01T00:00:00"/>
    <d v="2022-06-30T00:00:00"/>
    <n v="24"/>
    <s v="Dirección General-Subdirección Administrativa y Financiera-Gestión Contractual"/>
    <s v="CONTRATACION"/>
    <s v="La acción de mejora finalizó el 30 de Junio de 2022._x000a__x000a__x000a_La DNBC, adoptó por medio de la resolución 345 del 13 de junio de 2022 el Manual de Contratación de la DNBC, Código MN-CO-01 Versión 2, en el cual se estableció en el numeral 2,5,1 la Urgencia Manifie"/>
  </r>
  <r>
    <s v="Hallazgo No. 02. Gestión contractual contratación directa urgencia manifiesta - contratos 188, 189 y 213 de 2020, con presunta incidencia disciplinaria._x000a__x000a_ _x000a_No se evidencia la descripción de criterios financieros, legales y económicos  en la justificación "/>
    <s v="Deficiencias en la aplicación de los controles  e incumplimiento de los controles establecidos en el manual de supervisión,  el presunto incumplimiento de los procedimientos administrativos, Procedimiento PC-AD-01 Gestión de Bienes, Procedimiento PC-GF-10"/>
    <s v="Generar  acciones de supervisión y control de los bienes recibidos y entregados, así como en la cancelación de los compromisos adquiridos"/>
    <x v="33"/>
    <s v="Manual de supervisión actualizado"/>
    <n v="1"/>
    <d v="2022-01-01T00:00:00"/>
    <d v="2022-06-30T00:00:00"/>
    <n v="24"/>
    <s v="Dirección General-Subdirección Administrativa y Financiera-Gestión Contractual-Gestión Jurídica"/>
    <s v="CONTRATACION"/>
    <s v="La acción de mejora finalizó el 30 de Junio de 2022._x000a__x000a_Se evidenció la actualización del  Manual de Supervisión e Interventoría Dirección Nacional de Bomberos, CÓDIGO MN-CO-02 VERSIÓN 2 adoptado mediante resolución 364 del 21 de junio de 2022,  incluyendos"/>
  </r>
  <r>
    <s v="Hallazgo No. 02. Gestión contractual contratación directa urgencia manifiesta - contratos 188, 189 y 213 de 2020, con presunta incidencia disciplinaria._x000a__x000a_ _x000a_No se evidencia la descripción de criterios financieros, legales y económicos  en la justificación "/>
    <s v="Deficiencias en la aplicación de los controles  e incumplimiento de los controles establecidos en el manual de supervisión,  el presunto incumplimiento de los procedimientos administrativos, Procedimiento PC-AD-01 Gestión de Bienes, Procedimiento PC-GF-10"/>
    <s v="Generar  acciones de supervisión y control de los bienes recibidos y entregados, así como en la cancelación de los compromisos adquiridos"/>
    <x v="34"/>
    <s v="Taller de socialización"/>
    <n v="2"/>
    <d v="2022-01-01T00:00:00"/>
    <d v="2022-12-31T00:00:00"/>
    <n v="91"/>
    <s v="Dirección General-Subdirección Administrativa y Financiera-Gestión Contractual"/>
    <s v="CONTRATACION"/>
    <s v="A la fecha no se ha realizado el taller de socialización semestral del Manual de Contratación ni del Manual de Supervisión_x000a__x000a_Por lo tanto, la acción de Mejora no presenta Avance en el Plan de Mejoramiento."/>
  </r>
  <r>
    <s v="Hallazgo No. 02. Gestión contractual contratación directa urgencia manifiesta - contratos 188, 189 y 213 de 2020, con presunta incidencia disciplinaria._x000a__x000a_ _x000a_No se evidencia la descripción de criterios financieros, legales y económicos  en la justificación "/>
    <s v="Deficiencias en la aplicación de los controles  e incumplimiento de los controles establecidos en el manual de supervisión,  el presunto incumplimiento de los procedimientos administrativos, Procedimiento PC-AD-01 Gestión de Bienes, Procedimiento PC-GF-10"/>
    <s v="Generar  acciones de supervisión y control de los bienes recibidos y entregados, así como en la cancelación de los compromisos adquiridos"/>
    <x v="35"/>
    <s v="Actualización del Procedimiento de Gestión de Bienes"/>
    <n v="1"/>
    <d v="2022-01-01T00:00:00"/>
    <d v="2022-06-30T00:00:00"/>
    <n v="24"/>
    <s v="Dirección General-Subdirección Administrativa y Financiera-Gestión Administrativa"/>
    <s v="ALMACEN-ADMINISTRATIVA"/>
    <s v="La acción de mejora finalizó el 30 de Junio de 2022._x000a__x000a_Se evidencia la actualización del Procedimiento de Gestión de Bienes Código: PC-AD-01 Versión 4, estableciendo en el numeral 6.1 PROCEMIENTO PARA LA RECEPCIÓN Y ENTREGA DE BIENES, actividad 8 la aplica"/>
  </r>
  <r>
    <s v="Hallazgo No. 02. Gestión contractual contratación directa urgencia manifiesta - contratos 188, 189 y 213 de 2020, con presunta incidencia disciplinaria._x000a__x000a_ _x000a_No se evidencia la descripción de criterios financieros, legales y económicos  en la justificación "/>
    <s v="Deficiencias en la aplicación de los controles  e incumplimiento de los controles establecidos en el manual de supervisión,  el presunto incumplimiento de los procedimientos administrativos, Procedimiento PC-AD-01 Gestión de Bienes, Procedimiento PC-GF-10"/>
    <s v="Generar  acciones de supervisión y control de los bienes recibidos y entregados, así como en la cancelación de los compromisos adquiridos"/>
    <x v="36"/>
    <s v="Actualización de procedimientos"/>
    <n v="2"/>
    <d v="2022-01-01T00:00:00"/>
    <d v="2022-06-30T00:00:00"/>
    <n v="24"/>
    <s v="Dirección General-Subdirección Administrativa y Financiera-Gestión Financiera"/>
    <s v="FINANCIERA"/>
    <s v="La acción de mejora finalizó el 30 de Junio de 2022._x000a__x000a_Se actualizaron los Procedimientos PC-GF-12 Registro de Obligaciones Versión 2, PC-GF-10 Central de Cuentas Versión 2, PC-GF-11 Elaborar Ordenes de Pago._x000a__x000a_De igual forma, se actualizaron los  siguiente"/>
  </r>
  <r>
    <s v="Hallazgo No. 02. Gestión contractual contratación directa urgencia manifiesta - contratos 188, 189 y 213 de 2020, con presunta incidencia disciplinaria._x000a__x000a_ _x000a_No se evidencia la descripción de criterios financieros, legales y económicos  en la justificación "/>
    <s v="Deficiencias en la aplicación de los controles  e incumplimiento de los controles establecidos en el manual de supervisión,  el presunto incumplimiento de los procedimientos administrativos, Procedimiento PC-AD-01 Gestión de Bienes, Procedimiento PC-GF-10"/>
    <s v="Generar  acciones de supervisión y control de los bienes recibidos y entregados, así como en la cancelación de los compromisos adquiridos"/>
    <x v="37"/>
    <s v="Taller de socialización"/>
    <n v="2"/>
    <d v="2022-01-01T00:00:00"/>
    <d v="2022-12-31T00:00:00"/>
    <n v="91"/>
    <s v="Dirección General-Subdirección Administrativa y Financiera-Gestión Financiera"/>
    <s v="FINANCIERA"/>
    <s v="El día 16 de Junio de 2022, se realizó el Taller de socialización de los Procedimientos y formatos para (Trámite de Cuenta). Se evidencia listado de asistencia que contiene un resumen de la reunión realizada_x000a__x000a_Por lo tanto, se ha dado cumplimiento a la acc"/>
  </r>
  <r>
    <s v="Hallazgo No. 02. Gestión contractual contratación directa urgencia manifiesta - contratos 188, 189 y 213 de 2020, con presunta incidencia disciplinaria._x000a__x000a_ _x000a_No se evidencia la descripción de criterios financieros, legales y económicos  en la justificación "/>
    <s v="Deficiencias en la aplicación de los controles  e incumplimiento de los controles establecidos en el manual de supervisión,  el presunto incumplimiento de los procedimientos administrativos, Procedimiento PC-AD-01 Gestión de Bienes, Procedimiento PC-GF-10"/>
    <s v="Generar  acciones de supervisión y control de los bienes recibidos y entregados, así como en la cancelación de los compromisos adquiridos"/>
    <x v="29"/>
    <s v="Acciones adelantadas"/>
    <s v="100%"/>
    <d v="2022-01-01T00:00:00"/>
    <d v="2022-12-31T00:00:00"/>
    <n v="91"/>
    <s v="Dirección General-Subdirección Administrativa y Financiera-Asuntos disciplinarios"/>
    <s v="ASUNTOS DISCIPLINARIOS"/>
    <s v="Mediante las actas No. 01, 02 y 03 de 2022, se  realizaron mesas de trabajo con el fin de revisar la normatividad vigente y las respectiva implementación en la DNBC de la  entrada en vigencia de la ley 2094 de 2021._x000a__x000a_De igual forma, se solicitó mediante c"/>
  </r>
  <r>
    <s v="Hallazgo No. 03. Aplicación de controles gestión contractual Contratos 147, 173 y 218 de 2020. Administrativo con presunta incidencia disciplinaria._x000a__x000a_Deficiencias en la aplicación de controles establecidos en la Entidad para realizar la gestión contractua"/>
    <s v="_x000a__x000a_Inaplicabilidad de controles establecidos en la Entidad mediante el Manual de Supervisión Contractual de la DNBC adoptado mediante Resolución 066 de 2016, procedimiento PC-GF-10 Registro de obligaciones versión 1, procedimiento PCGF-10 Central de cuenta"/>
    <s v="Implementar, y Aplicar acciones de supervisión y control de los bienes recibidos y  entregados"/>
    <x v="36"/>
    <s v="Actualización de procedimientos"/>
    <n v="2"/>
    <d v="2022-01-01T00:00:00"/>
    <d v="2022-06-30T00:00:00"/>
    <n v="24"/>
    <s v="Dirección General-Subdirección Administrativa y Financiera-Gestión Financiera"/>
    <s v="FINANCIERA"/>
    <s v="La acción de mejora finalizó el 30 de Junio de 2022._x000a__x000a_Se actualizaron los Procedimientos PC-GF-12 Registro de Obligaciones Versión 2, PC-GF-10 Central de Cuentas Versión 2, PC-GF-11 Elaborar Ordenes de Pago._x000a__x000a_De igual forma, se actualizaron los  siguiente"/>
  </r>
  <r>
    <s v="Hallazgo No. 03. Aplicación de controles gestión contractual Contratos 147, 173 y 218 de 2020. Administrativo con presunta incidencia disciplinaria._x000a__x000a_Deficiencias en la aplicación de controles establecidos en la Entidad para realizar la gestión contractua"/>
    <s v="_x000a__x000a_Inaplicabilidad de controles establecidos en la Entidad mediante el Manual de Supervisión Contractual de la DNBC adoptado mediante Resolución 066 de 2016, procedimiento PC-GF-10 Registro de obligaciones versión 1, procedimiento PCGF-10 Central de cuenta"/>
    <s v="Implementar, y Aplicar acciones de supervisión y control de los bienes recibidos y  entregados"/>
    <x v="37"/>
    <s v="Taller de socialización"/>
    <n v="2"/>
    <d v="2022-01-01T00:00:00"/>
    <d v="2022-12-31T00:00:00"/>
    <n v="91"/>
    <s v="Dirección General-Subdirección Administrativa y Financiera-Gestión Financiera"/>
    <s v="FINANCIERA"/>
    <s v="El día 16 de Junio de 2022, se realizó el Taller de socialización de los Procedimientos y formatos para el (Trámite de Cuenta). Se evidencia listado de asistencia que contiene un resumen de la reunión realizada_x000a__x000a_Por lo tanto, se ha dado cumplimiento a la "/>
  </r>
  <r>
    <s v="Hallazgo No. 03. Aplicación de controles gestión contractual Contratos 147, 173 y 218 de 2020. Administrativo con presunta incidencia disciplinaria._x000a__x000a_Deficiencias en la aplicación de controles establecidos en la Entidad para realizar la gestión contractua"/>
    <s v="_x000a__x000a_Inaplicabilidad de controles establecidos en la Entidad mediante el Manual de Supervisión Contractual de la DNBC adoptado mediante Resolución 066 de 2016, procedimiento PC-GF-10 Registro de obligaciones versión 1, procedimiento PCGF-10 Central de cuenta"/>
    <s v="Implementar, y Aplicar acciones de supervisión y control de los bienes recibidos y  entregados"/>
    <x v="38"/>
    <s v="Manual de supervisión actualizado"/>
    <n v="1"/>
    <d v="2022-01-01T00:00:00"/>
    <d v="2022-06-30T00:00:00"/>
    <n v="24"/>
    <s v="Dirección General-Subdirección Administrativa y Financiera-Gestión Contractual-Gestión Jurídica"/>
    <s v="CONTRATACION"/>
    <s v="La acción de mejora finalizó el 30 de Junio de 2022._x000a__x000a_Se evidenció la actualización del Manual de Supervisión e Interventoría Dirección Nacional de Bomberos, CÓDIGO MN-CO-02 VERSIÓN 2, adoptado mediante resolución 364 del 21 de junio de 2022, incluyendose"/>
  </r>
  <r>
    <s v="Hallazgo No. 03. Aplicación de controles gestión contractual Contratos 147, 173 y 218 de 2020. Administrativo con presunta incidencia disciplinaria._x000a__x000a_Deficiencias en la aplicación de controles establecidos en la Entidad para realizar la gestión contractua"/>
    <s v="_x000a__x000a_Inaplicabilidad de controles establecidos en la Entidad mediante el Manual de Supervisión Contractual de la DNBC adoptado mediante Resolución 066 de 2016, procedimiento PC-GF-10 Registro de obligaciones versión 1, procedimiento PCGF-10 Central de cuenta"/>
    <s v="Implementar, y Aplicar acciones de supervisión y control de los bienes recibidos y  entregados"/>
    <x v="34"/>
    <s v="Taller de socialización"/>
    <n v="2"/>
    <d v="2022-01-01T00:00:00"/>
    <d v="2022-12-31T00:00:00"/>
    <n v="91"/>
    <s v="Dirección General-Subdirección Administrativa y Financiera-Gestión Contractual"/>
    <s v="CONTRATACION"/>
    <s v="A la fecha no se ha realizado el taller de socialización semestral del Manual de Contratación ni del Manual de Supervisión._x000a__x000a_Por lo tanto, la acción de Mejora no presenta Avance en el Plan de Mejoramiento._x000a__x000a_"/>
  </r>
  <r>
    <s v="Hallazgo No. 03. Aplicación de controles gestión contractual Contratos 147, 173 y 218 de 2020. Administrativo con presunta incidencia disciplinaria._x000a__x000a_Deficiencias en la aplicación de controles establecidos en la Entidad para realizar la gestión contractua"/>
    <s v="_x000a__x000a_Inaplicabilidad de controles establecidos en la Entidad mediante el Manual de Supervisión Contractual de la DNBC adoptado mediante Resolución 066 de 2016, procedimiento PC-GF-10 Registro de obligaciones versión 1, procedimiento PCGF-10 Central de cuenta"/>
    <s v="Implementar, y Aplicar acciones de supervisión y control de los bienes recibidos y  entregados"/>
    <x v="25"/>
    <s v="Implementación del Sistema del Módulo de inventarios y Activos"/>
    <s v="100%"/>
    <d v="2022-01-01T00:00:00"/>
    <d v="2022-12-31T00:00:00"/>
    <n v="91"/>
    <s v="Dirección General-Subdirección Estratégica y de Coordinación Bomberil-Subdirección Administrativa y Financiera"/>
    <s v="ALMACEN-ADMINISTRATIVA"/>
    <s v="_x000a_El ERP, se encuentra implementado en la DNBC a 31 de diciembre de 2021. En la vigencia 2022, se está realizando el cargue de la información del Almacén de los meses de septiembre, octubre, noviembre y Diciembre de 2021, presentando un rezago ya que a la "/>
  </r>
  <r>
    <s v="Hallazgo No. 03. Aplicación de controles gestión contractual Contratos 147, 173 y 218 de 2020. Administrativo con presunta incidencia disciplinaria._x000a__x000a_Deficiencias en la aplicación de controles establecidos en la Entidad para realizar la gestión contractua"/>
    <s v="_x000a__x000a_Inaplicabilidad de controles establecidos en la Entidad mediante el Manual de Supervisión Contractual de la DNBC adoptado mediante Resolución 066 de 2016, procedimiento PC-GF-10 Registro de obligaciones versión 1, procedimiento PCGF-10 Central de cuenta"/>
    <s v="Implementar, y Aplicar acciones de supervisión y control de los bienes recibidos y  entregados"/>
    <x v="39"/>
    <s v="Informes de supervisión con especificaciones"/>
    <s v="100%"/>
    <d v="2022-01-01T00:00:00"/>
    <d v="2022-12-31T00:00:00"/>
    <n v="91"/>
    <s v="Dirección General-Subdirección Estratégica y de Coordinación Bomberil-Subdirección Administrativa y Financiera"/>
    <s v="SUPERVISORES"/>
    <s v="En la Subdirección Estratégica y de Coordinación Bomberil se designó al Capitán Jairo Soto Gil como supervisor de  los contratos de bienes No.  101, 138, 139, 140 y 142,  pero en los informes de supervisión no se han  establecido    la descripción del bie"/>
  </r>
  <r>
    <s v="Hallazgo No. 03. Aplicación de controles gestión contractual Contratos 147, 173 y 218 de 2020. Administrativo con presunta incidencia disciplinaria._x000a__x000a_Deficiencias en la aplicación de controles establecidos en la Entidad para realizar la gestión contractua"/>
    <s v="_x000a__x000a_Inaplicabilidad de controles establecidos en la Entidad mediante el Manual de Supervisión Contractual de la DNBC adoptado mediante Resolución 066 de 2016, procedimiento PC-GF-10 Registro de obligaciones versión 1, procedimiento PCGF-10 Central de cuenta"/>
    <s v="Implementar, y Aplicar acciones de supervisión y control de los bienes recibidos y  entregados"/>
    <x v="29"/>
    <s v="Acciones adelantadas"/>
    <s v="100%"/>
    <d v="2022-01-01T00:00:00"/>
    <d v="2022-12-31T00:00:00"/>
    <n v="91"/>
    <s v="Dirección General-Subdirección Administrativa y Financiera-Asuntos disciplinarios"/>
    <s v="ASUNTOS DISCIPLINARIOS"/>
    <s v="Mediante las actas No. 01, 02 y 03 de 2022, se  realizaron mesas de trabajo con el fin de revisar la normatividad vigente y las respectiva implementación en la DNBC de la  entrada en vigencia de la ley 2094 de 2021._x000a__x000a_De igual forma, se solicitó mediante c"/>
  </r>
  <r>
    <s v="Hallazgo No. 04. Supervisión de los Contratos 147 y 173 de 2020. Administrativo con presunta incidencia disciplinaria._x000a__x000a_Aunque el Supervisor emite los respectivos informes de actividades, no se evidencia que se realizara el seguimiento y verificación a la"/>
    <s v="_x000a__x000a_Deficiencias en la realización de actividades de supervisión de los Contratos 147 y 173 de 2020. "/>
    <s v="Actualización del Manual de Supervisión con base en la normatividad aplicable así como los procedimientos establecidos por la DNBC."/>
    <x v="36"/>
    <s v="Actualización de procedimientos"/>
    <n v="2"/>
    <d v="2022-01-01T00:00:00"/>
    <d v="2022-06-30T00:00:00"/>
    <n v="24"/>
    <s v="Dirección General-Subdirección Administrativa y Financiera-Gestión Financiera"/>
    <s v="FINANCIERA"/>
    <s v="La acción de mejora finalizó el 30 de Junio de 2022._x000a__x000a_Se actualizaron los Procedimientos PC-GF-12 Registro de Obligaciones Versión 2, PC-GF-10 Central de Cuentas Versión 2, PC-GF-11 Elaborar Ordenes de Pago._x000a__x000a_De igual forma, se actualizaron los  siguiente"/>
  </r>
  <r>
    <s v="Hallazgo No. 04. Supervisión de los Contratos 147 y 173 de 2020. Administrativo con presunta incidencia disciplinaria._x000a__x000a_Aunque el Supervisor emite los respectivos informes de actividades, no se evidencia que se realizara el seguimiento y verificación a la"/>
    <s v="_x000a__x000a_Deficiencias en la realización de actividades de supervisión de los Contratos 147 y 173 de 2020. "/>
    <s v="Actualización del Manual de Supervisión con base en la normatividad aplicable así como los procedimientos establecidos por la DNBC."/>
    <x v="37"/>
    <s v="Taller de socialización"/>
    <n v="2"/>
    <d v="2022-01-01T00:00:00"/>
    <d v="2022-12-31T00:00:00"/>
    <n v="91"/>
    <s v="Dirección General-Subdirección Administrativa y Financiera-Gestión Financiera"/>
    <s v="FINANCIERA"/>
    <s v="El día 16 de Junio de 2022, se realizó el Taller de socialización de los Procedimientos y formatos para pafo (Trámite de Cuenta). Se evidencia listado de asistencia que contiene un resumen de la reunión realizada_x000a__x000a_Por lo tanto, se ha dado cumplimiento a l"/>
  </r>
  <r>
    <s v="Hallazgo No. 04. Supervisión de los Contratos 147 y 173 de 2020. Administrativo con presunta incidencia disciplinaria._x000a__x000a_Aunque el Supervisor emite los respectivos informes de actividades, no se evidencia que se realizara el seguimiento y verificación a la"/>
    <s v="_x000a__x000a_Deficiencias en la realización de actividades de supervisión de los Contratos 147 y 173 de 2020. "/>
    <s v="Actualización del Manual de Supervisión con base en la normatividad aplicable así como los procedimientos establecidos por la DNBC."/>
    <x v="40"/>
    <s v="Manual de supervisión actualizado"/>
    <n v="1"/>
    <d v="2022-01-01T00:00:00"/>
    <d v="2022-06-30T00:00:00"/>
    <n v="24"/>
    <s v="Dirección General-Subdirección Administrativa y Financiera-Gestión Contractual-Gestión Jurídica"/>
    <s v="CONTRATACION"/>
    <s v="La acción de mejora finalizó el 30 de Junio de 2022._x000a__x000a_Se actualizó el formato de acta de inicio de los contratos  F0-CO-02-01 y liquidación de los contratos FO-CO-02-02   incluidas en el Manual de Supervisión en los Anexos Numeral 9. De igual forma, en el"/>
  </r>
  <r>
    <s v="Hallazgo No. 04. Supervisión de los Contratos 147 y 173 de 2020. Administrativo con presunta incidencia disciplinaria._x000a__x000a_Aunque el Supervisor emite los respectivos informes de actividades, no se evidencia que se realizara el seguimiento y verificación a la"/>
    <s v="_x000a__x000a_Deficiencias en la realización de actividades de supervisión de los Contratos 147 y 173 de 2020. "/>
    <s v="Actualización del Manual de Supervisión con base en la normatividad aplicable así como los procedimientos establecidos por la DNBC."/>
    <x v="41"/>
    <s v="Taller de socialización"/>
    <n v="2"/>
    <d v="2022-01-01T00:00:00"/>
    <d v="2022-12-31T00:00:00"/>
    <n v="91"/>
    <s v="Dirección General-Subdirección Administrativa y Financiera-Gestión Contractual"/>
    <s v="CONTRATACION"/>
    <s v="A la fecha no se ha realizado el taller de socialización semestral del Manual de Supervisión_x000a__x000a_Por lo tanto, la acción de Mejora no presenta Avance en el Plan de Mejoramiento."/>
  </r>
  <r>
    <s v="Hallazgo No. 04. Supervisión de los Contratos 147 y 173 de 2020. Administrativo con presunta incidencia disciplinaria._x000a__x000a_Aunque el Supervisor emite los respectivos informes de actividades, no se evidencia que se realizara el seguimiento y verificación a la"/>
    <s v="_x000a__x000a_Deficiencias en la realización de actividades de supervisión de los Contratos 147 y 173 de 2020. "/>
    <s v="Actualización del Manual de Supervisión con base en la normatividad aplicable así como los procedimientos establecidos por la DNBC."/>
    <x v="29"/>
    <s v="Acciones adelantadas"/>
    <s v="100%"/>
    <d v="2022-01-01T00:00:00"/>
    <d v="2022-12-31T00:00:00"/>
    <n v="91"/>
    <s v="Dirección General-Subdirección Administrativa y Financiera-Asuntos disciplinarios"/>
    <s v="ASUNTOS DISCIPLINARIOS"/>
    <s v="Mediante las actas No. 01, 02 y 03 de 2022, se  realizaron mesas de trabajo con el fin de revisar la normatividad vigente y las respectiva implementación en la DNBC de la  entrada en vigencia de la ley 2094 de 2021._x000a__x000a_De igual forma, se solicitó mediante c"/>
  </r>
  <r>
    <s v="Hallazgo No. 05.  Contratos 174 y 219 de 2020. Administrativo._x000a__x000a_Deficiencias en la aplicación de controles en la gestión administrativa en ocasión de la urgencia manifiesta Contratos 174 y 219 de 2020 en cuanto a la falta de firmas, diferencias de fechas "/>
    <s v="_x000a__x000a_Debilidad en la aplicación de los controles en lo relacionado con los procedimientos PC-GF-10 Registro de obligaciones, Procedimiento PC-GF-10 Central de cuentas, Procedimiento PC-AD-01 Gestión de Bienes, en algunas cláusulas del contrato 219 de 2020 y "/>
    <s v="Implementación de acciones de control en lo relacionado con los bienes adquiridos y distribuidos."/>
    <x v="42"/>
    <s v="Actualización de procedimientos"/>
    <n v="2"/>
    <d v="2022-01-01T00:00:00"/>
    <d v="2022-06-30T00:00:00"/>
    <n v="24"/>
    <s v="Dirección General-Subdirección Administrativa y Financiera-Gestión Financiera"/>
    <s v="FINANCIERA"/>
    <s v="La acción de mejora finalizó el 30 de Junio de 2022._x000a__x000a_Se actualizaron los Procedimientos PC-GF-12 Registro de Obligaciones Versión 2, PC-GF-10 Central de Cuentas Versión 2, PC-GF-11 Elaborar Ordenes de Pago._x000a__x000a_De igual forma, se actualizaron los  siguiente"/>
  </r>
  <r>
    <s v="Hallazgo No. 05.  Contratos 174 y 219 de 2020. Administrativo._x000a__x000a_Deficiencias en la aplicación de controles en la gestión administrativa en ocasión de la urgencia manifiesta Contratos 174 y 219 de 2020 en cuanto a la falta de firmas, diferencias de fechas "/>
    <s v="_x000a__x000a_Debilidad en la aplicación de los controles en lo relacionado con los procedimientos PC-GF-10 Registro de obligaciones, Procedimiento PC-GF-10 Central de cuentas, Procedimiento PC-AD-01 Gestión de Bienes, en algunas cláusulas del contrato 219 de 2020 y "/>
    <s v="Implementación de acciones de control en lo relacionado con los bienes adquiridos y distribuidos."/>
    <x v="37"/>
    <s v="Taller de socialización"/>
    <n v="2"/>
    <d v="2022-01-01T00:00:00"/>
    <d v="2022-12-31T00:00:00"/>
    <n v="91"/>
    <s v="Dirección General-Subdirección Administrativa y Financiera-Gestión Financiera"/>
    <s v="FINANCIERA"/>
    <s v="El día 16 de Junio de 2022, se realizó el Taller de socialización de los Procedimientos y formatos para pago (Trámite de Cuenta). Se evidencia listado de asistencia que contiene un resumen de la reunión realizada_x000a__x000a_Por lo tanto, se ha dado cumplimiento a l"/>
  </r>
  <r>
    <s v="Hallazgo No. 05.  Contratos 174 y 219 de 2020. Administrativo._x000a__x000a_Deficiencias en la aplicación de controles en la gestión administrativa en ocasión de la urgencia manifiesta Contratos 174 y 219 de 2020 en cuanto a la falta de firmas, diferencias de fechas "/>
    <s v="_x000a__x000a_Debilidad en la aplicación de los controles en lo relacionado con los procedimientos PC-GF-10 Registro de obligaciones, Procedimiento PC-GF-10 Central de cuentas, Procedimiento PC-AD-01 Gestión de Bienes, en algunas cláusulas del contrato 219 de 2020 y "/>
    <s v="Implementación de acciones de control en lo relacionado con los bienes adquiridos y distribuidos."/>
    <x v="43"/>
    <s v="Documentos elaborados"/>
    <n v="1"/>
    <d v="2022-01-01T00:00:00"/>
    <d v="2022-12-31T00:00:00"/>
    <n v="91"/>
    <s v="Dirección General-Subdirección Estratégica y de Coordinación Bomberil-Subdirección Administrativa y Financiera-Gestión Contractual"/>
    <s v="CONTRATACION"/>
    <s v="Se evidencia que se estableció en las Certificaciones de contratos, resoluciones de adjudicación  y los contratos  la fecha de elaboración, el nombre de fecha de la elaboración, del nombre de quien lo elaboró,  nombre quien lo revisa y el nombre de quien "/>
  </r>
  <r>
    <s v="Hallazgo No. 05.  Contratos 174 y 219 de 2020. Administrativo._x000a__x000a_Deficiencias en la aplicación de controles en la gestión administrativa en ocasión de la urgencia manifiesta Contratos 174 y 219 de 2020 en cuanto a la falta de firmas, diferencias de fechas "/>
    <s v="_x000a__x000a_Debilidad en la aplicación de los controles en lo relacionado con los procedimientos PC-GF-10 Registro de obligaciones, Procedimiento PC-GF-10 Central de cuentas, Procedimiento PC-AD-01 Gestión de Bienes, en algunas cláusulas del contrato 219 de 2020 y "/>
    <s v="Implementación de acciones de control en lo relacionado con los bienes adquiridos y distribuidos."/>
    <x v="44"/>
    <s v="Manual de contratación actualizado"/>
    <n v="1"/>
    <d v="2022-01-01T00:00:00"/>
    <d v="2022-06-30T00:00:00"/>
    <n v="24"/>
    <s v="Dirección General-Subdirección Administrativa y Financiera-Gestión Contractual-Gestión Jurídica"/>
    <s v="CONTRATACION"/>
    <s v="La acción de mejora finalizó el 30 de Junio de 2022._x000a__x000a_Se actualizó el formato de acta de inicio DO-CO-02-01, designación apoyo a la supervisión DO-CO-02-04, FO-CO-02-05 Clausula Específico, DO-CO-02-06 Clausulado  General, los cuales quedaron inmersos en "/>
  </r>
  <r>
    <s v="Hallazgo No. 05.  Contratos 174 y 219 de 2020. Administrativo._x000a__x000a_Deficiencias en la aplicación de controles en la gestión administrativa en ocasión de la urgencia manifiesta Contratos 174 y 219 de 2020 en cuanto a la falta de firmas, diferencias de fechas "/>
    <s v="_x000a__x000a_Debilidad en la aplicación de los controles en lo relacionado con los procedimientos PC-GF-10 Registro de obligaciones, Procedimiento PC-GF-10 Central de cuentas, Procedimiento PC-AD-01 Gestión de Bienes, en algunas cláusulas del contrato 219 de 2020 y "/>
    <s v="Implementación de acciones de control en lo relacionado con los bienes adquiridos y distribuidos."/>
    <x v="45"/>
    <s v="Manual de supervisión actualizado"/>
    <n v="1"/>
    <d v="2022-01-01T00:00:00"/>
    <d v="2022-06-30T00:00:00"/>
    <n v="24"/>
    <s v="Dirección General-Subdirección Administrativa y Financiera-Gestión Contractual-Gestión Jurídica"/>
    <s v="CONTRATACION"/>
    <s v="La acción de mejora finalizó el 30 de Junio de 2022._x000a__x000a_Se actualizó el formato de acta de inicio DO-CO-02-01, designación apoyo a la supervisión DO-CO-02-04, FO-CO-02-05 Clausula Específico, DO-CO-02-06 Clausulado  General, los cuales quedaron inmersos en "/>
  </r>
  <r>
    <s v="Hallazgo No. 05.  Contratos 174 y 219 de 2020. Administrativo._x000a__x000a_Deficiencias en la aplicación de controles en la gestión administrativa en ocasión de la urgencia manifiesta Contratos 174 y 219 de 2020 en cuanto a la falta de firmas, diferencias de fechas "/>
    <s v="_x000a__x000a_Debilidad en la aplicación de los controles en lo relacionado con los procedimientos PC-GF-10 Registro de obligaciones, Procedimiento PC-GF-10 Central de cuentas, Procedimiento PC-AD-01 Gestión de Bienes, en algunas cláusulas del contrato 219 de 2020 y "/>
    <s v="Implementación de acciones de control en lo relacionado con los bienes adquiridos y distribuidos."/>
    <x v="34"/>
    <s v="Taller de socialización"/>
    <n v="2"/>
    <d v="2022-01-01T00:00:00"/>
    <d v="2022-12-31T00:00:00"/>
    <n v="91"/>
    <s v="Dirección General-Subdirección Administrativa y Financiera-Gestión Contractual"/>
    <s v="CONTRATACION"/>
    <s v="A la fecha no se ha realizado el taller de socialización semestral del manual de Contratación y Supervisión_x000a__x000a_Por lo tanto, la acción de Mejora no presenta Avance en el Plan de Mejoramiento."/>
  </r>
  <r>
    <s v="Hallazgo No. 05.  Contratos 174 y 219 de 2020. Administrativo._x000a__x000a_Deficiencias en la aplicación de controles en la gestión administrativa en ocasión de la urgencia manifiesta Contratos 174 y 219 de 2020 en cuanto a la falta de firmas, diferencias de fechas "/>
    <s v="_x000a__x000a_Debilidad en la aplicación de los controles en lo relacionado con los procedimientos PC-GF-10 Registro de obligaciones, Procedimiento PC-GF-10 Central de cuentas, Procedimiento PC-AD-01 Gestión de Bienes, en algunas cláusulas del contrato 219 de 2020 y "/>
    <s v="Implementación de acciones de control en lo relacionado con los bienes adquiridos y distribuidos."/>
    <x v="25"/>
    <s v="Implementación del Sistema del Módulo de inventarios y Activos"/>
    <s v="100%"/>
    <d v="2022-01-01T00:00:00"/>
    <d v="2022-12-31T00:00:00"/>
    <n v="91"/>
    <s v="Dirección General-Subdirección Estratégica y de Coordinación Bomberil-Subdirección Administrativa y Financiera"/>
    <s v="ALMACEN-ADMINISTRATIVA"/>
    <s v="_x000a_El ERP, se encuentra implementado en la DNBC a 31 de diciembre de 2021. En la vigencia 2022, se está realizando el cargue de la información del Almacén de los meses de septiembre, octubre, noviembre y Diciembre de 2021, presentando un rezago ya que a la "/>
  </r>
  <r>
    <s v="Hallazgo No. 06. Aplicación de controles gestión contractual Contratos 217, 219, 228 y 229 de 2020. Administrativa con presunta incidencia disciplinaria_x000a__x000a_Riesgo de adjudicación de contratos con propuestas menos favorables para la entidad, con lo cual pres"/>
    <s v="Debilidades por parte de la DNBC en el análisis técnico, financiero y económico que dio origen a los Contratos 217, 219, 228 y 229 de 2020. Falta de aplicación de las directrices emanadas por los Órganos de Control."/>
    <s v="Actualización de Manuales, Procedimientos, formatos y demás documentos que hagan parte de la Adquisición ed bienes y servicios."/>
    <x v="30"/>
    <s v="Directrices Órganos de Control"/>
    <n v="1"/>
    <d v="2022-01-01T00:00:00"/>
    <d v="2022-12-31T00:00:00"/>
    <n v="91"/>
    <s v="Dirección General-Subdirección Estratégica y de Coordinación Bomberil-Subdirección Administrativa y Financiera-Gestión Contractual"/>
    <s v="CONTRATACION"/>
    <s v="Se realizó acta del 03 de junio de 2022, donde el responsable del Proceso de Gestión Contractual certifica que de enero a mayo de 2022,  no se han presentado situaciones atipicas que generen la declaratoria de Urgencia Manifiesta en la contratación efectu"/>
  </r>
  <r>
    <s v="Hallazgo No. 06. Aplicación de controles gestión contractual Contratos 217, 219, 228 y 229 de 2020. Administrativa con presunta incidencia disciplinaria_x000a__x000a_Riesgo de adjudicación de contratos con propuestas menos favorables para la entidad, con lo cual pres"/>
    <s v="Debilidades por parte de la DNBC en el análisis técnico, financiero y económico que dio origen a los Contratos 217, 219, 228 y 229 de 2020. Falta de aplicación de las directrices emanadas por los Órganos de Control."/>
    <s v="Actualización de Manuales, Procedimientos, formatos y demás documentos que hagan parte de la Adquisición ed bienes y servicios."/>
    <x v="46"/>
    <s v="Manual de contratación actualizado"/>
    <n v="1"/>
    <d v="2022-01-01T00:00:00"/>
    <d v="2022-06-30T00:00:00"/>
    <n v="24"/>
    <s v="Dirección General-Subdirección Administrativa y Financiera-Gestión Contractual"/>
    <s v="CONTRATACION"/>
    <s v="La acción de mejora finalizó el 30 de Junio de 2022._x000a__x000a_La DNBC, adoptó por medio de la resolución 345 del 13 de junio de 2022 el Manual de Contratación de la DNBC, Código MN-CO-01 Versión 2, en el cual se estableció en el numeral 2,5,1 la Urgencia Manifies"/>
  </r>
  <r>
    <s v="Hallazgo No. 06. Aplicación de controles gestión contractual Contratos 217, 219, 228 y 229 de 2020. Administrativa con presunta incidencia disciplinaria_x000a__x000a_Riesgo de adjudicación de contratos con propuestas menos favorables para la entidad, con lo cual pres"/>
    <s v="Debilidades por parte de la DNBC en el análisis técnico, financiero y económico que dio origen a los Contratos 217, 219, 228 y 229 de 2020. Falta de aplicación de las directrices emanadas por los Órganos de Control."/>
    <s v="Actualización de Manuales, Procedimientos, formatos y demás documentos que hagan parte de la Adquisición ed bienes y servicios."/>
    <x v="47"/>
    <s v="Taller de socialización"/>
    <n v="2"/>
    <d v="2022-01-01T00:00:00"/>
    <d v="2022-12-31T00:00:00"/>
    <n v="91"/>
    <s v="Dirección General-Subdirección Administrativa y Financiera-Gestión Contractual"/>
    <s v="CONTRATACION"/>
    <s v="A la fecha no se ha realizado el taller de socialización semestral del manual de Contratación_x000a__x000a_Por lo tanto, la acción de Mejora no presenta Avance en el Plan de Mejoramiento."/>
  </r>
  <r>
    <s v="Hallazgo No. 06. Aplicación de controles gestión contractual Contratos 217, 219, 228 y 229 de 2020. Administrativa con presunta incidencia disciplinaria_x000a__x000a_Riesgo de adjudicación de contratos con propuestas menos favorables para la entidad, con lo cual pres"/>
    <s v="Debilidades por parte de la DNBC en el análisis técnico, financiero y económico que dio origen a los Contratos 217, 219, 228 y 229 de 2020. Falta de aplicación de las directrices emanadas por los Órganos de Control."/>
    <s v="Actualización de Manuales, Procedimientos, formatos y demás documentos que hagan parte de la Adquisición ed bienes y servicios."/>
    <x v="29"/>
    <s v="Acciones adelantadas"/>
    <s v="100%"/>
    <d v="2022-01-01T00:00:00"/>
    <d v="2022-12-31T00:00:00"/>
    <n v="91"/>
    <s v="Dirección General-Subdirección Administrativa y Financiera-Asuntos disciplinarios"/>
    <s v="ASUNTOS DISCIPLINARIOS"/>
    <s v="Mediante las actas No. 01, 02 y 03 de 2022, se  realizaron mesas de trabajo con el fin de revisar la normatividad vigente y las respectiva implementación en la DNBC de la  entrada en vigencia de la ley 2094 de 2021._x000a__x000a_De igual forma, se solicitó mediante c"/>
  </r>
  <r>
    <s v="Hallazgo No. 07. Hallazgo 07. Liquidación de los Contratos 174,188, 189, 213, 217, 219, 228, 229, 173 y 218 de 2020. Administrativo._x000a__x000a_Los Contratos 174,188, 189, 213, 217, 219, 228, 229, 173 y 218 de 2020, no se liquidaron conforme a lo pactado en los con"/>
    <s v="_x000a_Debilidad en la aplicación de controles en la gestión contractual con ocasión a la etapa pos contractual de los Contratos 174,188, 189, 213, 217, 219, 228, 229, 173 y 218 de 2020, toda vez que la liquidación no se dio conforme lo pactado en los contratos"/>
    <s v="Aplicación de controles en el proceso de Gestión Contractual."/>
    <x v="48"/>
    <s v="Minuta contractual actualizada"/>
    <n v="1"/>
    <d v="2022-01-01T00:00:00"/>
    <d v="2022-03-31T00:00:00"/>
    <n v="12"/>
    <s v="Dirección General-Subdirección Administrativa y Financiera-Gestión Contractual"/>
    <s v="CONTRATACION"/>
    <s v="La acción de mejora finalizó el 31 de marzo de 2022._x000a__x000a_Se actualizó la minuta contractual referente a la liquidación de los contratos FO-CO-02-02 y fue Incluida en el Manual de contratación de la DNBC._x000a__x000a_Por lo tanto, se dado cumplimiento a la acción de mej"/>
  </r>
  <r>
    <s v="Hallazgo No. 07. Hallazgo 07. Liquidación de los Contratos 174,188, 189, 213, 217, 219, 228, 229, 173 y 218 de 2020. Administrativo._x000a__x000a_Los Contratos 174,188, 189, 213, 217, 219, 228, 229, 173 y 218 de 2020, no se liquidaron conforme a lo pactado en los con"/>
    <s v="_x000a_Debilidad en la aplicación de controles en la gestión contractual con ocasión a la etapa pos contractual de los Contratos 174,188, 189, 213, 217, 219, 228, 229, 173 y 218 de 2020, toda vez que la liquidación no se dio conforme lo pactado en los contratos"/>
    <s v="Aplicación de controles en el proceso de Gestión Contractual."/>
    <x v="49"/>
    <s v="Manual de contratación actualizado"/>
    <n v="1"/>
    <d v="2022-01-01T00:00:00"/>
    <d v="2022-06-30T00:00:00"/>
    <n v="24"/>
    <s v="Dirección General-Subdirección Administrativa y Financiera-Gestión Contractual"/>
    <s v="CONTRATACION"/>
    <s v="_x000a_La acción de mejora finalizó el 30 de Junio de 2022._x000a__x000a_La DNBC, adoptó por medio de la resolución 345 del 13 de junio de 2022 el Manual de Contratación de la DNBC, Código MN-CO-01 Versión 2, incluyó en el numeral 5.2. la  Liquidación del Contrato y  el Pr"/>
  </r>
  <r>
    <s v="Hallazgo No. 07. Liquidación de los Contratos 174,188, 189, 213, 217, 219, 228, 229, 173 y 218 de 2020. Administrativo._x000a__x000a_Los Contratos 174,188, 189, 213, 217, 219, 228, 229, 173 y 218 de 2020, no se liquidaron conforme a lo pactado en los contratos ni al "/>
    <s v="_x000a_Debilidad en la aplicación de controles en la gestión contractual con ocasión a la etapa pos contractual de los Contratos 174,188, 189, 213, 217, 219, 228, 229, 173 y 218 de 2020, toda vez que la liquidación no se dio conforme lo pactado en los contratos"/>
    <s v="Aplicación de controles en el proceso de Gestión Contractual."/>
    <x v="50"/>
    <s v="Taller de socialización"/>
    <n v="2"/>
    <d v="2022-01-01T00:00:00"/>
    <d v="2022-12-31T00:00:00"/>
    <n v="91"/>
    <s v="Dirección General-Subdirección Administrativa y Financiera-Gestión Contractual"/>
    <s v="CONTRATACION"/>
    <s v="A la fecha no se ha realizado el taller de socialización semestral del manual de Contratación_x000a__x000a_Por lo tanto, la acción de Mejora no presenta Avance en el Plan de Mejoramiento."/>
  </r>
  <r>
    <s v="Hallazgo No. 08. Hallazgo 08. Supervisión en expedición de garantías – Contratos 147 y 218 del 2020. Administrativa con presunta incidencia disciplinaria._x000a__x000a_La garantía Responsabilidad Extracontractual establecida  en el Contrato 147 de 2020 no se otorgó p"/>
    <s v="Debilidad en la aplicación de  controles en la etapa pos contractual establecidos por la Entidad, en la aplicación de las disposiciones contractuales y legales establecidas por las partes, como lo establece la CLÁUSULA 23 LIQUIDACIÓN DEL CONTRATO"/>
    <s v="Generación de mecanismos de control y seguimiento en relación a la  expedición de las pólizas "/>
    <x v="51"/>
    <s v="Actualización formato"/>
    <n v="1"/>
    <d v="2022-01-01T00:00:00"/>
    <d v="2022-03-31T00:00:00"/>
    <n v="12"/>
    <s v="Dirección General-Subdirección Administrativa y Financiera-Gestión Contractual"/>
    <s v="CONTRATACION"/>
    <s v="_x000a_La acción de mejora finalizó el 31 de marzo de 2022._x000a__x000a_Se actualizó el formato de acta de inicio de los contratos DO-CO-02-02  y la misma está incluida en el Manual de Contratación en los Anexos conforme quedó establecido en la acción de mejora._x000a__x000a_Por lo t"/>
  </r>
  <r>
    <s v="Hallazgo No. 08. Hallazgo 08. Supervisión en expedición de garantías – Contratos 147 y 218 del 2020. Administrativa con presunta incidencia disciplinaria._x000a__x000a_La garantía Responsabilidad Extracontractual establecida  en el Contrato 147 de 2020 no se otorgó p"/>
    <s v="Debilidad en la aplicación de  controles en la etapa pos contractual establecidos por la Entidad, en la aplicación de las disposiciones contractuales y legales establecidas por las partes, como lo establece la CLÁUSULA 23 LIQUIDACIÓN DEL CONTRATO"/>
    <s v="Generación de mecanismos de control y seguimiento en relación a la  expedición de las pólizas "/>
    <x v="52"/>
    <s v="Manual de contratación actualizado"/>
    <n v="1"/>
    <d v="2022-01-01T00:00:00"/>
    <d v="2022-06-30T00:00:00"/>
    <n v="24"/>
    <s v="Dirección General-Subdirección Administrativa y Financiera-Gestión Contractual"/>
    <s v="CONTRATACION"/>
    <s v="La acción de mejora finalizó el 30 de Junio de 2022._x000a__x000a_Se actualizó el formato de acta de inicio de los contratos DO-CO-02-02  y la misma está incluida en el Manual de Contratación en los Anexos conforme quedó establecido en la acción de mejora._x000a__x000a_Por lo ta"/>
  </r>
  <r>
    <s v="Hallazgo No. 08. Hallazgo 08. Supervisión en expedición de garantías – Contratos 147 y 218 del 2020. Administrativa con presunta incidencia disciplinaria._x000a__x000a_La garantía Responsabilidad Extracontractual establecida  en el Contrato 147 de 2020 no se otorgó p"/>
    <s v="Debilidad en la aplicación de  controles en la etapa pos contractual establecidos por la Entidad, en la aplicación de las disposiciones contractuales y legales establecidas por las partes, como lo establece la CLÁUSULA 23 LIQUIDACIÓN DEL CONTRATO"/>
    <s v="Generación de mecanismos de control y seguimiento en relación a la  expedición de las pólizas "/>
    <x v="47"/>
    <s v="Taller de socialización"/>
    <n v="2"/>
    <d v="2022-01-01T00:00:00"/>
    <d v="2022-12-31T00:00:00"/>
    <n v="91"/>
    <s v="Dirección General-Subdirección Administrativa y Financiera-Gestión Contractual"/>
    <s v="CONTRATACION"/>
    <s v="A la fecha no se ha realizado el taller de socialización semestral del manual de Contratación_x000a__x000a_Por lo tanto, la acción de Mejora no presenta Avance en el Plan de Mejoramiento."/>
  </r>
  <r>
    <s v="Hallazgo No. 08. Hallazgo 08. Supervisión en expedición de garantías – Contratos 147 y 218 del 2020. Administrativa con presunta incidencia disciplinaria._x000a__x000a_La garantía Responsabilidad Extracontractual establecida  en el Contrato 147 de 2020 no se otorgó p"/>
    <s v="Debilidad en la aplicación de  controles en la etapa pos contractual establecidos por la Entidad, en la aplicación de las disposiciones contractuales y legales establecidas por las partes, como lo establece la CLÁUSULA 23 LIQUIDACIÓN DEL CONTRATO"/>
    <s v="Generación de mecanismos de control y seguimiento en relación a la  expedición de las pólizas "/>
    <x v="29"/>
    <s v="Acciones adelantadas"/>
    <s v="100%"/>
    <d v="2022-01-01T00:00:00"/>
    <d v="2022-12-31T00:00:00"/>
    <n v="91"/>
    <s v="Dirección General-Subdirección Administrativa y Financiera-Asuntos disciplinarios"/>
    <s v="ASUNTOS DISCIPLINARIOS"/>
    <s v="Mediante las actas No. 01, 02 y 03 de 2022, se  realizaron mesas de trabajo con el fin de revisar la normatividad vigente y las respectiva implementación en la DNBC de la  entrada en vigencia de la ley 2094 de 2021._x000a__x000a_De igual forma, se solicitó mediante c"/>
  </r>
  <r>
    <s v="Hallazgo No. 09. Consistencia de la información Contratos 228 y 229 de 2020._x000a_Administrativa._x000a__x000a_Falencias en la consistencia de la información, por la falta de designación del supervisor, documentos sin firmas, actas de salida de almacén con fecha anterior "/>
    <s v="_x000a__x000a_Deficiencias de en la aplicación de controles y sistemas de información. los procedimientos administrativos PC-AD-01 Gestión de Bienes, PC-GF-10 Registro de obligaciones y generan riesgo en el reporte de la información, lo que conlleva a que se material"/>
    <s v="Aplicación de procedimientos donde se establezcan lineamientos y 7o controles en relación a la consistencia de la información."/>
    <x v="42"/>
    <s v="Actualización de procedimientos"/>
    <n v="2"/>
    <d v="2022-01-01T00:00:00"/>
    <d v="2022-06-30T00:00:00"/>
    <n v="24"/>
    <s v="Dirección General-Subdirección Administrativa y Financiera-Gestión Financiera"/>
    <s v="FINANCIERA"/>
    <s v="La acción de mejora finalizó el 30 de Junio de 2022._x000a__x000a_Se actualizaron los Procedimientos PC-GF-12 Registro de Obligaciones Versión 2, PC-GF-10 Central de Cuentas Versión 2, PC-GF-11 Elaborar Ordenes de Pago._x000a__x000a_De igual forma, se actualizaron los  siguiente"/>
  </r>
  <r>
    <s v="Hallazgo No. 09. Consistencia de la información Contratos 228 y 229 de 2020._x000a_Administrativa._x000a__x000a_Falencias en la consistencia de la información, por la falta de designación del supervisor, documentos sin firmas, actas de salida de almacén con fecha anterior "/>
    <s v="_x000a__x000a_Deficiencias de en la aplicación de controles y sistemas de información. los procedimientos administrativos PC-AD-01 Gestión de Bienes, PC-GF-10 Registro de obligaciones y generan riesgo en el reporte de la información, lo que conlleva a que se material"/>
    <s v="Aplicación de procedimientos donde se establezcan lineamientos y / o controles en relación a la consistencia de la información."/>
    <x v="25"/>
    <s v="Implementación del Sistema del Módulo de inventarios y Activos"/>
    <s v="100%"/>
    <d v="2022-01-01T00:00:00"/>
    <d v="2022-12-31T00:00:00"/>
    <n v="91"/>
    <s v="Dirección General-Subdirección Estratégica y de Coordinación Bomberil-Subdirección Administrativa y Financiera"/>
    <s v="ALMACEN-ADMINISTRATIVA"/>
    <s v="_x000a_El ERP, se encuentra implementado en la DNBC a 31 de diciembre de 2021. En la vigencia 2022, se está realizando el cargue de la información del Almacén de los meses de septiembre, octubre, noviembre y Diciembre de 2021, presentando un rezago ya que a la "/>
  </r>
  <r>
    <s v="Hallazgo No. 09. Consistencia de la información Contratos 228 y 229 de 2020._x000a_Administrativa._x000a__x000a_Falencias en la consistencia de la información, por la falta de designación del supervisor, documentos sin firmas, actas de salida de almacén con fecha anterior "/>
    <s v="_x000a__x000a_Deficiencias de en la aplicación de controles y sistemas de información. los procedimientos administrativos PC-AD-01 Gestión de Bienes, PC-GF-10 Registro de obligaciones y generan riesgo en el reporte de la información, lo que conlleva a que se material"/>
    <s v="Aplicación de procedimientos donde se establezcan lineamientos y 7o controles en relación a la consistencia de la información."/>
    <x v="43"/>
    <s v="Documentos elaborados"/>
    <n v="1"/>
    <d v="2022-01-01T00:00:00"/>
    <d v="2022-12-31T00:00:00"/>
    <n v="91"/>
    <s v="Dirección General-Subdirección Estratégica y de Coordinación Bomberil-Subdirección Administrativa y Financiera-Gestión Contractual"/>
    <s v="CONTRATACION"/>
    <s v="Se evidencia que se estableció en las Certificaciones de contratos, resoluciones de adjudicación  y los contratos  la fecha de elaboración, el nombre de fecha de la elaboración, del nombre de quien lo elaboró,  nombre quien lo revisa y el nombre de quien "/>
  </r>
  <r>
    <s v="Hallazgo No. 09. Consistencia de la información Contratos 228 y 229 de 2020._x000a_Administrativa._x000a__x000a_Falencias en la consistencia de la información, por la falta de designación del supervisor, documentos sin firmas, actas de salida de almacén con fecha anterior "/>
    <s v="_x000a__x000a_Deficiencias de en la aplicación de controles y sistemas de información. los procedimientos administrativos PC-AD-01 Gestión de Bienes, PC-GF-10 Registro de obligaciones y generan riesgo en el reporte de la información, lo que conlleva a que se material"/>
    <s v="Aplicación de procedimientos donde se establezcan lineamientos y 7o controles en relación a la consistencia de la información."/>
    <x v="37"/>
    <s v="Taller de socialización"/>
    <n v="2"/>
    <d v="2022-01-01T00:00:00"/>
    <d v="2022-12-31T00:00:00"/>
    <n v="91"/>
    <s v="Dirección General-Subdirección Administrativa y Financiera-Gestión Financiera"/>
    <s v="FINANCIERA"/>
    <s v="El día 16 de Junio de 2022, se realizó el Taller de socialización de los Procedimientos y formatos para pafo (Trámite de Cuenta). Se evidencia listado de asistencia que contiene un resumen de la reunión realizada_x000a__x000a_Por lo tanto, se ha dado cumplimiento a l"/>
  </r>
  <r>
    <s v="Hallazgo No. 10. Hallazgo 10. Administración y entrega de bienes Contrato 218 de 2020. Administrativo._x000a__x000a_La Dirección Nacional de Bomberos de Colombia no ejerció un adecuado control en la salida de almacén y entrega final a los cuerpos de bomberos del país"/>
    <s v="_x000a_Deficiencias en la aplicación de controles para la administración y entrega de los bienes adquiridos en el Contrato 218 de 2020, con destino a los cuerpos de bomberos del país._x000a__x000a_Falencias pueden ser producto de llevar un inventario manual en la Entidad, "/>
    <s v="Implementación de un sistema de información que consolide, administre y controle los bienes de la entidad."/>
    <x v="53"/>
    <s v="Actualización de procedimiento"/>
    <n v="1"/>
    <d v="2022-01-01T00:00:00"/>
    <d v="2022-06-30T00:00:00"/>
    <n v="24"/>
    <s v="Dirección General-Subdirección Administrativa y Financiera-Gestión Financiera"/>
    <s v="ALMACEN-ADMINISTRATIVA"/>
    <s v="La acción de mejora finalizó el 30 de Junio de 2022._x000a__x000a_Se evidencia la actualización del Procedimiento de Gestión de Bienes Código: PC-AD-01 Versión 4, no obstante, el mismo no establece en el numeral 6.1 PROCEMIENTO PARA LA RECEPCIÓN Y ENTREGA DE BIENES, "/>
  </r>
  <r>
    <s v="Hallazgo No. 10. Hallazgo 10. Administración y entrega de bienes Contrato 218 de 2020. Administrativo._x000a__x000a_Dirección Nacional de Bomberos de Colombia no ejerció un adecuado control en la salida de almacén y entrega final a los cuerpos de bomberos del país de"/>
    <s v="_x000a_Deficiencias en la aplicación de controles para la administración y entrega de los bienes adquiridos en el Contrato 218 de 2020, con destino a los cuerpos de bomberos del país._x000a__x000a_Falencias pueden ser producto de llevar un inventario manual en la Entidad, "/>
    <s v="Implementación de un sistema de información que consolide, administre y controle los bienes de la entidad."/>
    <x v="25"/>
    <s v="Implementación del Sistema del Módulo de inventarios y Activos"/>
    <s v="100%"/>
    <d v="2022-01-01T00:00:00"/>
    <d v="2022-12-31T00:00:00"/>
    <n v="91"/>
    <s v="Dirección General-Subdirección Estratégica y de Coordinación Bomberil-Subdirección Administrativa y Financiera"/>
    <s v="ALMACEN-ADMINISTRATIVA"/>
    <s v="_x000a_El ERP, se encuentra implementado en la DNBC a 31 de diciembre de 2021. En la vigencia 2022, se está realizando el cargue de la información del Almacén de los meses de septiembre, octubre, noviembre y Diciembre de 2021, presentando un rezago ya que a la "/>
  </r>
  <r>
    <s v="Hallazgo No. 10. Hallazgo 10. Administración y entrega de bienes Contrato 218 de 2020. Administrativo._x000a__x000a_Dirección Nacional de Bomberos de Colombia no ejerció un adecuado control en la salida de almacén y entrega final a los cuerpos de bomberos del país de"/>
    <s v="_x000a_Deficiencias en la aplicación de controles para la administración y entrega de los bienes adquiridos en el Contrato 218 de 2020, con destino a los cuerpos de bomberos del país._x000a__x000a_Falencias pueden ser producto de llevar un inventario manual en la Entidad, "/>
    <s v="Implementación de un sistema de información que consolide, administre y controle los bienes de la entidad."/>
    <x v="54"/>
    <s v="Radicación Sistema de gestión Documental"/>
    <n v="1"/>
    <d v="2022-01-01T00:00:00"/>
    <d v="2022-12-31T00:00:00"/>
    <n v="91"/>
    <s v="Dirección General-Atención al usuario."/>
    <s v="ATENCION AL USUARIO"/>
    <s v="El sistema de gestión documental establecido por la DNBC,  genera un stiker con  el número de radicado, fecha radicación, hora, radicador, remitente y dirección el cual identifica cada uno de los documentos presentados por el contratista y/o supervisor pa"/>
  </r>
  <r>
    <s v="Hallazgo No. 11. Administrativo-Disciplinario Implementación Sistema de Información Planificador de Recursos Empresariales  ERP Denuncia 2021-208386-82111-SE _x000a__x000a_Falta de planeación en la estructuración de la Orden de compra 56640, así como deficiencias en "/>
    <s v="No se realizó una adecuada planeación contractual para la estructuración de la orden de compra 56640, así como la carencia de control, seguimiento y supervisión en la ejecución contractual. Debilidades en el ejercicio de las funciones precontractuales y c"/>
    <s v="Generación de mecanismos de control y seguimiento con relación a la etapa precontractual, contractual y pos contractual"/>
    <x v="55"/>
    <s v="Capacitaciones"/>
    <n v="4"/>
    <d v="2022-01-01T00:00:00"/>
    <d v="2022-12-31T00:00:00"/>
    <n v="91"/>
    <s v="Dirección General-Subdirección Administrativa y Financiero-Gestión Contractual"/>
    <s v="CONTRATACION"/>
    <s v="Se evidencia una capacitación realizada en el Grupo del Proceso de Gestión Contractual  del día 16 de febrero de 2022 y del 06 de abril de 2022_x000a__x000a__x000a_Por lo tanto, se ha dado cumplimiento a la acción de mejora establecida en el Plan de Mejoramiento"/>
  </r>
  <r>
    <s v="Hallazgo No. 11. Administrativo-Disciplinario Implementación Sistema de Información Planificador de Recursos Empresariales  ERP Denuncia 2021-208386-82111-SE _x000a__x000a_Falta de planeación en la estructuración de la Orden de compra 56640, así como deficiencias en "/>
    <s v="No se realizó una adecuada planeación contractual para la estructuración de la orden de compra 56640, así como la carencia de control, seguimiento y supervisión en la ejecución contractual. Debilidades en el ejercicio de las funciones precontractuales y c"/>
    <s v="Generación de mecanismos de control y seguimiento con relación a la etapa precontractual, contractual y pos contractual"/>
    <x v="56"/>
    <s v="Manual de contratación actualizado"/>
    <n v="1"/>
    <d v="2022-01-01T00:00:00"/>
    <d v="2022-06-30T00:00:00"/>
    <n v="24"/>
    <s v="Dirección General-Subdirección Administrativa y Financiera-Gestión Contractual"/>
    <s v="CONTRATACION"/>
    <s v="La acción de mejora finalizó el 30 de Junio de 2022._x000a__x000a_La DNBC, adoptó por medio de la resolución 345 del 13 de junio de 2022 el Manual de Contratación de la DNBC, Código MN-CO-01 Versión 2,  en el cual señaló en el  numeral 3.2. Requisitos Habilitantes el"/>
  </r>
  <r>
    <s v="Hallazgo No. 11. Administrativo-Disciplinario Implementación Sistema de Información Planificador de Recursos Empresariales  ERP Denuncia 2021-208386-82111-SE _x000a__x000a_Falta de planeación en la estructuración de la Orden de compra 56640, así como deficiencias en "/>
    <s v="No se realizó una adecuada planeación contractual para la estructuración de la orden de compra 56640, así como la carencia de control, seguimiento y supervisión en la ejecución contractual. Debilidades en el ejercicio de las funciones precontractuales y c"/>
    <s v="Generación de mecanismos de control y seguimiento con relación a la etapa precontractual, contractual y pos contractual"/>
    <x v="57"/>
    <s v="Manual de contratación actualizado"/>
    <n v="1"/>
    <d v="2022-01-01T00:00:00"/>
    <d v="2022-06-30T00:00:00"/>
    <n v="24"/>
    <s v="Dirección General-Subdirección Administrativa y Financiera-Gestión Contractual"/>
    <s v="CONTRATACION"/>
    <s v="La acción de mejora finalizó el 30 de Junio de 2022._x000a__x000a_La DNBC, adoptó por medio de la resolución 345 del 13 de junio de 2022 el Manual de Contratación de la DNBC, Código MN-CO-01 Versión 2; incluyendo el flujo de aprobación de responsables y vistos buenos"/>
  </r>
  <r>
    <s v="Hallazgo No. 11. Administrativo-Disciplinario Implementación Sistema de Información Planificador de Recursos Empresariales  ERP Denuncia 2021-208386-82111-SE _x000a__x000a_Falta de planeación en la estructuración de la Orden de compra 56640, así como deficiencias en "/>
    <s v="No se realizó una adecuada planeación contractual para la estructuración de la orden de compra 56640, así como la carencia de control, seguimiento y supervisión en la ejecución contractual. Debilidades en el ejercicio de las funciones precontractuales y c"/>
    <s v="Generación de mecanismos de control y seguimiento con relación a la etapa precontractual, contractual y pos contractual"/>
    <x v="47"/>
    <s v="Taller de socialización"/>
    <n v="2"/>
    <d v="2022-01-01T00:00:00"/>
    <d v="2022-12-31T00:00:00"/>
    <n v="91"/>
    <s v="Dirección General-Subdirección Administrativa y Financiera-Gestión Contractual"/>
    <s v="CONTRATACION"/>
    <s v="A la fecha no se ha realizado el taller de socialización semestral del manual de Contratación_x000a__x000a_Por lo tanto, la acción de Mejora no presenta Avance en el Plan de Mejoramiento."/>
  </r>
  <r>
    <s v="Hallazgo No. 11. Administrativo-Disciplinario Implementación Sistema de Información Planificador de Recursos Empresariales  ERP Denuncia 2021-208386-82111-SE _x000a__x000a_Falta de planeación en la estructuración de la Orden de compra 56640, así como deficiencias en "/>
    <s v="No se realizó una adecuada planeación contractual para la estructuración de la orden de compra 56640, así como la carencia de control, seguimiento y supervisión en la ejecución contractual. Debilidades en el ejercicio de las funciones precontractuales y c"/>
    <s v="Generación de mecanismos de control y seguimiento con relación a la etapa precontractual, contractual y pos contractual"/>
    <x v="58"/>
    <s v="Elaboración del Procedimiento de PAA"/>
    <n v="1"/>
    <d v="2022-01-01T00:00:00"/>
    <d v="2022-03-31T00:00:00"/>
    <n v="12"/>
    <s v="Dirección General-Planeación Estratégica"/>
    <s v="PLANEACION ESTRATEGICA"/>
    <s v="La acción de mejora finalizó el 31 de marzo de 2022._x000a__x000a_Se elaboró el procedimiento PC-PE-01 Versión 1 &quot;formulación y Seguimiento  Plan Anual de Adquisiciones&quot; así como el formato FO-PE-01, el cual fue socializado con el Proceso de Gestión Contractual. De i"/>
  </r>
  <r>
    <s v="Hallazgo No. 11. Administrativo-Disciplinario Implementación Sistema de Información Planificador de Recursos Empresariales  ERP Denuncia 2021-208386-82111-SE _x000a__x000a_Falta de planeación en la estructuración de la Orden de compra 56640, así como deficiencias en "/>
    <s v="No se realizó una adecuada planeación contractual para la estructuración de la orden de compra 56640, así como la carencia de control, seguimiento y supervisión en la ejecución contractual. Debilidades en el ejercicio de las funciones precontractuales y c"/>
    <s v="Generación de mecanismos de control y seguimiento con relación a la etapa precontractual, contractual y pos contractual"/>
    <x v="59"/>
    <s v="Seguimiento mensual"/>
    <n v="12"/>
    <d v="2022-01-01T00:00:00"/>
    <d v="2022-12-31T00:00:00"/>
    <n v="91"/>
    <s v="Dirección General-Planeación Estratégica"/>
    <s v="PLANEACION ESTRATEGICA"/>
    <s v="Por medio de las actas No. 01, 02, 03, 04 y 05 de los meses de enero a mayo de 2022, se han realizado los seguimientos del presupuesto de inversión y funcionamiento en los comités directivos, en los cuales se ha informado acerca del avance de los procesos"/>
  </r>
  <r>
    <s v="Hallazgo No. 11. Administrativo-Disciplinario Implementación Sistema de Información Planificador de Recursos Empresariales  ERP Denuncia 2021-208386-82111-SE _x000a__x000a_Falta de planeación en la estructuración de la Orden de compra 56640, así como deficiencias en "/>
    <s v="No se realizó una adecuada planeación contractual para la estructuración de la orden de compra 56640, así como la carencia de control, seguimiento y supervisión en la ejecución contractual. Debilidades en el ejercicio de las funciones precontractuales y c"/>
    <s v="Generación de mecanismos de control y seguimiento con relación a la etapa precontractual, contractual y pos contractual"/>
    <x v="60"/>
    <s v="Seguimiento mensual"/>
    <n v="12"/>
    <d v="2022-01-01T00:00:00"/>
    <d v="2022-12-31T00:00:00"/>
    <n v="91"/>
    <s v="Dirección General-Subdirección Administrativa y Financiera-Planeación Estratégica"/>
    <s v="PLANEACION ESTRATEGICA"/>
    <s v="Por medio de las actas No. 01, 02, 03, 04 y 05 de los meses de enero a mayo de 2022, se han realizado los seguimientos del presupuesto de inversión y funcionamiento en los comités directivos, en los cuales se ha informado acerca del avance de los procesos"/>
  </r>
  <r>
    <s v="Hallazgo No. 11. Administrativo-Disciplinario Implementación Sistema de Información Planificador de Recursos Empresariales  ERP Denuncia 2021-208386-82111-SE _x000a__x000a_Falta de planeación en la estructuración de la Orden de compra 56640, así como deficiencias en "/>
    <s v="No se realizó una adecuada planeación contractual para la estructuración de la orden de compra 56640, así como la carencia de control, seguimiento y supervisión en la ejecución contractual. Debilidades en el ejercicio de las funciones precontractuales y c"/>
    <s v="Generación de mecanismos de control y seguimiento con relación a la etapa precontractual, contractual y pos contractual"/>
    <x v="61"/>
    <s v="Calendario Trimestral"/>
    <n v="4"/>
    <d v="2022-01-01T00:00:00"/>
    <d v="2022-12-31T00:00:00"/>
    <n v="91"/>
    <s v="Dirección General-Subdirección Administrativa y Financiera-Gestión Contractual"/>
    <s v="CONTRATACION"/>
    <s v="No se evidencio el calendario contractual, presentado al Comité de Contratación. Se cargó la ejecución presupuestal y la lista de asistencia al comité del 07 de marzo de 2022, pero no el Acta con el fin de verificar los temas tratados._x000a__x000a_Por lo tanto, la a"/>
  </r>
  <r>
    <s v="Hallazgo No. 11. Administrativo-Disciplinario Implementación Sistema de Información Planificador de Recursos Empresariales  ERP Denuncia 2021-208386-82111-SE _x000a__x000a_Falta de planeación en la estructuración de la Orden de compra 56640, así como deficiencias en "/>
    <s v="No se realizó una adecuada planeación contractual para la estructuración de la orden de compra 56640, así como la carencia de control, seguimiento y supervisión en la ejecución contractual. Debilidades en el ejercicio de las funciones precontractuales y c"/>
    <s v="Generación de mecanismos de control y seguimiento con relación a la etapa precontractual, contractual y pos contractual"/>
    <x v="62"/>
    <s v="Seguimientos"/>
    <n v="4"/>
    <d v="2022-01-01T00:00:00"/>
    <d v="2022-12-31T00:00:00"/>
    <n v="91"/>
    <s v="Dirección General-Subdirección Administrativa y Financiera-Gestión TI"/>
    <s v="GESTION TI"/>
    <s v="Durante el Primer semestre de 2022, no se realizó  mantenimiento evolutivo del sistema ERP, debido a que la DNBC se encontraba en Ley de Garantias. _x000a__x000a_Por lo tanto, la acción de Mejora no presenta Avance en el Plan de Mejoramiento."/>
  </r>
  <r>
    <s v="Hallazgo No. 11. Administrativo-Disciplinario Implementación Sistema de Información Planificador de Recursos Empresariales  ERP Denuncia 2021-208386-82111-SE _x000a__x000a_Falta de planeación en la estructuración de la Orden de compra 56640, así como deficiencias en "/>
    <s v="No se realizó una adecuada planeación contractual para la estructuración de la orden de compra 56640, así como la carencia de control, seguimiento y supervisión en la ejecución contractual. Debilidades en el ejercicio de las funciones precontractuales y c"/>
    <s v="Generación de mecanismos de control y seguimiento con relación a la etapa precontractual, contractual y pos contractual"/>
    <x v="29"/>
    <s v="Acciones adelantadas"/>
    <s v="100%"/>
    <d v="2022-01-01T00:00:00"/>
    <d v="2022-12-31T00:00:00"/>
    <n v="91"/>
    <s v="Dirección General-Subdirección Administrativa y Financiera-Asuntos disciplinarios"/>
    <s v="ASUNTOS DISCIPLINARIOS"/>
    <s v="Mediante las actas No. 01, 02 y 03 de 2022, se  realizaron mesas de trabajo con el fin de revisar la normatividad vigente y las respectiva implementación en la DNBC de la  entrada en vigencia de la ley 2094 de 2021._x000a__x000a_De igual forma, se solicitó mediante c"/>
  </r>
  <r>
    <s v="Hallazgo No. 1. Implementación formulario de Radicación y Consulta PQRSD y Actualización del Sistema de Gestión Documental ORFEO. En desarrollo de la obligación específica “Diagnóstico, actualización y _x000a_mantenimiento al Sistema de Gestión Documental ORFEO"/>
    <s v="Falencias en la supervisión realizada a la ejecución del contrato 078 de 2019 por la deficiente verificación del correcto funcionamiento de los productos entregados por el contratista y recibidos por la DNBC. Así mismo, presuntas deficiencias en la ejecuc"/>
    <s v="Implementar acciones tendientes a la mejora en la funcionalidad de las PQRSD"/>
    <x v="63"/>
    <s v="Notificación  automáticamente al correo electrónico de la cuenta del usuario de la oficina de atención al ciudadano cuando se radica una PQRDS_x000a__x000a_Notificación"/>
    <n v="1"/>
    <d v="2022-04-15T00:00:00"/>
    <d v="2022-12-31T00:00:00"/>
    <n v="42"/>
    <s v="Dirección General - Subdirección Administrativa y Financiera-Gestión TI"/>
    <s v="GESTION TI"/>
    <s v="Mediante correo electrónico del 26 de Julio de 2022, el señor Director de la DNBC, solicitó modificación de la Actividad/Descripción y de la Unidad de Medida._x000a__x000a_El sistema ORFEO genera automáticamente una notificación  por parte del correo atencionciudadan"/>
  </r>
  <r>
    <s v="Hallazgo No. 1. Implementación formulario de Radicación y Consulta PQRSD y Actualización del Sistema de Gestión Documental ORFEO. En desarrollo de la obligación específica “Diagnóstico, actualización y _x000a_mantenimiento al Sistema de Gestión Documental ORFEO"/>
    <s v="Falencias en la supervisión realizada a la ejecución del contrato 078 de 2019 por la deficiente verificación del correcto funcionamiento de los productos entregados por el contratista y recibidos por la DNBC. Así mismo, presuntas deficiencias en la ejecuc"/>
    <s v="Implementar acciones tendientes a la mejora en la funcionalidad de las PQRSD"/>
    <x v="64"/>
    <s v="Trazabilidad emitida por el ORFEO que permita establecer el estado actual del trámite de la PQRDS consultada  _x000a__x000a__x000a_Listados emitidos por el Orfeo que permita establecer el estado actual del trámite de las PQRSD"/>
    <n v="1"/>
    <d v="2022-04-15T00:00:00"/>
    <d v="2022-12-31T00:00:00"/>
    <n v="42"/>
    <s v="Dirección General - Subdirección Administrativa y Financiera-Gestión TI"/>
    <s v="GESTION TI"/>
    <s v="Mediante correo electrónico del 26 de julio de 2022, el señor Director de la DNBC, solicitó modificación de la Actividad/Descripción y de la Unidad de Medida._x000a__x000a_Se evidenció que el usuario desde la página web, en la opción de consulta  Link de Consulta: ht"/>
  </r>
  <r>
    <s v="Hallazgo No. 1. Implementación formulario de Radicación y Consulta PQRSD y Actualización del Sistema de Gestión Documental ORFEO. En desarrollo de la obligación específica “Diagnóstico, actualización y _x000a_mantenimiento al Sistema de Gestión Documental ORFEO"/>
    <s v="Falencias en la supervisión realizada a la ejecución del contrato 078 de 2019 por la deficiente verificación del correcto funcionamiento de los productos entregados por el contratista y recibidos por la DNBC. Así mismo, presuntas deficiencias en la ejecuc"/>
    <s v="Implementar acciones tendientes a la mejora en la funcionalidad de las PQRSD"/>
    <x v="65"/>
    <s v="Formulario PQRSD de la página web de la entidad estabilizado._x000a__x000a_Formulario PQRSD"/>
    <n v="1"/>
    <d v="2022-04-15T00:00:00"/>
    <d v="2022-12-31T00:00:00"/>
    <n v="42"/>
    <s v="Dirección General - Subdirección Administrativa y Financiera-Gestión TI"/>
    <s v="GESTION TI"/>
    <s v="Mediante correo electrónico del 26 de Julio de 2022, el señor Director de la DNBC, solicitó modificación de la Actividad/Descripción y de la Unidad de Medida._x000a__x000a_Se generó el ajuste del Formulario PQRSD de la página web de la entidad en linea, es decir el u"/>
  </r>
  <r>
    <s v="Hallazgo No. 1. Implementación formulario de Radicación y Consulta PQRSD y Actualización del Sistema de Gestión Documental ORFEO. En desarrollo de la obligación específica “Diagnóstico, actualización y mantenimiento al Sistema de Gestión Documental ORFEO”"/>
    <s v="Falencias en la supervisión realizada a la ejecución del contrato 078 de 2019 por la deficiente verificación del correcto funcionamiento de los productos entregados por el contratista y recibidos por la DNBC. Así mismo, presuntas deficiencias en la ejecuc"/>
    <s v="Implementar acciones tendientes a la mejora en la funcionalidad en el sistema ORFEO"/>
    <x v="66"/>
    <s v="Actualización del software de digitalización del ORFEO._x000a__x000a_Actualización Sofware"/>
    <n v="1"/>
    <d v="2022-04-15T00:00:00"/>
    <d v="2022-12-31T00:00:00"/>
    <n v="42"/>
    <s v="Dirección General - Subdirección Administrativa y Financiera-Gestión TI"/>
    <s v="GESTION TI"/>
    <s v="_x000a_Mediante correo electrónico del 26 de Julio de 2022, el señor Director de la DNBC, solicitó modificación de la Actividad/Descripción y de la Unidad de Medida._x000a__x000a_La DNBC no ha iniciado el proceso de Actualización del software de digitalización del ORFEO._x000a__x000a_"/>
  </r>
  <r>
    <s v="Hallazgo No. 1. Implementación formulario de Radicación y Consulta PQRSD y Actualización del Sistema de Gestión Documental ORFEO. En desarrollo de la obligación específica “Diagnóstico, actualización y _x000a_mantenimiento al Sistema de Gestión Documental ORFEO"/>
    <s v="Falencias en la supervisión realizada a la ejecución del contrato 078 de 2019 por la deficiente verificación del correcto funcionamiento de los productos entregados por el contratista y recibidos por la DNBC. Así mismo, presuntas deficiencias en la ejecuc"/>
    <s v="Implementar acciones tendientes a la mejora en la funcionalidad en el sistema ORFEO"/>
    <x v="67"/>
    <s v="Actualización del módulo de firma digital y mecánica del ORFEO_x000a__x000a_Actualización Sofware"/>
    <n v="1"/>
    <d v="2022-04-15T00:00:00"/>
    <d v="2023-06-30T00:00:00"/>
    <n v="68"/>
    <s v="Dirección General - Subdirección Administrativa y Financiera-Gestión TI"/>
    <s v="GESTION TI"/>
    <s v="_x000a_Mediante correo electrónico del  26 de Julio de 2022, el señor Director de la DNBC, solicitó modificación de la Actividad/Descripción,  Unidad de Medida y Plazo en Semanas._x000a__x000a_La DNBC no ha iniciado el proceso de Actualización del sofware con relación a la"/>
  </r>
  <r>
    <s v="Hallazgo No. 1. Implementación formulario de Radicación y Consulta PQRSD y Actualización del Sistema de Gestión Documental ORFEO. En desarrollo de la obligación específica “Diagnóstico, actualización y _x000a_mantenimiento al Sistema de Gestión Documental ORFEO"/>
    <s v="Falencias en la supervisión realizada a la ejecución del contrato 078 de 2019 por la deficiente verificación del correcto funcionamiento de los productos entregados por el contratista y recibidos por la DNBC. Así mismo, presuntas deficiencias en la ejecuc"/>
    <s v="Implementar acciones tendientes a la mejora en la funcionalidad en el sistema ORFEO"/>
    <x v="68"/>
    <s v="Generar políticas de Backups para el Sistema Documental ORDEO._x000a__x000a_Políticas de Backups"/>
    <n v="1"/>
    <d v="2022-04-15T00:00:00"/>
    <d v="2022-12-31T00:00:00"/>
    <n v="42"/>
    <s v="Dirección General - Subdirección Administrativa y Financiera-Gestión TI"/>
    <s v="GESTION TI"/>
    <s v="_x000a_Mediante correo electrónico del 26 de julio de 2022, el señor Director de la DNBC, solicitó modificación de la Actividad/Descripción y de la Unidad de Medida._x000a__x000a_Se realizan backups del Orfeo de manera automática por intermedio de MICROSOF (AZURE) y del Si"/>
  </r>
  <r>
    <s v="Hallazgo No. 1. Implementación formulario de Radicación y Consulta PQRSD y Actualización del Sistema de Gestión Documental ORFEO. En desarrollo de la obligación específica “Diagnóstico, actualización y _x000a_mantenimiento al Sistema de Gestión Documental ORFEO"/>
    <s v="Falencias en la supervisión realizada a la ejecución del contrato 078 de 2019 por la deficiente verificación del correcto funcionamiento de los productos entregados por el contratista y recibidos por la DNBC. Así mismo, presuntas deficiencias en la ejecuc"/>
    <s v="Implementar acciones tendientes a la mejora en la funcionalidad PQRSD y en el sistema ORFEO de la entidad."/>
    <x v="69"/>
    <s v="Sistema ORFEO ajustado a las necesidades de mantenimiento de la entidad de acuerdo a su proiridad._x000a__x000a_Actualización Sofware"/>
    <n v="1"/>
    <d v="2022-04-15T00:00:00"/>
    <d v="2022-12-31T00:00:00"/>
    <n v="42"/>
    <s v="Dirección General - Subdirección Administrativa y Financiera-Gestión TI"/>
    <s v="GESTION TI"/>
    <s v="Mediante correo electrónico del 26 de julio de 2022, el señor Director de la DNBC, solicitó modificación de la Actividad/Descripción y de la Unidad de Medida._x000a__x000a_La DNBC no ha iniciado el proceso de actualización del ORFEO ajustado a las necesidades de mant"/>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OTAL" cacheId="26" applyNumberFormats="0" applyBorderFormats="0" applyFontFormats="0" applyPatternFormats="0" applyAlignmentFormats="0" applyWidthHeightFormats="0" dataCaption="" updatedVersion="8" showHeaders="0">
  <location ref="A4" firstHeaderRow="0" firstDataRow="0" firstDataCol="0" rowPageCount="1" colPageCount="1"/>
  <pivotFields count="12">
    <pivotField name="DESCRIPCIÓN DEL HALLAZGO" outline="0" multipleItemSelectionAllowed="1" showAll="0"/>
    <pivotField name="CAUSA DEL HALLAZGO" outline="0" multipleItemSelectionAllowed="1" showAll="0"/>
    <pivotField name="ACCIÓN DE MEJORA" outline="0" multipleItemSelectionAllowed="1" showAll="0"/>
    <pivotField name="ACTIVIDADES / DESCRIPCIÓN" axis="axisPage" outline="0" multipleItemSelectionAllowed="1" showAll="0">
      <items count="71">
        <item x="0"/>
        <item x="1"/>
        <item x="2"/>
        <item x="3"/>
        <item x="4"/>
        <item x="5"/>
        <item x="6"/>
        <item x="7"/>
        <item x="8"/>
        <item h="1" x="9"/>
        <item x="10"/>
        <item x="11"/>
        <item x="12"/>
        <item x="13"/>
        <item x="14"/>
        <item x="15"/>
        <item x="16"/>
        <item x="17"/>
        <item x="18"/>
        <item x="19"/>
        <item x="20"/>
        <item x="21"/>
        <item x="22"/>
        <item x="23"/>
        <item x="24"/>
        <item x="25"/>
        <item x="26"/>
        <item x="27"/>
        <item x="28"/>
        <item x="29"/>
        <item x="30"/>
        <item x="31"/>
        <item x="32"/>
        <item x="33"/>
        <item x="34"/>
        <item x="35"/>
        <item x="36"/>
        <item x="37"/>
        <item x="38"/>
        <item x="39"/>
        <item h="1" x="40"/>
        <item x="41"/>
        <item x="42"/>
        <item x="43"/>
        <item x="44"/>
        <item x="45"/>
        <item h="1" x="46"/>
        <item x="47"/>
        <item x="48"/>
        <item x="49"/>
        <item x="50"/>
        <item x="51"/>
        <item x="52"/>
        <item x="53"/>
        <item x="54"/>
        <item x="55"/>
        <item x="56"/>
        <item x="57"/>
        <item x="58"/>
        <item x="59"/>
        <item x="60"/>
        <item x="61"/>
        <item x="62"/>
        <item h="1" x="63"/>
        <item h="1" x="64"/>
        <item h="1" x="65"/>
        <item h="1" x="66"/>
        <item h="1" x="67"/>
        <item h="1" x="68"/>
        <item h="1" x="69"/>
        <item t="default"/>
      </items>
    </pivotField>
    <pivotField name="ACTIVIDADES / UNIDAD DE MEDIDA" outline="0" multipleItemSelectionAllowed="1" showAll="0"/>
    <pivotField name="ACTIVIDADES / CANTIDADES UNIDAD DE MEDIDA" outline="0" multipleItemSelectionAllowed="1" showAll="0"/>
    <pivotField name="ACTIVIDADES / FECHA DE INICIO" numFmtId="164" outline="0" multipleItemSelectionAllowed="1" showAll="0"/>
    <pivotField name="ACTIVIDADES / FECHA DE TERMINACIÓN" numFmtId="164" outline="0" multipleItemSelectionAllowed="1" showAll="0"/>
    <pivotField name="ACTIVIDADES / PLAZO EN SEMANAS" outline="0" multipleItemSelectionAllowed="1" showAll="0"/>
    <pivotField name="RESPONSABLE" outline="0" multipleItemSelectionAllowed="1" showAll="0"/>
    <pivotField name="DEPENDENCIA RESPONSABLE" outline="0" multipleItemSelectionAllowed="1" showAll="0"/>
    <pivotField name="OBSERVACIONES SEGUIMIENTO A 30 DE JUNIO DE 2022" outline="0" multipleItemSelectionAllowed="1" showAll="0"/>
  </pivotFields>
  <pageFields count="1">
    <pageField fld="3" hier="0"/>
  </page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_layouts/15/onedrive.aspx?FolderCTID=0x012000FAE069AFB9ECED4AA59ADD7FCA8ED8BD&amp;id=%2Fpersonal%2Fclaudia%5Fquintero%5Fdnbc%5Fgov%5Fco%2FDocuments%2FAVANCE%20CGR%202022%2FPM%20suscrito%20vigencia%20%202020%2FSegundo%20Semestre%20de%202022%2FHallazgo%2011%2FRealizar%20el%20mantenimiento%20evolutivo%20Del%20ERP"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Q123"/>
  <sheetViews>
    <sheetView tabSelected="1" topLeftCell="F1" workbookViewId="0">
      <pane ySplit="10" topLeftCell="A11" activePane="bottomLeft" state="frozen"/>
      <selection pane="bottomLeft" activeCell="X11" sqref="X11:AA111"/>
    </sheetView>
  </sheetViews>
  <sheetFormatPr baseColWidth="10" defaultColWidth="14.42578125" defaultRowHeight="15" customHeight="1" x14ac:dyDescent="0.25"/>
  <cols>
    <col min="1" max="3" width="13.85546875" hidden="1" customWidth="1"/>
    <col min="4" max="4" width="59.85546875" customWidth="1"/>
    <col min="5" max="5" width="28.7109375" customWidth="1"/>
    <col min="6" max="6" width="17.42578125" customWidth="1"/>
    <col min="7" max="7" width="24.28515625" customWidth="1"/>
    <col min="8" max="8" width="31.5703125" hidden="1" customWidth="1"/>
    <col min="9" max="9" width="15.140625" customWidth="1"/>
    <col min="10" max="10" width="16.5703125" customWidth="1"/>
    <col min="11" max="11" width="19" customWidth="1"/>
    <col min="12" max="12" width="16.85546875" hidden="1" customWidth="1"/>
    <col min="13" max="13" width="42.5703125" hidden="1" customWidth="1"/>
    <col min="14" max="14" width="24.85546875" hidden="1" customWidth="1"/>
    <col min="15" max="15" width="93.28515625" hidden="1" customWidth="1"/>
    <col min="16" max="16" width="22.7109375" hidden="1" customWidth="1"/>
    <col min="17" max="17" width="52.42578125" hidden="1" customWidth="1"/>
    <col min="18" max="19" width="42.5703125" hidden="1" customWidth="1"/>
    <col min="20" max="20" width="28.42578125" hidden="1" customWidth="1"/>
    <col min="21" max="21" width="53.28515625" hidden="1" customWidth="1"/>
    <col min="22" max="22" width="17.140625" hidden="1" customWidth="1"/>
    <col min="23" max="23" width="62.85546875" hidden="1" customWidth="1"/>
    <col min="24" max="24" width="45.42578125" customWidth="1"/>
    <col min="25" max="25" width="23.28515625" customWidth="1"/>
    <col min="26" max="26" width="25.85546875" hidden="1" customWidth="1"/>
    <col min="27" max="27" width="24.85546875" customWidth="1"/>
    <col min="28" max="28" width="8" customWidth="1"/>
    <col min="29" max="29" width="63.42578125" customWidth="1"/>
    <col min="30" max="274" width="8" customWidth="1"/>
    <col min="275" max="276" width="11.7109375" customWidth="1"/>
    <col min="277" max="277" width="55.42578125" customWidth="1"/>
  </cols>
  <sheetData>
    <row r="1" spans="1:277" ht="15.75" hidden="1" customHeight="1" x14ac:dyDescent="0.25">
      <c r="A1" s="1"/>
      <c r="B1" s="1"/>
      <c r="C1" s="1"/>
      <c r="D1" s="1"/>
      <c r="E1" s="2" t="s">
        <v>0</v>
      </c>
      <c r="F1" s="3">
        <v>53</v>
      </c>
      <c r="G1" s="3" t="s">
        <v>1</v>
      </c>
      <c r="H1" s="4"/>
      <c r="I1" s="1"/>
      <c r="J1" s="1"/>
      <c r="K1" s="1"/>
      <c r="L1" s="1"/>
      <c r="M1" s="1"/>
      <c r="N1" s="4"/>
      <c r="O1" s="5"/>
      <c r="P1" s="1"/>
      <c r="Q1" s="1"/>
      <c r="R1" s="1"/>
      <c r="S1" s="1"/>
      <c r="T1" s="1"/>
      <c r="U1" s="5"/>
      <c r="V1" s="1"/>
      <c r="W1" s="6"/>
      <c r="X1" s="6"/>
      <c r="Y1" s="7"/>
      <c r="Z1" s="1"/>
      <c r="AA1" s="4"/>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row>
    <row r="2" spans="1:277" ht="15.75" hidden="1" customHeight="1" x14ac:dyDescent="0.25">
      <c r="A2" s="1"/>
      <c r="B2" s="1"/>
      <c r="C2" s="1"/>
      <c r="D2" s="1"/>
      <c r="E2" s="2" t="s">
        <v>2</v>
      </c>
      <c r="F2" s="3">
        <v>400</v>
      </c>
      <c r="G2" s="3" t="s">
        <v>3</v>
      </c>
      <c r="H2" s="4"/>
      <c r="I2" s="1"/>
      <c r="J2" s="1"/>
      <c r="K2" s="1"/>
      <c r="L2" s="1"/>
      <c r="M2" s="1"/>
      <c r="N2" s="4"/>
      <c r="O2" s="5"/>
      <c r="P2" s="1"/>
      <c r="Q2" s="1"/>
      <c r="R2" s="1"/>
      <c r="S2" s="1"/>
      <c r="T2" s="1"/>
      <c r="U2" s="5"/>
      <c r="V2" s="1"/>
      <c r="W2" s="6"/>
      <c r="X2" s="6"/>
      <c r="Y2" s="7"/>
      <c r="Z2" s="1"/>
      <c r="AA2" s="4"/>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row>
    <row r="3" spans="1:277" ht="15.75" hidden="1" customHeight="1" x14ac:dyDescent="0.25">
      <c r="A3" s="1"/>
      <c r="B3" s="1"/>
      <c r="C3" s="1"/>
      <c r="D3" s="1"/>
      <c r="E3" s="2" t="s">
        <v>4</v>
      </c>
      <c r="F3" s="3">
        <v>1</v>
      </c>
      <c r="G3" s="1"/>
      <c r="H3" s="4"/>
      <c r="I3" s="1"/>
      <c r="J3" s="1"/>
      <c r="K3" s="1"/>
      <c r="L3" s="1"/>
      <c r="M3" s="1"/>
      <c r="N3" s="4"/>
      <c r="O3" s="5"/>
      <c r="P3" s="1"/>
      <c r="Q3" s="1"/>
      <c r="R3" s="1"/>
      <c r="S3" s="1"/>
      <c r="T3" s="1"/>
      <c r="U3" s="5"/>
      <c r="V3" s="1"/>
      <c r="W3" s="6"/>
      <c r="X3" s="6"/>
      <c r="Y3" s="7"/>
      <c r="Z3" s="1"/>
      <c r="AA3" s="4"/>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row>
    <row r="4" spans="1:277" ht="15.75" hidden="1" customHeight="1" x14ac:dyDescent="0.25">
      <c r="A4" s="1"/>
      <c r="B4" s="1"/>
      <c r="C4" s="1"/>
      <c r="D4" s="1"/>
      <c r="E4" s="2" t="s">
        <v>5</v>
      </c>
      <c r="F4" s="3">
        <v>12711</v>
      </c>
      <c r="G4" s="1"/>
      <c r="H4" s="4"/>
      <c r="I4" s="1"/>
      <c r="J4" s="1"/>
      <c r="K4" s="1"/>
      <c r="L4" s="1"/>
      <c r="M4" s="1"/>
      <c r="N4" s="4"/>
      <c r="O4" s="5"/>
      <c r="P4" s="1"/>
      <c r="Q4" s="1"/>
      <c r="R4" s="1"/>
      <c r="S4" s="1"/>
      <c r="T4" s="1"/>
      <c r="U4" s="5"/>
      <c r="V4" s="1"/>
      <c r="W4" s="6"/>
      <c r="X4" s="6"/>
      <c r="Y4" s="7"/>
      <c r="Z4" s="1"/>
      <c r="AA4" s="4"/>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row>
    <row r="5" spans="1:277" ht="15.75" hidden="1" customHeight="1" x14ac:dyDescent="0.25">
      <c r="A5" s="1"/>
      <c r="B5" s="1"/>
      <c r="C5" s="1"/>
      <c r="D5" s="1"/>
      <c r="E5" s="2" t="s">
        <v>6</v>
      </c>
      <c r="F5" s="8">
        <v>44561</v>
      </c>
      <c r="G5" s="1"/>
      <c r="H5" s="4"/>
      <c r="I5" s="1"/>
      <c r="J5" s="1"/>
      <c r="K5" s="1"/>
      <c r="L5" s="1"/>
      <c r="M5" s="1"/>
      <c r="N5" s="4"/>
      <c r="O5" s="5"/>
      <c r="P5" s="1"/>
      <c r="Q5" s="1"/>
      <c r="R5" s="1"/>
      <c r="S5" s="1"/>
      <c r="T5" s="1"/>
      <c r="U5" s="5"/>
      <c r="V5" s="1"/>
      <c r="W5" s="6"/>
      <c r="X5" s="6"/>
      <c r="Y5" s="7"/>
      <c r="Z5" s="1"/>
      <c r="AA5" s="4"/>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row>
    <row r="6" spans="1:277" ht="15.75" hidden="1" customHeight="1" x14ac:dyDescent="0.25">
      <c r="A6" s="1"/>
      <c r="B6" s="1"/>
      <c r="C6" s="1"/>
      <c r="D6" s="1"/>
      <c r="E6" s="2" t="s">
        <v>7</v>
      </c>
      <c r="F6" s="3">
        <v>0</v>
      </c>
      <c r="G6" s="1"/>
      <c r="H6" s="4"/>
      <c r="I6" s="1"/>
      <c r="J6" s="1"/>
      <c r="K6" s="1"/>
      <c r="L6" s="1"/>
      <c r="M6" s="1"/>
      <c r="N6" s="4"/>
      <c r="O6" s="5"/>
      <c r="P6" s="1"/>
      <c r="Q6" s="1"/>
      <c r="R6" s="1"/>
      <c r="S6" s="1"/>
      <c r="T6" s="1"/>
      <c r="U6" s="5"/>
      <c r="V6" s="1"/>
      <c r="W6" s="6"/>
      <c r="X6" s="6"/>
      <c r="Y6" s="7"/>
      <c r="Z6" s="1"/>
      <c r="AA6" s="4"/>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row>
    <row r="7" spans="1:277" ht="15" hidden="1" customHeight="1" x14ac:dyDescent="0.25">
      <c r="A7" s="1"/>
      <c r="B7" s="1"/>
      <c r="C7" s="1"/>
      <c r="D7" s="1"/>
      <c r="E7" s="9"/>
      <c r="F7" s="1"/>
      <c r="G7" s="1"/>
      <c r="H7" s="4"/>
      <c r="I7" s="1"/>
      <c r="J7" s="1"/>
      <c r="K7" s="1"/>
      <c r="L7" s="1"/>
      <c r="M7" s="1"/>
      <c r="N7" s="4"/>
      <c r="O7" s="5"/>
      <c r="P7" s="1"/>
      <c r="Q7" s="1"/>
      <c r="R7" s="1"/>
      <c r="S7" s="1"/>
      <c r="T7" s="1"/>
      <c r="U7" s="5"/>
      <c r="V7" s="1"/>
      <c r="W7" s="6"/>
      <c r="X7" s="6"/>
      <c r="Y7" s="7"/>
      <c r="Z7" s="1"/>
      <c r="AA7" s="4"/>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row>
    <row r="8" spans="1:277" ht="15.75" hidden="1" customHeight="1" x14ac:dyDescent="0.25">
      <c r="A8" s="1"/>
      <c r="B8" s="1"/>
      <c r="C8" s="1"/>
      <c r="D8" s="266"/>
      <c r="E8" s="267"/>
      <c r="F8" s="267"/>
      <c r="G8" s="267"/>
      <c r="H8" s="267"/>
      <c r="I8" s="267"/>
      <c r="J8" s="267"/>
      <c r="K8" s="267"/>
      <c r="L8" s="267"/>
      <c r="M8" s="268"/>
      <c r="N8" s="1"/>
      <c r="O8" s="5"/>
      <c r="P8" s="6"/>
      <c r="Q8" s="6"/>
      <c r="R8" s="1"/>
      <c r="S8" s="1"/>
      <c r="T8" s="6"/>
      <c r="U8" s="5"/>
      <c r="V8" s="6"/>
      <c r="W8" s="6"/>
      <c r="X8" s="6"/>
      <c r="Y8" s="7"/>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row>
    <row r="9" spans="1:277" ht="15.75" hidden="1" customHeight="1" x14ac:dyDescent="0.25">
      <c r="A9" s="1"/>
      <c r="B9" s="1"/>
      <c r="C9" s="1"/>
      <c r="D9" s="10">
        <v>12</v>
      </c>
      <c r="E9" s="11">
        <v>16</v>
      </c>
      <c r="F9" s="10">
        <v>20</v>
      </c>
      <c r="G9" s="10">
        <v>24</v>
      </c>
      <c r="H9" s="10">
        <v>28</v>
      </c>
      <c r="I9" s="10">
        <v>31</v>
      </c>
      <c r="J9" s="10">
        <v>32</v>
      </c>
      <c r="K9" s="10">
        <v>33</v>
      </c>
      <c r="L9" s="10">
        <v>34</v>
      </c>
      <c r="M9" s="10">
        <v>35</v>
      </c>
      <c r="N9" s="12"/>
      <c r="O9" s="5"/>
      <c r="P9" s="6"/>
      <c r="Q9" s="6"/>
      <c r="R9" s="269" t="s">
        <v>8</v>
      </c>
      <c r="S9" s="270"/>
      <c r="T9" s="6"/>
      <c r="U9" s="5"/>
      <c r="V9" s="6"/>
      <c r="W9" s="6"/>
      <c r="X9" s="6"/>
      <c r="Y9" s="7"/>
      <c r="Z9" s="1"/>
      <c r="AA9" s="12"/>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0">
        <v>50</v>
      </c>
      <c r="JP9" s="10">
        <v>51</v>
      </c>
      <c r="JQ9" s="10">
        <v>52</v>
      </c>
    </row>
    <row r="10" spans="1:277" ht="99.75" customHeight="1" thickBot="1" x14ac:dyDescent="0.3">
      <c r="A10" s="13" t="s">
        <v>9</v>
      </c>
      <c r="B10" s="13" t="s">
        <v>10</v>
      </c>
      <c r="C10" s="13"/>
      <c r="D10" s="13" t="s">
        <v>11</v>
      </c>
      <c r="E10" s="14" t="s">
        <v>12</v>
      </c>
      <c r="F10" s="13" t="s">
        <v>13</v>
      </c>
      <c r="G10" s="13" t="s">
        <v>14</v>
      </c>
      <c r="H10" s="13" t="s">
        <v>15</v>
      </c>
      <c r="I10" s="13" t="s">
        <v>16</v>
      </c>
      <c r="J10" s="13" t="s">
        <v>17</v>
      </c>
      <c r="K10" s="13" t="s">
        <v>18</v>
      </c>
      <c r="L10" s="13" t="s">
        <v>19</v>
      </c>
      <c r="M10" s="13" t="s">
        <v>20</v>
      </c>
      <c r="N10" s="15" t="s">
        <v>21</v>
      </c>
      <c r="O10" s="16" t="s">
        <v>22</v>
      </c>
      <c r="P10" s="17" t="s">
        <v>23</v>
      </c>
      <c r="Q10" s="17" t="s">
        <v>24</v>
      </c>
      <c r="R10" s="18" t="s">
        <v>25</v>
      </c>
      <c r="S10" s="19" t="s">
        <v>26</v>
      </c>
      <c r="T10" s="17" t="s">
        <v>27</v>
      </c>
      <c r="U10" s="16" t="s">
        <v>22</v>
      </c>
      <c r="V10" s="17" t="s">
        <v>28</v>
      </c>
      <c r="W10" s="16" t="s">
        <v>29</v>
      </c>
      <c r="X10" s="20" t="s">
        <v>30</v>
      </c>
      <c r="Y10" s="20" t="s">
        <v>31</v>
      </c>
      <c r="Z10" s="21" t="s">
        <v>32</v>
      </c>
      <c r="AA10" s="15" t="s">
        <v>21</v>
      </c>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22" t="s">
        <v>33</v>
      </c>
      <c r="JP10" s="22" t="s">
        <v>34</v>
      </c>
      <c r="JQ10" s="23" t="s">
        <v>35</v>
      </c>
    </row>
    <row r="11" spans="1:277" ht="230.25" customHeight="1" thickBot="1" x14ac:dyDescent="0.3">
      <c r="A11" s="24">
        <v>1</v>
      </c>
      <c r="B11" s="24">
        <v>1</v>
      </c>
      <c r="C11" s="24">
        <v>1</v>
      </c>
      <c r="D11" s="25" t="s">
        <v>36</v>
      </c>
      <c r="E11" s="26" t="s">
        <v>37</v>
      </c>
      <c r="F11" s="27" t="s">
        <v>38</v>
      </c>
      <c r="G11" s="28" t="s">
        <v>39</v>
      </c>
      <c r="H11" s="29" t="s">
        <v>40</v>
      </c>
      <c r="I11" s="30">
        <v>1</v>
      </c>
      <c r="J11" s="31">
        <v>43831</v>
      </c>
      <c r="K11" s="31">
        <v>44286</v>
      </c>
      <c r="L11" s="32">
        <v>64</v>
      </c>
      <c r="M11" s="28" t="s">
        <v>41</v>
      </c>
      <c r="N11" s="33" t="s">
        <v>42</v>
      </c>
      <c r="O11" s="34" t="s">
        <v>43</v>
      </c>
      <c r="P11" s="35">
        <v>1</v>
      </c>
      <c r="Q11" s="36" t="s">
        <v>44</v>
      </c>
      <c r="R11" s="36" t="s">
        <v>45</v>
      </c>
      <c r="S11" s="36" t="s">
        <v>45</v>
      </c>
      <c r="T11" s="36" t="s">
        <v>44</v>
      </c>
      <c r="U11" s="34" t="s">
        <v>46</v>
      </c>
      <c r="V11" s="35">
        <v>1</v>
      </c>
      <c r="W11" s="34" t="s">
        <v>47</v>
      </c>
      <c r="X11" s="28" t="s">
        <v>48</v>
      </c>
      <c r="Y11" s="35" t="s">
        <v>49</v>
      </c>
      <c r="Z11" s="37" t="s">
        <v>50</v>
      </c>
      <c r="AA11" s="33" t="s">
        <v>42</v>
      </c>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22"/>
      <c r="JP11" s="22"/>
      <c r="JQ11" s="23"/>
    </row>
    <row r="12" spans="1:277" ht="205.5" customHeight="1" thickBot="1" x14ac:dyDescent="0.3">
      <c r="A12" s="24">
        <v>0</v>
      </c>
      <c r="B12" s="24">
        <f t="shared" ref="B12:B106" si="0">1+B11</f>
        <v>2</v>
      </c>
      <c r="C12" s="24"/>
      <c r="D12" s="25" t="s">
        <v>51</v>
      </c>
      <c r="E12" s="38" t="s">
        <v>37</v>
      </c>
      <c r="F12" s="39" t="s">
        <v>38</v>
      </c>
      <c r="G12" s="28" t="s">
        <v>52</v>
      </c>
      <c r="H12" s="29" t="s">
        <v>53</v>
      </c>
      <c r="I12" s="30">
        <v>1</v>
      </c>
      <c r="J12" s="31">
        <v>43831</v>
      </c>
      <c r="K12" s="31">
        <v>44195</v>
      </c>
      <c r="L12" s="32">
        <v>52</v>
      </c>
      <c r="M12" s="28" t="s">
        <v>54</v>
      </c>
      <c r="N12" s="33" t="s">
        <v>55</v>
      </c>
      <c r="O12" s="34" t="s">
        <v>56</v>
      </c>
      <c r="P12" s="35">
        <v>1</v>
      </c>
      <c r="Q12" s="36" t="s">
        <v>44</v>
      </c>
      <c r="R12" s="36">
        <v>1</v>
      </c>
      <c r="S12" s="36" t="s">
        <v>57</v>
      </c>
      <c r="T12" s="36" t="s">
        <v>44</v>
      </c>
      <c r="U12" s="40" t="s">
        <v>44</v>
      </c>
      <c r="V12" s="35">
        <v>1</v>
      </c>
      <c r="W12" s="34" t="s">
        <v>58</v>
      </c>
      <c r="X12" s="28" t="s">
        <v>59</v>
      </c>
      <c r="Y12" s="35" t="s">
        <v>49</v>
      </c>
      <c r="Z12" s="37" t="s">
        <v>50</v>
      </c>
      <c r="AA12" s="33" t="s">
        <v>55</v>
      </c>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22"/>
      <c r="JP12" s="22"/>
      <c r="JQ12" s="23"/>
    </row>
    <row r="13" spans="1:277" ht="304.5" customHeight="1" thickBot="1" x14ac:dyDescent="0.3">
      <c r="A13" s="24">
        <v>0</v>
      </c>
      <c r="B13" s="24">
        <f t="shared" si="0"/>
        <v>3</v>
      </c>
      <c r="C13" s="24"/>
      <c r="D13" s="25" t="s">
        <v>60</v>
      </c>
      <c r="E13" s="38" t="s">
        <v>37</v>
      </c>
      <c r="F13" s="39" t="s">
        <v>38</v>
      </c>
      <c r="G13" s="28" t="s">
        <v>61</v>
      </c>
      <c r="H13" s="29" t="s">
        <v>62</v>
      </c>
      <c r="I13" s="30">
        <v>1</v>
      </c>
      <c r="J13" s="31">
        <v>43831</v>
      </c>
      <c r="K13" s="31">
        <v>44195</v>
      </c>
      <c r="L13" s="32">
        <v>52</v>
      </c>
      <c r="M13" s="28" t="s">
        <v>63</v>
      </c>
      <c r="N13" s="33" t="s">
        <v>64</v>
      </c>
      <c r="O13" s="34" t="s">
        <v>65</v>
      </c>
      <c r="P13" s="35">
        <v>1</v>
      </c>
      <c r="Q13" s="36" t="s">
        <v>44</v>
      </c>
      <c r="R13" s="36">
        <v>1</v>
      </c>
      <c r="S13" s="36" t="s">
        <v>66</v>
      </c>
      <c r="T13" s="36" t="s">
        <v>44</v>
      </c>
      <c r="U13" s="40" t="s">
        <v>44</v>
      </c>
      <c r="V13" s="35">
        <v>1</v>
      </c>
      <c r="W13" s="27" t="s">
        <v>67</v>
      </c>
      <c r="X13" s="27" t="s">
        <v>68</v>
      </c>
      <c r="Y13" s="35" t="s">
        <v>69</v>
      </c>
      <c r="Z13" s="41" t="s">
        <v>70</v>
      </c>
      <c r="AA13" s="33" t="s">
        <v>71</v>
      </c>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22"/>
      <c r="JP13" s="22"/>
      <c r="JQ13" s="23"/>
    </row>
    <row r="14" spans="1:277" ht="315" customHeight="1" thickBot="1" x14ac:dyDescent="0.3">
      <c r="A14" s="24">
        <v>0</v>
      </c>
      <c r="B14" s="24">
        <f t="shared" si="0"/>
        <v>4</v>
      </c>
      <c r="C14" s="24"/>
      <c r="D14" s="25" t="s">
        <v>72</v>
      </c>
      <c r="E14" s="38" t="s">
        <v>37</v>
      </c>
      <c r="F14" s="39" t="s">
        <v>38</v>
      </c>
      <c r="G14" s="28" t="s">
        <v>73</v>
      </c>
      <c r="H14" s="29" t="s">
        <v>74</v>
      </c>
      <c r="I14" s="30">
        <v>1</v>
      </c>
      <c r="J14" s="31">
        <v>43831</v>
      </c>
      <c r="K14" s="31">
        <v>44195</v>
      </c>
      <c r="L14" s="32">
        <v>52</v>
      </c>
      <c r="M14" s="28" t="s">
        <v>54</v>
      </c>
      <c r="N14" s="33" t="s">
        <v>55</v>
      </c>
      <c r="O14" s="26" t="s">
        <v>75</v>
      </c>
      <c r="P14" s="35">
        <v>1</v>
      </c>
      <c r="Q14" s="36" t="s">
        <v>44</v>
      </c>
      <c r="R14" s="36">
        <v>1</v>
      </c>
      <c r="S14" s="36" t="s">
        <v>57</v>
      </c>
      <c r="T14" s="36" t="s">
        <v>44</v>
      </c>
      <c r="U14" s="40" t="s">
        <v>44</v>
      </c>
      <c r="V14" s="35">
        <v>1</v>
      </c>
      <c r="W14" s="26" t="s">
        <v>76</v>
      </c>
      <c r="X14" s="27" t="s">
        <v>77</v>
      </c>
      <c r="Y14" s="35" t="s">
        <v>49</v>
      </c>
      <c r="Z14" s="37" t="s">
        <v>50</v>
      </c>
      <c r="AA14" s="33" t="s">
        <v>55</v>
      </c>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42" t="s">
        <v>78</v>
      </c>
      <c r="JP14" s="43"/>
      <c r="JQ14" s="44" t="s">
        <v>79</v>
      </c>
    </row>
    <row r="15" spans="1:277" ht="319.5" customHeight="1" thickBot="1" x14ac:dyDescent="0.3">
      <c r="A15" s="24">
        <v>0</v>
      </c>
      <c r="B15" s="24">
        <f t="shared" si="0"/>
        <v>5</v>
      </c>
      <c r="C15" s="24"/>
      <c r="D15" s="25" t="s">
        <v>80</v>
      </c>
      <c r="E15" s="38" t="s">
        <v>37</v>
      </c>
      <c r="F15" s="39" t="s">
        <v>38</v>
      </c>
      <c r="G15" s="28" t="s">
        <v>81</v>
      </c>
      <c r="H15" s="29" t="s">
        <v>82</v>
      </c>
      <c r="I15" s="30">
        <v>1</v>
      </c>
      <c r="J15" s="31">
        <v>43831</v>
      </c>
      <c r="K15" s="31">
        <v>44195</v>
      </c>
      <c r="L15" s="32">
        <v>52</v>
      </c>
      <c r="M15" s="28" t="s">
        <v>54</v>
      </c>
      <c r="N15" s="33" t="s">
        <v>55</v>
      </c>
      <c r="O15" s="34" t="s">
        <v>83</v>
      </c>
      <c r="P15" s="35">
        <v>1</v>
      </c>
      <c r="Q15" s="36" t="s">
        <v>44</v>
      </c>
      <c r="R15" s="36">
        <v>1</v>
      </c>
      <c r="S15" s="36" t="s">
        <v>57</v>
      </c>
      <c r="T15" s="36" t="s">
        <v>44</v>
      </c>
      <c r="U15" s="40" t="s">
        <v>44</v>
      </c>
      <c r="V15" s="35">
        <v>1</v>
      </c>
      <c r="W15" s="34" t="s">
        <v>84</v>
      </c>
      <c r="X15" s="28" t="s">
        <v>85</v>
      </c>
      <c r="Y15" s="35" t="s">
        <v>49</v>
      </c>
      <c r="Z15" s="37" t="s">
        <v>50</v>
      </c>
      <c r="AA15" s="33" t="s">
        <v>55</v>
      </c>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45" t="s">
        <v>86</v>
      </c>
      <c r="JP15" s="46" t="s">
        <v>87</v>
      </c>
      <c r="JQ15" s="44" t="s">
        <v>88</v>
      </c>
    </row>
    <row r="16" spans="1:277" ht="263.25" customHeight="1" thickBot="1" x14ac:dyDescent="0.3">
      <c r="A16" s="24">
        <v>0</v>
      </c>
      <c r="B16" s="24">
        <f t="shared" si="0"/>
        <v>6</v>
      </c>
      <c r="C16" s="24"/>
      <c r="D16" s="25" t="s">
        <v>89</v>
      </c>
      <c r="E16" s="26" t="s">
        <v>37</v>
      </c>
      <c r="F16" s="27" t="s">
        <v>38</v>
      </c>
      <c r="G16" s="28" t="s">
        <v>90</v>
      </c>
      <c r="H16" s="24" t="s">
        <v>91</v>
      </c>
      <c r="I16" s="265">
        <v>4</v>
      </c>
      <c r="J16" s="31">
        <v>43831</v>
      </c>
      <c r="K16" s="31">
        <v>44195</v>
      </c>
      <c r="L16" s="32">
        <v>52</v>
      </c>
      <c r="M16" s="28" t="s">
        <v>54</v>
      </c>
      <c r="N16" s="33" t="s">
        <v>55</v>
      </c>
      <c r="O16" s="26" t="s">
        <v>92</v>
      </c>
      <c r="P16" s="33">
        <v>4</v>
      </c>
      <c r="Q16" s="36" t="s">
        <v>44</v>
      </c>
      <c r="R16" s="36">
        <v>1</v>
      </c>
      <c r="S16" s="36" t="s">
        <v>57</v>
      </c>
      <c r="T16" s="36" t="s">
        <v>44</v>
      </c>
      <c r="U16" s="40" t="s">
        <v>44</v>
      </c>
      <c r="V16" s="33">
        <v>4</v>
      </c>
      <c r="W16" s="26" t="s">
        <v>93</v>
      </c>
      <c r="X16" s="27" t="s">
        <v>94</v>
      </c>
      <c r="Y16" s="35" t="s">
        <v>49</v>
      </c>
      <c r="Z16" s="37" t="s">
        <v>50</v>
      </c>
      <c r="AA16" s="33" t="s">
        <v>55</v>
      </c>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42" t="s">
        <v>78</v>
      </c>
      <c r="JP16" s="43"/>
      <c r="JQ16" s="44" t="s">
        <v>95</v>
      </c>
    </row>
    <row r="17" spans="1:277" ht="195" customHeight="1" thickBot="1" x14ac:dyDescent="0.3">
      <c r="A17" s="24">
        <v>0</v>
      </c>
      <c r="B17" s="24">
        <f t="shared" si="0"/>
        <v>7</v>
      </c>
      <c r="C17" s="24"/>
      <c r="D17" s="25" t="s">
        <v>96</v>
      </c>
      <c r="E17" s="38" t="s">
        <v>37</v>
      </c>
      <c r="F17" s="39" t="s">
        <v>38</v>
      </c>
      <c r="G17" s="28" t="s">
        <v>97</v>
      </c>
      <c r="H17" s="29" t="s">
        <v>98</v>
      </c>
      <c r="I17" s="30">
        <v>1</v>
      </c>
      <c r="J17" s="31">
        <v>43831</v>
      </c>
      <c r="K17" s="31">
        <v>44195</v>
      </c>
      <c r="L17" s="32">
        <v>52</v>
      </c>
      <c r="M17" s="28" t="s">
        <v>99</v>
      </c>
      <c r="N17" s="33" t="s">
        <v>100</v>
      </c>
      <c r="O17" s="47" t="s">
        <v>101</v>
      </c>
      <c r="P17" s="30">
        <v>1</v>
      </c>
      <c r="Q17" s="36" t="s">
        <v>44</v>
      </c>
      <c r="R17" s="36" t="s">
        <v>45</v>
      </c>
      <c r="S17" s="36" t="s">
        <v>45</v>
      </c>
      <c r="T17" s="36" t="s">
        <v>44</v>
      </c>
      <c r="U17" s="40" t="s">
        <v>44</v>
      </c>
      <c r="V17" s="30">
        <v>1</v>
      </c>
      <c r="W17" s="27" t="s">
        <v>102</v>
      </c>
      <c r="X17" s="27" t="s">
        <v>103</v>
      </c>
      <c r="Y17" s="48" t="s">
        <v>104</v>
      </c>
      <c r="Z17" s="41" t="s">
        <v>70</v>
      </c>
      <c r="AA17" s="33" t="s">
        <v>100</v>
      </c>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49"/>
      <c r="JP17" s="43"/>
      <c r="JQ17" s="44"/>
    </row>
    <row r="18" spans="1:277" ht="165.75" customHeight="1" thickBot="1" x14ac:dyDescent="0.3">
      <c r="A18" s="24">
        <v>0</v>
      </c>
      <c r="B18" s="24">
        <f t="shared" si="0"/>
        <v>8</v>
      </c>
      <c r="C18" s="24"/>
      <c r="D18" s="25" t="s">
        <v>105</v>
      </c>
      <c r="E18" s="38" t="s">
        <v>37</v>
      </c>
      <c r="F18" s="39" t="s">
        <v>38</v>
      </c>
      <c r="G18" s="28" t="s">
        <v>106</v>
      </c>
      <c r="H18" s="29" t="s">
        <v>107</v>
      </c>
      <c r="I18" s="30">
        <v>1</v>
      </c>
      <c r="J18" s="31">
        <v>43831</v>
      </c>
      <c r="K18" s="31">
        <v>44195</v>
      </c>
      <c r="L18" s="32">
        <v>52</v>
      </c>
      <c r="M18" s="28" t="s">
        <v>99</v>
      </c>
      <c r="N18" s="33" t="s">
        <v>100</v>
      </c>
      <c r="O18" s="47" t="s">
        <v>108</v>
      </c>
      <c r="P18" s="35">
        <v>1</v>
      </c>
      <c r="Q18" s="36" t="s">
        <v>44</v>
      </c>
      <c r="R18" s="36" t="s">
        <v>45</v>
      </c>
      <c r="S18" s="36" t="s">
        <v>45</v>
      </c>
      <c r="T18" s="36" t="s">
        <v>44</v>
      </c>
      <c r="U18" s="40" t="s">
        <v>44</v>
      </c>
      <c r="V18" s="35">
        <v>1</v>
      </c>
      <c r="W18" s="27" t="s">
        <v>109</v>
      </c>
      <c r="X18" s="27" t="s">
        <v>110</v>
      </c>
      <c r="Y18" s="48" t="s">
        <v>104</v>
      </c>
      <c r="Z18" s="41" t="s">
        <v>70</v>
      </c>
      <c r="AA18" s="33" t="s">
        <v>100</v>
      </c>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49"/>
      <c r="JP18" s="43"/>
      <c r="JQ18" s="44"/>
    </row>
    <row r="19" spans="1:277" ht="279" customHeight="1" thickBot="1" x14ac:dyDescent="0.3">
      <c r="A19" s="24">
        <v>0</v>
      </c>
      <c r="B19" s="24">
        <f t="shared" si="0"/>
        <v>9</v>
      </c>
      <c r="C19" s="24"/>
      <c r="D19" s="25" t="s">
        <v>111</v>
      </c>
      <c r="E19" s="38" t="s">
        <v>37</v>
      </c>
      <c r="F19" s="39" t="s">
        <v>38</v>
      </c>
      <c r="G19" s="28" t="s">
        <v>112</v>
      </c>
      <c r="H19" s="29" t="s">
        <v>113</v>
      </c>
      <c r="I19" s="24">
        <v>12</v>
      </c>
      <c r="J19" s="31">
        <v>43815</v>
      </c>
      <c r="K19" s="97">
        <v>44195</v>
      </c>
      <c r="L19" s="32">
        <v>54</v>
      </c>
      <c r="M19" s="28" t="s">
        <v>114</v>
      </c>
      <c r="N19" s="33" t="s">
        <v>100</v>
      </c>
      <c r="O19" s="34" t="s">
        <v>115</v>
      </c>
      <c r="P19" s="33">
        <v>12</v>
      </c>
      <c r="Q19" s="36" t="s">
        <v>44</v>
      </c>
      <c r="R19" s="36" t="s">
        <v>45</v>
      </c>
      <c r="S19" s="36" t="s">
        <v>45</v>
      </c>
      <c r="T19" s="36" t="s">
        <v>44</v>
      </c>
      <c r="U19" s="40" t="s">
        <v>44</v>
      </c>
      <c r="V19" s="33">
        <v>12</v>
      </c>
      <c r="W19" s="27" t="s">
        <v>116</v>
      </c>
      <c r="X19" s="27" t="s">
        <v>117</v>
      </c>
      <c r="Y19" s="35" t="s">
        <v>118</v>
      </c>
      <c r="Z19" s="37" t="s">
        <v>50</v>
      </c>
      <c r="AA19" s="33" t="s">
        <v>100</v>
      </c>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49"/>
      <c r="JP19" s="43"/>
      <c r="JQ19" s="44"/>
    </row>
    <row r="20" spans="1:277" ht="215.25" customHeight="1" thickBot="1" x14ac:dyDescent="0.3">
      <c r="A20" s="24">
        <v>0</v>
      </c>
      <c r="B20" s="24">
        <f t="shared" si="0"/>
        <v>10</v>
      </c>
      <c r="C20" s="24"/>
      <c r="D20" s="25" t="s">
        <v>119</v>
      </c>
      <c r="E20" s="38" t="s">
        <v>37</v>
      </c>
      <c r="F20" s="27" t="s">
        <v>38</v>
      </c>
      <c r="G20" s="28" t="s">
        <v>120</v>
      </c>
      <c r="H20" s="29" t="s">
        <v>121</v>
      </c>
      <c r="I20" s="24">
        <v>12</v>
      </c>
      <c r="J20" s="31">
        <v>43815</v>
      </c>
      <c r="K20" s="97">
        <v>44195</v>
      </c>
      <c r="L20" s="32">
        <v>54</v>
      </c>
      <c r="M20" s="28" t="s">
        <v>54</v>
      </c>
      <c r="N20" s="33" t="s">
        <v>55</v>
      </c>
      <c r="O20" s="26" t="s">
        <v>122</v>
      </c>
      <c r="P20" s="33">
        <v>12</v>
      </c>
      <c r="Q20" s="36" t="s">
        <v>44</v>
      </c>
      <c r="R20" s="36">
        <v>1</v>
      </c>
      <c r="S20" s="36" t="s">
        <v>57</v>
      </c>
      <c r="T20" s="36" t="s">
        <v>44</v>
      </c>
      <c r="U20" s="40" t="s">
        <v>44</v>
      </c>
      <c r="V20" s="33">
        <v>12</v>
      </c>
      <c r="W20" s="26" t="s">
        <v>123</v>
      </c>
      <c r="X20" s="27" t="s">
        <v>124</v>
      </c>
      <c r="Y20" s="35" t="s">
        <v>49</v>
      </c>
      <c r="Z20" s="37" t="s">
        <v>50</v>
      </c>
      <c r="AA20" s="33" t="s">
        <v>55</v>
      </c>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42" t="s">
        <v>78</v>
      </c>
      <c r="JP20" s="43"/>
      <c r="JQ20" s="44" t="s">
        <v>125</v>
      </c>
    </row>
    <row r="21" spans="1:277" ht="318.75" customHeight="1" thickBot="1" x14ac:dyDescent="0.3">
      <c r="A21" s="24">
        <v>0</v>
      </c>
      <c r="B21" s="24">
        <f t="shared" si="0"/>
        <v>11</v>
      </c>
      <c r="C21" s="24"/>
      <c r="D21" s="25" t="s">
        <v>126</v>
      </c>
      <c r="E21" s="38" t="s">
        <v>37</v>
      </c>
      <c r="F21" s="27" t="s">
        <v>38</v>
      </c>
      <c r="G21" s="28" t="s">
        <v>127</v>
      </c>
      <c r="H21" s="24" t="s">
        <v>128</v>
      </c>
      <c r="I21" s="30">
        <v>1</v>
      </c>
      <c r="J21" s="31">
        <v>43831</v>
      </c>
      <c r="K21" s="31">
        <v>44195</v>
      </c>
      <c r="L21" s="32">
        <v>52</v>
      </c>
      <c r="M21" s="28" t="s">
        <v>63</v>
      </c>
      <c r="N21" s="33" t="s">
        <v>42</v>
      </c>
      <c r="O21" s="26" t="s">
        <v>129</v>
      </c>
      <c r="P21" s="35">
        <v>1</v>
      </c>
      <c r="Q21" s="36" t="s">
        <v>44</v>
      </c>
      <c r="R21" s="36" t="s">
        <v>45</v>
      </c>
      <c r="S21" s="36" t="s">
        <v>45</v>
      </c>
      <c r="T21" s="36" t="s">
        <v>44</v>
      </c>
      <c r="U21" s="40" t="s">
        <v>44</v>
      </c>
      <c r="V21" s="35">
        <v>1</v>
      </c>
      <c r="W21" s="26" t="s">
        <v>130</v>
      </c>
      <c r="X21" s="27" t="s">
        <v>131</v>
      </c>
      <c r="Y21" s="35" t="s">
        <v>49</v>
      </c>
      <c r="Z21" s="37" t="s">
        <v>50</v>
      </c>
      <c r="AA21" s="33" t="s">
        <v>42</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42"/>
      <c r="JP21" s="43"/>
      <c r="JQ21" s="44"/>
    </row>
    <row r="22" spans="1:277" ht="138" customHeight="1" thickBot="1" x14ac:dyDescent="0.3">
      <c r="A22" s="24">
        <v>0</v>
      </c>
      <c r="B22" s="24">
        <f t="shared" si="0"/>
        <v>12</v>
      </c>
      <c r="C22" s="24"/>
      <c r="D22" s="25" t="s">
        <v>132</v>
      </c>
      <c r="E22" s="38" t="s">
        <v>37</v>
      </c>
      <c r="F22" s="27" t="s">
        <v>38</v>
      </c>
      <c r="G22" s="28" t="s">
        <v>133</v>
      </c>
      <c r="H22" s="29" t="s">
        <v>134</v>
      </c>
      <c r="I22" s="24">
        <v>2</v>
      </c>
      <c r="J22" s="31">
        <v>43815</v>
      </c>
      <c r="K22" s="50">
        <v>44195</v>
      </c>
      <c r="L22" s="32">
        <v>54</v>
      </c>
      <c r="M22" s="28" t="s">
        <v>114</v>
      </c>
      <c r="N22" s="33" t="s">
        <v>100</v>
      </c>
      <c r="O22" s="34" t="s">
        <v>135</v>
      </c>
      <c r="P22" s="33">
        <v>2</v>
      </c>
      <c r="Q22" s="36" t="s">
        <v>44</v>
      </c>
      <c r="R22" s="36" t="s">
        <v>45</v>
      </c>
      <c r="S22" s="36" t="s">
        <v>45</v>
      </c>
      <c r="T22" s="36" t="s">
        <v>44</v>
      </c>
      <c r="U22" s="40" t="s">
        <v>44</v>
      </c>
      <c r="V22" s="33">
        <v>2</v>
      </c>
      <c r="W22" s="27" t="s">
        <v>136</v>
      </c>
      <c r="X22" s="27" t="s">
        <v>137</v>
      </c>
      <c r="Y22" s="35" t="s">
        <v>69</v>
      </c>
      <c r="Z22" s="37" t="s">
        <v>50</v>
      </c>
      <c r="AA22" s="33" t="s">
        <v>100</v>
      </c>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42"/>
      <c r="JP22" s="43"/>
      <c r="JQ22" s="44"/>
    </row>
    <row r="23" spans="1:277" ht="202.5" customHeight="1" thickBot="1" x14ac:dyDescent="0.3">
      <c r="A23" s="24">
        <v>2</v>
      </c>
      <c r="B23" s="24">
        <f t="shared" si="0"/>
        <v>13</v>
      </c>
      <c r="C23" s="24">
        <v>1</v>
      </c>
      <c r="D23" s="51" t="s">
        <v>138</v>
      </c>
      <c r="E23" s="52" t="s">
        <v>139</v>
      </c>
      <c r="F23" s="39" t="s">
        <v>38</v>
      </c>
      <c r="G23" s="28" t="s">
        <v>140</v>
      </c>
      <c r="H23" s="29" t="s">
        <v>141</v>
      </c>
      <c r="I23" s="24">
        <v>12</v>
      </c>
      <c r="J23" s="31">
        <v>43831</v>
      </c>
      <c r="K23" s="31">
        <v>44195</v>
      </c>
      <c r="L23" s="32">
        <v>52</v>
      </c>
      <c r="M23" s="28" t="s">
        <v>142</v>
      </c>
      <c r="N23" s="33" t="s">
        <v>143</v>
      </c>
      <c r="O23" s="34" t="s">
        <v>144</v>
      </c>
      <c r="P23" s="33">
        <v>12</v>
      </c>
      <c r="Q23" s="33" t="s">
        <v>145</v>
      </c>
      <c r="R23" s="53">
        <v>1</v>
      </c>
      <c r="S23" s="54" t="s">
        <v>146</v>
      </c>
      <c r="T23" s="55" t="s">
        <v>147</v>
      </c>
      <c r="U23" s="56" t="s">
        <v>147</v>
      </c>
      <c r="V23" s="33">
        <v>12</v>
      </c>
      <c r="W23" s="34" t="s">
        <v>148</v>
      </c>
      <c r="X23" s="28" t="s">
        <v>149</v>
      </c>
      <c r="Y23" s="35" t="s">
        <v>49</v>
      </c>
      <c r="Z23" s="37" t="s">
        <v>50</v>
      </c>
      <c r="AA23" s="33" t="s">
        <v>143</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42" t="s">
        <v>78</v>
      </c>
      <c r="JP23" s="43"/>
      <c r="JQ23" s="44" t="s">
        <v>150</v>
      </c>
    </row>
    <row r="24" spans="1:277" ht="149.25" customHeight="1" thickBot="1" x14ac:dyDescent="0.3">
      <c r="A24" s="24">
        <v>0</v>
      </c>
      <c r="B24" s="24">
        <f t="shared" si="0"/>
        <v>14</v>
      </c>
      <c r="C24" s="24"/>
      <c r="D24" s="51" t="s">
        <v>151</v>
      </c>
      <c r="E24" s="52" t="s">
        <v>139</v>
      </c>
      <c r="F24" s="39" t="s">
        <v>38</v>
      </c>
      <c r="G24" s="28" t="s">
        <v>152</v>
      </c>
      <c r="H24" s="57" t="s">
        <v>153</v>
      </c>
      <c r="I24" s="30">
        <v>1</v>
      </c>
      <c r="J24" s="31">
        <v>43831</v>
      </c>
      <c r="K24" s="31">
        <v>44195</v>
      </c>
      <c r="L24" s="32">
        <v>52</v>
      </c>
      <c r="M24" s="28" t="s">
        <v>142</v>
      </c>
      <c r="N24" s="33" t="s">
        <v>143</v>
      </c>
      <c r="O24" s="34" t="s">
        <v>154</v>
      </c>
      <c r="P24" s="35">
        <v>1</v>
      </c>
      <c r="Q24" s="33" t="s">
        <v>145</v>
      </c>
      <c r="R24" s="53">
        <v>1</v>
      </c>
      <c r="S24" s="54" t="s">
        <v>155</v>
      </c>
      <c r="T24" s="55" t="s">
        <v>147</v>
      </c>
      <c r="U24" s="56" t="s">
        <v>147</v>
      </c>
      <c r="V24" s="35">
        <v>1</v>
      </c>
      <c r="W24" s="34" t="s">
        <v>156</v>
      </c>
      <c r="X24" s="28" t="s">
        <v>157</v>
      </c>
      <c r="Y24" s="35" t="s">
        <v>49</v>
      </c>
      <c r="Z24" s="37" t="s">
        <v>50</v>
      </c>
      <c r="AA24" s="33" t="s">
        <v>143</v>
      </c>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45" t="s">
        <v>158</v>
      </c>
      <c r="JP24" s="46" t="s">
        <v>159</v>
      </c>
      <c r="JQ24" s="44" t="s">
        <v>160</v>
      </c>
    </row>
    <row r="25" spans="1:277" ht="149.25" customHeight="1" thickBot="1" x14ac:dyDescent="0.3">
      <c r="A25" s="24">
        <v>0</v>
      </c>
      <c r="B25" s="24">
        <f t="shared" si="0"/>
        <v>15</v>
      </c>
      <c r="C25" s="24"/>
      <c r="D25" s="51" t="s">
        <v>161</v>
      </c>
      <c r="E25" s="52" t="s">
        <v>139</v>
      </c>
      <c r="F25" s="39" t="s">
        <v>38</v>
      </c>
      <c r="G25" s="28" t="s">
        <v>162</v>
      </c>
      <c r="H25" s="29" t="s">
        <v>163</v>
      </c>
      <c r="I25" s="29">
        <v>12</v>
      </c>
      <c r="J25" s="31">
        <v>43831</v>
      </c>
      <c r="K25" s="31">
        <v>44195</v>
      </c>
      <c r="L25" s="32">
        <v>52</v>
      </c>
      <c r="M25" s="28" t="s">
        <v>142</v>
      </c>
      <c r="N25" s="33" t="s">
        <v>143</v>
      </c>
      <c r="O25" s="34" t="s">
        <v>164</v>
      </c>
      <c r="P25" s="33">
        <v>12</v>
      </c>
      <c r="Q25" s="33" t="s">
        <v>145</v>
      </c>
      <c r="R25" s="53">
        <v>1</v>
      </c>
      <c r="S25" s="54" t="s">
        <v>165</v>
      </c>
      <c r="T25" s="55" t="s">
        <v>147</v>
      </c>
      <c r="U25" s="56" t="s">
        <v>147</v>
      </c>
      <c r="V25" s="33">
        <v>12</v>
      </c>
      <c r="W25" s="34" t="s">
        <v>166</v>
      </c>
      <c r="X25" s="28" t="s">
        <v>167</v>
      </c>
      <c r="Y25" s="35" t="s">
        <v>49</v>
      </c>
      <c r="Z25" s="37" t="s">
        <v>50</v>
      </c>
      <c r="AA25" s="33" t="s">
        <v>143</v>
      </c>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45" t="s">
        <v>168</v>
      </c>
      <c r="JP25" s="46" t="s">
        <v>169</v>
      </c>
      <c r="JQ25" s="44" t="s">
        <v>170</v>
      </c>
    </row>
    <row r="26" spans="1:277" ht="216" customHeight="1" thickBot="1" x14ac:dyDescent="0.3">
      <c r="A26" s="24">
        <v>3</v>
      </c>
      <c r="B26" s="24">
        <f t="shared" si="0"/>
        <v>16</v>
      </c>
      <c r="C26" s="24">
        <v>1</v>
      </c>
      <c r="D26" s="51" t="s">
        <v>171</v>
      </c>
      <c r="E26" s="38" t="s">
        <v>172</v>
      </c>
      <c r="F26" s="39" t="s">
        <v>173</v>
      </c>
      <c r="G26" s="28" t="s">
        <v>174</v>
      </c>
      <c r="H26" s="29" t="s">
        <v>175</v>
      </c>
      <c r="I26" s="30">
        <v>1</v>
      </c>
      <c r="J26" s="31">
        <v>43831</v>
      </c>
      <c r="K26" s="31">
        <v>44195</v>
      </c>
      <c r="L26" s="32">
        <v>52</v>
      </c>
      <c r="M26" s="28" t="s">
        <v>142</v>
      </c>
      <c r="N26" s="33" t="s">
        <v>143</v>
      </c>
      <c r="O26" s="58" t="s">
        <v>176</v>
      </c>
      <c r="P26" s="35">
        <v>1</v>
      </c>
      <c r="Q26" s="36" t="s">
        <v>44</v>
      </c>
      <c r="R26" s="53">
        <v>1</v>
      </c>
      <c r="S26" s="54" t="s">
        <v>177</v>
      </c>
      <c r="T26" s="36" t="s">
        <v>44</v>
      </c>
      <c r="U26" s="40" t="s">
        <v>44</v>
      </c>
      <c r="V26" s="35">
        <v>1</v>
      </c>
      <c r="W26" s="59" t="s">
        <v>178</v>
      </c>
      <c r="X26" s="27" t="s">
        <v>179</v>
      </c>
      <c r="Y26" s="35" t="s">
        <v>49</v>
      </c>
      <c r="Z26" s="37" t="s">
        <v>50</v>
      </c>
      <c r="AA26" s="33" t="s">
        <v>143</v>
      </c>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45"/>
      <c r="JP26" s="46"/>
      <c r="JQ26" s="44"/>
    </row>
    <row r="27" spans="1:277" ht="154.5" customHeight="1" thickBot="1" x14ac:dyDescent="0.3">
      <c r="A27" s="24">
        <v>0</v>
      </c>
      <c r="B27" s="24">
        <f t="shared" si="0"/>
        <v>17</v>
      </c>
      <c r="C27" s="24"/>
      <c r="D27" s="51" t="s">
        <v>180</v>
      </c>
      <c r="E27" s="38" t="s">
        <v>172</v>
      </c>
      <c r="F27" s="39" t="s">
        <v>173</v>
      </c>
      <c r="G27" s="28" t="s">
        <v>181</v>
      </c>
      <c r="H27" s="29" t="s">
        <v>182</v>
      </c>
      <c r="I27" s="24">
        <v>1</v>
      </c>
      <c r="J27" s="31">
        <v>43831</v>
      </c>
      <c r="K27" s="31">
        <v>44012</v>
      </c>
      <c r="L27" s="60">
        <v>36</v>
      </c>
      <c r="M27" s="28" t="s">
        <v>142</v>
      </c>
      <c r="N27" s="33" t="s">
        <v>143</v>
      </c>
      <c r="O27" s="26" t="s">
        <v>183</v>
      </c>
      <c r="P27" s="33">
        <v>1</v>
      </c>
      <c r="Q27" s="36" t="s">
        <v>44</v>
      </c>
      <c r="R27" s="53">
        <v>1</v>
      </c>
      <c r="S27" s="54" t="s">
        <v>184</v>
      </c>
      <c r="T27" s="36" t="s">
        <v>44</v>
      </c>
      <c r="U27" s="40" t="s">
        <v>44</v>
      </c>
      <c r="V27" s="33">
        <v>1</v>
      </c>
      <c r="W27" s="26" t="s">
        <v>185</v>
      </c>
      <c r="X27" s="27" t="s">
        <v>186</v>
      </c>
      <c r="Y27" s="35" t="s">
        <v>49</v>
      </c>
      <c r="Z27" s="37" t="s">
        <v>50</v>
      </c>
      <c r="AA27" s="33" t="s">
        <v>143</v>
      </c>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42" t="s">
        <v>78</v>
      </c>
      <c r="JP27" s="45"/>
      <c r="JQ27" s="44" t="s">
        <v>187</v>
      </c>
    </row>
    <row r="28" spans="1:277" ht="210" customHeight="1" thickBot="1" x14ac:dyDescent="0.3">
      <c r="A28" s="24">
        <v>4</v>
      </c>
      <c r="B28" s="24">
        <f t="shared" si="0"/>
        <v>18</v>
      </c>
      <c r="C28" s="24">
        <v>1</v>
      </c>
      <c r="D28" s="51" t="s">
        <v>188</v>
      </c>
      <c r="E28" s="38" t="s">
        <v>189</v>
      </c>
      <c r="F28" s="39" t="s">
        <v>190</v>
      </c>
      <c r="G28" s="28" t="s">
        <v>191</v>
      </c>
      <c r="H28" s="29" t="s">
        <v>192</v>
      </c>
      <c r="I28" s="35">
        <v>1</v>
      </c>
      <c r="J28" s="31">
        <v>43831</v>
      </c>
      <c r="K28" s="31">
        <v>44560</v>
      </c>
      <c r="L28" s="60">
        <v>78</v>
      </c>
      <c r="M28" s="61" t="s">
        <v>193</v>
      </c>
      <c r="N28" s="33" t="s">
        <v>194</v>
      </c>
      <c r="O28" s="34" t="s">
        <v>195</v>
      </c>
      <c r="P28" s="35">
        <v>0.5</v>
      </c>
      <c r="Q28" s="36" t="s">
        <v>44</v>
      </c>
      <c r="R28" s="35">
        <v>0.6</v>
      </c>
      <c r="S28" s="36" t="s">
        <v>196</v>
      </c>
      <c r="T28" s="36" t="s">
        <v>44</v>
      </c>
      <c r="U28" s="40" t="s">
        <v>44</v>
      </c>
      <c r="V28" s="35">
        <v>0.5</v>
      </c>
      <c r="W28" s="34" t="s">
        <v>197</v>
      </c>
      <c r="X28" s="28" t="s">
        <v>198</v>
      </c>
      <c r="Y28" s="48" t="s">
        <v>104</v>
      </c>
      <c r="Z28" s="41" t="s">
        <v>199</v>
      </c>
      <c r="AA28" s="33" t="s">
        <v>194</v>
      </c>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42"/>
      <c r="JP28" s="45"/>
      <c r="JQ28" s="44"/>
    </row>
    <row r="29" spans="1:277" ht="155.25" customHeight="1" thickBot="1" x14ac:dyDescent="0.3">
      <c r="A29" s="24">
        <v>0</v>
      </c>
      <c r="B29" s="24">
        <f t="shared" si="0"/>
        <v>19</v>
      </c>
      <c r="C29" s="24"/>
      <c r="D29" s="51" t="s">
        <v>200</v>
      </c>
      <c r="E29" s="38" t="s">
        <v>189</v>
      </c>
      <c r="F29" s="39" t="s">
        <v>190</v>
      </c>
      <c r="G29" s="28" t="s">
        <v>201</v>
      </c>
      <c r="H29" s="29" t="s">
        <v>192</v>
      </c>
      <c r="I29" s="29">
        <v>1</v>
      </c>
      <c r="J29" s="31">
        <v>43831</v>
      </c>
      <c r="K29" s="31">
        <v>44561</v>
      </c>
      <c r="L29" s="32">
        <v>104</v>
      </c>
      <c r="M29" s="61" t="s">
        <v>202</v>
      </c>
      <c r="N29" s="33" t="s">
        <v>143</v>
      </c>
      <c r="O29" s="34" t="s">
        <v>203</v>
      </c>
      <c r="P29" s="29">
        <v>0</v>
      </c>
      <c r="Q29" s="36" t="s">
        <v>44</v>
      </c>
      <c r="R29" s="36">
        <v>0</v>
      </c>
      <c r="S29" s="36" t="s">
        <v>204</v>
      </c>
      <c r="T29" s="36" t="s">
        <v>44</v>
      </c>
      <c r="U29" s="40" t="s">
        <v>44</v>
      </c>
      <c r="V29" s="29">
        <v>0</v>
      </c>
      <c r="W29" s="34" t="s">
        <v>205</v>
      </c>
      <c r="X29" s="28" t="s">
        <v>206</v>
      </c>
      <c r="Y29" s="48" t="s">
        <v>104</v>
      </c>
      <c r="Z29" s="41" t="s">
        <v>199</v>
      </c>
      <c r="AA29" s="33" t="s">
        <v>143</v>
      </c>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42"/>
      <c r="JP29" s="45"/>
      <c r="JQ29" s="44"/>
    </row>
    <row r="30" spans="1:277" ht="208.5" customHeight="1" thickBot="1" x14ac:dyDescent="0.3">
      <c r="A30" s="24">
        <v>5</v>
      </c>
      <c r="B30" s="24">
        <f t="shared" si="0"/>
        <v>20</v>
      </c>
      <c r="C30" s="24">
        <v>1</v>
      </c>
      <c r="D30" s="51" t="s">
        <v>207</v>
      </c>
      <c r="E30" s="62" t="s">
        <v>208</v>
      </c>
      <c r="F30" s="39" t="s">
        <v>209</v>
      </c>
      <c r="G30" s="28" t="s">
        <v>210</v>
      </c>
      <c r="H30" s="29" t="s">
        <v>211</v>
      </c>
      <c r="I30" s="29">
        <v>12</v>
      </c>
      <c r="J30" s="31">
        <v>43831</v>
      </c>
      <c r="K30" s="31">
        <v>44195</v>
      </c>
      <c r="L30" s="32">
        <v>52</v>
      </c>
      <c r="M30" s="28" t="s">
        <v>142</v>
      </c>
      <c r="N30" s="33" t="s">
        <v>143</v>
      </c>
      <c r="O30" s="26" t="s">
        <v>212</v>
      </c>
      <c r="P30" s="33">
        <v>12</v>
      </c>
      <c r="Q30" s="33" t="s">
        <v>145</v>
      </c>
      <c r="R30" s="63">
        <v>1</v>
      </c>
      <c r="S30" s="64" t="s">
        <v>213</v>
      </c>
      <c r="T30" s="55" t="s">
        <v>147</v>
      </c>
      <c r="U30" s="56" t="s">
        <v>147</v>
      </c>
      <c r="V30" s="33">
        <v>12</v>
      </c>
      <c r="W30" s="26" t="s">
        <v>214</v>
      </c>
      <c r="X30" s="27" t="s">
        <v>215</v>
      </c>
      <c r="Y30" s="35" t="s">
        <v>49</v>
      </c>
      <c r="Z30" s="37" t="s">
        <v>50</v>
      </c>
      <c r="AA30" s="33" t="s">
        <v>143</v>
      </c>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42"/>
      <c r="JP30" s="45"/>
      <c r="JQ30" s="44"/>
    </row>
    <row r="31" spans="1:277" ht="182.25" customHeight="1" thickBot="1" x14ac:dyDescent="0.3">
      <c r="A31" s="24">
        <v>0</v>
      </c>
      <c r="B31" s="24">
        <f t="shared" si="0"/>
        <v>21</v>
      </c>
      <c r="C31" s="24"/>
      <c r="D31" s="51" t="s">
        <v>216</v>
      </c>
      <c r="E31" s="62" t="s">
        <v>208</v>
      </c>
      <c r="F31" s="39" t="s">
        <v>209</v>
      </c>
      <c r="G31" s="28" t="s">
        <v>217</v>
      </c>
      <c r="H31" s="29" t="s">
        <v>218</v>
      </c>
      <c r="I31" s="24">
        <v>12</v>
      </c>
      <c r="J31" s="31">
        <v>43831</v>
      </c>
      <c r="K31" s="31">
        <v>44195</v>
      </c>
      <c r="L31" s="32">
        <v>52</v>
      </c>
      <c r="M31" s="28" t="s">
        <v>142</v>
      </c>
      <c r="N31" s="33" t="s">
        <v>143</v>
      </c>
      <c r="O31" s="26" t="s">
        <v>219</v>
      </c>
      <c r="P31" s="33">
        <v>12</v>
      </c>
      <c r="Q31" s="33" t="s">
        <v>145</v>
      </c>
      <c r="R31" s="63">
        <f>6/12</f>
        <v>0.5</v>
      </c>
      <c r="S31" s="65" t="s">
        <v>220</v>
      </c>
      <c r="T31" s="55" t="s">
        <v>147</v>
      </c>
      <c r="U31" s="56" t="s">
        <v>147</v>
      </c>
      <c r="V31" s="33">
        <v>12</v>
      </c>
      <c r="W31" s="66" t="s">
        <v>221</v>
      </c>
      <c r="X31" s="28" t="s">
        <v>222</v>
      </c>
      <c r="Y31" s="35" t="s">
        <v>49</v>
      </c>
      <c r="Z31" s="37" t="s">
        <v>50</v>
      </c>
      <c r="AA31" s="33" t="s">
        <v>143</v>
      </c>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42"/>
      <c r="JP31" s="45"/>
      <c r="JQ31" s="44"/>
    </row>
    <row r="32" spans="1:277" ht="197.25" customHeight="1" x14ac:dyDescent="0.25">
      <c r="A32" s="24">
        <v>6</v>
      </c>
      <c r="B32" s="24">
        <f t="shared" si="0"/>
        <v>22</v>
      </c>
      <c r="C32" s="24">
        <v>1</v>
      </c>
      <c r="D32" s="67" t="s">
        <v>223</v>
      </c>
      <c r="E32" s="38" t="s">
        <v>224</v>
      </c>
      <c r="F32" s="39" t="s">
        <v>225</v>
      </c>
      <c r="G32" s="27" t="s">
        <v>226</v>
      </c>
      <c r="H32" s="29" t="s">
        <v>227</v>
      </c>
      <c r="I32" s="68" t="s">
        <v>228</v>
      </c>
      <c r="J32" s="31">
        <v>44562</v>
      </c>
      <c r="K32" s="31">
        <v>44651</v>
      </c>
      <c r="L32" s="69">
        <v>12</v>
      </c>
      <c r="M32" s="28" t="s">
        <v>229</v>
      </c>
      <c r="N32" s="33" t="s">
        <v>100</v>
      </c>
      <c r="O32" s="34" t="s">
        <v>230</v>
      </c>
      <c r="P32" s="33">
        <v>111</v>
      </c>
      <c r="Q32" s="33"/>
      <c r="R32" s="70">
        <v>1</v>
      </c>
      <c r="S32" s="29" t="s">
        <v>231</v>
      </c>
      <c r="T32" s="35"/>
      <c r="U32" s="71"/>
      <c r="V32" s="33">
        <v>111</v>
      </c>
      <c r="W32" s="34" t="s">
        <v>232</v>
      </c>
      <c r="X32" s="28" t="s">
        <v>233</v>
      </c>
      <c r="Y32" s="35" t="s">
        <v>49</v>
      </c>
      <c r="Z32" s="72" t="s">
        <v>234</v>
      </c>
      <c r="AA32" s="33" t="s">
        <v>100</v>
      </c>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49"/>
      <c r="JP32" s="73"/>
      <c r="JQ32" s="74"/>
    </row>
    <row r="33" spans="1:277" ht="168" customHeight="1" x14ac:dyDescent="0.25">
      <c r="A33" s="24">
        <v>0</v>
      </c>
      <c r="B33" s="24">
        <f t="shared" si="0"/>
        <v>23</v>
      </c>
      <c r="C33" s="24"/>
      <c r="D33" s="67" t="s">
        <v>235</v>
      </c>
      <c r="E33" s="38" t="s">
        <v>224</v>
      </c>
      <c r="F33" s="39" t="s">
        <v>225</v>
      </c>
      <c r="G33" s="27" t="s">
        <v>236</v>
      </c>
      <c r="H33" s="29" t="s">
        <v>227</v>
      </c>
      <c r="I33" s="68" t="s">
        <v>237</v>
      </c>
      <c r="J33" s="31">
        <v>44562</v>
      </c>
      <c r="K33" s="31">
        <v>44651</v>
      </c>
      <c r="L33" s="69">
        <v>12</v>
      </c>
      <c r="M33" s="28" t="s">
        <v>229</v>
      </c>
      <c r="N33" s="33" t="s">
        <v>100</v>
      </c>
      <c r="O33" s="75" t="s">
        <v>238</v>
      </c>
      <c r="P33" s="33">
        <v>56</v>
      </c>
      <c r="Q33" s="33"/>
      <c r="R33" s="70">
        <v>1</v>
      </c>
      <c r="S33" s="29" t="s">
        <v>231</v>
      </c>
      <c r="T33" s="35"/>
      <c r="U33" s="76"/>
      <c r="V33" s="33">
        <v>56</v>
      </c>
      <c r="W33" s="75" t="s">
        <v>239</v>
      </c>
      <c r="X33" s="298" t="s">
        <v>240</v>
      </c>
      <c r="Y33" s="35" t="s">
        <v>49</v>
      </c>
      <c r="Z33" s="72" t="s">
        <v>234</v>
      </c>
      <c r="AA33" s="33" t="s">
        <v>100</v>
      </c>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row>
    <row r="34" spans="1:277" ht="197.25" customHeight="1" x14ac:dyDescent="0.25">
      <c r="A34" s="24">
        <v>0</v>
      </c>
      <c r="B34" s="24">
        <f t="shared" si="0"/>
        <v>24</v>
      </c>
      <c r="C34" s="24"/>
      <c r="D34" s="67" t="s">
        <v>241</v>
      </c>
      <c r="E34" s="38" t="s">
        <v>224</v>
      </c>
      <c r="F34" s="39" t="s">
        <v>225</v>
      </c>
      <c r="G34" s="27" t="s">
        <v>242</v>
      </c>
      <c r="H34" s="29" t="s">
        <v>227</v>
      </c>
      <c r="I34" s="68" t="s">
        <v>243</v>
      </c>
      <c r="J34" s="31">
        <v>44562</v>
      </c>
      <c r="K34" s="31">
        <v>44651</v>
      </c>
      <c r="L34" s="69">
        <v>12</v>
      </c>
      <c r="M34" s="28" t="s">
        <v>229</v>
      </c>
      <c r="N34" s="33" t="s">
        <v>100</v>
      </c>
      <c r="O34" s="26" t="s">
        <v>244</v>
      </c>
      <c r="P34" s="33">
        <v>12</v>
      </c>
      <c r="Q34" s="33"/>
      <c r="R34" s="70">
        <v>1</v>
      </c>
      <c r="S34" s="29" t="s">
        <v>231</v>
      </c>
      <c r="T34" s="35"/>
      <c r="U34" s="77"/>
      <c r="V34" s="33">
        <v>12</v>
      </c>
      <c r="W34" s="26" t="s">
        <v>245</v>
      </c>
      <c r="X34" s="27" t="s">
        <v>246</v>
      </c>
      <c r="Y34" s="35" t="s">
        <v>49</v>
      </c>
      <c r="Z34" s="72" t="s">
        <v>234</v>
      </c>
      <c r="AA34" s="33" t="s">
        <v>100</v>
      </c>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row>
    <row r="35" spans="1:277" ht="186.75" customHeight="1" x14ac:dyDescent="0.25">
      <c r="A35" s="24">
        <v>0</v>
      </c>
      <c r="B35" s="24">
        <f t="shared" si="0"/>
        <v>25</v>
      </c>
      <c r="C35" s="24"/>
      <c r="D35" s="67" t="s">
        <v>247</v>
      </c>
      <c r="E35" s="38" t="s">
        <v>224</v>
      </c>
      <c r="F35" s="39" t="s">
        <v>225</v>
      </c>
      <c r="G35" s="27" t="s">
        <v>248</v>
      </c>
      <c r="H35" s="29" t="s">
        <v>227</v>
      </c>
      <c r="I35" s="68" t="s">
        <v>249</v>
      </c>
      <c r="J35" s="31">
        <v>44562</v>
      </c>
      <c r="K35" s="31">
        <v>44742</v>
      </c>
      <c r="L35" s="69">
        <v>24</v>
      </c>
      <c r="M35" s="28" t="s">
        <v>229</v>
      </c>
      <c r="N35" s="33" t="s">
        <v>100</v>
      </c>
      <c r="O35" s="26" t="s">
        <v>250</v>
      </c>
      <c r="P35" s="30">
        <v>1</v>
      </c>
      <c r="Q35" s="30"/>
      <c r="R35" s="70">
        <v>1</v>
      </c>
      <c r="S35" s="29" t="s">
        <v>231</v>
      </c>
      <c r="T35" s="30"/>
      <c r="U35" s="77"/>
      <c r="V35" s="30">
        <v>1</v>
      </c>
      <c r="W35" s="26" t="s">
        <v>251</v>
      </c>
      <c r="X35" s="27" t="s">
        <v>252</v>
      </c>
      <c r="Y35" s="35" t="s">
        <v>49</v>
      </c>
      <c r="Z35" s="41" t="s">
        <v>199</v>
      </c>
      <c r="AA35" s="33" t="s">
        <v>100</v>
      </c>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row>
    <row r="36" spans="1:277" ht="180" customHeight="1" x14ac:dyDescent="0.25">
      <c r="A36" s="24">
        <v>0</v>
      </c>
      <c r="B36" s="24">
        <f t="shared" si="0"/>
        <v>26</v>
      </c>
      <c r="C36" s="24"/>
      <c r="D36" s="67" t="s">
        <v>253</v>
      </c>
      <c r="E36" s="38" t="s">
        <v>224</v>
      </c>
      <c r="F36" s="39" t="s">
        <v>225</v>
      </c>
      <c r="G36" s="27" t="s">
        <v>254</v>
      </c>
      <c r="H36" s="29" t="s">
        <v>255</v>
      </c>
      <c r="I36" s="68" t="s">
        <v>249</v>
      </c>
      <c r="J36" s="31">
        <v>44562</v>
      </c>
      <c r="K36" s="31">
        <v>44926</v>
      </c>
      <c r="L36" s="69">
        <v>91</v>
      </c>
      <c r="M36" s="28" t="s">
        <v>229</v>
      </c>
      <c r="N36" s="33" t="s">
        <v>100</v>
      </c>
      <c r="O36" s="34" t="s">
        <v>256</v>
      </c>
      <c r="P36" s="30">
        <v>0.16</v>
      </c>
      <c r="Q36" s="30"/>
      <c r="R36" s="36" t="s">
        <v>45</v>
      </c>
      <c r="S36" s="36" t="s">
        <v>45</v>
      </c>
      <c r="T36" s="30"/>
      <c r="U36" s="71"/>
      <c r="V36" s="30">
        <v>0.16</v>
      </c>
      <c r="W36" s="78" t="s">
        <v>257</v>
      </c>
      <c r="X36" s="27" t="s">
        <v>258</v>
      </c>
      <c r="Y36" s="35" t="s">
        <v>118</v>
      </c>
      <c r="Z36" s="79" t="s">
        <v>259</v>
      </c>
      <c r="AA36" s="33" t="s">
        <v>100</v>
      </c>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row>
    <row r="37" spans="1:277" ht="198.75" customHeight="1" x14ac:dyDescent="0.25">
      <c r="A37" s="24">
        <v>0</v>
      </c>
      <c r="B37" s="24">
        <f t="shared" si="0"/>
        <v>27</v>
      </c>
      <c r="C37" s="24"/>
      <c r="D37" s="67" t="s">
        <v>260</v>
      </c>
      <c r="E37" s="38" t="s">
        <v>224</v>
      </c>
      <c r="F37" s="39" t="s">
        <v>225</v>
      </c>
      <c r="G37" s="27" t="s">
        <v>261</v>
      </c>
      <c r="H37" s="29" t="s">
        <v>262</v>
      </c>
      <c r="I37" s="68" t="s">
        <v>249</v>
      </c>
      <c r="J37" s="31">
        <v>44562</v>
      </c>
      <c r="K37" s="31">
        <v>44926</v>
      </c>
      <c r="L37" s="69">
        <v>91</v>
      </c>
      <c r="M37" s="28" t="s">
        <v>263</v>
      </c>
      <c r="N37" s="33" t="s">
        <v>100</v>
      </c>
      <c r="O37" s="34" t="s">
        <v>264</v>
      </c>
      <c r="P37" s="30">
        <v>0.12</v>
      </c>
      <c r="Q37" s="30"/>
      <c r="R37" s="36" t="s">
        <v>45</v>
      </c>
      <c r="S37" s="36" t="s">
        <v>45</v>
      </c>
      <c r="T37" s="30"/>
      <c r="U37" s="71"/>
      <c r="V37" s="30">
        <v>0.12</v>
      </c>
      <c r="W37" s="78" t="s">
        <v>257</v>
      </c>
      <c r="X37" s="27" t="s">
        <v>265</v>
      </c>
      <c r="Y37" s="35" t="s">
        <v>69</v>
      </c>
      <c r="Z37" s="80" t="s">
        <v>266</v>
      </c>
      <c r="AA37" s="33" t="s">
        <v>100</v>
      </c>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row>
    <row r="38" spans="1:277" ht="308.25" customHeight="1" x14ac:dyDescent="0.25">
      <c r="A38" s="24">
        <v>0</v>
      </c>
      <c r="B38" s="24">
        <f t="shared" si="0"/>
        <v>28</v>
      </c>
      <c r="C38" s="24"/>
      <c r="D38" s="67" t="s">
        <v>267</v>
      </c>
      <c r="E38" s="38" t="s">
        <v>224</v>
      </c>
      <c r="F38" s="39" t="s">
        <v>225</v>
      </c>
      <c r="G38" s="27" t="s">
        <v>268</v>
      </c>
      <c r="H38" s="29" t="s">
        <v>269</v>
      </c>
      <c r="I38" s="68" t="s">
        <v>249</v>
      </c>
      <c r="J38" s="31">
        <v>44562</v>
      </c>
      <c r="K38" s="31">
        <v>44926</v>
      </c>
      <c r="L38" s="69">
        <v>91</v>
      </c>
      <c r="M38" s="28" t="s">
        <v>270</v>
      </c>
      <c r="N38" s="33" t="s">
        <v>55</v>
      </c>
      <c r="O38" s="34" t="s">
        <v>271</v>
      </c>
      <c r="P38" s="30">
        <v>0.6</v>
      </c>
      <c r="Q38" s="30"/>
      <c r="R38" s="36">
        <v>1</v>
      </c>
      <c r="S38" s="36" t="s">
        <v>57</v>
      </c>
      <c r="T38" s="30"/>
      <c r="U38" s="71"/>
      <c r="V38" s="30">
        <v>0.6</v>
      </c>
      <c r="W38" s="27" t="s">
        <v>272</v>
      </c>
      <c r="X38" s="27" t="s">
        <v>273</v>
      </c>
      <c r="Y38" s="35" t="s">
        <v>69</v>
      </c>
      <c r="Z38" s="79" t="s">
        <v>259</v>
      </c>
      <c r="AA38" s="33" t="s">
        <v>55</v>
      </c>
      <c r="AB38" s="1"/>
      <c r="AC38" s="1"/>
      <c r="AD38" s="1"/>
      <c r="AE38" s="1">
        <v>46</v>
      </c>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row>
    <row r="39" spans="1:277" ht="185.25" customHeight="1" x14ac:dyDescent="0.25">
      <c r="A39" s="24">
        <v>0</v>
      </c>
      <c r="B39" s="24">
        <f t="shared" si="0"/>
        <v>29</v>
      </c>
      <c r="C39" s="24"/>
      <c r="D39" s="67" t="s">
        <v>274</v>
      </c>
      <c r="E39" s="38" t="s">
        <v>224</v>
      </c>
      <c r="F39" s="39" t="s">
        <v>225</v>
      </c>
      <c r="G39" s="27" t="s">
        <v>275</v>
      </c>
      <c r="H39" s="29" t="s">
        <v>98</v>
      </c>
      <c r="I39" s="68" t="s">
        <v>249</v>
      </c>
      <c r="J39" s="31">
        <v>44562</v>
      </c>
      <c r="K39" s="31">
        <v>44926</v>
      </c>
      <c r="L39" s="69">
        <v>91</v>
      </c>
      <c r="M39" s="28" t="s">
        <v>276</v>
      </c>
      <c r="N39" s="33" t="s">
        <v>100</v>
      </c>
      <c r="O39" s="34" t="s">
        <v>277</v>
      </c>
      <c r="P39" s="30">
        <v>0.37</v>
      </c>
      <c r="Q39" s="30"/>
      <c r="R39" s="36" t="s">
        <v>45</v>
      </c>
      <c r="S39" s="36" t="s">
        <v>45</v>
      </c>
      <c r="T39" s="30"/>
      <c r="U39" s="71"/>
      <c r="V39" s="30">
        <v>0.37</v>
      </c>
      <c r="W39" s="78" t="s">
        <v>257</v>
      </c>
      <c r="X39" s="27" t="s">
        <v>278</v>
      </c>
      <c r="Y39" s="48" t="s">
        <v>104</v>
      </c>
      <c r="Z39" s="80" t="s">
        <v>266</v>
      </c>
      <c r="AA39" s="33" t="s">
        <v>100</v>
      </c>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row>
    <row r="40" spans="1:277" ht="189" customHeight="1" x14ac:dyDescent="0.25">
      <c r="A40" s="24">
        <v>0</v>
      </c>
      <c r="B40" s="24">
        <f t="shared" si="0"/>
        <v>30</v>
      </c>
      <c r="C40" s="24"/>
      <c r="D40" s="67" t="s">
        <v>279</v>
      </c>
      <c r="E40" s="38" t="s">
        <v>224</v>
      </c>
      <c r="F40" s="39" t="s">
        <v>225</v>
      </c>
      <c r="G40" s="27" t="s">
        <v>280</v>
      </c>
      <c r="H40" s="29" t="s">
        <v>281</v>
      </c>
      <c r="I40" s="68" t="s">
        <v>249</v>
      </c>
      <c r="J40" s="31">
        <v>44562</v>
      </c>
      <c r="K40" s="31">
        <v>44926</v>
      </c>
      <c r="L40" s="69">
        <v>91</v>
      </c>
      <c r="M40" s="28" t="s">
        <v>282</v>
      </c>
      <c r="N40" s="33" t="s">
        <v>283</v>
      </c>
      <c r="O40" s="26" t="s">
        <v>284</v>
      </c>
      <c r="P40" s="30">
        <v>0</v>
      </c>
      <c r="Q40" s="30"/>
      <c r="R40" s="81">
        <v>0.5</v>
      </c>
      <c r="S40" s="26" t="s">
        <v>285</v>
      </c>
      <c r="T40" s="30"/>
      <c r="U40" s="77"/>
      <c r="V40" s="30">
        <v>0</v>
      </c>
      <c r="W40" s="26" t="s">
        <v>286</v>
      </c>
      <c r="X40" s="27" t="s">
        <v>287</v>
      </c>
      <c r="Y40" s="35" t="s">
        <v>49</v>
      </c>
      <c r="Z40" s="80" t="s">
        <v>266</v>
      </c>
      <c r="AA40" s="33" t="s">
        <v>283</v>
      </c>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row>
    <row r="41" spans="1:277" ht="238.5" customHeight="1" x14ac:dyDescent="0.25">
      <c r="A41" s="24">
        <v>7</v>
      </c>
      <c r="B41" s="24">
        <f t="shared" si="0"/>
        <v>31</v>
      </c>
      <c r="C41" s="24">
        <v>1</v>
      </c>
      <c r="D41" s="67" t="s">
        <v>288</v>
      </c>
      <c r="E41" s="38" t="s">
        <v>289</v>
      </c>
      <c r="F41" s="39" t="s">
        <v>290</v>
      </c>
      <c r="G41" s="27" t="s">
        <v>291</v>
      </c>
      <c r="H41" s="29" t="s">
        <v>292</v>
      </c>
      <c r="I41" s="30">
        <v>1</v>
      </c>
      <c r="J41" s="31">
        <v>44562</v>
      </c>
      <c r="K41" s="31">
        <v>44926</v>
      </c>
      <c r="L41" s="69">
        <v>91</v>
      </c>
      <c r="M41" s="28" t="s">
        <v>41</v>
      </c>
      <c r="N41" s="33" t="s">
        <v>42</v>
      </c>
      <c r="O41" s="34" t="s">
        <v>293</v>
      </c>
      <c r="P41" s="30">
        <v>0.5</v>
      </c>
      <c r="Q41" s="30"/>
      <c r="R41" s="36" t="s">
        <v>45</v>
      </c>
      <c r="S41" s="36" t="s">
        <v>45</v>
      </c>
      <c r="T41" s="30"/>
      <c r="U41" s="71"/>
      <c r="V41" s="30">
        <v>0.5</v>
      </c>
      <c r="W41" s="78" t="s">
        <v>257</v>
      </c>
      <c r="X41" s="78" t="s">
        <v>294</v>
      </c>
      <c r="Y41" s="35" t="s">
        <v>49</v>
      </c>
      <c r="Z41" s="79" t="s">
        <v>259</v>
      </c>
      <c r="AA41" s="33" t="s">
        <v>42</v>
      </c>
      <c r="AB41" s="1"/>
      <c r="AC41" s="1"/>
      <c r="AD41" s="1"/>
      <c r="AE41" s="1">
        <v>23</v>
      </c>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row>
    <row r="42" spans="1:277" ht="224.25" customHeight="1" x14ac:dyDescent="0.25">
      <c r="A42" s="24">
        <v>0</v>
      </c>
      <c r="B42" s="24">
        <f t="shared" si="0"/>
        <v>32</v>
      </c>
      <c r="C42" s="24"/>
      <c r="D42" s="67" t="s">
        <v>295</v>
      </c>
      <c r="E42" s="38" t="s">
        <v>289</v>
      </c>
      <c r="F42" s="39" t="s">
        <v>290</v>
      </c>
      <c r="G42" s="27" t="s">
        <v>296</v>
      </c>
      <c r="H42" s="29" t="s">
        <v>297</v>
      </c>
      <c r="I42" s="30">
        <v>1</v>
      </c>
      <c r="J42" s="31">
        <v>44562</v>
      </c>
      <c r="K42" s="31">
        <v>44926</v>
      </c>
      <c r="L42" s="69">
        <v>91</v>
      </c>
      <c r="M42" s="28" t="s">
        <v>41</v>
      </c>
      <c r="N42" s="33" t="s">
        <v>42</v>
      </c>
      <c r="O42" s="34" t="s">
        <v>298</v>
      </c>
      <c r="P42" s="30">
        <v>0.6</v>
      </c>
      <c r="Q42" s="30"/>
      <c r="R42" s="36" t="s">
        <v>45</v>
      </c>
      <c r="S42" s="36" t="s">
        <v>45</v>
      </c>
      <c r="T42" s="30"/>
      <c r="U42" s="71"/>
      <c r="V42" s="30">
        <v>0.6</v>
      </c>
      <c r="W42" s="27" t="s">
        <v>299</v>
      </c>
      <c r="X42" s="27" t="s">
        <v>300</v>
      </c>
      <c r="Y42" s="35" t="s">
        <v>118</v>
      </c>
      <c r="Z42" s="79" t="s">
        <v>259</v>
      </c>
      <c r="AA42" s="33" t="s">
        <v>42</v>
      </c>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row>
    <row r="43" spans="1:277" ht="223.5" customHeight="1" x14ac:dyDescent="0.25">
      <c r="A43" s="24">
        <v>0</v>
      </c>
      <c r="B43" s="24">
        <f t="shared" si="0"/>
        <v>33</v>
      </c>
      <c r="C43" s="24"/>
      <c r="D43" s="67" t="s">
        <v>301</v>
      </c>
      <c r="E43" s="38" t="s">
        <v>289</v>
      </c>
      <c r="F43" s="39" t="s">
        <v>290</v>
      </c>
      <c r="G43" s="27" t="s">
        <v>302</v>
      </c>
      <c r="H43" s="29" t="s">
        <v>303</v>
      </c>
      <c r="I43" s="24">
        <v>1</v>
      </c>
      <c r="J43" s="31">
        <v>44562</v>
      </c>
      <c r="K43" s="31">
        <v>44742</v>
      </c>
      <c r="L43" s="69">
        <v>24</v>
      </c>
      <c r="M43" s="28" t="s">
        <v>304</v>
      </c>
      <c r="N43" s="33" t="s">
        <v>42</v>
      </c>
      <c r="O43" s="58" t="s">
        <v>305</v>
      </c>
      <c r="P43" s="24">
        <v>1</v>
      </c>
      <c r="Q43" s="24"/>
      <c r="R43" s="36" t="s">
        <v>45</v>
      </c>
      <c r="S43" s="36" t="s">
        <v>45</v>
      </c>
      <c r="T43" s="30"/>
      <c r="U43" s="82"/>
      <c r="V43" s="24">
        <v>1</v>
      </c>
      <c r="W43" s="58" t="s">
        <v>306</v>
      </c>
      <c r="X43" s="299" t="s">
        <v>307</v>
      </c>
      <c r="Y43" s="35" t="s">
        <v>49</v>
      </c>
      <c r="Z43" s="72" t="s">
        <v>234</v>
      </c>
      <c r="AA43" s="33" t="s">
        <v>42</v>
      </c>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row>
    <row r="44" spans="1:277" ht="252.75" customHeight="1" x14ac:dyDescent="0.25">
      <c r="A44" s="24">
        <v>0</v>
      </c>
      <c r="B44" s="24">
        <f t="shared" si="0"/>
        <v>34</v>
      </c>
      <c r="C44" s="24"/>
      <c r="D44" s="67" t="s">
        <v>308</v>
      </c>
      <c r="E44" s="38" t="s">
        <v>289</v>
      </c>
      <c r="F44" s="39" t="s">
        <v>290</v>
      </c>
      <c r="G44" s="27" t="s">
        <v>309</v>
      </c>
      <c r="H44" s="29" t="s">
        <v>310</v>
      </c>
      <c r="I44" s="24">
        <v>1</v>
      </c>
      <c r="J44" s="31">
        <v>44562</v>
      </c>
      <c r="K44" s="31">
        <v>44742</v>
      </c>
      <c r="L44" s="69">
        <v>24</v>
      </c>
      <c r="M44" s="28" t="s">
        <v>311</v>
      </c>
      <c r="N44" s="33" t="s">
        <v>42</v>
      </c>
      <c r="O44" s="34" t="s">
        <v>312</v>
      </c>
      <c r="P44" s="24">
        <v>1</v>
      </c>
      <c r="Q44" s="24"/>
      <c r="R44" s="36" t="s">
        <v>45</v>
      </c>
      <c r="S44" s="36" t="s">
        <v>45</v>
      </c>
      <c r="T44" s="30"/>
      <c r="U44" s="71"/>
      <c r="V44" s="24">
        <v>1</v>
      </c>
      <c r="W44" s="34" t="s">
        <v>313</v>
      </c>
      <c r="X44" s="28" t="s">
        <v>314</v>
      </c>
      <c r="Y44" s="35" t="s">
        <v>49</v>
      </c>
      <c r="Z44" s="41" t="s">
        <v>199</v>
      </c>
      <c r="AA44" s="33" t="s">
        <v>42</v>
      </c>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row>
    <row r="45" spans="1:277" ht="218.25" customHeight="1" x14ac:dyDescent="0.25">
      <c r="A45" s="24">
        <v>0</v>
      </c>
      <c r="B45" s="24">
        <f t="shared" si="0"/>
        <v>35</v>
      </c>
      <c r="C45" s="24"/>
      <c r="D45" s="67" t="s">
        <v>315</v>
      </c>
      <c r="E45" s="38" t="s">
        <v>289</v>
      </c>
      <c r="F45" s="39" t="s">
        <v>290</v>
      </c>
      <c r="G45" s="27" t="s">
        <v>316</v>
      </c>
      <c r="H45" s="29" t="s">
        <v>317</v>
      </c>
      <c r="I45" s="24">
        <v>2</v>
      </c>
      <c r="J45" s="31">
        <v>44562</v>
      </c>
      <c r="K45" s="31">
        <v>44926</v>
      </c>
      <c r="L45" s="69">
        <v>91</v>
      </c>
      <c r="M45" s="28" t="s">
        <v>304</v>
      </c>
      <c r="N45" s="33" t="s">
        <v>42</v>
      </c>
      <c r="O45" s="34" t="s">
        <v>318</v>
      </c>
      <c r="P45" s="24">
        <v>0</v>
      </c>
      <c r="Q45" s="24"/>
      <c r="R45" s="36" t="s">
        <v>45</v>
      </c>
      <c r="S45" s="36" t="s">
        <v>45</v>
      </c>
      <c r="T45" s="30"/>
      <c r="U45" s="71"/>
      <c r="V45" s="24">
        <v>0</v>
      </c>
      <c r="W45" s="78" t="s">
        <v>257</v>
      </c>
      <c r="X45" s="78" t="s">
        <v>319</v>
      </c>
      <c r="Y45" s="35" t="s">
        <v>49</v>
      </c>
      <c r="Z45" s="80" t="s">
        <v>266</v>
      </c>
      <c r="AA45" s="33" t="s">
        <v>42</v>
      </c>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row>
    <row r="46" spans="1:277" ht="249" customHeight="1" thickBot="1" x14ac:dyDescent="0.3">
      <c r="A46" s="24">
        <v>0</v>
      </c>
      <c r="B46" s="24">
        <f t="shared" si="0"/>
        <v>36</v>
      </c>
      <c r="C46" s="24"/>
      <c r="D46" s="67" t="s">
        <v>320</v>
      </c>
      <c r="E46" s="38" t="s">
        <v>289</v>
      </c>
      <c r="F46" s="39" t="s">
        <v>290</v>
      </c>
      <c r="G46" s="27" t="s">
        <v>321</v>
      </c>
      <c r="H46" s="29" t="s">
        <v>322</v>
      </c>
      <c r="I46" s="24">
        <v>1</v>
      </c>
      <c r="J46" s="31">
        <v>44562</v>
      </c>
      <c r="K46" s="31">
        <v>44742</v>
      </c>
      <c r="L46" s="69">
        <v>24</v>
      </c>
      <c r="M46" s="28" t="s">
        <v>276</v>
      </c>
      <c r="N46" s="33" t="s">
        <v>100</v>
      </c>
      <c r="O46" s="47" t="s">
        <v>323</v>
      </c>
      <c r="P46" s="24">
        <v>1</v>
      </c>
      <c r="Q46" s="24"/>
      <c r="R46" s="36" t="s">
        <v>45</v>
      </c>
      <c r="S46" s="36" t="s">
        <v>45</v>
      </c>
      <c r="T46" s="30"/>
      <c r="U46" s="83"/>
      <c r="V46" s="24">
        <v>1</v>
      </c>
      <c r="W46" s="47" t="s">
        <v>324</v>
      </c>
      <c r="X46" s="300" t="s">
        <v>325</v>
      </c>
      <c r="Y46" s="35" t="s">
        <v>49</v>
      </c>
      <c r="Z46" s="41" t="s">
        <v>199</v>
      </c>
      <c r="AA46" s="33" t="s">
        <v>100</v>
      </c>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row>
    <row r="47" spans="1:277" ht="220.5" customHeight="1" thickBot="1" x14ac:dyDescent="0.3">
      <c r="A47" s="24">
        <v>0</v>
      </c>
      <c r="B47" s="24">
        <f t="shared" si="0"/>
        <v>37</v>
      </c>
      <c r="C47" s="24"/>
      <c r="D47" s="67" t="s">
        <v>326</v>
      </c>
      <c r="E47" s="38" t="s">
        <v>289</v>
      </c>
      <c r="F47" s="39" t="s">
        <v>290</v>
      </c>
      <c r="G47" s="27" t="s">
        <v>327</v>
      </c>
      <c r="H47" s="29" t="s">
        <v>328</v>
      </c>
      <c r="I47" s="24">
        <v>2</v>
      </c>
      <c r="J47" s="31">
        <v>44562</v>
      </c>
      <c r="K47" s="31">
        <v>44742</v>
      </c>
      <c r="L47" s="69">
        <v>24</v>
      </c>
      <c r="M47" s="28" t="s">
        <v>329</v>
      </c>
      <c r="N47" s="33" t="s">
        <v>143</v>
      </c>
      <c r="O47" s="58" t="s">
        <v>330</v>
      </c>
      <c r="P47" s="24">
        <v>2</v>
      </c>
      <c r="Q47" s="24"/>
      <c r="R47" s="84">
        <v>1</v>
      </c>
      <c r="S47" s="85" t="s">
        <v>331</v>
      </c>
      <c r="T47" s="86"/>
      <c r="U47" s="82"/>
      <c r="V47" s="24">
        <v>2</v>
      </c>
      <c r="W47" s="58" t="s">
        <v>332</v>
      </c>
      <c r="X47" s="299" t="s">
        <v>333</v>
      </c>
      <c r="Y47" s="35" t="s">
        <v>49</v>
      </c>
      <c r="Z47" s="72" t="s">
        <v>234</v>
      </c>
      <c r="AA47" s="33" t="s">
        <v>143</v>
      </c>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row>
    <row r="48" spans="1:277" ht="246.75" customHeight="1" thickBot="1" x14ac:dyDescent="0.3">
      <c r="A48" s="24">
        <v>0</v>
      </c>
      <c r="B48" s="24">
        <f t="shared" si="0"/>
        <v>38</v>
      </c>
      <c r="C48" s="24"/>
      <c r="D48" s="67" t="s">
        <v>334</v>
      </c>
      <c r="E48" s="38" t="s">
        <v>289</v>
      </c>
      <c r="F48" s="39" t="s">
        <v>290</v>
      </c>
      <c r="G48" s="27" t="s">
        <v>335</v>
      </c>
      <c r="H48" s="29" t="s">
        <v>317</v>
      </c>
      <c r="I48" s="24">
        <v>2</v>
      </c>
      <c r="J48" s="31">
        <v>44562</v>
      </c>
      <c r="K48" s="31">
        <v>44926</v>
      </c>
      <c r="L48" s="69">
        <v>91</v>
      </c>
      <c r="M48" s="28" t="s">
        <v>329</v>
      </c>
      <c r="N48" s="33" t="s">
        <v>143</v>
      </c>
      <c r="O48" s="26" t="s">
        <v>336</v>
      </c>
      <c r="P48" s="24">
        <v>1</v>
      </c>
      <c r="Q48" s="24"/>
      <c r="R48" s="84">
        <v>1</v>
      </c>
      <c r="S48" s="85" t="s">
        <v>337</v>
      </c>
      <c r="T48" s="30"/>
      <c r="U48" s="77"/>
      <c r="V48" s="24">
        <v>1</v>
      </c>
      <c r="W48" s="87" t="s">
        <v>338</v>
      </c>
      <c r="X48" s="78" t="s">
        <v>339</v>
      </c>
      <c r="Y48" s="88" t="s">
        <v>49</v>
      </c>
      <c r="Z48" s="79" t="s">
        <v>259</v>
      </c>
      <c r="AA48" s="33" t="s">
        <v>143</v>
      </c>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row>
    <row r="49" spans="1:277" ht="239.25" customHeight="1" thickBot="1" x14ac:dyDescent="0.3">
      <c r="A49" s="24">
        <v>0</v>
      </c>
      <c r="B49" s="24">
        <f t="shared" si="0"/>
        <v>39</v>
      </c>
      <c r="C49" s="24"/>
      <c r="D49" s="67" t="s">
        <v>340</v>
      </c>
      <c r="E49" s="38" t="s">
        <v>289</v>
      </c>
      <c r="F49" s="39" t="s">
        <v>290</v>
      </c>
      <c r="G49" s="27" t="s">
        <v>280</v>
      </c>
      <c r="H49" s="29" t="s">
        <v>281</v>
      </c>
      <c r="I49" s="68" t="s">
        <v>249</v>
      </c>
      <c r="J49" s="31">
        <v>44562</v>
      </c>
      <c r="K49" s="31">
        <v>44926</v>
      </c>
      <c r="L49" s="69">
        <v>91</v>
      </c>
      <c r="M49" s="28" t="s">
        <v>282</v>
      </c>
      <c r="N49" s="33" t="s">
        <v>283</v>
      </c>
      <c r="O49" s="26" t="s">
        <v>341</v>
      </c>
      <c r="P49" s="30">
        <v>0</v>
      </c>
      <c r="Q49" s="30"/>
      <c r="R49" s="81">
        <v>0.5</v>
      </c>
      <c r="S49" s="26" t="s">
        <v>285</v>
      </c>
      <c r="T49" s="30"/>
      <c r="U49" s="77"/>
      <c r="V49" s="30">
        <v>0</v>
      </c>
      <c r="W49" s="26" t="s">
        <v>342</v>
      </c>
      <c r="X49" s="27" t="s">
        <v>343</v>
      </c>
      <c r="Y49" s="35" t="s">
        <v>49</v>
      </c>
      <c r="Z49" s="80" t="s">
        <v>266</v>
      </c>
      <c r="AA49" s="33" t="s">
        <v>283</v>
      </c>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row>
    <row r="50" spans="1:277" ht="207.75" customHeight="1" thickBot="1" x14ac:dyDescent="0.3">
      <c r="A50" s="24">
        <v>8</v>
      </c>
      <c r="B50" s="24">
        <f t="shared" si="0"/>
        <v>40</v>
      </c>
      <c r="C50" s="24">
        <v>1</v>
      </c>
      <c r="D50" s="67" t="s">
        <v>344</v>
      </c>
      <c r="E50" s="38" t="s">
        <v>345</v>
      </c>
      <c r="F50" s="39" t="s">
        <v>346</v>
      </c>
      <c r="G50" s="27" t="s">
        <v>327</v>
      </c>
      <c r="H50" s="29" t="s">
        <v>328</v>
      </c>
      <c r="I50" s="24">
        <v>2</v>
      </c>
      <c r="J50" s="31">
        <v>44562</v>
      </c>
      <c r="K50" s="31">
        <v>44742</v>
      </c>
      <c r="L50" s="69">
        <v>24</v>
      </c>
      <c r="M50" s="28" t="s">
        <v>329</v>
      </c>
      <c r="N50" s="33" t="s">
        <v>143</v>
      </c>
      <c r="O50" s="26" t="s">
        <v>347</v>
      </c>
      <c r="P50" s="24">
        <v>2</v>
      </c>
      <c r="Q50" s="24"/>
      <c r="R50" s="84">
        <v>1</v>
      </c>
      <c r="S50" s="85" t="s">
        <v>348</v>
      </c>
      <c r="T50" s="86"/>
      <c r="U50" s="77"/>
      <c r="V50" s="24">
        <v>2</v>
      </c>
      <c r="W50" s="58" t="s">
        <v>349</v>
      </c>
      <c r="X50" s="299" t="s">
        <v>350</v>
      </c>
      <c r="Y50" s="35" t="s">
        <v>49</v>
      </c>
      <c r="Z50" s="72" t="s">
        <v>234</v>
      </c>
      <c r="AA50" s="33" t="s">
        <v>143</v>
      </c>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row>
    <row r="51" spans="1:277" ht="178.5" customHeight="1" thickBot="1" x14ac:dyDescent="0.3">
      <c r="A51" s="24">
        <v>0</v>
      </c>
      <c r="B51" s="24">
        <f t="shared" si="0"/>
        <v>41</v>
      </c>
      <c r="C51" s="24"/>
      <c r="D51" s="67" t="s">
        <v>351</v>
      </c>
      <c r="E51" s="38" t="s">
        <v>345</v>
      </c>
      <c r="F51" s="39" t="s">
        <v>346</v>
      </c>
      <c r="G51" s="27" t="s">
        <v>335</v>
      </c>
      <c r="H51" s="29" t="s">
        <v>317</v>
      </c>
      <c r="I51" s="24">
        <v>2</v>
      </c>
      <c r="J51" s="31">
        <v>44562</v>
      </c>
      <c r="K51" s="31">
        <v>44926</v>
      </c>
      <c r="L51" s="69">
        <v>91</v>
      </c>
      <c r="M51" s="28" t="s">
        <v>329</v>
      </c>
      <c r="N51" s="33" t="s">
        <v>143</v>
      </c>
      <c r="O51" s="26" t="s">
        <v>352</v>
      </c>
      <c r="P51" s="24">
        <v>1</v>
      </c>
      <c r="Q51" s="24"/>
      <c r="R51" s="84">
        <v>1</v>
      </c>
      <c r="S51" s="85" t="s">
        <v>339</v>
      </c>
      <c r="T51" s="30"/>
      <c r="U51" s="77"/>
      <c r="V51" s="24">
        <v>1</v>
      </c>
      <c r="W51" s="87" t="s">
        <v>338</v>
      </c>
      <c r="X51" s="78" t="s">
        <v>339</v>
      </c>
      <c r="Y51" s="88" t="s">
        <v>49</v>
      </c>
      <c r="Z51" s="79" t="s">
        <v>259</v>
      </c>
      <c r="AA51" s="33" t="s">
        <v>143</v>
      </c>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row>
    <row r="52" spans="1:277" ht="186" customHeight="1" x14ac:dyDescent="0.25">
      <c r="A52" s="24">
        <v>0</v>
      </c>
      <c r="B52" s="24">
        <f t="shared" si="0"/>
        <v>42</v>
      </c>
      <c r="C52" s="24"/>
      <c r="D52" s="67" t="s">
        <v>353</v>
      </c>
      <c r="E52" s="38" t="s">
        <v>345</v>
      </c>
      <c r="F52" s="39" t="s">
        <v>346</v>
      </c>
      <c r="G52" s="27" t="s">
        <v>354</v>
      </c>
      <c r="H52" s="29" t="s">
        <v>310</v>
      </c>
      <c r="I52" s="24">
        <v>1</v>
      </c>
      <c r="J52" s="31">
        <v>44562</v>
      </c>
      <c r="K52" s="31">
        <v>44742</v>
      </c>
      <c r="L52" s="69">
        <v>24</v>
      </c>
      <c r="M52" s="28" t="s">
        <v>311</v>
      </c>
      <c r="N52" s="33" t="s">
        <v>42</v>
      </c>
      <c r="O52" s="34" t="s">
        <v>355</v>
      </c>
      <c r="P52" s="24">
        <v>1</v>
      </c>
      <c r="Q52" s="24"/>
      <c r="R52" s="36" t="s">
        <v>45</v>
      </c>
      <c r="S52" s="36" t="s">
        <v>45</v>
      </c>
      <c r="T52" s="30"/>
      <c r="U52" s="71"/>
      <c r="V52" s="24">
        <v>1</v>
      </c>
      <c r="W52" s="34" t="s">
        <v>356</v>
      </c>
      <c r="X52" s="28" t="s">
        <v>357</v>
      </c>
      <c r="Y52" s="35" t="s">
        <v>49</v>
      </c>
      <c r="Z52" s="41" t="s">
        <v>199</v>
      </c>
      <c r="AA52" s="33" t="s">
        <v>42</v>
      </c>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row>
    <row r="53" spans="1:277" ht="165" customHeight="1" x14ac:dyDescent="0.25">
      <c r="A53" s="24">
        <v>0</v>
      </c>
      <c r="B53" s="24">
        <f t="shared" si="0"/>
        <v>43</v>
      </c>
      <c r="C53" s="24"/>
      <c r="D53" s="67" t="s">
        <v>358</v>
      </c>
      <c r="E53" s="38" t="s">
        <v>345</v>
      </c>
      <c r="F53" s="39" t="s">
        <v>346</v>
      </c>
      <c r="G53" s="27" t="s">
        <v>316</v>
      </c>
      <c r="H53" s="29" t="s">
        <v>317</v>
      </c>
      <c r="I53" s="24">
        <v>2</v>
      </c>
      <c r="J53" s="31">
        <v>44562</v>
      </c>
      <c r="K53" s="31">
        <v>44926</v>
      </c>
      <c r="L53" s="69">
        <v>91</v>
      </c>
      <c r="M53" s="28" t="s">
        <v>304</v>
      </c>
      <c r="N53" s="33" t="s">
        <v>42</v>
      </c>
      <c r="O53" s="34" t="s">
        <v>359</v>
      </c>
      <c r="P53" s="24">
        <v>0</v>
      </c>
      <c r="Q53" s="24"/>
      <c r="R53" s="36" t="s">
        <v>45</v>
      </c>
      <c r="S53" s="36" t="s">
        <v>45</v>
      </c>
      <c r="T53" s="30"/>
      <c r="U53" s="71"/>
      <c r="V53" s="24">
        <v>0</v>
      </c>
      <c r="W53" s="78" t="s">
        <v>257</v>
      </c>
      <c r="X53" s="78" t="s">
        <v>319</v>
      </c>
      <c r="Y53" s="35" t="s">
        <v>49</v>
      </c>
      <c r="Z53" s="80" t="s">
        <v>266</v>
      </c>
      <c r="AA53" s="33" t="s">
        <v>42</v>
      </c>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row>
    <row r="54" spans="1:277" ht="200.25" customHeight="1" x14ac:dyDescent="0.25">
      <c r="A54" s="24">
        <v>0</v>
      </c>
      <c r="B54" s="24">
        <f t="shared" si="0"/>
        <v>44</v>
      </c>
      <c r="C54" s="24"/>
      <c r="D54" s="67" t="s">
        <v>360</v>
      </c>
      <c r="E54" s="38" t="s">
        <v>345</v>
      </c>
      <c r="F54" s="39" t="s">
        <v>346</v>
      </c>
      <c r="G54" s="27" t="s">
        <v>254</v>
      </c>
      <c r="H54" s="29" t="s">
        <v>255</v>
      </c>
      <c r="I54" s="68" t="s">
        <v>249</v>
      </c>
      <c r="J54" s="31">
        <v>44562</v>
      </c>
      <c r="K54" s="31">
        <v>44926</v>
      </c>
      <c r="L54" s="69">
        <v>91</v>
      </c>
      <c r="M54" s="28" t="s">
        <v>361</v>
      </c>
      <c r="N54" s="33" t="s">
        <v>100</v>
      </c>
      <c r="O54" s="34" t="s">
        <v>362</v>
      </c>
      <c r="P54" s="30">
        <v>0.16</v>
      </c>
      <c r="Q54" s="30"/>
      <c r="R54" s="36" t="s">
        <v>45</v>
      </c>
      <c r="S54" s="36" t="s">
        <v>45</v>
      </c>
      <c r="T54" s="30"/>
      <c r="U54" s="71"/>
      <c r="V54" s="30">
        <v>0.16</v>
      </c>
      <c r="W54" s="78" t="s">
        <v>257</v>
      </c>
      <c r="X54" s="27" t="s">
        <v>258</v>
      </c>
      <c r="Y54" s="35" t="s">
        <v>118</v>
      </c>
      <c r="Z54" s="79" t="s">
        <v>259</v>
      </c>
      <c r="AA54" s="33" t="s">
        <v>100</v>
      </c>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row>
    <row r="55" spans="1:277" ht="192.75" customHeight="1" x14ac:dyDescent="0.25">
      <c r="A55" s="24">
        <v>0</v>
      </c>
      <c r="B55" s="24">
        <f t="shared" si="0"/>
        <v>45</v>
      </c>
      <c r="C55" s="24"/>
      <c r="D55" s="67" t="s">
        <v>363</v>
      </c>
      <c r="E55" s="38" t="s">
        <v>345</v>
      </c>
      <c r="F55" s="39" t="s">
        <v>346</v>
      </c>
      <c r="G55" s="27" t="s">
        <v>364</v>
      </c>
      <c r="H55" s="29" t="s">
        <v>365</v>
      </c>
      <c r="I55" s="68" t="s">
        <v>249</v>
      </c>
      <c r="J55" s="31">
        <v>44562</v>
      </c>
      <c r="K55" s="31">
        <v>44926</v>
      </c>
      <c r="L55" s="69">
        <v>91</v>
      </c>
      <c r="M55" s="28" t="s">
        <v>361</v>
      </c>
      <c r="N55" s="33" t="s">
        <v>366</v>
      </c>
      <c r="O55" s="34" t="s">
        <v>367</v>
      </c>
      <c r="P55" s="30">
        <v>0.6</v>
      </c>
      <c r="Q55" s="30"/>
      <c r="R55" s="36" t="s">
        <v>45</v>
      </c>
      <c r="S55" s="36" t="s">
        <v>45</v>
      </c>
      <c r="T55" s="30"/>
      <c r="U55" s="71"/>
      <c r="V55" s="30">
        <v>0.6</v>
      </c>
      <c r="W55" s="78" t="s">
        <v>257</v>
      </c>
      <c r="X55" s="78" t="s">
        <v>368</v>
      </c>
      <c r="Y55" s="35" t="s">
        <v>49</v>
      </c>
      <c r="Z55" s="79" t="s">
        <v>259</v>
      </c>
      <c r="AA55" s="33" t="s">
        <v>366</v>
      </c>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row>
    <row r="56" spans="1:277" ht="182.25" customHeight="1" thickBot="1" x14ac:dyDescent="0.3">
      <c r="A56" s="24">
        <v>0</v>
      </c>
      <c r="B56" s="24">
        <f t="shared" si="0"/>
        <v>46</v>
      </c>
      <c r="C56" s="24"/>
      <c r="D56" s="67" t="s">
        <v>369</v>
      </c>
      <c r="E56" s="38" t="s">
        <v>345</v>
      </c>
      <c r="F56" s="39" t="s">
        <v>346</v>
      </c>
      <c r="G56" s="27" t="s">
        <v>280</v>
      </c>
      <c r="H56" s="29" t="s">
        <v>281</v>
      </c>
      <c r="I56" s="68" t="s">
        <v>249</v>
      </c>
      <c r="J56" s="31">
        <v>44562</v>
      </c>
      <c r="K56" s="31">
        <v>44926</v>
      </c>
      <c r="L56" s="69">
        <v>91</v>
      </c>
      <c r="M56" s="28" t="s">
        <v>282</v>
      </c>
      <c r="N56" s="33" t="s">
        <v>283</v>
      </c>
      <c r="O56" s="26" t="s">
        <v>370</v>
      </c>
      <c r="P56" s="30">
        <v>0</v>
      </c>
      <c r="Q56" s="30"/>
      <c r="R56" s="81">
        <v>0.5</v>
      </c>
      <c r="S56" s="26" t="s">
        <v>285</v>
      </c>
      <c r="T56" s="30"/>
      <c r="U56" s="77"/>
      <c r="V56" s="30">
        <v>0</v>
      </c>
      <c r="W56" s="26" t="s">
        <v>371</v>
      </c>
      <c r="X56" s="27" t="s">
        <v>372</v>
      </c>
      <c r="Y56" s="35" t="s">
        <v>49</v>
      </c>
      <c r="Z56" s="80" t="s">
        <v>266</v>
      </c>
      <c r="AA56" s="33" t="s">
        <v>283</v>
      </c>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row>
    <row r="57" spans="1:277" ht="234" customHeight="1" thickBot="1" x14ac:dyDescent="0.3">
      <c r="A57" s="24">
        <v>9</v>
      </c>
      <c r="B57" s="24">
        <f t="shared" si="0"/>
        <v>47</v>
      </c>
      <c r="C57" s="24">
        <v>1</v>
      </c>
      <c r="D57" s="67" t="s">
        <v>373</v>
      </c>
      <c r="E57" s="38" t="s">
        <v>374</v>
      </c>
      <c r="F57" s="39" t="s">
        <v>375</v>
      </c>
      <c r="G57" s="27" t="s">
        <v>327</v>
      </c>
      <c r="H57" s="29" t="s">
        <v>328</v>
      </c>
      <c r="I57" s="24">
        <v>2</v>
      </c>
      <c r="J57" s="31">
        <v>44562</v>
      </c>
      <c r="K57" s="31">
        <v>44742</v>
      </c>
      <c r="L57" s="69">
        <v>24</v>
      </c>
      <c r="M57" s="28" t="s">
        <v>329</v>
      </c>
      <c r="N57" s="33" t="s">
        <v>143</v>
      </c>
      <c r="O57" s="26" t="s">
        <v>376</v>
      </c>
      <c r="P57" s="24">
        <v>2</v>
      </c>
      <c r="Q57" s="24"/>
      <c r="R57" s="84">
        <v>1</v>
      </c>
      <c r="S57" s="85" t="s">
        <v>377</v>
      </c>
      <c r="T57" s="86"/>
      <c r="U57" s="77"/>
      <c r="V57" s="24">
        <v>2</v>
      </c>
      <c r="W57" s="58" t="s">
        <v>378</v>
      </c>
      <c r="X57" s="299" t="s">
        <v>379</v>
      </c>
      <c r="Y57" s="35" t="s">
        <v>49</v>
      </c>
      <c r="Z57" s="72" t="s">
        <v>234</v>
      </c>
      <c r="AA57" s="33" t="s">
        <v>143</v>
      </c>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1"/>
      <c r="JP57" s="1"/>
      <c r="JQ57" s="1"/>
    </row>
    <row r="58" spans="1:277" ht="219" customHeight="1" thickBot="1" x14ac:dyDescent="0.3">
      <c r="A58" s="24">
        <v>0</v>
      </c>
      <c r="B58" s="24">
        <f t="shared" si="0"/>
        <v>48</v>
      </c>
      <c r="C58" s="24"/>
      <c r="D58" s="67" t="s">
        <v>380</v>
      </c>
      <c r="E58" s="38" t="s">
        <v>374</v>
      </c>
      <c r="F58" s="39" t="s">
        <v>375</v>
      </c>
      <c r="G58" s="27" t="s">
        <v>335</v>
      </c>
      <c r="H58" s="29" t="s">
        <v>317</v>
      </c>
      <c r="I58" s="24">
        <v>2</v>
      </c>
      <c r="J58" s="31">
        <v>44562</v>
      </c>
      <c r="K58" s="31">
        <v>44926</v>
      </c>
      <c r="L58" s="69">
        <v>91</v>
      </c>
      <c r="M58" s="28" t="s">
        <v>329</v>
      </c>
      <c r="N58" s="33" t="s">
        <v>143</v>
      </c>
      <c r="O58" s="26" t="s">
        <v>381</v>
      </c>
      <c r="P58" s="24">
        <v>1</v>
      </c>
      <c r="Q58" s="24"/>
      <c r="R58" s="84">
        <v>1</v>
      </c>
      <c r="S58" s="85" t="s">
        <v>339</v>
      </c>
      <c r="T58" s="30"/>
      <c r="U58" s="77"/>
      <c r="V58" s="24">
        <v>1</v>
      </c>
      <c r="W58" s="87" t="s">
        <v>338</v>
      </c>
      <c r="X58" s="78" t="s">
        <v>339</v>
      </c>
      <c r="Y58" s="88" t="s">
        <v>49</v>
      </c>
      <c r="Z58" s="79" t="s">
        <v>259</v>
      </c>
      <c r="AA58" s="33" t="s">
        <v>143</v>
      </c>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row>
    <row r="59" spans="1:277" ht="218.25" customHeight="1" x14ac:dyDescent="0.25">
      <c r="A59" s="24">
        <v>0</v>
      </c>
      <c r="B59" s="24">
        <f t="shared" si="0"/>
        <v>49</v>
      </c>
      <c r="C59" s="24"/>
      <c r="D59" s="67" t="s">
        <v>382</v>
      </c>
      <c r="E59" s="38" t="s">
        <v>374</v>
      </c>
      <c r="F59" s="39" t="s">
        <v>375</v>
      </c>
      <c r="G59" s="27" t="s">
        <v>383</v>
      </c>
      <c r="H59" s="29" t="s">
        <v>310</v>
      </c>
      <c r="I59" s="24">
        <v>1</v>
      </c>
      <c r="J59" s="31">
        <v>44562</v>
      </c>
      <c r="K59" s="31">
        <v>44742</v>
      </c>
      <c r="L59" s="69">
        <v>24</v>
      </c>
      <c r="M59" s="28" t="s">
        <v>311</v>
      </c>
      <c r="N59" s="33" t="s">
        <v>42</v>
      </c>
      <c r="O59" s="34" t="s">
        <v>384</v>
      </c>
      <c r="P59" s="24">
        <v>1</v>
      </c>
      <c r="Q59" s="24"/>
      <c r="R59" s="36" t="s">
        <v>45</v>
      </c>
      <c r="S59" s="36" t="s">
        <v>45</v>
      </c>
      <c r="T59" s="30"/>
      <c r="U59" s="71"/>
      <c r="V59" s="24">
        <v>1</v>
      </c>
      <c r="W59" s="34" t="s">
        <v>385</v>
      </c>
      <c r="X59" s="28" t="s">
        <v>386</v>
      </c>
      <c r="Y59" s="35" t="s">
        <v>49</v>
      </c>
      <c r="Z59" s="41" t="s">
        <v>199</v>
      </c>
      <c r="AA59" s="33" t="s">
        <v>42</v>
      </c>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row>
    <row r="60" spans="1:277" ht="221.25" customHeight="1" x14ac:dyDescent="0.25">
      <c r="A60" s="24">
        <v>0</v>
      </c>
      <c r="B60" s="24">
        <f t="shared" si="0"/>
        <v>50</v>
      </c>
      <c r="C60" s="24"/>
      <c r="D60" s="67" t="s">
        <v>387</v>
      </c>
      <c r="E60" s="38" t="s">
        <v>374</v>
      </c>
      <c r="F60" s="39" t="s">
        <v>375</v>
      </c>
      <c r="G60" s="27" t="s">
        <v>388</v>
      </c>
      <c r="H60" s="29" t="s">
        <v>317</v>
      </c>
      <c r="I60" s="24">
        <v>2</v>
      </c>
      <c r="J60" s="31">
        <v>44562</v>
      </c>
      <c r="K60" s="31">
        <v>44926</v>
      </c>
      <c r="L60" s="69">
        <v>91</v>
      </c>
      <c r="M60" s="28" t="s">
        <v>304</v>
      </c>
      <c r="N60" s="33" t="s">
        <v>42</v>
      </c>
      <c r="O60" s="34" t="s">
        <v>389</v>
      </c>
      <c r="P60" s="24">
        <v>0</v>
      </c>
      <c r="Q60" s="24"/>
      <c r="R60" s="36" t="s">
        <v>45</v>
      </c>
      <c r="S60" s="36" t="s">
        <v>45</v>
      </c>
      <c r="T60" s="30"/>
      <c r="U60" s="71"/>
      <c r="V60" s="24">
        <v>0</v>
      </c>
      <c r="W60" s="78" t="s">
        <v>257</v>
      </c>
      <c r="X60" s="78" t="s">
        <v>319</v>
      </c>
      <c r="Y60" s="35" t="s">
        <v>49</v>
      </c>
      <c r="Z60" s="80" t="s">
        <v>266</v>
      </c>
      <c r="AA60" s="33" t="s">
        <v>42</v>
      </c>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row>
    <row r="61" spans="1:277" ht="218.25" customHeight="1" thickBot="1" x14ac:dyDescent="0.3">
      <c r="A61" s="24">
        <v>0</v>
      </c>
      <c r="B61" s="24">
        <f t="shared" si="0"/>
        <v>51</v>
      </c>
      <c r="C61" s="24"/>
      <c r="D61" s="67" t="s">
        <v>390</v>
      </c>
      <c r="E61" s="38" t="s">
        <v>374</v>
      </c>
      <c r="F61" s="39" t="s">
        <v>375</v>
      </c>
      <c r="G61" s="27" t="s">
        <v>280</v>
      </c>
      <c r="H61" s="29" t="s">
        <v>281</v>
      </c>
      <c r="I61" s="68" t="s">
        <v>249</v>
      </c>
      <c r="J61" s="31">
        <v>44562</v>
      </c>
      <c r="K61" s="31">
        <v>44926</v>
      </c>
      <c r="L61" s="69">
        <v>91</v>
      </c>
      <c r="M61" s="28" t="s">
        <v>282</v>
      </c>
      <c r="N61" s="33" t="s">
        <v>283</v>
      </c>
      <c r="O61" s="26" t="s">
        <v>391</v>
      </c>
      <c r="P61" s="30">
        <v>0</v>
      </c>
      <c r="Q61" s="30"/>
      <c r="R61" s="81">
        <v>0.5</v>
      </c>
      <c r="S61" s="26" t="s">
        <v>285</v>
      </c>
      <c r="T61" s="30"/>
      <c r="U61" s="77"/>
      <c r="V61" s="30">
        <v>0</v>
      </c>
      <c r="W61" s="26" t="s">
        <v>392</v>
      </c>
      <c r="X61" s="27" t="s">
        <v>393</v>
      </c>
      <c r="Y61" s="35" t="s">
        <v>49</v>
      </c>
      <c r="Z61" s="80" t="s">
        <v>266</v>
      </c>
      <c r="AA61" s="33" t="s">
        <v>283</v>
      </c>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row>
    <row r="62" spans="1:277" ht="218.25" customHeight="1" thickBot="1" x14ac:dyDescent="0.3">
      <c r="A62" s="24">
        <v>10</v>
      </c>
      <c r="B62" s="24">
        <f t="shared" si="0"/>
        <v>52</v>
      </c>
      <c r="C62" s="24">
        <v>1</v>
      </c>
      <c r="D62" s="67" t="s">
        <v>394</v>
      </c>
      <c r="E62" s="38" t="s">
        <v>395</v>
      </c>
      <c r="F62" s="39" t="s">
        <v>396</v>
      </c>
      <c r="G62" s="27" t="s">
        <v>397</v>
      </c>
      <c r="H62" s="29" t="s">
        <v>328</v>
      </c>
      <c r="I62" s="24">
        <v>2</v>
      </c>
      <c r="J62" s="31">
        <v>44562</v>
      </c>
      <c r="K62" s="31">
        <v>44742</v>
      </c>
      <c r="L62" s="69">
        <v>24</v>
      </c>
      <c r="M62" s="28" t="s">
        <v>329</v>
      </c>
      <c r="N62" s="33" t="s">
        <v>143</v>
      </c>
      <c r="O62" s="26" t="s">
        <v>398</v>
      </c>
      <c r="P62" s="24">
        <v>2</v>
      </c>
      <c r="Q62" s="24"/>
      <c r="R62" s="84">
        <v>1</v>
      </c>
      <c r="S62" s="85" t="s">
        <v>399</v>
      </c>
      <c r="T62" s="86"/>
      <c r="U62" s="77"/>
      <c r="V62" s="24">
        <v>2</v>
      </c>
      <c r="W62" s="58" t="s">
        <v>400</v>
      </c>
      <c r="X62" s="299" t="s">
        <v>401</v>
      </c>
      <c r="Y62" s="35" t="s">
        <v>49</v>
      </c>
      <c r="Z62" s="72" t="s">
        <v>234</v>
      </c>
      <c r="AA62" s="33" t="s">
        <v>143</v>
      </c>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row>
    <row r="63" spans="1:277" ht="149.25" customHeight="1" thickBot="1" x14ac:dyDescent="0.3">
      <c r="A63" s="24">
        <v>0</v>
      </c>
      <c r="B63" s="24">
        <f t="shared" si="0"/>
        <v>53</v>
      </c>
      <c r="C63" s="24"/>
      <c r="D63" s="67" t="s">
        <v>402</v>
      </c>
      <c r="E63" s="38" t="s">
        <v>395</v>
      </c>
      <c r="F63" s="39" t="s">
        <v>396</v>
      </c>
      <c r="G63" s="27" t="s">
        <v>335</v>
      </c>
      <c r="H63" s="29" t="s">
        <v>317</v>
      </c>
      <c r="I63" s="24">
        <v>2</v>
      </c>
      <c r="J63" s="31">
        <v>44562</v>
      </c>
      <c r="K63" s="31">
        <v>44926</v>
      </c>
      <c r="L63" s="69">
        <v>91</v>
      </c>
      <c r="M63" s="28" t="s">
        <v>329</v>
      </c>
      <c r="N63" s="33" t="s">
        <v>143</v>
      </c>
      <c r="O63" s="26" t="s">
        <v>403</v>
      </c>
      <c r="P63" s="24">
        <v>1</v>
      </c>
      <c r="Q63" s="24"/>
      <c r="R63" s="84">
        <v>1</v>
      </c>
      <c r="S63" s="85" t="s">
        <v>339</v>
      </c>
      <c r="T63" s="30"/>
      <c r="U63" s="77"/>
      <c r="V63" s="24">
        <v>1</v>
      </c>
      <c r="W63" s="87" t="s">
        <v>338</v>
      </c>
      <c r="X63" s="78" t="s">
        <v>339</v>
      </c>
      <c r="Y63" s="88" t="s">
        <v>49</v>
      </c>
      <c r="Z63" s="79" t="s">
        <v>259</v>
      </c>
      <c r="AA63" s="33" t="s">
        <v>143</v>
      </c>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row>
    <row r="64" spans="1:277" ht="160.5" customHeight="1" x14ac:dyDescent="0.25">
      <c r="A64" s="24">
        <v>0</v>
      </c>
      <c r="B64" s="24">
        <f t="shared" si="0"/>
        <v>54</v>
      </c>
      <c r="C64" s="24"/>
      <c r="D64" s="67" t="s">
        <v>404</v>
      </c>
      <c r="E64" s="38" t="s">
        <v>395</v>
      </c>
      <c r="F64" s="39" t="s">
        <v>396</v>
      </c>
      <c r="G64" s="27" t="s">
        <v>405</v>
      </c>
      <c r="H64" s="29" t="s">
        <v>297</v>
      </c>
      <c r="I64" s="30">
        <v>1</v>
      </c>
      <c r="J64" s="31">
        <v>44562</v>
      </c>
      <c r="K64" s="31">
        <v>44926</v>
      </c>
      <c r="L64" s="69">
        <v>91</v>
      </c>
      <c r="M64" s="28" t="s">
        <v>41</v>
      </c>
      <c r="N64" s="33" t="s">
        <v>42</v>
      </c>
      <c r="O64" s="34" t="s">
        <v>406</v>
      </c>
      <c r="P64" s="30">
        <v>0.6</v>
      </c>
      <c r="Q64" s="30"/>
      <c r="R64" s="36" t="s">
        <v>45</v>
      </c>
      <c r="S64" s="36" t="s">
        <v>45</v>
      </c>
      <c r="T64" s="30"/>
      <c r="U64" s="71"/>
      <c r="V64" s="30">
        <v>0.6</v>
      </c>
      <c r="W64" s="27" t="s">
        <v>299</v>
      </c>
      <c r="X64" s="27" t="s">
        <v>407</v>
      </c>
      <c r="Y64" s="35" t="s">
        <v>118</v>
      </c>
      <c r="Z64" s="79" t="s">
        <v>259</v>
      </c>
      <c r="AA64" s="33" t="s">
        <v>42</v>
      </c>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row>
    <row r="65" spans="1:277" ht="179.25" customHeight="1" x14ac:dyDescent="0.25">
      <c r="A65" s="24">
        <v>0</v>
      </c>
      <c r="B65" s="24">
        <f t="shared" si="0"/>
        <v>55</v>
      </c>
      <c r="C65" s="24"/>
      <c r="D65" s="67" t="s">
        <v>408</v>
      </c>
      <c r="E65" s="38" t="s">
        <v>395</v>
      </c>
      <c r="F65" s="39" t="s">
        <v>396</v>
      </c>
      <c r="G65" s="27" t="s">
        <v>409</v>
      </c>
      <c r="H65" s="29" t="s">
        <v>303</v>
      </c>
      <c r="I65" s="24">
        <v>1</v>
      </c>
      <c r="J65" s="31">
        <v>44562</v>
      </c>
      <c r="K65" s="31">
        <v>44742</v>
      </c>
      <c r="L65" s="69">
        <v>24</v>
      </c>
      <c r="M65" s="28" t="s">
        <v>311</v>
      </c>
      <c r="N65" s="33" t="s">
        <v>42</v>
      </c>
      <c r="O65" s="26" t="s">
        <v>410</v>
      </c>
      <c r="P65" s="24">
        <v>1</v>
      </c>
      <c r="Q65" s="24"/>
      <c r="R65" s="36" t="s">
        <v>45</v>
      </c>
      <c r="S65" s="36" t="s">
        <v>45</v>
      </c>
      <c r="T65" s="30"/>
      <c r="U65" s="77"/>
      <c r="V65" s="24">
        <v>1</v>
      </c>
      <c r="W65" s="26" t="s">
        <v>411</v>
      </c>
      <c r="X65" s="27" t="s">
        <v>412</v>
      </c>
      <c r="Y65" s="35" t="s">
        <v>49</v>
      </c>
      <c r="Z65" s="41" t="s">
        <v>199</v>
      </c>
      <c r="AA65" s="33" t="s">
        <v>42</v>
      </c>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row>
    <row r="66" spans="1:277" ht="155.25" customHeight="1" x14ac:dyDescent="0.25">
      <c r="A66" s="24">
        <v>0</v>
      </c>
      <c r="B66" s="24">
        <f t="shared" si="0"/>
        <v>56</v>
      </c>
      <c r="C66" s="24"/>
      <c r="D66" s="67" t="s">
        <v>413</v>
      </c>
      <c r="E66" s="38" t="s">
        <v>395</v>
      </c>
      <c r="F66" s="39" t="s">
        <v>396</v>
      </c>
      <c r="G66" s="27" t="s">
        <v>414</v>
      </c>
      <c r="H66" s="29" t="s">
        <v>310</v>
      </c>
      <c r="I66" s="24">
        <v>1</v>
      </c>
      <c r="J66" s="31">
        <v>44562</v>
      </c>
      <c r="K66" s="31">
        <v>44742</v>
      </c>
      <c r="L66" s="69">
        <v>24</v>
      </c>
      <c r="M66" s="28" t="s">
        <v>311</v>
      </c>
      <c r="N66" s="33" t="s">
        <v>42</v>
      </c>
      <c r="O66" s="26" t="s">
        <v>415</v>
      </c>
      <c r="P66" s="24">
        <v>1</v>
      </c>
      <c r="Q66" s="24"/>
      <c r="R66" s="36" t="s">
        <v>45</v>
      </c>
      <c r="S66" s="36" t="s">
        <v>45</v>
      </c>
      <c r="T66" s="30"/>
      <c r="U66" s="77"/>
      <c r="V66" s="24">
        <v>1</v>
      </c>
      <c r="W66" s="26" t="s">
        <v>416</v>
      </c>
      <c r="X66" s="27" t="s">
        <v>417</v>
      </c>
      <c r="Y66" s="35" t="s">
        <v>49</v>
      </c>
      <c r="Z66" s="41" t="s">
        <v>199</v>
      </c>
      <c r="AA66" s="33" t="s">
        <v>42</v>
      </c>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row>
    <row r="67" spans="1:277" ht="150.75" customHeight="1" x14ac:dyDescent="0.25">
      <c r="A67" s="24">
        <v>0</v>
      </c>
      <c r="B67" s="24">
        <f t="shared" si="0"/>
        <v>57</v>
      </c>
      <c r="C67" s="24"/>
      <c r="D67" s="67" t="s">
        <v>418</v>
      </c>
      <c r="E67" s="38" t="s">
        <v>395</v>
      </c>
      <c r="F67" s="39" t="s">
        <v>396</v>
      </c>
      <c r="G67" s="27" t="s">
        <v>316</v>
      </c>
      <c r="H67" s="29" t="s">
        <v>317</v>
      </c>
      <c r="I67" s="24">
        <v>2</v>
      </c>
      <c r="J67" s="31">
        <v>44562</v>
      </c>
      <c r="K67" s="31">
        <v>44926</v>
      </c>
      <c r="L67" s="69">
        <v>91</v>
      </c>
      <c r="M67" s="28" t="s">
        <v>304</v>
      </c>
      <c r="N67" s="33" t="s">
        <v>42</v>
      </c>
      <c r="O67" s="34" t="s">
        <v>419</v>
      </c>
      <c r="P67" s="24">
        <v>0</v>
      </c>
      <c r="Q67" s="24"/>
      <c r="R67" s="36" t="s">
        <v>45</v>
      </c>
      <c r="S67" s="36" t="s">
        <v>45</v>
      </c>
      <c r="T67" s="30"/>
      <c r="U67" s="71"/>
      <c r="V67" s="24">
        <v>0</v>
      </c>
      <c r="W67" s="78" t="s">
        <v>257</v>
      </c>
      <c r="X67" s="78" t="s">
        <v>319</v>
      </c>
      <c r="Y67" s="35" t="s">
        <v>49</v>
      </c>
      <c r="Z67" s="80" t="s">
        <v>266</v>
      </c>
      <c r="AA67" s="33" t="s">
        <v>42</v>
      </c>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row>
    <row r="68" spans="1:277" ht="163.5" customHeight="1" x14ac:dyDescent="0.25">
      <c r="A68" s="24">
        <v>0</v>
      </c>
      <c r="B68" s="24">
        <f t="shared" si="0"/>
        <v>58</v>
      </c>
      <c r="C68" s="24"/>
      <c r="D68" s="67" t="s">
        <v>420</v>
      </c>
      <c r="E68" s="38" t="s">
        <v>395</v>
      </c>
      <c r="F68" s="39" t="s">
        <v>396</v>
      </c>
      <c r="G68" s="27" t="s">
        <v>254</v>
      </c>
      <c r="H68" s="29" t="s">
        <v>255</v>
      </c>
      <c r="I68" s="68" t="s">
        <v>249</v>
      </c>
      <c r="J68" s="31">
        <v>44562</v>
      </c>
      <c r="K68" s="31">
        <v>44926</v>
      </c>
      <c r="L68" s="69">
        <v>91</v>
      </c>
      <c r="M68" s="28" t="s">
        <v>361</v>
      </c>
      <c r="N68" s="33" t="s">
        <v>100</v>
      </c>
      <c r="O68" s="34" t="s">
        <v>421</v>
      </c>
      <c r="P68" s="30">
        <v>0.16</v>
      </c>
      <c r="Q68" s="30"/>
      <c r="R68" s="36" t="s">
        <v>45</v>
      </c>
      <c r="S68" s="36" t="s">
        <v>45</v>
      </c>
      <c r="T68" s="30"/>
      <c r="U68" s="71"/>
      <c r="V68" s="30">
        <v>0.16</v>
      </c>
      <c r="W68" s="78" t="s">
        <v>257</v>
      </c>
      <c r="X68" s="27" t="s">
        <v>258</v>
      </c>
      <c r="Y68" s="35" t="s">
        <v>118</v>
      </c>
      <c r="Z68" s="79" t="s">
        <v>259</v>
      </c>
      <c r="AA68" s="33" t="s">
        <v>100</v>
      </c>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row>
    <row r="69" spans="1:277" ht="252.75" customHeight="1" x14ac:dyDescent="0.25">
      <c r="A69" s="24">
        <v>11</v>
      </c>
      <c r="B69" s="24">
        <f t="shared" si="0"/>
        <v>59</v>
      </c>
      <c r="C69" s="24">
        <v>1</v>
      </c>
      <c r="D69" s="67" t="s">
        <v>422</v>
      </c>
      <c r="E69" s="38" t="s">
        <v>423</v>
      </c>
      <c r="F69" s="39" t="s">
        <v>424</v>
      </c>
      <c r="G69" s="27" t="s">
        <v>291</v>
      </c>
      <c r="H69" s="29" t="s">
        <v>292</v>
      </c>
      <c r="I69" s="30">
        <v>1</v>
      </c>
      <c r="J69" s="31">
        <v>44562</v>
      </c>
      <c r="K69" s="31">
        <v>44926</v>
      </c>
      <c r="L69" s="69">
        <v>91</v>
      </c>
      <c r="M69" s="28" t="s">
        <v>41</v>
      </c>
      <c r="N69" s="33" t="s">
        <v>42</v>
      </c>
      <c r="O69" s="34" t="s">
        <v>425</v>
      </c>
      <c r="P69" s="30">
        <v>0.5</v>
      </c>
      <c r="Q69" s="30"/>
      <c r="R69" s="36" t="s">
        <v>45</v>
      </c>
      <c r="S69" s="36" t="s">
        <v>45</v>
      </c>
      <c r="T69" s="30"/>
      <c r="U69" s="71"/>
      <c r="V69" s="30">
        <v>0.5</v>
      </c>
      <c r="W69" s="78" t="s">
        <v>257</v>
      </c>
      <c r="X69" s="78" t="s">
        <v>294</v>
      </c>
      <c r="Y69" s="35" t="s">
        <v>49</v>
      </c>
      <c r="Z69" s="79" t="s">
        <v>259</v>
      </c>
      <c r="AA69" s="33" t="s">
        <v>42</v>
      </c>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row>
    <row r="70" spans="1:277" ht="355.5" customHeight="1" x14ac:dyDescent="0.25">
      <c r="A70" s="24">
        <v>0</v>
      </c>
      <c r="B70" s="24">
        <f t="shared" si="0"/>
        <v>60</v>
      </c>
      <c r="C70" s="24"/>
      <c r="D70" s="67" t="s">
        <v>426</v>
      </c>
      <c r="E70" s="38" t="s">
        <v>423</v>
      </c>
      <c r="F70" s="39" t="s">
        <v>424</v>
      </c>
      <c r="G70" s="27" t="s">
        <v>427</v>
      </c>
      <c r="H70" s="29" t="s">
        <v>303</v>
      </c>
      <c r="I70" s="24">
        <v>1</v>
      </c>
      <c r="J70" s="31">
        <v>44562</v>
      </c>
      <c r="K70" s="31">
        <v>44742</v>
      </c>
      <c r="L70" s="69">
        <v>24</v>
      </c>
      <c r="M70" s="28" t="s">
        <v>304</v>
      </c>
      <c r="N70" s="33" t="s">
        <v>42</v>
      </c>
      <c r="O70" s="26" t="s">
        <v>428</v>
      </c>
      <c r="P70" s="24">
        <v>1</v>
      </c>
      <c r="Q70" s="24"/>
      <c r="R70" s="36" t="s">
        <v>45</v>
      </c>
      <c r="S70" s="36" t="s">
        <v>45</v>
      </c>
      <c r="T70" s="30"/>
      <c r="U70" s="77"/>
      <c r="V70" s="24">
        <v>1</v>
      </c>
      <c r="W70" s="26" t="s">
        <v>429</v>
      </c>
      <c r="X70" s="27" t="s">
        <v>430</v>
      </c>
      <c r="Y70" s="35" t="s">
        <v>49</v>
      </c>
      <c r="Z70" s="72" t="s">
        <v>234</v>
      </c>
      <c r="AA70" s="33" t="s">
        <v>42</v>
      </c>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c r="IW70" s="1"/>
      <c r="IX70" s="1"/>
      <c r="IY70" s="1"/>
      <c r="IZ70" s="1"/>
      <c r="JA70" s="1"/>
      <c r="JB70" s="1"/>
      <c r="JC70" s="1"/>
      <c r="JD70" s="1"/>
      <c r="JE70" s="1"/>
      <c r="JF70" s="1"/>
      <c r="JG70" s="1"/>
      <c r="JH70" s="1"/>
      <c r="JI70" s="1"/>
      <c r="JJ70" s="1"/>
      <c r="JK70" s="1"/>
      <c r="JL70" s="1"/>
      <c r="JM70" s="1"/>
      <c r="JN70" s="1"/>
      <c r="JO70" s="1"/>
      <c r="JP70" s="1"/>
      <c r="JQ70" s="1"/>
    </row>
    <row r="71" spans="1:277" ht="251.25" customHeight="1" x14ac:dyDescent="0.25">
      <c r="A71" s="24">
        <v>0</v>
      </c>
      <c r="B71" s="24">
        <f t="shared" si="0"/>
        <v>61</v>
      </c>
      <c r="C71" s="24"/>
      <c r="D71" s="67" t="s">
        <v>431</v>
      </c>
      <c r="E71" s="38" t="s">
        <v>423</v>
      </c>
      <c r="F71" s="39" t="s">
        <v>424</v>
      </c>
      <c r="G71" s="27" t="s">
        <v>432</v>
      </c>
      <c r="H71" s="29" t="s">
        <v>317</v>
      </c>
      <c r="I71" s="24">
        <v>2</v>
      </c>
      <c r="J71" s="31">
        <v>44562</v>
      </c>
      <c r="K71" s="31">
        <v>44926</v>
      </c>
      <c r="L71" s="69">
        <v>91</v>
      </c>
      <c r="M71" s="28" t="s">
        <v>304</v>
      </c>
      <c r="N71" s="33" t="s">
        <v>42</v>
      </c>
      <c r="O71" s="34" t="s">
        <v>433</v>
      </c>
      <c r="P71" s="24">
        <v>0</v>
      </c>
      <c r="Q71" s="24"/>
      <c r="R71" s="36" t="s">
        <v>45</v>
      </c>
      <c r="S71" s="36" t="s">
        <v>45</v>
      </c>
      <c r="T71" s="30"/>
      <c r="U71" s="71"/>
      <c r="V71" s="24">
        <v>0</v>
      </c>
      <c r="W71" s="78" t="s">
        <v>257</v>
      </c>
      <c r="X71" s="78" t="s">
        <v>319</v>
      </c>
      <c r="Y71" s="35" t="s">
        <v>49</v>
      </c>
      <c r="Z71" s="80" t="s">
        <v>266</v>
      </c>
      <c r="AA71" s="33" t="s">
        <v>42</v>
      </c>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c r="IW71" s="1"/>
      <c r="IX71" s="1"/>
      <c r="IY71" s="1"/>
      <c r="IZ71" s="1"/>
      <c r="JA71" s="1"/>
      <c r="JB71" s="1"/>
      <c r="JC71" s="1"/>
      <c r="JD71" s="1"/>
      <c r="JE71" s="1"/>
      <c r="JF71" s="1"/>
      <c r="JG71" s="1"/>
      <c r="JH71" s="1"/>
      <c r="JI71" s="1"/>
      <c r="JJ71" s="1"/>
      <c r="JK71" s="1"/>
      <c r="JL71" s="1"/>
      <c r="JM71" s="1"/>
      <c r="JN71" s="1"/>
      <c r="JO71" s="1"/>
      <c r="JP71" s="1"/>
      <c r="JQ71" s="1"/>
    </row>
    <row r="72" spans="1:277" ht="260.25" customHeight="1" x14ac:dyDescent="0.25">
      <c r="A72" s="24">
        <v>0</v>
      </c>
      <c r="B72" s="24">
        <f t="shared" si="0"/>
        <v>62</v>
      </c>
      <c r="C72" s="24"/>
      <c r="D72" s="67" t="s">
        <v>434</v>
      </c>
      <c r="E72" s="38" t="s">
        <v>423</v>
      </c>
      <c r="F72" s="39" t="s">
        <v>424</v>
      </c>
      <c r="G72" s="27" t="s">
        <v>280</v>
      </c>
      <c r="H72" s="29" t="s">
        <v>281</v>
      </c>
      <c r="I72" s="68" t="s">
        <v>249</v>
      </c>
      <c r="J72" s="31">
        <v>44562</v>
      </c>
      <c r="K72" s="31">
        <v>44926</v>
      </c>
      <c r="L72" s="69">
        <v>91</v>
      </c>
      <c r="M72" s="28" t="s">
        <v>282</v>
      </c>
      <c r="N72" s="33" t="s">
        <v>283</v>
      </c>
      <c r="O72" s="26" t="s">
        <v>435</v>
      </c>
      <c r="P72" s="30">
        <v>0</v>
      </c>
      <c r="Q72" s="30"/>
      <c r="R72" s="81">
        <v>0.5</v>
      </c>
      <c r="S72" s="26" t="s">
        <v>285</v>
      </c>
      <c r="T72" s="30"/>
      <c r="U72" s="77"/>
      <c r="V72" s="30">
        <v>0</v>
      </c>
      <c r="W72" s="26" t="s">
        <v>436</v>
      </c>
      <c r="X72" s="28" t="s">
        <v>437</v>
      </c>
      <c r="Y72" s="35" t="s">
        <v>49</v>
      </c>
      <c r="Z72" s="80" t="s">
        <v>266</v>
      </c>
      <c r="AA72" s="33" t="s">
        <v>283</v>
      </c>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c r="IW72" s="1"/>
      <c r="IX72" s="1"/>
      <c r="IY72" s="1"/>
      <c r="IZ72" s="1"/>
      <c r="JA72" s="1"/>
      <c r="JB72" s="1"/>
      <c r="JC72" s="1"/>
      <c r="JD72" s="1"/>
      <c r="JE72" s="1"/>
      <c r="JF72" s="1"/>
      <c r="JG72" s="1"/>
      <c r="JH72" s="1"/>
      <c r="JI72" s="1"/>
      <c r="JJ72" s="1"/>
      <c r="JK72" s="1"/>
      <c r="JL72" s="1"/>
      <c r="JM72" s="1"/>
      <c r="JN72" s="1"/>
      <c r="JO72" s="1"/>
      <c r="JP72" s="1"/>
      <c r="JQ72" s="1"/>
    </row>
    <row r="73" spans="1:277" ht="126.75" customHeight="1" x14ac:dyDescent="0.25">
      <c r="A73" s="24">
        <v>12</v>
      </c>
      <c r="B73" s="24">
        <f t="shared" si="0"/>
        <v>63</v>
      </c>
      <c r="C73" s="24">
        <v>1</v>
      </c>
      <c r="D73" s="67" t="s">
        <v>438</v>
      </c>
      <c r="E73" s="38" t="s">
        <v>439</v>
      </c>
      <c r="F73" s="39" t="s">
        <v>440</v>
      </c>
      <c r="G73" s="27" t="s">
        <v>441</v>
      </c>
      <c r="H73" s="29" t="s">
        <v>442</v>
      </c>
      <c r="I73" s="24">
        <v>1</v>
      </c>
      <c r="J73" s="31">
        <v>44562</v>
      </c>
      <c r="K73" s="31">
        <v>44651</v>
      </c>
      <c r="L73" s="69">
        <v>12</v>
      </c>
      <c r="M73" s="28" t="s">
        <v>304</v>
      </c>
      <c r="N73" s="33" t="s">
        <v>42</v>
      </c>
      <c r="O73" s="34" t="s">
        <v>443</v>
      </c>
      <c r="P73" s="24">
        <v>1</v>
      </c>
      <c r="Q73" s="24"/>
      <c r="R73" s="36" t="s">
        <v>45</v>
      </c>
      <c r="S73" s="36" t="s">
        <v>45</v>
      </c>
      <c r="T73" s="30"/>
      <c r="U73" s="71"/>
      <c r="V73" s="24">
        <v>1</v>
      </c>
      <c r="W73" s="34" t="s">
        <v>444</v>
      </c>
      <c r="X73" s="28" t="s">
        <v>445</v>
      </c>
      <c r="Y73" s="35" t="s">
        <v>49</v>
      </c>
      <c r="Z73" s="41" t="s">
        <v>199</v>
      </c>
      <c r="AA73" s="33" t="s">
        <v>42</v>
      </c>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row>
    <row r="74" spans="1:277" ht="179.25" customHeight="1" x14ac:dyDescent="0.25">
      <c r="A74" s="24">
        <v>0</v>
      </c>
      <c r="B74" s="24">
        <f t="shared" si="0"/>
        <v>64</v>
      </c>
      <c r="C74" s="24"/>
      <c r="D74" s="67" t="s">
        <v>446</v>
      </c>
      <c r="E74" s="38" t="s">
        <v>439</v>
      </c>
      <c r="F74" s="39" t="s">
        <v>440</v>
      </c>
      <c r="G74" s="27" t="s">
        <v>447</v>
      </c>
      <c r="H74" s="29" t="s">
        <v>303</v>
      </c>
      <c r="I74" s="24">
        <v>1</v>
      </c>
      <c r="J74" s="31">
        <v>44562</v>
      </c>
      <c r="K74" s="31">
        <v>44742</v>
      </c>
      <c r="L74" s="69">
        <v>24</v>
      </c>
      <c r="M74" s="28" t="s">
        <v>304</v>
      </c>
      <c r="N74" s="33" t="s">
        <v>42</v>
      </c>
      <c r="O74" s="26" t="s">
        <v>448</v>
      </c>
      <c r="P74" s="24">
        <v>1</v>
      </c>
      <c r="Q74" s="24"/>
      <c r="R74" s="36" t="s">
        <v>45</v>
      </c>
      <c r="S74" s="36" t="s">
        <v>45</v>
      </c>
      <c r="T74" s="30"/>
      <c r="U74" s="77"/>
      <c r="V74" s="24">
        <v>1</v>
      </c>
      <c r="W74" s="26" t="s">
        <v>449</v>
      </c>
      <c r="X74" s="27" t="s">
        <v>450</v>
      </c>
      <c r="Y74" s="35" t="s">
        <v>49</v>
      </c>
      <c r="Z74" s="41" t="s">
        <v>199</v>
      </c>
      <c r="AA74" s="33" t="s">
        <v>42</v>
      </c>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row>
    <row r="75" spans="1:277" ht="123" customHeight="1" x14ac:dyDescent="0.25">
      <c r="A75" s="24">
        <v>0</v>
      </c>
      <c r="B75" s="24">
        <f t="shared" si="0"/>
        <v>65</v>
      </c>
      <c r="C75" s="24"/>
      <c r="D75" s="67" t="s">
        <v>451</v>
      </c>
      <c r="E75" s="38" t="s">
        <v>439</v>
      </c>
      <c r="F75" s="39" t="s">
        <v>440</v>
      </c>
      <c r="G75" s="27" t="s">
        <v>452</v>
      </c>
      <c r="H75" s="29" t="s">
        <v>317</v>
      </c>
      <c r="I75" s="24">
        <v>2</v>
      </c>
      <c r="J75" s="31">
        <v>44562</v>
      </c>
      <c r="K75" s="31">
        <v>44926</v>
      </c>
      <c r="L75" s="69">
        <v>91</v>
      </c>
      <c r="M75" s="28" t="s">
        <v>304</v>
      </c>
      <c r="N75" s="33" t="s">
        <v>42</v>
      </c>
      <c r="O75" s="34" t="s">
        <v>453</v>
      </c>
      <c r="P75" s="24">
        <v>0</v>
      </c>
      <c r="Q75" s="24"/>
      <c r="R75" s="36" t="s">
        <v>45</v>
      </c>
      <c r="S75" s="36" t="s">
        <v>45</v>
      </c>
      <c r="T75" s="30"/>
      <c r="U75" s="71"/>
      <c r="V75" s="24">
        <v>0</v>
      </c>
      <c r="W75" s="78" t="s">
        <v>257</v>
      </c>
      <c r="X75" s="78" t="s">
        <v>319</v>
      </c>
      <c r="Y75" s="35" t="s">
        <v>49</v>
      </c>
      <c r="Z75" s="80" t="s">
        <v>266</v>
      </c>
      <c r="AA75" s="33" t="s">
        <v>42</v>
      </c>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row>
    <row r="76" spans="1:277" ht="186.75" customHeight="1" x14ac:dyDescent="0.25">
      <c r="A76" s="24">
        <v>13</v>
      </c>
      <c r="B76" s="24">
        <f t="shared" si="0"/>
        <v>66</v>
      </c>
      <c r="C76" s="24">
        <v>1</v>
      </c>
      <c r="D76" s="67" t="s">
        <v>454</v>
      </c>
      <c r="E76" s="38" t="s">
        <v>455</v>
      </c>
      <c r="F76" s="39" t="s">
        <v>456</v>
      </c>
      <c r="G76" s="27" t="s">
        <v>457</v>
      </c>
      <c r="H76" s="29" t="s">
        <v>458</v>
      </c>
      <c r="I76" s="24">
        <v>1</v>
      </c>
      <c r="J76" s="31">
        <v>44562</v>
      </c>
      <c r="K76" s="31">
        <v>44651</v>
      </c>
      <c r="L76" s="69">
        <v>12</v>
      </c>
      <c r="M76" s="28" t="s">
        <v>304</v>
      </c>
      <c r="N76" s="33" t="s">
        <v>42</v>
      </c>
      <c r="O76" s="58" t="s">
        <v>459</v>
      </c>
      <c r="P76" s="24">
        <v>1</v>
      </c>
      <c r="Q76" s="24"/>
      <c r="R76" s="36" t="s">
        <v>45</v>
      </c>
      <c r="S76" s="36" t="s">
        <v>45</v>
      </c>
      <c r="T76" s="30"/>
      <c r="U76" s="82"/>
      <c r="V76" s="24">
        <v>1</v>
      </c>
      <c r="W76" s="58" t="s">
        <v>460</v>
      </c>
      <c r="X76" s="299" t="s">
        <v>461</v>
      </c>
      <c r="Y76" s="35" t="s">
        <v>49</v>
      </c>
      <c r="Z76" s="41" t="s">
        <v>199</v>
      </c>
      <c r="AA76" s="33" t="s">
        <v>42</v>
      </c>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row>
    <row r="77" spans="1:277" ht="177" customHeight="1" x14ac:dyDescent="0.25">
      <c r="A77" s="24">
        <v>0</v>
      </c>
      <c r="B77" s="24">
        <f t="shared" si="0"/>
        <v>67</v>
      </c>
      <c r="C77" s="24"/>
      <c r="D77" s="67" t="s">
        <v>462</v>
      </c>
      <c r="E77" s="38" t="s">
        <v>455</v>
      </c>
      <c r="F77" s="39" t="s">
        <v>456</v>
      </c>
      <c r="G77" s="27" t="s">
        <v>463</v>
      </c>
      <c r="H77" s="29" t="s">
        <v>303</v>
      </c>
      <c r="I77" s="24">
        <v>1</v>
      </c>
      <c r="J77" s="31">
        <v>44562</v>
      </c>
      <c r="K77" s="31">
        <v>44742</v>
      </c>
      <c r="L77" s="69">
        <v>24</v>
      </c>
      <c r="M77" s="28" t="s">
        <v>304</v>
      </c>
      <c r="N77" s="33" t="s">
        <v>42</v>
      </c>
      <c r="O77" s="26" t="s">
        <v>464</v>
      </c>
      <c r="P77" s="24">
        <v>1</v>
      </c>
      <c r="Q77" s="24"/>
      <c r="R77" s="36" t="s">
        <v>45</v>
      </c>
      <c r="S77" s="36" t="s">
        <v>45</v>
      </c>
      <c r="T77" s="30"/>
      <c r="U77" s="77"/>
      <c r="V77" s="24">
        <v>1</v>
      </c>
      <c r="W77" s="26" t="s">
        <v>465</v>
      </c>
      <c r="X77" s="27" t="s">
        <v>466</v>
      </c>
      <c r="Y77" s="35" t="s">
        <v>49</v>
      </c>
      <c r="Z77" s="41" t="s">
        <v>199</v>
      </c>
      <c r="AA77" s="33" t="s">
        <v>42</v>
      </c>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row>
    <row r="78" spans="1:277" ht="202.5" customHeight="1" x14ac:dyDescent="0.25">
      <c r="A78" s="24">
        <v>0</v>
      </c>
      <c r="B78" s="24">
        <f t="shared" si="0"/>
        <v>68</v>
      </c>
      <c r="C78" s="24"/>
      <c r="D78" s="67" t="s">
        <v>467</v>
      </c>
      <c r="E78" s="38" t="s">
        <v>455</v>
      </c>
      <c r="F78" s="39" t="s">
        <v>456</v>
      </c>
      <c r="G78" s="27" t="s">
        <v>432</v>
      </c>
      <c r="H78" s="29" t="s">
        <v>317</v>
      </c>
      <c r="I78" s="24">
        <v>2</v>
      </c>
      <c r="J78" s="31">
        <v>44562</v>
      </c>
      <c r="K78" s="31">
        <v>44926</v>
      </c>
      <c r="L78" s="69">
        <v>91</v>
      </c>
      <c r="M78" s="28" t="s">
        <v>304</v>
      </c>
      <c r="N78" s="33" t="s">
        <v>42</v>
      </c>
      <c r="O78" s="34" t="s">
        <v>468</v>
      </c>
      <c r="P78" s="24">
        <v>0</v>
      </c>
      <c r="Q78" s="24"/>
      <c r="R78" s="36" t="s">
        <v>45</v>
      </c>
      <c r="S78" s="36" t="s">
        <v>45</v>
      </c>
      <c r="T78" s="30"/>
      <c r="U78" s="71"/>
      <c r="V78" s="24">
        <v>0</v>
      </c>
      <c r="W78" s="78" t="s">
        <v>257</v>
      </c>
      <c r="X78" s="78" t="s">
        <v>319</v>
      </c>
      <c r="Y78" s="35" t="s">
        <v>49</v>
      </c>
      <c r="Z78" s="80" t="s">
        <v>266</v>
      </c>
      <c r="AA78" s="33" t="s">
        <v>42</v>
      </c>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row>
    <row r="79" spans="1:277" ht="216" customHeight="1" thickBot="1" x14ac:dyDescent="0.3">
      <c r="A79" s="24">
        <v>0</v>
      </c>
      <c r="B79" s="24">
        <f t="shared" si="0"/>
        <v>69</v>
      </c>
      <c r="C79" s="24"/>
      <c r="D79" s="67" t="s">
        <v>469</v>
      </c>
      <c r="E79" s="34" t="s">
        <v>455</v>
      </c>
      <c r="F79" s="39" t="s">
        <v>456</v>
      </c>
      <c r="G79" s="27" t="s">
        <v>280</v>
      </c>
      <c r="H79" s="29" t="s">
        <v>281</v>
      </c>
      <c r="I79" s="68" t="s">
        <v>249</v>
      </c>
      <c r="J79" s="31">
        <v>44562</v>
      </c>
      <c r="K79" s="31">
        <v>44926</v>
      </c>
      <c r="L79" s="69">
        <v>91</v>
      </c>
      <c r="M79" s="28" t="s">
        <v>282</v>
      </c>
      <c r="N79" s="33" t="s">
        <v>283</v>
      </c>
      <c r="O79" s="26" t="s">
        <v>470</v>
      </c>
      <c r="P79" s="30">
        <v>0</v>
      </c>
      <c r="Q79" s="30"/>
      <c r="R79" s="81">
        <v>0.5</v>
      </c>
      <c r="S79" s="26" t="s">
        <v>285</v>
      </c>
      <c r="T79" s="30"/>
      <c r="U79" s="77"/>
      <c r="V79" s="30">
        <v>0</v>
      </c>
      <c r="W79" s="26" t="s">
        <v>471</v>
      </c>
      <c r="X79" s="27" t="s">
        <v>472</v>
      </c>
      <c r="Y79" s="35" t="s">
        <v>49</v>
      </c>
      <c r="Z79" s="80" t="s">
        <v>266</v>
      </c>
      <c r="AA79" s="33" t="s">
        <v>283</v>
      </c>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row>
    <row r="80" spans="1:277" ht="234.75" customHeight="1" thickBot="1" x14ac:dyDescent="0.3">
      <c r="A80" s="24">
        <v>14</v>
      </c>
      <c r="B80" s="24">
        <f t="shared" si="0"/>
        <v>70</v>
      </c>
      <c r="C80" s="24"/>
      <c r="D80" s="67" t="s">
        <v>473</v>
      </c>
      <c r="E80" s="34" t="s">
        <v>474</v>
      </c>
      <c r="F80" s="39" t="s">
        <v>475</v>
      </c>
      <c r="G80" s="27" t="s">
        <v>397</v>
      </c>
      <c r="H80" s="29" t="s">
        <v>328</v>
      </c>
      <c r="I80" s="24">
        <v>2</v>
      </c>
      <c r="J80" s="31">
        <v>44562</v>
      </c>
      <c r="K80" s="31">
        <v>44742</v>
      </c>
      <c r="L80" s="69">
        <v>24</v>
      </c>
      <c r="M80" s="28" t="s">
        <v>329</v>
      </c>
      <c r="N80" s="33" t="s">
        <v>143</v>
      </c>
      <c r="O80" s="26" t="s">
        <v>476</v>
      </c>
      <c r="P80" s="24">
        <v>2</v>
      </c>
      <c r="Q80" s="24"/>
      <c r="R80" s="84">
        <v>1</v>
      </c>
      <c r="S80" s="85" t="s">
        <v>377</v>
      </c>
      <c r="T80" s="86"/>
      <c r="U80" s="77"/>
      <c r="V80" s="24">
        <v>2</v>
      </c>
      <c r="W80" s="58" t="s">
        <v>477</v>
      </c>
      <c r="X80" s="299" t="s">
        <v>478</v>
      </c>
      <c r="Y80" s="35" t="s">
        <v>49</v>
      </c>
      <c r="Z80" s="72" t="s">
        <v>234</v>
      </c>
      <c r="AA80" s="33" t="s">
        <v>143</v>
      </c>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row>
    <row r="81" spans="1:277" ht="179.25" customHeight="1" x14ac:dyDescent="0.25">
      <c r="A81" s="24">
        <v>0</v>
      </c>
      <c r="B81" s="24">
        <f t="shared" si="0"/>
        <v>71</v>
      </c>
      <c r="C81" s="24">
        <v>1</v>
      </c>
      <c r="D81" s="67" t="s">
        <v>479</v>
      </c>
      <c r="E81" s="34" t="s">
        <v>474</v>
      </c>
      <c r="F81" s="39" t="s">
        <v>480</v>
      </c>
      <c r="G81" s="27" t="s">
        <v>254</v>
      </c>
      <c r="H81" s="29" t="s">
        <v>255</v>
      </c>
      <c r="I81" s="68" t="s">
        <v>249</v>
      </c>
      <c r="J81" s="31">
        <v>44562</v>
      </c>
      <c r="K81" s="31">
        <v>44926</v>
      </c>
      <c r="L81" s="69">
        <v>91</v>
      </c>
      <c r="M81" s="28" t="s">
        <v>361</v>
      </c>
      <c r="N81" s="33" t="s">
        <v>100</v>
      </c>
      <c r="O81" s="34" t="s">
        <v>481</v>
      </c>
      <c r="P81" s="30">
        <v>0.16</v>
      </c>
      <c r="Q81" s="30"/>
      <c r="R81" s="36" t="s">
        <v>45</v>
      </c>
      <c r="S81" s="36" t="s">
        <v>45</v>
      </c>
      <c r="T81" s="30"/>
      <c r="U81" s="71"/>
      <c r="V81" s="30">
        <v>0.16</v>
      </c>
      <c r="W81" s="78" t="s">
        <v>257</v>
      </c>
      <c r="X81" s="27" t="s">
        <v>258</v>
      </c>
      <c r="Y81" s="35" t="s">
        <v>118</v>
      </c>
      <c r="Z81" s="79" t="s">
        <v>259</v>
      </c>
      <c r="AA81" s="33" t="s">
        <v>100</v>
      </c>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row>
    <row r="82" spans="1:277" ht="120" customHeight="1" thickBot="1" x14ac:dyDescent="0.3">
      <c r="A82" s="24">
        <v>0</v>
      </c>
      <c r="B82" s="24">
        <f t="shared" si="0"/>
        <v>72</v>
      </c>
      <c r="C82" s="24"/>
      <c r="D82" s="67" t="s">
        <v>482</v>
      </c>
      <c r="E82" s="38" t="s">
        <v>474</v>
      </c>
      <c r="F82" s="39" t="s">
        <v>475</v>
      </c>
      <c r="G82" s="27" t="s">
        <v>405</v>
      </c>
      <c r="H82" s="29" t="s">
        <v>297</v>
      </c>
      <c r="I82" s="30">
        <v>1</v>
      </c>
      <c r="J82" s="31">
        <v>44562</v>
      </c>
      <c r="K82" s="31">
        <v>44926</v>
      </c>
      <c r="L82" s="69">
        <v>91</v>
      </c>
      <c r="M82" s="28" t="s">
        <v>41</v>
      </c>
      <c r="N82" s="33" t="s">
        <v>42</v>
      </c>
      <c r="O82" s="34" t="s">
        <v>483</v>
      </c>
      <c r="P82" s="30">
        <v>0.6</v>
      </c>
      <c r="Q82" s="30"/>
      <c r="R82" s="36" t="s">
        <v>45</v>
      </c>
      <c r="S82" s="36" t="s">
        <v>45</v>
      </c>
      <c r="T82" s="30"/>
      <c r="U82" s="71"/>
      <c r="V82" s="30">
        <v>0.6</v>
      </c>
      <c r="W82" s="27" t="s">
        <v>299</v>
      </c>
      <c r="X82" s="27" t="s">
        <v>299</v>
      </c>
      <c r="Y82" s="35" t="s">
        <v>118</v>
      </c>
      <c r="Z82" s="79" t="s">
        <v>259</v>
      </c>
      <c r="AA82" s="33" t="s">
        <v>42</v>
      </c>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row>
    <row r="83" spans="1:277" ht="162" customHeight="1" thickBot="1" x14ac:dyDescent="0.3">
      <c r="A83" s="24">
        <v>0</v>
      </c>
      <c r="B83" s="24">
        <f t="shared" si="0"/>
        <v>73</v>
      </c>
      <c r="C83" s="24"/>
      <c r="D83" s="67" t="s">
        <v>484</v>
      </c>
      <c r="E83" s="38" t="s">
        <v>474</v>
      </c>
      <c r="F83" s="39" t="s">
        <v>475</v>
      </c>
      <c r="G83" s="27" t="s">
        <v>335</v>
      </c>
      <c r="H83" s="29" t="s">
        <v>317</v>
      </c>
      <c r="I83" s="24">
        <v>2</v>
      </c>
      <c r="J83" s="31">
        <v>44562</v>
      </c>
      <c r="K83" s="31">
        <v>44926</v>
      </c>
      <c r="L83" s="69">
        <v>91</v>
      </c>
      <c r="M83" s="28" t="s">
        <v>329</v>
      </c>
      <c r="N83" s="33" t="s">
        <v>143</v>
      </c>
      <c r="O83" s="26" t="s">
        <v>485</v>
      </c>
      <c r="P83" s="24">
        <v>1</v>
      </c>
      <c r="Q83" s="24"/>
      <c r="R83" s="84">
        <v>1</v>
      </c>
      <c r="S83" s="85" t="s">
        <v>339</v>
      </c>
      <c r="T83" s="30"/>
      <c r="U83" s="77"/>
      <c r="V83" s="24">
        <v>1</v>
      </c>
      <c r="W83" s="87" t="s">
        <v>338</v>
      </c>
      <c r="X83" s="78" t="s">
        <v>339</v>
      </c>
      <c r="Y83" s="88" t="s">
        <v>49</v>
      </c>
      <c r="Z83" s="79" t="s">
        <v>259</v>
      </c>
      <c r="AA83" s="33" t="s">
        <v>143</v>
      </c>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row>
    <row r="84" spans="1:277" ht="195" customHeight="1" x14ac:dyDescent="0.25">
      <c r="A84" s="24">
        <v>15</v>
      </c>
      <c r="B84" s="24">
        <f t="shared" si="0"/>
        <v>74</v>
      </c>
      <c r="C84" s="24">
        <v>1</v>
      </c>
      <c r="D84" s="67" t="s">
        <v>486</v>
      </c>
      <c r="E84" s="38" t="s">
        <v>487</v>
      </c>
      <c r="F84" s="39" t="s">
        <v>488</v>
      </c>
      <c r="G84" s="27" t="s">
        <v>489</v>
      </c>
      <c r="H84" s="29" t="s">
        <v>490</v>
      </c>
      <c r="I84" s="24">
        <v>1</v>
      </c>
      <c r="J84" s="31">
        <v>44562</v>
      </c>
      <c r="K84" s="31">
        <v>44742</v>
      </c>
      <c r="L84" s="69">
        <v>24</v>
      </c>
      <c r="M84" s="28" t="s">
        <v>329</v>
      </c>
      <c r="N84" s="33" t="s">
        <v>100</v>
      </c>
      <c r="O84" s="34" t="s">
        <v>491</v>
      </c>
      <c r="P84" s="24">
        <v>1</v>
      </c>
      <c r="Q84" s="24"/>
      <c r="R84" s="36" t="s">
        <v>45</v>
      </c>
      <c r="S84" s="36" t="s">
        <v>45</v>
      </c>
      <c r="T84" s="30"/>
      <c r="U84" s="71"/>
      <c r="V84" s="24">
        <v>1</v>
      </c>
      <c r="W84" s="34" t="s">
        <v>492</v>
      </c>
      <c r="X84" s="28" t="s">
        <v>493</v>
      </c>
      <c r="Y84" s="35" t="s">
        <v>49</v>
      </c>
      <c r="Z84" s="72" t="s">
        <v>234</v>
      </c>
      <c r="AA84" s="33" t="s">
        <v>100</v>
      </c>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row>
    <row r="85" spans="1:277" ht="193.5" customHeight="1" thickBot="1" x14ac:dyDescent="0.3">
      <c r="A85" s="24">
        <v>0</v>
      </c>
      <c r="B85" s="24">
        <f t="shared" si="0"/>
        <v>75</v>
      </c>
      <c r="C85" s="24"/>
      <c r="D85" s="67" t="s">
        <v>494</v>
      </c>
      <c r="E85" s="38" t="s">
        <v>487</v>
      </c>
      <c r="F85" s="39" t="s">
        <v>488</v>
      </c>
      <c r="G85" s="27" t="s">
        <v>254</v>
      </c>
      <c r="H85" s="29" t="s">
        <v>255</v>
      </c>
      <c r="I85" s="68" t="s">
        <v>249</v>
      </c>
      <c r="J85" s="31">
        <v>44562</v>
      </c>
      <c r="K85" s="31">
        <v>44926</v>
      </c>
      <c r="L85" s="69">
        <v>91</v>
      </c>
      <c r="M85" s="28" t="s">
        <v>361</v>
      </c>
      <c r="N85" s="33" t="s">
        <v>100</v>
      </c>
      <c r="O85" s="34" t="s">
        <v>495</v>
      </c>
      <c r="P85" s="30">
        <v>0.16</v>
      </c>
      <c r="Q85" s="30"/>
      <c r="R85" s="36" t="s">
        <v>45</v>
      </c>
      <c r="S85" s="36" t="s">
        <v>45</v>
      </c>
      <c r="T85" s="30"/>
      <c r="U85" s="71"/>
      <c r="V85" s="30">
        <v>0.16</v>
      </c>
      <c r="W85" s="78" t="s">
        <v>257</v>
      </c>
      <c r="X85" s="27" t="s">
        <v>258</v>
      </c>
      <c r="Y85" s="35" t="s">
        <v>118</v>
      </c>
      <c r="Z85" s="79" t="s">
        <v>259</v>
      </c>
      <c r="AA85" s="33" t="s">
        <v>100</v>
      </c>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
      <c r="IV85" s="1"/>
      <c r="IW85" s="1"/>
      <c r="IX85" s="1"/>
      <c r="IY85" s="1"/>
      <c r="IZ85" s="1"/>
      <c r="JA85" s="1"/>
      <c r="JB85" s="1"/>
      <c r="JC85" s="1"/>
      <c r="JD85" s="1"/>
      <c r="JE85" s="1"/>
      <c r="JF85" s="1"/>
      <c r="JG85" s="1"/>
      <c r="JH85" s="1"/>
      <c r="JI85" s="1"/>
      <c r="JJ85" s="1"/>
      <c r="JK85" s="1"/>
      <c r="JL85" s="1"/>
      <c r="JM85" s="1"/>
      <c r="JN85" s="1"/>
      <c r="JO85" s="1"/>
      <c r="JP85" s="1"/>
      <c r="JQ85" s="1"/>
    </row>
    <row r="86" spans="1:277" ht="197.25" customHeight="1" thickBot="1" x14ac:dyDescent="0.3">
      <c r="A86" s="24">
        <v>0</v>
      </c>
      <c r="B86" s="24">
        <f t="shared" si="0"/>
        <v>76</v>
      </c>
      <c r="C86" s="24"/>
      <c r="D86" s="67" t="s">
        <v>496</v>
      </c>
      <c r="E86" s="38" t="s">
        <v>487</v>
      </c>
      <c r="F86" s="39" t="s">
        <v>488</v>
      </c>
      <c r="G86" s="27" t="s">
        <v>497</v>
      </c>
      <c r="H86" s="29" t="s">
        <v>498</v>
      </c>
      <c r="I86" s="30">
        <v>1</v>
      </c>
      <c r="J86" s="31">
        <v>44562</v>
      </c>
      <c r="K86" s="31">
        <v>44926</v>
      </c>
      <c r="L86" s="69">
        <v>91</v>
      </c>
      <c r="M86" s="28" t="s">
        <v>499</v>
      </c>
      <c r="N86" s="33" t="s">
        <v>500</v>
      </c>
      <c r="O86" s="34" t="s">
        <v>501</v>
      </c>
      <c r="P86" s="30">
        <v>0.6</v>
      </c>
      <c r="Q86" s="30"/>
      <c r="R86" s="89">
        <v>0.42</v>
      </c>
      <c r="S86" s="90" t="s">
        <v>502</v>
      </c>
      <c r="T86" s="30"/>
      <c r="U86" s="71"/>
      <c r="V86" s="30">
        <v>0.6</v>
      </c>
      <c r="W86" s="34" t="s">
        <v>503</v>
      </c>
      <c r="X86" s="28" t="s">
        <v>504</v>
      </c>
      <c r="Y86" s="35" t="s">
        <v>49</v>
      </c>
      <c r="Z86" s="79" t="s">
        <v>259</v>
      </c>
      <c r="AA86" s="33" t="s">
        <v>500</v>
      </c>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c r="IH86" s="1"/>
      <c r="II86" s="1"/>
      <c r="IJ86" s="1"/>
      <c r="IK86" s="1"/>
      <c r="IL86" s="1"/>
      <c r="IM86" s="1"/>
      <c r="IN86" s="1"/>
      <c r="IO86" s="1"/>
      <c r="IP86" s="1"/>
      <c r="IQ86" s="1"/>
      <c r="IR86" s="1"/>
      <c r="IS86" s="1"/>
      <c r="IT86" s="1"/>
      <c r="IU86" s="1"/>
      <c r="IV86" s="1"/>
      <c r="IW86" s="1"/>
      <c r="IX86" s="1"/>
      <c r="IY86" s="1"/>
      <c r="IZ86" s="1"/>
      <c r="JA86" s="1"/>
      <c r="JB86" s="1"/>
      <c r="JC86" s="1"/>
      <c r="JD86" s="1"/>
      <c r="JE86" s="1"/>
      <c r="JF86" s="1"/>
      <c r="JG86" s="1"/>
      <c r="JH86" s="1"/>
      <c r="JI86" s="1"/>
      <c r="JJ86" s="1"/>
      <c r="JK86" s="1"/>
      <c r="JL86" s="1"/>
      <c r="JM86" s="1"/>
      <c r="JN86" s="1"/>
      <c r="JO86" s="1"/>
      <c r="JP86" s="1"/>
      <c r="JQ86" s="1"/>
    </row>
    <row r="87" spans="1:277" ht="191.25" customHeight="1" x14ac:dyDescent="0.25">
      <c r="A87" s="24">
        <v>16</v>
      </c>
      <c r="B87" s="24">
        <f t="shared" si="0"/>
        <v>77</v>
      </c>
      <c r="C87" s="24">
        <v>1</v>
      </c>
      <c r="D87" s="91" t="s">
        <v>505</v>
      </c>
      <c r="E87" s="38" t="s">
        <v>506</v>
      </c>
      <c r="F87" s="39" t="s">
        <v>507</v>
      </c>
      <c r="G87" s="27" t="s">
        <v>508</v>
      </c>
      <c r="H87" s="29" t="s">
        <v>509</v>
      </c>
      <c r="I87" s="24">
        <v>4</v>
      </c>
      <c r="J87" s="31">
        <v>44562</v>
      </c>
      <c r="K87" s="31">
        <v>44926</v>
      </c>
      <c r="L87" s="69">
        <v>91</v>
      </c>
      <c r="M87" s="28" t="s">
        <v>510</v>
      </c>
      <c r="N87" s="33" t="s">
        <v>42</v>
      </c>
      <c r="O87" s="34" t="s">
        <v>511</v>
      </c>
      <c r="P87" s="24">
        <v>2</v>
      </c>
      <c r="Q87" s="24"/>
      <c r="R87" s="36" t="s">
        <v>45</v>
      </c>
      <c r="S87" s="36" t="s">
        <v>45</v>
      </c>
      <c r="T87" s="30"/>
      <c r="U87" s="71"/>
      <c r="V87" s="24">
        <v>2</v>
      </c>
      <c r="W87" s="78" t="s">
        <v>512</v>
      </c>
      <c r="X87" s="78" t="s">
        <v>513</v>
      </c>
      <c r="Y87" s="35" t="s">
        <v>49</v>
      </c>
      <c r="Z87" s="79" t="s">
        <v>259</v>
      </c>
      <c r="AA87" s="33" t="s">
        <v>42</v>
      </c>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c r="IA87" s="1"/>
      <c r="IB87" s="1"/>
      <c r="IC87" s="1"/>
      <c r="ID87" s="1"/>
      <c r="IE87" s="1"/>
      <c r="IF87" s="1"/>
      <c r="IG87" s="1"/>
      <c r="IH87" s="1"/>
      <c r="II87" s="1"/>
      <c r="IJ87" s="1"/>
      <c r="IK87" s="1"/>
      <c r="IL87" s="1"/>
      <c r="IM87" s="1"/>
      <c r="IN87" s="1"/>
      <c r="IO87" s="1"/>
      <c r="IP87" s="1"/>
      <c r="IQ87" s="1"/>
      <c r="IR87" s="1"/>
      <c r="IS87" s="1"/>
      <c r="IT87" s="1"/>
      <c r="IU87" s="1"/>
      <c r="IV87" s="1"/>
      <c r="IW87" s="1"/>
      <c r="IX87" s="1"/>
      <c r="IY87" s="1"/>
      <c r="IZ87" s="1"/>
      <c r="JA87" s="1"/>
      <c r="JB87" s="1"/>
      <c r="JC87" s="1"/>
      <c r="JD87" s="1"/>
      <c r="JE87" s="1"/>
      <c r="JF87" s="1"/>
      <c r="JG87" s="1"/>
      <c r="JH87" s="1"/>
      <c r="JI87" s="1"/>
      <c r="JJ87" s="1"/>
      <c r="JK87" s="1"/>
      <c r="JL87" s="1"/>
      <c r="JM87" s="1"/>
      <c r="JN87" s="1"/>
      <c r="JO87" s="1"/>
      <c r="JP87" s="1"/>
      <c r="JQ87" s="1"/>
    </row>
    <row r="88" spans="1:277" ht="215.25" customHeight="1" x14ac:dyDescent="0.25">
      <c r="A88" s="24">
        <v>0</v>
      </c>
      <c r="B88" s="24">
        <f t="shared" si="0"/>
        <v>78</v>
      </c>
      <c r="C88" s="24"/>
      <c r="D88" s="91" t="s">
        <v>514</v>
      </c>
      <c r="E88" s="38" t="s">
        <v>506</v>
      </c>
      <c r="F88" s="39" t="s">
        <v>507</v>
      </c>
      <c r="G88" s="27" t="s">
        <v>515</v>
      </c>
      <c r="H88" s="29" t="s">
        <v>303</v>
      </c>
      <c r="I88" s="24">
        <v>1</v>
      </c>
      <c r="J88" s="31">
        <v>44562</v>
      </c>
      <c r="K88" s="31">
        <v>44742</v>
      </c>
      <c r="L88" s="69">
        <v>24</v>
      </c>
      <c r="M88" s="28" t="s">
        <v>304</v>
      </c>
      <c r="N88" s="33" t="s">
        <v>42</v>
      </c>
      <c r="O88" s="26" t="s">
        <v>516</v>
      </c>
      <c r="P88" s="24">
        <v>1</v>
      </c>
      <c r="Q88" s="24"/>
      <c r="R88" s="36" t="s">
        <v>45</v>
      </c>
      <c r="S88" s="36" t="s">
        <v>45</v>
      </c>
      <c r="T88" s="30"/>
      <c r="U88" s="77"/>
      <c r="V88" s="24">
        <v>1</v>
      </c>
      <c r="W88" s="26" t="s">
        <v>517</v>
      </c>
      <c r="X88" s="27" t="s">
        <v>518</v>
      </c>
      <c r="Y88" s="35" t="s">
        <v>49</v>
      </c>
      <c r="Z88" s="72" t="s">
        <v>234</v>
      </c>
      <c r="AA88" s="33" t="s">
        <v>42</v>
      </c>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row>
    <row r="89" spans="1:277" ht="206.25" customHeight="1" x14ac:dyDescent="0.25">
      <c r="A89" s="24">
        <v>0</v>
      </c>
      <c r="B89" s="24">
        <f t="shared" si="0"/>
        <v>79</v>
      </c>
      <c r="C89" s="24"/>
      <c r="D89" s="91" t="s">
        <v>519</v>
      </c>
      <c r="E89" s="38" t="s">
        <v>506</v>
      </c>
      <c r="F89" s="39" t="s">
        <v>507</v>
      </c>
      <c r="G89" s="27" t="s">
        <v>520</v>
      </c>
      <c r="H89" s="29" t="s">
        <v>303</v>
      </c>
      <c r="I89" s="24">
        <v>1</v>
      </c>
      <c r="J89" s="31">
        <v>44562</v>
      </c>
      <c r="K89" s="31">
        <v>44742</v>
      </c>
      <c r="L89" s="69">
        <v>24</v>
      </c>
      <c r="M89" s="28" t="s">
        <v>304</v>
      </c>
      <c r="N89" s="33" t="s">
        <v>42</v>
      </c>
      <c r="O89" s="26" t="s">
        <v>521</v>
      </c>
      <c r="P89" s="24">
        <v>1</v>
      </c>
      <c r="Q89" s="24"/>
      <c r="R89" s="36" t="s">
        <v>45</v>
      </c>
      <c r="S89" s="36" t="s">
        <v>45</v>
      </c>
      <c r="T89" s="30"/>
      <c r="U89" s="77"/>
      <c r="V89" s="24">
        <v>1</v>
      </c>
      <c r="W89" s="26" t="s">
        <v>522</v>
      </c>
      <c r="X89" s="27" t="s">
        <v>523</v>
      </c>
      <c r="Y89" s="35" t="s">
        <v>49</v>
      </c>
      <c r="Z89" s="41" t="s">
        <v>199</v>
      </c>
      <c r="AA89" s="33" t="s">
        <v>42</v>
      </c>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row>
    <row r="90" spans="1:277" ht="176.25" customHeight="1" x14ac:dyDescent="0.25">
      <c r="A90" s="24">
        <v>0</v>
      </c>
      <c r="B90" s="24">
        <f t="shared" si="0"/>
        <v>80</v>
      </c>
      <c r="C90" s="24"/>
      <c r="D90" s="91" t="s">
        <v>524</v>
      </c>
      <c r="E90" s="38" t="s">
        <v>506</v>
      </c>
      <c r="F90" s="39" t="s">
        <v>507</v>
      </c>
      <c r="G90" s="27" t="s">
        <v>432</v>
      </c>
      <c r="H90" s="29" t="s">
        <v>317</v>
      </c>
      <c r="I90" s="24">
        <v>2</v>
      </c>
      <c r="J90" s="31">
        <v>44562</v>
      </c>
      <c r="K90" s="31">
        <v>44926</v>
      </c>
      <c r="L90" s="69">
        <v>91</v>
      </c>
      <c r="M90" s="28" t="s">
        <v>304</v>
      </c>
      <c r="N90" s="33" t="s">
        <v>42</v>
      </c>
      <c r="O90" s="34" t="s">
        <v>525</v>
      </c>
      <c r="P90" s="24">
        <v>0</v>
      </c>
      <c r="Q90" s="24"/>
      <c r="R90" s="36" t="s">
        <v>45</v>
      </c>
      <c r="S90" s="36" t="s">
        <v>45</v>
      </c>
      <c r="T90" s="30"/>
      <c r="U90" s="71"/>
      <c r="V90" s="24">
        <v>0</v>
      </c>
      <c r="W90" s="78" t="s">
        <v>257</v>
      </c>
      <c r="X90" s="78" t="s">
        <v>319</v>
      </c>
      <c r="Y90" s="35" t="s">
        <v>49</v>
      </c>
      <c r="Z90" s="80" t="s">
        <v>266</v>
      </c>
      <c r="AA90" s="33" t="s">
        <v>42</v>
      </c>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row>
    <row r="91" spans="1:277" ht="277.5" customHeight="1" x14ac:dyDescent="0.25">
      <c r="A91" s="24">
        <v>0</v>
      </c>
      <c r="B91" s="24">
        <f t="shared" si="0"/>
        <v>81</v>
      </c>
      <c r="C91" s="24"/>
      <c r="D91" s="91" t="s">
        <v>526</v>
      </c>
      <c r="E91" s="38" t="s">
        <v>506</v>
      </c>
      <c r="F91" s="39" t="s">
        <v>507</v>
      </c>
      <c r="G91" s="27" t="s">
        <v>527</v>
      </c>
      <c r="H91" s="29" t="s">
        <v>528</v>
      </c>
      <c r="I91" s="32">
        <v>1</v>
      </c>
      <c r="J91" s="31">
        <v>44562</v>
      </c>
      <c r="K91" s="31">
        <v>44651</v>
      </c>
      <c r="L91" s="69">
        <v>12</v>
      </c>
      <c r="M91" s="28" t="s">
        <v>529</v>
      </c>
      <c r="N91" s="33" t="s">
        <v>530</v>
      </c>
      <c r="O91" s="34" t="s">
        <v>531</v>
      </c>
      <c r="P91" s="32">
        <v>1</v>
      </c>
      <c r="Q91" s="32"/>
      <c r="R91" s="92">
        <v>1</v>
      </c>
      <c r="S91" s="93" t="s">
        <v>532</v>
      </c>
      <c r="T91" s="30"/>
      <c r="U91" s="71"/>
      <c r="V91" s="32">
        <v>1</v>
      </c>
      <c r="W91" s="34" t="s">
        <v>533</v>
      </c>
      <c r="X91" s="28" t="s">
        <v>534</v>
      </c>
      <c r="Y91" s="35" t="s">
        <v>118</v>
      </c>
      <c r="Z91" s="72" t="s">
        <v>234</v>
      </c>
      <c r="AA91" s="33" t="s">
        <v>535</v>
      </c>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row>
    <row r="92" spans="1:277" ht="261" customHeight="1" x14ac:dyDescent="0.25">
      <c r="A92" s="24">
        <v>0</v>
      </c>
      <c r="B92" s="24">
        <f t="shared" si="0"/>
        <v>82</v>
      </c>
      <c r="C92" s="24"/>
      <c r="D92" s="91" t="s">
        <v>536</v>
      </c>
      <c r="E92" s="38" t="s">
        <v>506</v>
      </c>
      <c r="F92" s="39" t="s">
        <v>507</v>
      </c>
      <c r="G92" s="27" t="s">
        <v>537</v>
      </c>
      <c r="H92" s="29" t="s">
        <v>538</v>
      </c>
      <c r="I92" s="32">
        <v>12</v>
      </c>
      <c r="J92" s="31">
        <v>44562</v>
      </c>
      <c r="K92" s="31">
        <v>44926</v>
      </c>
      <c r="L92" s="69">
        <v>91</v>
      </c>
      <c r="M92" s="28" t="s">
        <v>529</v>
      </c>
      <c r="N92" s="33" t="s">
        <v>530</v>
      </c>
      <c r="O92" s="34" t="s">
        <v>539</v>
      </c>
      <c r="P92" s="32">
        <v>5</v>
      </c>
      <c r="Q92" s="32"/>
      <c r="R92" s="92">
        <v>0.05</v>
      </c>
      <c r="S92" s="75" t="s">
        <v>540</v>
      </c>
      <c r="T92" s="30"/>
      <c r="U92" s="71"/>
      <c r="V92" s="32">
        <v>5</v>
      </c>
      <c r="W92" s="27" t="s">
        <v>541</v>
      </c>
      <c r="X92" s="27" t="s">
        <v>542</v>
      </c>
      <c r="Y92" s="35" t="s">
        <v>118</v>
      </c>
      <c r="Z92" s="79" t="s">
        <v>259</v>
      </c>
      <c r="AA92" s="33" t="s">
        <v>543</v>
      </c>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row>
    <row r="93" spans="1:277" ht="300" customHeight="1" x14ac:dyDescent="0.25">
      <c r="A93" s="24">
        <v>0</v>
      </c>
      <c r="B93" s="24">
        <f t="shared" si="0"/>
        <v>83</v>
      </c>
      <c r="C93" s="24"/>
      <c r="D93" s="91" t="s">
        <v>544</v>
      </c>
      <c r="E93" s="38" t="s">
        <v>506</v>
      </c>
      <c r="F93" s="39" t="s">
        <v>507</v>
      </c>
      <c r="G93" s="28" t="s">
        <v>545</v>
      </c>
      <c r="H93" s="29" t="s">
        <v>538</v>
      </c>
      <c r="I93" s="69">
        <v>12</v>
      </c>
      <c r="J93" s="31">
        <v>44562</v>
      </c>
      <c r="K93" s="31">
        <v>44926</v>
      </c>
      <c r="L93" s="69">
        <v>91</v>
      </c>
      <c r="M93" s="28" t="s">
        <v>546</v>
      </c>
      <c r="N93" s="33" t="s">
        <v>530</v>
      </c>
      <c r="O93" s="34" t="s">
        <v>547</v>
      </c>
      <c r="P93" s="32">
        <v>5</v>
      </c>
      <c r="Q93" s="32"/>
      <c r="R93" s="92">
        <v>1</v>
      </c>
      <c r="S93" s="93" t="s">
        <v>540</v>
      </c>
      <c r="T93" s="30"/>
      <c r="U93" s="71"/>
      <c r="V93" s="32">
        <v>5</v>
      </c>
      <c r="W93" s="27" t="s">
        <v>548</v>
      </c>
      <c r="X93" s="27" t="s">
        <v>549</v>
      </c>
      <c r="Y93" s="35" t="s">
        <v>118</v>
      </c>
      <c r="Z93" s="79" t="s">
        <v>259</v>
      </c>
      <c r="AA93" s="33" t="s">
        <v>550</v>
      </c>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row>
    <row r="94" spans="1:277" ht="247.5" customHeight="1" thickBot="1" x14ac:dyDescent="0.3">
      <c r="A94" s="24">
        <v>0</v>
      </c>
      <c r="B94" s="24">
        <f t="shared" si="0"/>
        <v>84</v>
      </c>
      <c r="C94" s="24"/>
      <c r="D94" s="91" t="s">
        <v>551</v>
      </c>
      <c r="E94" s="38" t="s">
        <v>506</v>
      </c>
      <c r="F94" s="39" t="s">
        <v>507</v>
      </c>
      <c r="G94" s="27" t="s">
        <v>552</v>
      </c>
      <c r="H94" s="29" t="s">
        <v>553</v>
      </c>
      <c r="I94" s="69">
        <v>4</v>
      </c>
      <c r="J94" s="31">
        <v>44562</v>
      </c>
      <c r="K94" s="31">
        <v>44926</v>
      </c>
      <c r="L94" s="69">
        <v>91</v>
      </c>
      <c r="M94" s="28" t="s">
        <v>304</v>
      </c>
      <c r="N94" s="33" t="s">
        <v>42</v>
      </c>
      <c r="O94" s="34" t="s">
        <v>554</v>
      </c>
      <c r="P94" s="69">
        <v>0</v>
      </c>
      <c r="Q94" s="69"/>
      <c r="R94" s="36" t="s">
        <v>45</v>
      </c>
      <c r="S94" s="36" t="s">
        <v>45</v>
      </c>
      <c r="T94" s="30"/>
      <c r="U94" s="71"/>
      <c r="V94" s="69">
        <v>0</v>
      </c>
      <c r="W94" s="29" t="s">
        <v>555</v>
      </c>
      <c r="X94" s="27" t="s">
        <v>556</v>
      </c>
      <c r="Y94" s="35" t="s">
        <v>118</v>
      </c>
      <c r="Z94" s="80" t="s">
        <v>266</v>
      </c>
      <c r="AA94" s="33" t="s">
        <v>42</v>
      </c>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row>
    <row r="95" spans="1:277" ht="247.5" customHeight="1" thickBot="1" x14ac:dyDescent="0.3">
      <c r="A95" s="24">
        <v>0</v>
      </c>
      <c r="B95" s="24">
        <f t="shared" si="0"/>
        <v>85</v>
      </c>
      <c r="C95" s="24"/>
      <c r="D95" s="91" t="s">
        <v>557</v>
      </c>
      <c r="E95" s="38" t="s">
        <v>506</v>
      </c>
      <c r="F95" s="39" t="s">
        <v>507</v>
      </c>
      <c r="G95" s="27" t="s">
        <v>558</v>
      </c>
      <c r="H95" s="29" t="s">
        <v>559</v>
      </c>
      <c r="I95" s="69">
        <v>4</v>
      </c>
      <c r="J95" s="31">
        <v>44562</v>
      </c>
      <c r="K95" s="31">
        <v>44926</v>
      </c>
      <c r="L95" s="69">
        <v>91</v>
      </c>
      <c r="M95" s="28" t="s">
        <v>560</v>
      </c>
      <c r="N95" s="33" t="s">
        <v>561</v>
      </c>
      <c r="O95" s="34" t="s">
        <v>562</v>
      </c>
      <c r="P95" s="69">
        <v>0</v>
      </c>
      <c r="Q95" s="69"/>
      <c r="R95" s="94">
        <v>0.04</v>
      </c>
      <c r="S95" s="95" t="s">
        <v>563</v>
      </c>
      <c r="T95" s="30"/>
      <c r="U95" s="71"/>
      <c r="V95" s="69">
        <v>0</v>
      </c>
      <c r="W95" s="78" t="s">
        <v>564</v>
      </c>
      <c r="X95" s="78" t="s">
        <v>565</v>
      </c>
      <c r="Y95" s="35" t="s">
        <v>118</v>
      </c>
      <c r="Z95" s="80" t="s">
        <v>266</v>
      </c>
      <c r="AA95" s="33" t="s">
        <v>561</v>
      </c>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row>
    <row r="96" spans="1:277" ht="212.25" customHeight="1" thickBot="1" x14ac:dyDescent="0.3">
      <c r="A96" s="24">
        <v>0</v>
      </c>
      <c r="B96" s="24">
        <f t="shared" si="0"/>
        <v>86</v>
      </c>
      <c r="C96" s="24"/>
      <c r="D96" s="91" t="s">
        <v>566</v>
      </c>
      <c r="E96" s="38" t="s">
        <v>506</v>
      </c>
      <c r="F96" s="39" t="s">
        <v>507</v>
      </c>
      <c r="G96" s="28" t="s">
        <v>280</v>
      </c>
      <c r="H96" s="29" t="s">
        <v>281</v>
      </c>
      <c r="I96" s="68" t="s">
        <v>249</v>
      </c>
      <c r="J96" s="31">
        <v>44562</v>
      </c>
      <c r="K96" s="31">
        <v>44926</v>
      </c>
      <c r="L96" s="69">
        <v>91</v>
      </c>
      <c r="M96" s="28" t="s">
        <v>282</v>
      </c>
      <c r="N96" s="33" t="s">
        <v>283</v>
      </c>
      <c r="O96" s="26" t="s">
        <v>567</v>
      </c>
      <c r="P96" s="30">
        <v>0</v>
      </c>
      <c r="Q96" s="30"/>
      <c r="R96" s="81">
        <v>0.5</v>
      </c>
      <c r="S96" s="26" t="s">
        <v>285</v>
      </c>
      <c r="T96" s="30"/>
      <c r="U96" s="77"/>
      <c r="V96" s="30">
        <v>0</v>
      </c>
      <c r="W96" s="26" t="s">
        <v>568</v>
      </c>
      <c r="X96" s="27" t="s">
        <v>569</v>
      </c>
      <c r="Y96" s="35" t="s">
        <v>49</v>
      </c>
      <c r="Z96" s="80" t="s">
        <v>266</v>
      </c>
      <c r="AA96" s="33" t="s">
        <v>283</v>
      </c>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row>
    <row r="97" spans="1:277" ht="211.5" customHeight="1" thickBot="1" x14ac:dyDescent="0.3">
      <c r="A97" s="24">
        <v>17</v>
      </c>
      <c r="B97" s="24">
        <f t="shared" si="0"/>
        <v>87</v>
      </c>
      <c r="C97" s="24">
        <v>1</v>
      </c>
      <c r="D97" s="96" t="s">
        <v>570</v>
      </c>
      <c r="E97" s="34" t="s">
        <v>571</v>
      </c>
      <c r="F97" s="28" t="s">
        <v>572</v>
      </c>
      <c r="G97" s="28" t="s">
        <v>573</v>
      </c>
      <c r="H97" s="33" t="s">
        <v>574</v>
      </c>
      <c r="I97" s="86">
        <v>1</v>
      </c>
      <c r="J97" s="97">
        <v>44666</v>
      </c>
      <c r="K97" s="97">
        <v>44926</v>
      </c>
      <c r="L97" s="69">
        <v>42</v>
      </c>
      <c r="M97" s="28" t="s">
        <v>575</v>
      </c>
      <c r="N97" s="33" t="s">
        <v>561</v>
      </c>
      <c r="O97" s="34" t="s">
        <v>576</v>
      </c>
      <c r="P97" s="86">
        <v>0.6</v>
      </c>
      <c r="Q97" s="86"/>
      <c r="R97" s="98">
        <v>1</v>
      </c>
      <c r="S97" s="90" t="s">
        <v>577</v>
      </c>
      <c r="T97" s="30"/>
      <c r="U97" s="71"/>
      <c r="V97" s="86">
        <v>0.6</v>
      </c>
      <c r="W97" s="78" t="s">
        <v>578</v>
      </c>
      <c r="X97" s="78" t="s">
        <v>579</v>
      </c>
      <c r="Y97" s="35" t="s">
        <v>49</v>
      </c>
      <c r="Z97" s="72" t="s">
        <v>234</v>
      </c>
      <c r="AA97" s="33" t="s">
        <v>561</v>
      </c>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row>
    <row r="98" spans="1:277" ht="207.75" customHeight="1" thickBot="1" x14ac:dyDescent="0.3">
      <c r="A98" s="24">
        <v>0</v>
      </c>
      <c r="B98" s="24">
        <f t="shared" si="0"/>
        <v>88</v>
      </c>
      <c r="C98" s="24"/>
      <c r="D98" s="96" t="s">
        <v>580</v>
      </c>
      <c r="E98" s="34" t="s">
        <v>571</v>
      </c>
      <c r="F98" s="28" t="s">
        <v>572</v>
      </c>
      <c r="G98" s="28" t="s">
        <v>581</v>
      </c>
      <c r="H98" s="33" t="s">
        <v>582</v>
      </c>
      <c r="I98" s="86">
        <v>1</v>
      </c>
      <c r="J98" s="97">
        <v>44666</v>
      </c>
      <c r="K98" s="97">
        <v>44926</v>
      </c>
      <c r="L98" s="69">
        <v>42</v>
      </c>
      <c r="M98" s="28" t="s">
        <v>575</v>
      </c>
      <c r="N98" s="33" t="s">
        <v>561</v>
      </c>
      <c r="O98" s="34" t="s">
        <v>583</v>
      </c>
      <c r="P98" s="86">
        <v>0.6</v>
      </c>
      <c r="Q98" s="86"/>
      <c r="R98" s="98">
        <v>1</v>
      </c>
      <c r="S98" s="90" t="s">
        <v>584</v>
      </c>
      <c r="T98" s="30"/>
      <c r="U98" s="71"/>
      <c r="V98" s="86">
        <v>0.6</v>
      </c>
      <c r="W98" s="34" t="s">
        <v>585</v>
      </c>
      <c r="X98" s="28" t="s">
        <v>586</v>
      </c>
      <c r="Y98" s="35" t="s">
        <v>49</v>
      </c>
      <c r="Z98" s="72" t="s">
        <v>234</v>
      </c>
      <c r="AA98" s="33" t="s">
        <v>561</v>
      </c>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row>
    <row r="99" spans="1:277" ht="186.75" customHeight="1" thickBot="1" x14ac:dyDescent="0.3">
      <c r="A99" s="24">
        <v>0</v>
      </c>
      <c r="B99" s="24">
        <f t="shared" si="0"/>
        <v>89</v>
      </c>
      <c r="C99" s="24"/>
      <c r="D99" s="96" t="s">
        <v>587</v>
      </c>
      <c r="E99" s="34" t="s">
        <v>571</v>
      </c>
      <c r="F99" s="28" t="s">
        <v>572</v>
      </c>
      <c r="G99" s="28" t="s">
        <v>588</v>
      </c>
      <c r="H99" s="33" t="s">
        <v>589</v>
      </c>
      <c r="I99" s="86">
        <v>1</v>
      </c>
      <c r="J99" s="97">
        <v>44666</v>
      </c>
      <c r="K99" s="97">
        <v>44926</v>
      </c>
      <c r="L99" s="69">
        <v>42</v>
      </c>
      <c r="M99" s="28" t="s">
        <v>575</v>
      </c>
      <c r="N99" s="33" t="s">
        <v>561</v>
      </c>
      <c r="O99" s="75" t="s">
        <v>590</v>
      </c>
      <c r="P99" s="86">
        <v>1</v>
      </c>
      <c r="Q99" s="86"/>
      <c r="R99" s="98">
        <v>1</v>
      </c>
      <c r="S99" s="90" t="s">
        <v>591</v>
      </c>
      <c r="T99" s="30"/>
      <c r="U99" s="76"/>
      <c r="V99" s="86">
        <v>1</v>
      </c>
      <c r="W99" s="75" t="s">
        <v>592</v>
      </c>
      <c r="X99" s="27" t="s">
        <v>593</v>
      </c>
      <c r="Y99" s="35" t="s">
        <v>49</v>
      </c>
      <c r="Z99" s="72" t="s">
        <v>234</v>
      </c>
      <c r="AA99" s="33" t="s">
        <v>561</v>
      </c>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row>
    <row r="100" spans="1:277" ht="228" customHeight="1" thickBot="1" x14ac:dyDescent="0.3">
      <c r="A100" s="24">
        <v>0</v>
      </c>
      <c r="B100" s="24">
        <f t="shared" si="0"/>
        <v>90</v>
      </c>
      <c r="C100" s="24"/>
      <c r="D100" s="96" t="s">
        <v>594</v>
      </c>
      <c r="E100" s="34" t="s">
        <v>571</v>
      </c>
      <c r="F100" s="28" t="s">
        <v>595</v>
      </c>
      <c r="G100" s="28" t="s">
        <v>596</v>
      </c>
      <c r="H100" s="33" t="s">
        <v>597</v>
      </c>
      <c r="I100" s="86">
        <v>1</v>
      </c>
      <c r="J100" s="97">
        <v>44666</v>
      </c>
      <c r="K100" s="97">
        <v>44926</v>
      </c>
      <c r="L100" s="69">
        <v>42</v>
      </c>
      <c r="M100" s="28" t="s">
        <v>575</v>
      </c>
      <c r="N100" s="33" t="s">
        <v>561</v>
      </c>
      <c r="O100" s="34" t="s">
        <v>598</v>
      </c>
      <c r="P100" s="69">
        <v>0</v>
      </c>
      <c r="Q100" s="69"/>
      <c r="R100" s="94">
        <v>1</v>
      </c>
      <c r="S100" s="90" t="s">
        <v>599</v>
      </c>
      <c r="T100" s="30"/>
      <c r="U100" s="71"/>
      <c r="V100" s="69">
        <v>0</v>
      </c>
      <c r="W100" s="34" t="s">
        <v>600</v>
      </c>
      <c r="X100" s="28" t="s">
        <v>600</v>
      </c>
      <c r="Y100" s="99" t="s">
        <v>104</v>
      </c>
      <c r="Z100" s="80" t="s">
        <v>266</v>
      </c>
      <c r="AA100" s="33" t="s">
        <v>561</v>
      </c>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c r="FU100" s="1"/>
      <c r="FV100" s="1"/>
      <c r="FW100" s="1"/>
      <c r="FX100" s="1"/>
      <c r="FY100" s="1"/>
      <c r="FZ100" s="1"/>
      <c r="GA100" s="1"/>
      <c r="GB100" s="1"/>
      <c r="GC100" s="1"/>
      <c r="GD100" s="1"/>
      <c r="GE100" s="1"/>
      <c r="GF100" s="1"/>
      <c r="GG100" s="1"/>
      <c r="GH100" s="1"/>
      <c r="GI100" s="1"/>
      <c r="GJ100" s="1"/>
      <c r="GK100" s="1"/>
      <c r="GL100" s="1"/>
      <c r="GM100" s="1"/>
      <c r="GN100" s="1"/>
      <c r="GO100" s="1"/>
      <c r="GP100" s="1"/>
      <c r="GQ100" s="1"/>
      <c r="GR100" s="1"/>
      <c r="GS100" s="1"/>
      <c r="GT100" s="1"/>
      <c r="GU100" s="1"/>
      <c r="GV100" s="1"/>
      <c r="GW100" s="1"/>
      <c r="GX100" s="1"/>
      <c r="GY100" s="1"/>
      <c r="GZ100" s="1"/>
      <c r="HA100" s="1"/>
      <c r="HB100" s="1"/>
      <c r="HC100" s="1"/>
      <c r="HD100" s="1"/>
      <c r="HE100" s="1"/>
      <c r="HF100" s="1"/>
      <c r="HG100" s="1"/>
      <c r="HH100" s="1"/>
      <c r="HI100" s="1"/>
      <c r="HJ100" s="1"/>
      <c r="HK100" s="1"/>
      <c r="HL100" s="1"/>
      <c r="HM100" s="1"/>
      <c r="HN100" s="1"/>
      <c r="HO100" s="1"/>
      <c r="HP100" s="1"/>
      <c r="HQ100" s="1"/>
      <c r="HR100" s="1"/>
      <c r="HS100" s="1"/>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1"/>
      <c r="IV100" s="1"/>
      <c r="IW100" s="1"/>
      <c r="IX100" s="1"/>
      <c r="IY100" s="1"/>
      <c r="IZ100" s="1"/>
      <c r="JA100" s="1"/>
      <c r="JB100" s="1"/>
      <c r="JC100" s="1"/>
      <c r="JD100" s="1"/>
      <c r="JE100" s="1"/>
      <c r="JF100" s="1"/>
      <c r="JG100" s="1"/>
      <c r="JH100" s="1"/>
      <c r="JI100" s="1"/>
      <c r="JJ100" s="1"/>
      <c r="JK100" s="1"/>
      <c r="JL100" s="1"/>
      <c r="JM100" s="1"/>
      <c r="JN100" s="1"/>
      <c r="JO100" s="1"/>
      <c r="JP100" s="1"/>
      <c r="JQ100" s="1"/>
    </row>
    <row r="101" spans="1:277" ht="183" customHeight="1" thickBot="1" x14ac:dyDescent="0.3">
      <c r="A101" s="24">
        <v>0</v>
      </c>
      <c r="B101" s="24">
        <f t="shared" si="0"/>
        <v>91</v>
      </c>
      <c r="C101" s="24"/>
      <c r="D101" s="96" t="s">
        <v>601</v>
      </c>
      <c r="E101" s="34" t="s">
        <v>571</v>
      </c>
      <c r="F101" s="28" t="s">
        <v>595</v>
      </c>
      <c r="G101" s="28" t="s">
        <v>602</v>
      </c>
      <c r="H101" s="33" t="s">
        <v>603</v>
      </c>
      <c r="I101" s="86">
        <v>1</v>
      </c>
      <c r="J101" s="97">
        <v>44666</v>
      </c>
      <c r="K101" s="97">
        <v>45107</v>
      </c>
      <c r="L101" s="100">
        <v>68</v>
      </c>
      <c r="M101" s="28" t="s">
        <v>575</v>
      </c>
      <c r="N101" s="33" t="s">
        <v>561</v>
      </c>
      <c r="O101" s="34" t="s">
        <v>604</v>
      </c>
      <c r="P101" s="69">
        <v>0</v>
      </c>
      <c r="Q101" s="69"/>
      <c r="R101" s="94">
        <v>0</v>
      </c>
      <c r="S101" s="90" t="s">
        <v>605</v>
      </c>
      <c r="T101" s="30"/>
      <c r="U101" s="71"/>
      <c r="V101" s="69">
        <v>0</v>
      </c>
      <c r="W101" s="78" t="s">
        <v>606</v>
      </c>
      <c r="X101" s="27" t="s">
        <v>607</v>
      </c>
      <c r="Y101" s="48" t="s">
        <v>104</v>
      </c>
      <c r="Z101" s="80" t="s">
        <v>266</v>
      </c>
      <c r="AA101" s="33" t="s">
        <v>561</v>
      </c>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c r="FT101" s="1"/>
      <c r="FU101" s="1"/>
      <c r="FV101" s="1"/>
      <c r="FW101" s="1"/>
      <c r="FX101" s="1"/>
      <c r="FY101" s="1"/>
      <c r="FZ101" s="1"/>
      <c r="GA101" s="1"/>
      <c r="GB101" s="1"/>
      <c r="GC101" s="1"/>
      <c r="GD101" s="1"/>
      <c r="GE101" s="1"/>
      <c r="GF101" s="1"/>
      <c r="GG101" s="1"/>
      <c r="GH101" s="1"/>
      <c r="GI101" s="1"/>
      <c r="GJ101" s="1"/>
      <c r="GK101" s="1"/>
      <c r="GL101" s="1"/>
      <c r="GM101" s="1"/>
      <c r="GN101" s="1"/>
      <c r="GO101" s="1"/>
      <c r="GP101" s="1"/>
      <c r="GQ101" s="1"/>
      <c r="GR101" s="1"/>
      <c r="GS101" s="1"/>
      <c r="GT101" s="1"/>
      <c r="GU101" s="1"/>
      <c r="GV101" s="1"/>
      <c r="GW101" s="1"/>
      <c r="GX101" s="1"/>
      <c r="GY101" s="1"/>
      <c r="GZ101" s="1"/>
      <c r="HA101" s="1"/>
      <c r="HB101" s="1"/>
      <c r="HC101" s="1"/>
      <c r="HD101" s="1"/>
      <c r="HE101" s="1"/>
      <c r="HF101" s="1"/>
      <c r="HG101" s="1"/>
      <c r="HH101" s="1"/>
      <c r="HI101" s="1"/>
      <c r="HJ101" s="1"/>
      <c r="HK101" s="1"/>
      <c r="HL101" s="1"/>
      <c r="HM101" s="1"/>
      <c r="HN101" s="1"/>
      <c r="HO101" s="1"/>
      <c r="HP101" s="1"/>
      <c r="HQ101" s="1"/>
      <c r="HR101" s="1"/>
      <c r="HS101" s="1"/>
      <c r="HT101" s="1"/>
      <c r="HU101" s="1"/>
      <c r="HV101" s="1"/>
      <c r="HW101" s="1"/>
      <c r="HX101" s="1"/>
      <c r="HY101" s="1"/>
      <c r="HZ101" s="1"/>
      <c r="IA101" s="1"/>
      <c r="IB101" s="1"/>
      <c r="IC101" s="1"/>
      <c r="ID101" s="1"/>
      <c r="IE101" s="1"/>
      <c r="IF101" s="1"/>
      <c r="IG101" s="1"/>
      <c r="IH101" s="1"/>
      <c r="II101" s="1"/>
      <c r="IJ101" s="1"/>
      <c r="IK101" s="1"/>
      <c r="IL101" s="1"/>
      <c r="IM101" s="1"/>
      <c r="IN101" s="1"/>
      <c r="IO101" s="1"/>
      <c r="IP101" s="1"/>
      <c r="IQ101" s="1"/>
      <c r="IR101" s="1"/>
      <c r="IS101" s="1"/>
      <c r="IT101" s="1"/>
      <c r="IU101" s="1"/>
      <c r="IV101" s="1"/>
      <c r="IW101" s="1"/>
      <c r="IX101" s="1"/>
      <c r="IY101" s="1"/>
      <c r="IZ101" s="1"/>
      <c r="JA101" s="1"/>
      <c r="JB101" s="1"/>
      <c r="JC101" s="1"/>
      <c r="JD101" s="1"/>
      <c r="JE101" s="1"/>
      <c r="JF101" s="1"/>
      <c r="JG101" s="1"/>
      <c r="JH101" s="1"/>
      <c r="JI101" s="1"/>
      <c r="JJ101" s="1"/>
      <c r="JK101" s="1"/>
      <c r="JL101" s="1"/>
      <c r="JM101" s="1"/>
      <c r="JN101" s="1"/>
      <c r="JO101" s="1"/>
      <c r="JP101" s="1"/>
      <c r="JQ101" s="1"/>
    </row>
    <row r="102" spans="1:277" ht="201.75" customHeight="1" thickBot="1" x14ac:dyDescent="0.3">
      <c r="A102" s="24">
        <v>0</v>
      </c>
      <c r="B102" s="24">
        <f t="shared" si="0"/>
        <v>92</v>
      </c>
      <c r="C102" s="24"/>
      <c r="D102" s="96" t="s">
        <v>608</v>
      </c>
      <c r="E102" s="34" t="s">
        <v>571</v>
      </c>
      <c r="F102" s="28" t="s">
        <v>595</v>
      </c>
      <c r="G102" s="28" t="s">
        <v>609</v>
      </c>
      <c r="H102" s="33" t="s">
        <v>610</v>
      </c>
      <c r="I102" s="86">
        <v>1</v>
      </c>
      <c r="J102" s="97">
        <v>44666</v>
      </c>
      <c r="K102" s="97">
        <v>44926</v>
      </c>
      <c r="L102" s="69">
        <v>42</v>
      </c>
      <c r="M102" s="28" t="s">
        <v>575</v>
      </c>
      <c r="N102" s="33" t="s">
        <v>561</v>
      </c>
      <c r="O102" s="34" t="s">
        <v>611</v>
      </c>
      <c r="P102" s="69">
        <v>0</v>
      </c>
      <c r="Q102" s="69"/>
      <c r="R102" s="94">
        <v>1</v>
      </c>
      <c r="S102" s="90" t="s">
        <v>612</v>
      </c>
      <c r="T102" s="30"/>
      <c r="U102" s="71"/>
      <c r="V102" s="69">
        <v>0</v>
      </c>
      <c r="W102" s="78" t="s">
        <v>613</v>
      </c>
      <c r="X102" s="78" t="s">
        <v>614</v>
      </c>
      <c r="Y102" s="48" t="s">
        <v>104</v>
      </c>
      <c r="Z102" s="80" t="s">
        <v>266</v>
      </c>
      <c r="AA102" s="33" t="s">
        <v>561</v>
      </c>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1"/>
      <c r="FX102" s="1"/>
      <c r="FY102" s="1"/>
      <c r="FZ102" s="1"/>
      <c r="GA102" s="1"/>
      <c r="GB102" s="1"/>
      <c r="GC102" s="1"/>
      <c r="GD102" s="1"/>
      <c r="GE102" s="1"/>
      <c r="GF102" s="1"/>
      <c r="GG102" s="1"/>
      <c r="GH102" s="1"/>
      <c r="GI102" s="1"/>
      <c r="GJ102" s="1"/>
      <c r="GK102" s="1"/>
      <c r="GL102" s="1"/>
      <c r="GM102" s="1"/>
      <c r="GN102" s="1"/>
      <c r="GO102" s="1"/>
      <c r="GP102" s="1"/>
      <c r="GQ102" s="1"/>
      <c r="GR102" s="1"/>
      <c r="GS102" s="1"/>
      <c r="GT102" s="1"/>
      <c r="GU102" s="1"/>
      <c r="GV102" s="1"/>
      <c r="GW102" s="1"/>
      <c r="GX102" s="1"/>
      <c r="GY102" s="1"/>
      <c r="GZ102" s="1"/>
      <c r="HA102" s="1"/>
      <c r="HB102" s="1"/>
      <c r="HC102" s="1"/>
      <c r="HD102" s="1"/>
      <c r="HE102" s="1"/>
      <c r="HF102" s="1"/>
      <c r="HG102" s="1"/>
      <c r="HH102" s="1"/>
      <c r="HI102" s="1"/>
      <c r="HJ102" s="1"/>
      <c r="HK102" s="1"/>
      <c r="HL102" s="1"/>
      <c r="HM102" s="1"/>
      <c r="HN102" s="1"/>
      <c r="HO102" s="1"/>
      <c r="HP102" s="1"/>
      <c r="HQ102" s="1"/>
      <c r="HR102" s="1"/>
      <c r="HS102" s="1"/>
      <c r="HT102" s="1"/>
      <c r="HU102" s="1"/>
      <c r="HV102" s="1"/>
      <c r="HW102" s="1"/>
      <c r="HX102" s="1"/>
      <c r="HY102" s="1"/>
      <c r="HZ102" s="1"/>
      <c r="IA102" s="1"/>
      <c r="IB102" s="1"/>
      <c r="IC102" s="1"/>
      <c r="ID102" s="1"/>
      <c r="IE102" s="1"/>
      <c r="IF102" s="1"/>
      <c r="IG102" s="1"/>
      <c r="IH102" s="1"/>
      <c r="II102" s="1"/>
      <c r="IJ102" s="1"/>
      <c r="IK102" s="1"/>
      <c r="IL102" s="1"/>
      <c r="IM102" s="1"/>
      <c r="IN102" s="1"/>
      <c r="IO102" s="1"/>
      <c r="IP102" s="1"/>
      <c r="IQ102" s="1"/>
      <c r="IR102" s="1"/>
      <c r="IS102" s="1"/>
      <c r="IT102" s="1"/>
      <c r="IU102" s="1"/>
      <c r="IV102" s="1"/>
      <c r="IW102" s="1"/>
      <c r="IX102" s="1"/>
      <c r="IY102" s="1"/>
      <c r="IZ102" s="1"/>
      <c r="JA102" s="1"/>
      <c r="JB102" s="1"/>
      <c r="JC102" s="1"/>
      <c r="JD102" s="1"/>
      <c r="JE102" s="1"/>
      <c r="JF102" s="1"/>
      <c r="JG102" s="1"/>
      <c r="JH102" s="1"/>
      <c r="JI102" s="1"/>
      <c r="JJ102" s="1"/>
      <c r="JK102" s="1"/>
      <c r="JL102" s="1"/>
      <c r="JM102" s="1"/>
      <c r="JN102" s="1"/>
      <c r="JO102" s="1"/>
      <c r="JP102" s="1"/>
      <c r="JQ102" s="1"/>
    </row>
    <row r="103" spans="1:277" ht="290.25" customHeight="1" thickBot="1" x14ac:dyDescent="0.3">
      <c r="A103" s="24">
        <v>0</v>
      </c>
      <c r="B103" s="24">
        <f t="shared" si="0"/>
        <v>93</v>
      </c>
      <c r="C103" s="101"/>
      <c r="D103" s="102" t="s">
        <v>615</v>
      </c>
      <c r="E103" s="103" t="s">
        <v>571</v>
      </c>
      <c r="F103" s="104" t="s">
        <v>616</v>
      </c>
      <c r="G103" s="104" t="s">
        <v>617</v>
      </c>
      <c r="H103" s="105" t="s">
        <v>618</v>
      </c>
      <c r="I103" s="86">
        <v>1</v>
      </c>
      <c r="J103" s="106">
        <v>44666</v>
      </c>
      <c r="K103" s="106">
        <v>44926</v>
      </c>
      <c r="L103" s="107">
        <v>42</v>
      </c>
      <c r="M103" s="104" t="s">
        <v>575</v>
      </c>
      <c r="N103" s="105" t="s">
        <v>561</v>
      </c>
      <c r="O103" s="108" t="s">
        <v>619</v>
      </c>
      <c r="P103" s="107">
        <v>0</v>
      </c>
      <c r="Q103" s="69"/>
      <c r="R103" s="94">
        <v>1</v>
      </c>
      <c r="S103" s="90" t="s">
        <v>620</v>
      </c>
      <c r="T103" s="109"/>
      <c r="U103" s="110"/>
      <c r="V103" s="107">
        <v>0</v>
      </c>
      <c r="W103" s="78" t="s">
        <v>621</v>
      </c>
      <c r="X103" s="78" t="s">
        <v>621</v>
      </c>
      <c r="Y103" s="88" t="s">
        <v>49</v>
      </c>
      <c r="Z103" s="80" t="s">
        <v>266</v>
      </c>
      <c r="AA103" s="105" t="s">
        <v>561</v>
      </c>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row>
    <row r="104" spans="1:277" ht="177" customHeight="1" x14ac:dyDescent="0.25">
      <c r="A104" s="24">
        <v>0</v>
      </c>
      <c r="B104" s="111">
        <f t="shared" si="0"/>
        <v>94</v>
      </c>
      <c r="C104" s="111">
        <v>1</v>
      </c>
      <c r="D104" s="112" t="s">
        <v>622</v>
      </c>
      <c r="E104" s="54" t="s">
        <v>623</v>
      </c>
      <c r="F104" s="54" t="s">
        <v>624</v>
      </c>
      <c r="G104" s="54" t="s">
        <v>625</v>
      </c>
      <c r="H104" s="54" t="s">
        <v>626</v>
      </c>
      <c r="I104" s="113">
        <v>1</v>
      </c>
      <c r="J104" s="114">
        <v>44805</v>
      </c>
      <c r="K104" s="114">
        <v>44926</v>
      </c>
      <c r="L104" s="115">
        <v>16</v>
      </c>
      <c r="M104" s="54" t="s">
        <v>575</v>
      </c>
      <c r="N104" s="105" t="s">
        <v>561</v>
      </c>
      <c r="O104" s="26" t="s">
        <v>627</v>
      </c>
      <c r="P104" s="24">
        <v>0</v>
      </c>
      <c r="Q104" s="24"/>
      <c r="R104" s="116">
        <v>1</v>
      </c>
      <c r="S104" s="117" t="s">
        <v>628</v>
      </c>
      <c r="T104" s="30"/>
      <c r="U104" s="77"/>
      <c r="V104" s="24">
        <v>0</v>
      </c>
      <c r="W104" s="78" t="s">
        <v>629</v>
      </c>
      <c r="X104" s="78" t="s">
        <v>629</v>
      </c>
      <c r="Y104" s="88" t="s">
        <v>49</v>
      </c>
      <c r="Z104" s="80" t="s">
        <v>266</v>
      </c>
      <c r="AA104" s="105" t="s">
        <v>561</v>
      </c>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row>
    <row r="105" spans="1:277" ht="180.75" customHeight="1" x14ac:dyDescent="0.25">
      <c r="A105" s="24">
        <v>0</v>
      </c>
      <c r="B105" s="111">
        <f t="shared" si="0"/>
        <v>95</v>
      </c>
      <c r="C105" s="111"/>
      <c r="D105" s="112" t="s">
        <v>630</v>
      </c>
      <c r="E105" s="54" t="s">
        <v>623</v>
      </c>
      <c r="F105" s="54" t="s">
        <v>624</v>
      </c>
      <c r="G105" s="54" t="s">
        <v>631</v>
      </c>
      <c r="H105" s="54" t="s">
        <v>632</v>
      </c>
      <c r="I105" s="113">
        <v>1</v>
      </c>
      <c r="J105" s="114">
        <v>44835</v>
      </c>
      <c r="K105" s="114">
        <v>44926</v>
      </c>
      <c r="L105" s="115">
        <v>16</v>
      </c>
      <c r="M105" s="54" t="s">
        <v>575</v>
      </c>
      <c r="N105" s="33" t="s">
        <v>561</v>
      </c>
      <c r="O105" s="26" t="s">
        <v>633</v>
      </c>
      <c r="P105" s="24">
        <v>0</v>
      </c>
      <c r="Q105" s="24"/>
      <c r="R105" s="116">
        <v>1</v>
      </c>
      <c r="S105" s="117" t="s">
        <v>634</v>
      </c>
      <c r="T105" s="30"/>
      <c r="U105" s="77"/>
      <c r="V105" s="24">
        <v>0</v>
      </c>
      <c r="W105" s="78" t="s">
        <v>635</v>
      </c>
      <c r="X105" s="78" t="s">
        <v>635</v>
      </c>
      <c r="Y105" s="88" t="s">
        <v>49</v>
      </c>
      <c r="Z105" s="80" t="s">
        <v>266</v>
      </c>
      <c r="AA105" s="33" t="s">
        <v>561</v>
      </c>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c r="IY105" s="1"/>
      <c r="IZ105" s="1"/>
      <c r="JA105" s="1"/>
      <c r="JB105" s="1"/>
      <c r="JC105" s="1"/>
      <c r="JD105" s="1"/>
      <c r="JE105" s="1"/>
      <c r="JF105" s="1"/>
      <c r="JG105" s="1"/>
      <c r="JH105" s="1"/>
      <c r="JI105" s="1"/>
      <c r="JJ105" s="1"/>
      <c r="JK105" s="1"/>
      <c r="JL105" s="1"/>
      <c r="JM105" s="1"/>
      <c r="JN105" s="1"/>
      <c r="JO105" s="1"/>
      <c r="JP105" s="1"/>
      <c r="JQ105" s="1"/>
    </row>
    <row r="106" spans="1:277" ht="181.5" customHeight="1" thickBot="1" x14ac:dyDescent="0.3">
      <c r="A106" s="24">
        <v>0</v>
      </c>
      <c r="B106" s="111">
        <f t="shared" si="0"/>
        <v>96</v>
      </c>
      <c r="C106" s="111"/>
      <c r="D106" s="112" t="s">
        <v>636</v>
      </c>
      <c r="E106" s="54" t="s">
        <v>623</v>
      </c>
      <c r="F106" s="54" t="s">
        <v>624</v>
      </c>
      <c r="G106" s="54" t="s">
        <v>637</v>
      </c>
      <c r="H106" s="54" t="s">
        <v>638</v>
      </c>
      <c r="I106" s="115">
        <v>4</v>
      </c>
      <c r="J106" s="114">
        <v>44835</v>
      </c>
      <c r="K106" s="114">
        <v>45200</v>
      </c>
      <c r="L106" s="115">
        <v>52</v>
      </c>
      <c r="M106" s="54" t="s">
        <v>575</v>
      </c>
      <c r="N106" s="33" t="s">
        <v>561</v>
      </c>
      <c r="O106" s="26" t="s">
        <v>639</v>
      </c>
      <c r="P106" s="24">
        <v>0</v>
      </c>
      <c r="Q106" s="24"/>
      <c r="R106" s="118">
        <v>1</v>
      </c>
      <c r="S106" s="117" t="s">
        <v>640</v>
      </c>
      <c r="T106" s="30"/>
      <c r="U106" s="77"/>
      <c r="V106" s="24">
        <v>0</v>
      </c>
      <c r="W106" s="78" t="s">
        <v>641</v>
      </c>
      <c r="X106" s="258" t="s">
        <v>642</v>
      </c>
      <c r="Y106" s="259" t="s">
        <v>49</v>
      </c>
      <c r="Z106" s="260" t="s">
        <v>266</v>
      </c>
      <c r="AA106" s="105" t="s">
        <v>561</v>
      </c>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row>
    <row r="107" spans="1:277" ht="130.5" customHeight="1" thickBot="1" x14ac:dyDescent="0.3">
      <c r="A107" s="1"/>
      <c r="B107" s="1"/>
      <c r="C107" s="1"/>
      <c r="D107" s="252" t="s">
        <v>805</v>
      </c>
      <c r="E107" s="252" t="s">
        <v>806</v>
      </c>
      <c r="F107" s="252" t="s">
        <v>807</v>
      </c>
      <c r="G107" s="252" t="s">
        <v>808</v>
      </c>
      <c r="H107" s="252" t="s">
        <v>809</v>
      </c>
      <c r="I107" s="252" t="s">
        <v>809</v>
      </c>
      <c r="J107" s="253">
        <v>44977</v>
      </c>
      <c r="K107" s="253">
        <v>45015</v>
      </c>
      <c r="L107" s="1"/>
      <c r="M107" s="1"/>
      <c r="N107" s="4"/>
      <c r="O107" s="5"/>
      <c r="P107" s="1"/>
      <c r="Q107" s="1"/>
      <c r="R107" s="1"/>
      <c r="S107" s="1"/>
      <c r="T107" s="1"/>
      <c r="U107" s="5"/>
      <c r="V107" s="1"/>
      <c r="W107" s="6"/>
      <c r="X107" s="261"/>
      <c r="Y107" s="262"/>
      <c r="Z107" s="301"/>
      <c r="AA107" s="261" t="s">
        <v>810</v>
      </c>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row>
    <row r="108" spans="1:277" ht="126.75" customHeight="1" thickBot="1" x14ac:dyDescent="0.3">
      <c r="A108" s="1"/>
      <c r="B108" s="1"/>
      <c r="C108" s="1">
        <f>SUM(C11:C106)</f>
        <v>18</v>
      </c>
      <c r="D108" s="254" t="s">
        <v>805</v>
      </c>
      <c r="E108" s="254" t="s">
        <v>806</v>
      </c>
      <c r="F108" s="254" t="s">
        <v>811</v>
      </c>
      <c r="G108" s="254" t="s">
        <v>812</v>
      </c>
      <c r="H108" s="254" t="s">
        <v>813</v>
      </c>
      <c r="I108" s="254" t="s">
        <v>813</v>
      </c>
      <c r="J108" s="255">
        <v>45017</v>
      </c>
      <c r="K108" s="255">
        <v>45291</v>
      </c>
      <c r="L108" s="1"/>
      <c r="M108" s="1"/>
      <c r="N108" s="4"/>
      <c r="O108" s="5"/>
      <c r="P108" s="1"/>
      <c r="Q108" s="1"/>
      <c r="R108" s="1"/>
      <c r="S108" s="1"/>
      <c r="T108" s="1"/>
      <c r="U108" s="5"/>
      <c r="V108" s="1"/>
      <c r="W108" s="6"/>
      <c r="X108" s="261"/>
      <c r="Y108" s="262"/>
      <c r="Z108" s="301"/>
      <c r="AA108" s="261" t="s">
        <v>810</v>
      </c>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row>
    <row r="109" spans="1:277" ht="129.75" customHeight="1" thickBot="1" x14ac:dyDescent="0.3">
      <c r="A109" s="1"/>
      <c r="B109" s="1"/>
      <c r="C109" s="1"/>
      <c r="D109" s="254" t="s">
        <v>805</v>
      </c>
      <c r="E109" s="254" t="s">
        <v>806</v>
      </c>
      <c r="F109" s="254" t="s">
        <v>814</v>
      </c>
      <c r="G109" s="254" t="s">
        <v>815</v>
      </c>
      <c r="H109" s="254" t="s">
        <v>816</v>
      </c>
      <c r="I109" s="254" t="s">
        <v>816</v>
      </c>
      <c r="J109" s="255">
        <v>45017</v>
      </c>
      <c r="K109" s="255">
        <v>45291</v>
      </c>
      <c r="L109" s="1"/>
      <c r="M109" s="1"/>
      <c r="N109" s="4"/>
      <c r="O109" s="5"/>
      <c r="P109" s="1"/>
      <c r="Q109" s="1"/>
      <c r="R109" s="1"/>
      <c r="S109" s="1"/>
      <c r="T109" s="1"/>
      <c r="U109" s="5"/>
      <c r="V109" s="1"/>
      <c r="W109" s="6"/>
      <c r="X109" s="261"/>
      <c r="Y109" s="262"/>
      <c r="Z109" s="301"/>
      <c r="AA109" s="261" t="s">
        <v>42</v>
      </c>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row>
    <row r="110" spans="1:277" ht="90.75" customHeight="1" thickBot="1" x14ac:dyDescent="0.3">
      <c r="A110" s="1"/>
      <c r="B110" s="1"/>
      <c r="C110" s="1"/>
      <c r="D110" s="254" t="s">
        <v>805</v>
      </c>
      <c r="E110" s="254" t="s">
        <v>806</v>
      </c>
      <c r="F110" s="254" t="s">
        <v>814</v>
      </c>
      <c r="G110" s="254" t="s">
        <v>817</v>
      </c>
      <c r="H110" s="254" t="s">
        <v>818</v>
      </c>
      <c r="I110" s="254" t="s">
        <v>818</v>
      </c>
      <c r="J110" s="255">
        <v>45017</v>
      </c>
      <c r="K110" s="255">
        <v>45291</v>
      </c>
      <c r="L110" s="1"/>
      <c r="M110" s="1"/>
      <c r="N110" s="4"/>
      <c r="O110" s="120"/>
      <c r="P110" s="1"/>
      <c r="Q110" s="1"/>
      <c r="R110" s="1"/>
      <c r="S110" s="1"/>
      <c r="T110" s="1"/>
      <c r="U110" s="120"/>
      <c r="V110" s="1"/>
      <c r="W110" s="6"/>
      <c r="X110" s="261"/>
      <c r="Y110" s="262"/>
      <c r="Z110" s="301"/>
      <c r="AA110" s="261" t="s">
        <v>42</v>
      </c>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row>
    <row r="111" spans="1:277" ht="57" customHeight="1" thickBot="1" x14ac:dyDescent="0.3">
      <c r="A111" s="1"/>
      <c r="B111" s="1"/>
      <c r="C111" s="1"/>
      <c r="D111" s="254" t="s">
        <v>805</v>
      </c>
      <c r="E111" s="254" t="s">
        <v>806</v>
      </c>
      <c r="F111" s="254" t="s">
        <v>819</v>
      </c>
      <c r="G111" s="254" t="s">
        <v>820</v>
      </c>
      <c r="H111" s="254" t="s">
        <v>821</v>
      </c>
      <c r="I111" s="254" t="s">
        <v>821</v>
      </c>
      <c r="J111" s="256">
        <v>45017</v>
      </c>
      <c r="K111" s="257">
        <v>45291</v>
      </c>
      <c r="L111" s="1"/>
      <c r="M111" s="1"/>
      <c r="N111" s="4"/>
      <c r="O111" s="5"/>
      <c r="P111" s="1"/>
      <c r="Q111" s="1"/>
      <c r="R111" s="1"/>
      <c r="S111" s="1"/>
      <c r="T111" s="1"/>
      <c r="U111" s="5"/>
      <c r="V111" s="1"/>
      <c r="W111" s="6"/>
      <c r="X111" s="261"/>
      <c r="Y111" s="262"/>
      <c r="Z111" s="301"/>
      <c r="AA111" s="302" t="s">
        <v>283</v>
      </c>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row>
    <row r="112" spans="1:277" ht="15.75" customHeight="1" x14ac:dyDescent="0.25">
      <c r="A112" s="1"/>
      <c r="B112" s="1"/>
      <c r="C112" s="1"/>
      <c r="D112" s="1"/>
      <c r="E112" s="9"/>
      <c r="F112" s="1"/>
      <c r="G112" s="119"/>
      <c r="H112" s="4"/>
      <c r="I112" s="1"/>
      <c r="J112" s="1"/>
      <c r="K112" s="1"/>
      <c r="L112" s="1"/>
      <c r="M112" s="1"/>
      <c r="N112" s="4"/>
      <c r="O112" s="120"/>
      <c r="P112" s="1"/>
      <c r="Q112" s="1"/>
      <c r="R112" s="1"/>
      <c r="S112" s="1"/>
      <c r="T112" s="1"/>
      <c r="U112" s="120"/>
      <c r="V112" s="1"/>
      <c r="W112" s="6"/>
      <c r="X112" s="6"/>
      <c r="Y112" s="6"/>
      <c r="Z112" s="6"/>
      <c r="AA112" s="6"/>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row>
    <row r="113" spans="1:277" ht="15.75" customHeight="1" x14ac:dyDescent="0.25">
      <c r="A113" s="1"/>
      <c r="B113" s="1"/>
      <c r="C113" s="1"/>
      <c r="D113" s="1"/>
      <c r="E113" s="9"/>
      <c r="F113" s="1"/>
      <c r="G113" s="119"/>
      <c r="H113" s="4"/>
      <c r="I113" s="1"/>
      <c r="J113" s="1"/>
      <c r="K113" s="1"/>
      <c r="L113" s="1"/>
      <c r="M113" s="1"/>
      <c r="N113" s="4"/>
      <c r="O113" s="5"/>
      <c r="P113" s="1"/>
      <c r="Q113" s="1"/>
      <c r="R113" s="1"/>
      <c r="S113" s="1"/>
      <c r="T113" s="1"/>
      <c r="U113" s="5"/>
      <c r="V113" s="1"/>
      <c r="W113" s="6"/>
      <c r="X113" s="6"/>
      <c r="Y113" s="6"/>
      <c r="Z113" s="6"/>
      <c r="AA113" s="6"/>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row>
    <row r="114" spans="1:277" ht="15.75" customHeight="1" x14ac:dyDescent="0.25">
      <c r="A114" s="1"/>
      <c r="B114" s="1"/>
      <c r="C114" s="1"/>
      <c r="D114" s="1"/>
      <c r="E114" s="9"/>
      <c r="F114" s="1"/>
      <c r="G114" s="119"/>
      <c r="H114" s="4"/>
      <c r="I114" s="1"/>
      <c r="J114" s="1"/>
      <c r="K114" s="1"/>
      <c r="L114" s="1"/>
      <c r="M114" s="1"/>
      <c r="N114" s="4"/>
      <c r="O114" s="5"/>
      <c r="P114" s="1"/>
      <c r="Q114" s="1"/>
      <c r="R114" s="1"/>
      <c r="S114" s="1"/>
      <c r="T114" s="1"/>
      <c r="U114" s="5"/>
      <c r="V114" s="1"/>
      <c r="W114" s="6"/>
      <c r="X114" s="6"/>
      <c r="Y114" s="6"/>
      <c r="Z114" s="6"/>
      <c r="AA114" s="6"/>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row>
    <row r="115" spans="1:277" ht="15.75" customHeight="1" x14ac:dyDescent="0.25">
      <c r="A115" s="1"/>
      <c r="B115" s="1"/>
      <c r="C115" s="1"/>
      <c r="D115" s="1"/>
      <c r="E115" s="9"/>
      <c r="F115" s="1"/>
      <c r="G115" s="119"/>
      <c r="H115" s="4"/>
      <c r="I115" s="1"/>
      <c r="J115" s="1"/>
      <c r="K115" s="1"/>
      <c r="L115" s="1"/>
      <c r="M115" s="1"/>
      <c r="N115" s="4"/>
      <c r="O115" s="5"/>
      <c r="P115" s="1"/>
      <c r="Q115" s="1"/>
      <c r="R115" s="1"/>
      <c r="S115" s="1"/>
      <c r="T115" s="1"/>
      <c r="U115" s="5"/>
      <c r="V115" s="1"/>
      <c r="W115" s="6"/>
      <c r="X115" s="6"/>
      <c r="Y115" s="7"/>
      <c r="Z115" s="1"/>
      <c r="AA115" s="4"/>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row>
    <row r="116" spans="1:277" ht="15.75" customHeight="1" x14ac:dyDescent="0.25">
      <c r="A116" s="1"/>
      <c r="B116" s="1"/>
      <c r="C116" s="1"/>
      <c r="D116" s="1"/>
      <c r="E116" s="9"/>
      <c r="F116" s="1"/>
      <c r="G116" s="119"/>
      <c r="H116" s="4"/>
      <c r="I116" s="1"/>
      <c r="J116" s="1"/>
      <c r="K116" s="1"/>
      <c r="L116" s="1"/>
      <c r="M116" s="1"/>
      <c r="N116" s="4"/>
      <c r="O116" s="5"/>
      <c r="P116" s="1"/>
      <c r="Q116" s="1"/>
      <c r="R116" s="1"/>
      <c r="S116" s="1"/>
      <c r="T116" s="1"/>
      <c r="U116" s="5"/>
      <c r="V116" s="1"/>
      <c r="W116" s="6"/>
      <c r="X116" s="6"/>
      <c r="Y116" s="7"/>
      <c r="Z116" s="1"/>
      <c r="AA116" s="4"/>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c r="FU116" s="1"/>
      <c r="FV116" s="1"/>
      <c r="FW116" s="1"/>
      <c r="FX116" s="1"/>
      <c r="FY116" s="1"/>
      <c r="FZ116" s="1"/>
      <c r="GA116" s="1"/>
      <c r="GB116" s="1"/>
      <c r="GC116" s="1"/>
      <c r="GD116" s="1"/>
      <c r="GE116" s="1"/>
      <c r="GF116" s="1"/>
      <c r="GG116" s="1"/>
      <c r="GH116" s="1"/>
      <c r="GI116" s="1"/>
      <c r="GJ116" s="1"/>
      <c r="GK116" s="1"/>
      <c r="GL116" s="1"/>
      <c r="GM116" s="1"/>
      <c r="GN116" s="1"/>
      <c r="GO116" s="1"/>
      <c r="GP116" s="1"/>
      <c r="GQ116" s="1"/>
      <c r="GR116" s="1"/>
      <c r="GS116" s="1"/>
      <c r="GT116" s="1"/>
      <c r="GU116" s="1"/>
      <c r="GV116" s="1"/>
      <c r="GW116" s="1"/>
      <c r="GX116" s="1"/>
      <c r="GY116" s="1"/>
      <c r="GZ116" s="1"/>
      <c r="HA116" s="1"/>
      <c r="HB116" s="1"/>
      <c r="HC116" s="1"/>
      <c r="HD116" s="1"/>
      <c r="HE116" s="1"/>
      <c r="HF116" s="1"/>
      <c r="HG116" s="1"/>
      <c r="HH116" s="1"/>
      <c r="HI116" s="1"/>
      <c r="HJ116" s="1"/>
      <c r="HK116" s="1"/>
      <c r="HL116" s="1"/>
      <c r="HM116" s="1"/>
      <c r="HN116" s="1"/>
      <c r="HO116" s="1"/>
      <c r="HP116" s="1"/>
      <c r="HQ116" s="1"/>
      <c r="HR116" s="1"/>
      <c r="HS116" s="1"/>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1"/>
      <c r="IV116" s="1"/>
      <c r="IW116" s="1"/>
      <c r="IX116" s="1"/>
      <c r="IY116" s="1"/>
      <c r="IZ116" s="1"/>
      <c r="JA116" s="1"/>
      <c r="JB116" s="1"/>
      <c r="JC116" s="1"/>
      <c r="JD116" s="1"/>
      <c r="JE116" s="1"/>
      <c r="JF116" s="1"/>
      <c r="JG116" s="1"/>
      <c r="JH116" s="1"/>
      <c r="JI116" s="1"/>
      <c r="JJ116" s="1"/>
      <c r="JK116" s="1"/>
      <c r="JL116" s="1"/>
      <c r="JM116" s="1"/>
      <c r="JN116" s="1"/>
      <c r="JO116" s="1"/>
      <c r="JP116" s="1"/>
      <c r="JQ116" s="1"/>
    </row>
    <row r="117" spans="1:277" ht="15.75" customHeight="1" x14ac:dyDescent="0.25">
      <c r="A117" s="1"/>
      <c r="B117" s="1"/>
      <c r="C117" s="1"/>
      <c r="D117" s="1"/>
      <c r="E117" s="9"/>
      <c r="F117" s="1"/>
      <c r="G117" s="119"/>
      <c r="H117" s="4"/>
      <c r="I117" s="1"/>
      <c r="J117" s="1"/>
      <c r="K117" s="1"/>
      <c r="L117" s="1"/>
      <c r="M117" s="1"/>
      <c r="N117" s="4"/>
      <c r="O117" s="5"/>
      <c r="P117" s="1"/>
      <c r="Q117" s="1"/>
      <c r="R117" s="1"/>
      <c r="S117" s="1"/>
      <c r="T117" s="1"/>
      <c r="U117" s="5"/>
      <c r="V117" s="1"/>
      <c r="W117" s="6"/>
      <c r="X117" s="6"/>
      <c r="Y117" s="7"/>
      <c r="Z117" s="1"/>
      <c r="AA117" s="4"/>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c r="FJ117" s="1"/>
      <c r="FK117" s="1"/>
      <c r="FL117" s="1"/>
      <c r="FM117" s="1"/>
      <c r="FN117" s="1"/>
      <c r="FO117" s="1"/>
      <c r="FP117" s="1"/>
      <c r="FQ117" s="1"/>
      <c r="FR117" s="1"/>
      <c r="FS117" s="1"/>
      <c r="FT117" s="1"/>
      <c r="FU117" s="1"/>
      <c r="FV117" s="1"/>
      <c r="FW117" s="1"/>
      <c r="FX117" s="1"/>
      <c r="FY117" s="1"/>
      <c r="FZ117" s="1"/>
      <c r="GA117" s="1"/>
      <c r="GB117" s="1"/>
      <c r="GC117" s="1"/>
      <c r="GD117" s="1"/>
      <c r="GE117" s="1"/>
      <c r="GF117" s="1"/>
      <c r="GG117" s="1"/>
      <c r="GH117" s="1"/>
      <c r="GI117" s="1"/>
      <c r="GJ117" s="1"/>
      <c r="GK117" s="1"/>
      <c r="GL117" s="1"/>
      <c r="GM117" s="1"/>
      <c r="GN117" s="1"/>
      <c r="GO117" s="1"/>
      <c r="GP117" s="1"/>
      <c r="GQ117" s="1"/>
      <c r="GR117" s="1"/>
      <c r="GS117" s="1"/>
      <c r="GT117" s="1"/>
      <c r="GU117" s="1"/>
      <c r="GV117" s="1"/>
      <c r="GW117" s="1"/>
      <c r="GX117" s="1"/>
      <c r="GY117" s="1"/>
      <c r="GZ117" s="1"/>
      <c r="HA117" s="1"/>
      <c r="HB117" s="1"/>
      <c r="HC117" s="1"/>
      <c r="HD117" s="1"/>
      <c r="HE117" s="1"/>
      <c r="HF117" s="1"/>
      <c r="HG117" s="1"/>
      <c r="HH117" s="1"/>
      <c r="HI117" s="1"/>
      <c r="HJ117" s="1"/>
      <c r="HK117" s="1"/>
      <c r="HL117" s="1"/>
      <c r="HM117" s="1"/>
      <c r="HN117" s="1"/>
      <c r="HO117" s="1"/>
      <c r="HP117" s="1"/>
      <c r="HQ117" s="1"/>
      <c r="HR117" s="1"/>
      <c r="HS117" s="1"/>
      <c r="HT117" s="1"/>
      <c r="HU117" s="1"/>
      <c r="HV117" s="1"/>
      <c r="HW117" s="1"/>
      <c r="HX117" s="1"/>
      <c r="HY117" s="1"/>
      <c r="HZ117" s="1"/>
      <c r="IA117" s="1"/>
      <c r="IB117" s="1"/>
      <c r="IC117" s="1"/>
      <c r="ID117" s="1"/>
      <c r="IE117" s="1"/>
      <c r="IF117" s="1"/>
      <c r="IG117" s="1"/>
      <c r="IH117" s="1"/>
      <c r="II117" s="1"/>
      <c r="IJ117" s="1"/>
      <c r="IK117" s="1"/>
      <c r="IL117" s="1"/>
      <c r="IM117" s="1"/>
      <c r="IN117" s="1"/>
      <c r="IO117" s="1"/>
      <c r="IP117" s="1"/>
      <c r="IQ117" s="1"/>
      <c r="IR117" s="1"/>
      <c r="IS117" s="1"/>
      <c r="IT117" s="1"/>
      <c r="IU117" s="1"/>
      <c r="IV117" s="1"/>
      <c r="IW117" s="1"/>
      <c r="IX117" s="1"/>
      <c r="IY117" s="1"/>
      <c r="IZ117" s="1"/>
      <c r="JA117" s="1"/>
      <c r="JB117" s="1"/>
      <c r="JC117" s="1"/>
      <c r="JD117" s="1"/>
      <c r="JE117" s="1"/>
      <c r="JF117" s="1"/>
      <c r="JG117" s="1"/>
      <c r="JH117" s="1"/>
      <c r="JI117" s="1"/>
      <c r="JJ117" s="1"/>
      <c r="JK117" s="1"/>
      <c r="JL117" s="1"/>
      <c r="JM117" s="1"/>
      <c r="JN117" s="1"/>
      <c r="JO117" s="1"/>
      <c r="JP117" s="1"/>
      <c r="JQ117" s="1"/>
    </row>
    <row r="118" spans="1:277" ht="15.75" customHeight="1" x14ac:dyDescent="0.25">
      <c r="A118" s="1"/>
      <c r="B118" s="1"/>
      <c r="C118" s="1"/>
      <c r="D118" s="1"/>
      <c r="E118" s="9"/>
      <c r="F118" s="1"/>
      <c r="G118" s="119"/>
      <c r="H118" s="4"/>
      <c r="I118" s="1"/>
      <c r="J118" s="1"/>
      <c r="K118" s="1"/>
      <c r="L118" s="1"/>
      <c r="M118" s="1"/>
      <c r="N118" s="4"/>
      <c r="O118" s="5"/>
      <c r="P118" s="1"/>
      <c r="Q118" s="1"/>
      <c r="R118" s="1"/>
      <c r="S118" s="1"/>
      <c r="T118" s="1"/>
      <c r="U118" s="5"/>
      <c r="V118" s="1"/>
      <c r="W118" s="6"/>
      <c r="X118" s="6"/>
      <c r="Y118" s="7"/>
      <c r="Z118" s="1"/>
      <c r="AA118" s="4"/>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c r="FJ118" s="1"/>
      <c r="FK118" s="1"/>
      <c r="FL118" s="1"/>
      <c r="FM118" s="1"/>
      <c r="FN118" s="1"/>
      <c r="FO118" s="1"/>
      <c r="FP118" s="1"/>
      <c r="FQ118" s="1"/>
      <c r="FR118" s="1"/>
      <c r="FS118" s="1"/>
      <c r="FT118" s="1"/>
      <c r="FU118" s="1"/>
      <c r="FV118" s="1"/>
      <c r="FW118" s="1"/>
      <c r="FX118" s="1"/>
      <c r="FY118" s="1"/>
      <c r="FZ118" s="1"/>
      <c r="GA118" s="1"/>
      <c r="GB118" s="1"/>
      <c r="GC118" s="1"/>
      <c r="GD118" s="1"/>
      <c r="GE118" s="1"/>
      <c r="GF118" s="1"/>
      <c r="GG118" s="1"/>
      <c r="GH118" s="1"/>
      <c r="GI118" s="1"/>
      <c r="GJ118" s="1"/>
      <c r="GK118" s="1"/>
      <c r="GL118" s="1"/>
      <c r="GM118" s="1"/>
      <c r="GN118" s="1"/>
      <c r="GO118" s="1"/>
      <c r="GP118" s="1"/>
      <c r="GQ118" s="1"/>
      <c r="GR118" s="1"/>
      <c r="GS118" s="1"/>
      <c r="GT118" s="1"/>
      <c r="GU118" s="1"/>
      <c r="GV118" s="1"/>
      <c r="GW118" s="1"/>
      <c r="GX118" s="1"/>
      <c r="GY118" s="1"/>
      <c r="GZ118" s="1"/>
      <c r="HA118" s="1"/>
      <c r="HB118" s="1"/>
      <c r="HC118" s="1"/>
      <c r="HD118" s="1"/>
      <c r="HE118" s="1"/>
      <c r="HF118" s="1"/>
      <c r="HG118" s="1"/>
      <c r="HH118" s="1"/>
      <c r="HI118" s="1"/>
      <c r="HJ118" s="1"/>
      <c r="HK118" s="1"/>
      <c r="HL118" s="1"/>
      <c r="HM118" s="1"/>
      <c r="HN118" s="1"/>
      <c r="HO118" s="1"/>
      <c r="HP118" s="1"/>
      <c r="HQ118" s="1"/>
      <c r="HR118" s="1"/>
      <c r="HS118" s="1"/>
      <c r="HT118" s="1"/>
      <c r="HU118" s="1"/>
      <c r="HV118" s="1"/>
      <c r="HW118" s="1"/>
      <c r="HX118" s="1"/>
      <c r="HY118" s="1"/>
      <c r="HZ118" s="1"/>
      <c r="IA118" s="1"/>
      <c r="IB118" s="1"/>
      <c r="IC118" s="1"/>
      <c r="ID118" s="1"/>
      <c r="IE118" s="1"/>
      <c r="IF118" s="1"/>
      <c r="IG118" s="1"/>
      <c r="IH118" s="1"/>
      <c r="II118" s="1"/>
      <c r="IJ118" s="1"/>
      <c r="IK118" s="1"/>
      <c r="IL118" s="1"/>
      <c r="IM118" s="1"/>
      <c r="IN118" s="1"/>
      <c r="IO118" s="1"/>
      <c r="IP118" s="1"/>
      <c r="IQ118" s="1"/>
      <c r="IR118" s="1"/>
      <c r="IS118" s="1"/>
      <c r="IT118" s="1"/>
      <c r="IU118" s="1"/>
      <c r="IV118" s="1"/>
      <c r="IW118" s="1"/>
      <c r="IX118" s="1"/>
      <c r="IY118" s="1"/>
      <c r="IZ118" s="1"/>
      <c r="JA118" s="1"/>
      <c r="JB118" s="1"/>
      <c r="JC118" s="1"/>
      <c r="JD118" s="1"/>
      <c r="JE118" s="1"/>
      <c r="JF118" s="1"/>
      <c r="JG118" s="1"/>
      <c r="JH118" s="1"/>
      <c r="JI118" s="1"/>
      <c r="JJ118" s="1"/>
      <c r="JK118" s="1"/>
      <c r="JL118" s="1"/>
      <c r="JM118" s="1"/>
      <c r="JN118" s="1"/>
      <c r="JO118" s="1"/>
      <c r="JP118" s="1"/>
      <c r="JQ118" s="1"/>
    </row>
    <row r="119" spans="1:277" ht="15.75" customHeight="1" x14ac:dyDescent="0.25">
      <c r="A119" s="1"/>
      <c r="B119" s="1"/>
      <c r="C119" s="1"/>
      <c r="D119" s="1"/>
      <c r="E119" s="9"/>
      <c r="F119" s="1"/>
      <c r="G119" s="119"/>
      <c r="H119" s="4"/>
      <c r="I119" s="1"/>
      <c r="J119" s="1"/>
      <c r="K119" s="1"/>
      <c r="L119" s="1"/>
      <c r="M119" s="1"/>
      <c r="N119" s="4"/>
      <c r="O119" s="5"/>
      <c r="P119" s="1"/>
      <c r="Q119" s="1"/>
      <c r="R119" s="1"/>
      <c r="S119" s="1"/>
      <c r="T119" s="1"/>
      <c r="U119" s="5"/>
      <c r="V119" s="1"/>
      <c r="W119" s="6"/>
      <c r="X119" s="6"/>
      <c r="Y119" s="7"/>
      <c r="Z119" s="1"/>
      <c r="AA119" s="4"/>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c r="IW119" s="1"/>
      <c r="IX119" s="1"/>
      <c r="IY119" s="1"/>
      <c r="IZ119" s="1"/>
      <c r="JA119" s="1"/>
      <c r="JB119" s="1"/>
      <c r="JC119" s="1"/>
      <c r="JD119" s="1"/>
      <c r="JE119" s="1"/>
      <c r="JF119" s="1"/>
      <c r="JG119" s="1"/>
      <c r="JH119" s="1"/>
      <c r="JI119" s="1"/>
      <c r="JJ119" s="1"/>
      <c r="JK119" s="1"/>
      <c r="JL119" s="1"/>
      <c r="JM119" s="1"/>
      <c r="JN119" s="1"/>
      <c r="JO119" s="1"/>
      <c r="JP119" s="1"/>
      <c r="JQ119" s="1"/>
    </row>
    <row r="120" spans="1:277" ht="15.75" customHeight="1" x14ac:dyDescent="0.25">
      <c r="A120" s="1"/>
      <c r="B120" s="1"/>
      <c r="C120" s="1"/>
      <c r="D120" s="1"/>
      <c r="E120" s="9"/>
      <c r="F120" s="1"/>
      <c r="G120" s="119"/>
      <c r="H120" s="4"/>
      <c r="I120" s="1"/>
      <c r="J120" s="1"/>
      <c r="K120" s="1"/>
      <c r="L120" s="1"/>
      <c r="M120" s="1"/>
      <c r="N120" s="4"/>
      <c r="O120" s="5"/>
      <c r="P120" s="1"/>
      <c r="Q120" s="1"/>
      <c r="R120" s="1"/>
      <c r="S120" s="1"/>
      <c r="T120" s="1"/>
      <c r="U120" s="5"/>
      <c r="V120" s="1"/>
      <c r="W120" s="6"/>
      <c r="X120" s="6"/>
      <c r="Y120" s="7"/>
      <c r="Z120" s="1"/>
      <c r="AA120" s="4"/>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c r="IX120" s="1"/>
      <c r="IY120" s="1"/>
      <c r="IZ120" s="1"/>
      <c r="JA120" s="1"/>
      <c r="JB120" s="1"/>
      <c r="JC120" s="1"/>
      <c r="JD120" s="1"/>
      <c r="JE120" s="1"/>
      <c r="JF120" s="1"/>
      <c r="JG120" s="1"/>
      <c r="JH120" s="1"/>
      <c r="JI120" s="1"/>
      <c r="JJ120" s="1"/>
      <c r="JK120" s="1"/>
      <c r="JL120" s="1"/>
      <c r="JM120" s="1"/>
      <c r="JN120" s="1"/>
      <c r="JO120" s="1"/>
      <c r="JP120" s="1"/>
      <c r="JQ120" s="1"/>
    </row>
    <row r="121" spans="1:277" ht="15.75" customHeight="1" x14ac:dyDescent="0.25">
      <c r="A121" s="1"/>
      <c r="B121" s="1"/>
      <c r="C121" s="1"/>
      <c r="D121" s="1"/>
      <c r="E121" s="9"/>
      <c r="F121" s="1"/>
      <c r="G121" s="119"/>
      <c r="H121" s="4"/>
      <c r="I121" s="1"/>
      <c r="J121" s="1"/>
      <c r="K121" s="1"/>
      <c r="L121" s="1"/>
      <c r="M121" s="1"/>
      <c r="N121" s="4"/>
      <c r="O121" s="5"/>
      <c r="P121" s="1"/>
      <c r="Q121" s="1"/>
      <c r="R121" s="1"/>
      <c r="S121" s="1"/>
      <c r="T121" s="1"/>
      <c r="U121" s="5"/>
      <c r="V121" s="1"/>
      <c r="W121" s="6"/>
      <c r="X121" s="6"/>
      <c r="Y121" s="7"/>
      <c r="Z121" s="1"/>
      <c r="AA121" s="4"/>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c r="FJ121" s="1"/>
      <c r="FK121" s="1"/>
      <c r="FL121" s="1"/>
      <c r="FM121" s="1"/>
      <c r="FN121" s="1"/>
      <c r="FO121" s="1"/>
      <c r="FP121" s="1"/>
      <c r="FQ121" s="1"/>
      <c r="FR121" s="1"/>
      <c r="FS121" s="1"/>
      <c r="FT121" s="1"/>
      <c r="FU121" s="1"/>
      <c r="FV121" s="1"/>
      <c r="FW121" s="1"/>
      <c r="FX121" s="1"/>
      <c r="FY121" s="1"/>
      <c r="FZ121" s="1"/>
      <c r="GA121" s="1"/>
      <c r="GB121" s="1"/>
      <c r="GC121" s="1"/>
      <c r="GD121" s="1"/>
      <c r="GE121" s="1"/>
      <c r="GF121" s="1"/>
      <c r="GG121" s="1"/>
      <c r="GH121" s="1"/>
      <c r="GI121" s="1"/>
      <c r="GJ121" s="1"/>
      <c r="GK121" s="1"/>
      <c r="GL121" s="1"/>
      <c r="GM121" s="1"/>
      <c r="GN121" s="1"/>
      <c r="GO121" s="1"/>
      <c r="GP121" s="1"/>
      <c r="GQ121" s="1"/>
      <c r="GR121" s="1"/>
      <c r="GS121" s="1"/>
      <c r="GT121" s="1"/>
      <c r="GU121" s="1"/>
      <c r="GV121" s="1"/>
      <c r="GW121" s="1"/>
      <c r="GX121" s="1"/>
      <c r="GY121" s="1"/>
      <c r="GZ121" s="1"/>
      <c r="HA121" s="1"/>
      <c r="HB121" s="1"/>
      <c r="HC121" s="1"/>
      <c r="HD121" s="1"/>
      <c r="HE121" s="1"/>
      <c r="HF121" s="1"/>
      <c r="HG121" s="1"/>
      <c r="HH121" s="1"/>
      <c r="HI121" s="1"/>
      <c r="HJ121" s="1"/>
      <c r="HK121" s="1"/>
      <c r="HL121" s="1"/>
      <c r="HM121" s="1"/>
      <c r="HN121" s="1"/>
      <c r="HO121" s="1"/>
      <c r="HP121" s="1"/>
      <c r="HQ121" s="1"/>
      <c r="HR121" s="1"/>
      <c r="HS121" s="1"/>
      <c r="HT121" s="1"/>
      <c r="HU121" s="1"/>
      <c r="HV121" s="1"/>
      <c r="HW121" s="1"/>
      <c r="HX121" s="1"/>
      <c r="HY121" s="1"/>
      <c r="HZ121" s="1"/>
      <c r="IA121" s="1"/>
      <c r="IB121" s="1"/>
      <c r="IC121" s="1"/>
      <c r="ID121" s="1"/>
      <c r="IE121" s="1"/>
      <c r="IF121" s="1"/>
      <c r="IG121" s="1"/>
      <c r="IH121" s="1"/>
      <c r="II121" s="1"/>
      <c r="IJ121" s="1"/>
      <c r="IK121" s="1"/>
      <c r="IL121" s="1"/>
      <c r="IM121" s="1"/>
      <c r="IN121" s="1"/>
      <c r="IO121" s="1"/>
      <c r="IP121" s="1"/>
      <c r="IQ121" s="1"/>
      <c r="IR121" s="1"/>
      <c r="IS121" s="1"/>
      <c r="IT121" s="1"/>
      <c r="IU121" s="1"/>
      <c r="IV121" s="1"/>
      <c r="IW121" s="1"/>
      <c r="IX121" s="1"/>
      <c r="IY121" s="1"/>
      <c r="IZ121" s="1"/>
      <c r="JA121" s="1"/>
      <c r="JB121" s="1"/>
      <c r="JC121" s="1"/>
      <c r="JD121" s="1"/>
      <c r="JE121" s="1"/>
      <c r="JF121" s="1"/>
      <c r="JG121" s="1"/>
      <c r="JH121" s="1"/>
      <c r="JI121" s="1"/>
      <c r="JJ121" s="1"/>
      <c r="JK121" s="1"/>
      <c r="JL121" s="1"/>
      <c r="JM121" s="1"/>
      <c r="JN121" s="1"/>
      <c r="JO121" s="1"/>
      <c r="JP121" s="1"/>
      <c r="JQ121" s="1"/>
    </row>
    <row r="122" spans="1:277" ht="15.75" customHeight="1" x14ac:dyDescent="0.25">
      <c r="A122" s="1"/>
      <c r="B122" s="1"/>
      <c r="C122" s="1"/>
      <c r="D122" s="1"/>
      <c r="E122" s="9"/>
      <c r="F122" s="1"/>
      <c r="G122" s="119"/>
      <c r="H122" s="4"/>
      <c r="I122" s="1"/>
      <c r="J122" s="1"/>
      <c r="K122" s="1"/>
      <c r="L122" s="1"/>
      <c r="M122" s="1"/>
      <c r="N122" s="4"/>
      <c r="O122" s="5"/>
      <c r="P122" s="1"/>
      <c r="Q122" s="1"/>
      <c r="R122" s="1"/>
      <c r="S122" s="1"/>
      <c r="T122" s="1"/>
      <c r="U122" s="5"/>
      <c r="V122" s="1"/>
      <c r="W122" s="6"/>
      <c r="X122" s="6"/>
      <c r="Y122" s="7"/>
      <c r="Z122" s="1"/>
      <c r="AA122" s="4"/>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c r="FJ122" s="1"/>
      <c r="FK122" s="1"/>
      <c r="FL122" s="1"/>
      <c r="FM122" s="1"/>
      <c r="FN122" s="1"/>
      <c r="FO122" s="1"/>
      <c r="FP122" s="1"/>
      <c r="FQ122" s="1"/>
      <c r="FR122" s="1"/>
      <c r="FS122" s="1"/>
      <c r="FT122" s="1"/>
      <c r="FU122" s="1"/>
      <c r="FV122" s="1"/>
      <c r="FW122" s="1"/>
      <c r="FX122" s="1"/>
      <c r="FY122" s="1"/>
      <c r="FZ122" s="1"/>
      <c r="GA122" s="1"/>
      <c r="GB122" s="1"/>
      <c r="GC122" s="1"/>
      <c r="GD122" s="1"/>
      <c r="GE122" s="1"/>
      <c r="GF122" s="1"/>
      <c r="GG122" s="1"/>
      <c r="GH122" s="1"/>
      <c r="GI122" s="1"/>
      <c r="GJ122" s="1"/>
      <c r="GK122" s="1"/>
      <c r="GL122" s="1"/>
      <c r="GM122" s="1"/>
      <c r="GN122" s="1"/>
      <c r="GO122" s="1"/>
      <c r="GP122" s="1"/>
      <c r="GQ122" s="1"/>
      <c r="GR122" s="1"/>
      <c r="GS122" s="1"/>
      <c r="GT122" s="1"/>
      <c r="GU122" s="1"/>
      <c r="GV122" s="1"/>
      <c r="GW122" s="1"/>
      <c r="GX122" s="1"/>
      <c r="GY122" s="1"/>
      <c r="GZ122" s="1"/>
      <c r="HA122" s="1"/>
      <c r="HB122" s="1"/>
      <c r="HC122" s="1"/>
      <c r="HD122" s="1"/>
      <c r="HE122" s="1"/>
      <c r="HF122" s="1"/>
      <c r="HG122" s="1"/>
      <c r="HH122" s="1"/>
      <c r="HI122" s="1"/>
      <c r="HJ122" s="1"/>
      <c r="HK122" s="1"/>
      <c r="HL122" s="1"/>
      <c r="HM122" s="1"/>
      <c r="HN122" s="1"/>
      <c r="HO122" s="1"/>
      <c r="HP122" s="1"/>
      <c r="HQ122" s="1"/>
      <c r="HR122" s="1"/>
      <c r="HS122" s="1"/>
      <c r="HT122" s="1"/>
      <c r="HU122" s="1"/>
      <c r="HV122" s="1"/>
      <c r="HW122" s="1"/>
      <c r="HX122" s="1"/>
      <c r="HY122" s="1"/>
      <c r="HZ122" s="1"/>
      <c r="IA122" s="1"/>
      <c r="IB122" s="1"/>
      <c r="IC122" s="1"/>
      <c r="ID122" s="1"/>
      <c r="IE122" s="1"/>
      <c r="IF122" s="1"/>
      <c r="IG122" s="1"/>
      <c r="IH122" s="1"/>
      <c r="II122" s="1"/>
      <c r="IJ122" s="1"/>
      <c r="IK122" s="1"/>
      <c r="IL122" s="1"/>
      <c r="IM122" s="1"/>
      <c r="IN122" s="1"/>
      <c r="IO122" s="1"/>
      <c r="IP122" s="1"/>
      <c r="IQ122" s="1"/>
      <c r="IR122" s="1"/>
      <c r="IS122" s="1"/>
      <c r="IT122" s="1"/>
      <c r="IU122" s="1"/>
      <c r="IV122" s="1"/>
      <c r="IW122" s="1"/>
      <c r="IX122" s="1"/>
      <c r="IY122" s="1"/>
      <c r="IZ122" s="1"/>
      <c r="JA122" s="1"/>
      <c r="JB122" s="1"/>
      <c r="JC122" s="1"/>
      <c r="JD122" s="1"/>
      <c r="JE122" s="1"/>
      <c r="JF122" s="1"/>
      <c r="JG122" s="1"/>
      <c r="JH122" s="1"/>
      <c r="JI122" s="1"/>
      <c r="JJ122" s="1"/>
      <c r="JK122" s="1"/>
      <c r="JL122" s="1"/>
      <c r="JM122" s="1"/>
      <c r="JN122" s="1"/>
      <c r="JO122" s="1"/>
      <c r="JP122" s="1"/>
      <c r="JQ122" s="1"/>
    </row>
    <row r="123" spans="1:277" ht="15.75" customHeight="1" x14ac:dyDescent="0.25">
      <c r="A123" s="1"/>
      <c r="B123" s="1"/>
      <c r="C123" s="1"/>
      <c r="D123" s="1"/>
      <c r="E123" s="9"/>
      <c r="F123" s="1"/>
      <c r="G123" s="119"/>
      <c r="H123" s="4"/>
      <c r="I123" s="1"/>
      <c r="J123" s="1"/>
      <c r="K123" s="1"/>
      <c r="L123" s="1"/>
      <c r="M123" s="1"/>
      <c r="N123" s="4"/>
      <c r="O123" s="5"/>
      <c r="P123" s="1"/>
      <c r="Q123" s="1"/>
      <c r="R123" s="1"/>
      <c r="S123" s="1"/>
      <c r="T123" s="1"/>
      <c r="U123" s="5"/>
      <c r="V123" s="1"/>
      <c r="W123" s="6"/>
      <c r="X123" s="6"/>
      <c r="Y123" s="7"/>
      <c r="Z123" s="1"/>
      <c r="AA123" s="4"/>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c r="FM123" s="1"/>
      <c r="FN123" s="1"/>
      <c r="FO123" s="1"/>
      <c r="FP123" s="1"/>
      <c r="FQ123" s="1"/>
      <c r="FR123" s="1"/>
      <c r="FS123" s="1"/>
      <c r="FT123" s="1"/>
      <c r="FU123" s="1"/>
      <c r="FV123" s="1"/>
      <c r="FW123" s="1"/>
      <c r="FX123" s="1"/>
      <c r="FY123" s="1"/>
      <c r="FZ123" s="1"/>
      <c r="GA123" s="1"/>
      <c r="GB123" s="1"/>
      <c r="GC123" s="1"/>
      <c r="GD123" s="1"/>
      <c r="GE123" s="1"/>
      <c r="GF123" s="1"/>
      <c r="GG123" s="1"/>
      <c r="GH123" s="1"/>
      <c r="GI123" s="1"/>
      <c r="GJ123" s="1"/>
      <c r="GK123" s="1"/>
      <c r="GL123" s="1"/>
      <c r="GM123" s="1"/>
      <c r="GN123" s="1"/>
      <c r="GO123" s="1"/>
      <c r="GP123" s="1"/>
      <c r="GQ123" s="1"/>
      <c r="GR123" s="1"/>
      <c r="GS123" s="1"/>
      <c r="GT123" s="1"/>
      <c r="GU123" s="1"/>
      <c r="GV123" s="1"/>
      <c r="GW123" s="1"/>
      <c r="GX123" s="1"/>
      <c r="GY123" s="1"/>
      <c r="GZ123" s="1"/>
      <c r="HA123" s="1"/>
      <c r="HB123" s="1"/>
      <c r="HC123" s="1"/>
      <c r="HD123" s="1"/>
      <c r="HE123" s="1"/>
      <c r="HF123" s="1"/>
      <c r="HG123" s="1"/>
      <c r="HH123" s="1"/>
      <c r="HI123" s="1"/>
      <c r="HJ123" s="1"/>
      <c r="HK123" s="1"/>
      <c r="HL123" s="1"/>
      <c r="HM123" s="1"/>
      <c r="HN123" s="1"/>
      <c r="HO123" s="1"/>
      <c r="HP123" s="1"/>
      <c r="HQ123" s="1"/>
      <c r="HR123" s="1"/>
      <c r="HS123" s="1"/>
      <c r="HT123" s="1"/>
      <c r="HU123" s="1"/>
      <c r="HV123" s="1"/>
      <c r="HW123" s="1"/>
      <c r="HX123" s="1"/>
      <c r="HY123" s="1"/>
      <c r="HZ123" s="1"/>
      <c r="IA123" s="1"/>
      <c r="IB123" s="1"/>
      <c r="IC123" s="1"/>
      <c r="ID123" s="1"/>
      <c r="IE123" s="1"/>
      <c r="IF123" s="1"/>
      <c r="IG123" s="1"/>
      <c r="IH123" s="1"/>
      <c r="II123" s="1"/>
      <c r="IJ123" s="1"/>
      <c r="IK123" s="1"/>
      <c r="IL123" s="1"/>
      <c r="IM123" s="1"/>
      <c r="IN123" s="1"/>
      <c r="IO123" s="1"/>
      <c r="IP123" s="1"/>
      <c r="IQ123" s="1"/>
      <c r="IR123" s="1"/>
      <c r="IS123" s="1"/>
      <c r="IT123" s="1"/>
      <c r="IU123" s="1"/>
      <c r="IV123" s="1"/>
      <c r="IW123" s="1"/>
      <c r="IX123" s="1"/>
      <c r="IY123" s="1"/>
      <c r="IZ123" s="1"/>
      <c r="JA123" s="1"/>
      <c r="JB123" s="1"/>
      <c r="JC123" s="1"/>
      <c r="JD123" s="1"/>
      <c r="JE123" s="1"/>
      <c r="JF123" s="1"/>
      <c r="JG123" s="1"/>
      <c r="JH123" s="1"/>
      <c r="JI123" s="1"/>
      <c r="JJ123" s="1"/>
      <c r="JK123" s="1"/>
      <c r="JL123" s="1"/>
      <c r="JM123" s="1"/>
      <c r="JN123" s="1"/>
      <c r="JO123" s="1"/>
      <c r="JP123" s="1"/>
      <c r="JQ123" s="1"/>
    </row>
  </sheetData>
  <autoFilter ref="D10:JQ106" xr:uid="{00000000-0009-0000-0000-000000000000}"/>
  <mergeCells count="2">
    <mergeCell ref="D8:M8"/>
    <mergeCell ref="R9:S9"/>
  </mergeCells>
  <dataValidations count="15">
    <dataValidation type="custom" allowBlank="1" showInputMessage="1" prompt="Cualquier contenido Maximo 390 Caracteres -  Registre HALLAZGO contenido en Inf de Auditoría(Suscripción), ó q se encuentra en Plan ya suscrito(Avance o Seguim) SI SUPERA 390 CARACTERES, RESÚMALO. Insterte tantas filas como ACTIVIDADES sean." sqref="D11:D106" xr:uid="{00000000-0002-0000-0000-000000000000}">
      <formula1>AND(GTE(LEN(D11),MIN((0),(390))),LTE(LEN(D11),MAX((0),(390))))</formula1>
    </dataValidation>
    <dataValidation type="custom" allowBlank="1" showInputMessage="1" prompt="Cualquier contenido Maximo 390 Caracteres -  Registre CAUSA contenida en Inf de Auditoría(Suscripción), ó q se encuentra en Plan ya suscrito(Avance o Seguimiento) SI SUPERA 390 CARACTERES, RESÚMALA. Insterte tantas filas como ACTIVIDADES sean." sqref="E11:E106" xr:uid="{00000000-0002-0000-0000-000001000000}">
      <formula1>AND(GTE(LEN(E11),MIN((0),(390))),LTE(LEN(E11),MAX((0),(390))))</formula1>
    </dataValidation>
    <dataValidation type="date" allowBlank="1" showInputMessage="1" prompt="Ingrese una fecha (AAAA/MM/DD) -  Registre la FECHA PROGRAMADA para el inicio de la actividad. (FORMATO AAAA/MM/DD)" sqref="J11:K106" xr:uid="{00000000-0002-0000-0000-000002000000}">
      <formula1>1900/1/1</formula1>
      <formula2>3000/1/1</formula2>
    </dataValidation>
    <dataValidation type="decimal" allowBlank="1" showInputMessage="1" showErrorMessage="1" prompt="Escriba un número en esta casilla -  Registre el numero de semanas que existen entre las fecha de inicio y la fecha final de la actividad." sqref="L11 L13:L25 I106 L27:L106" xr:uid="{00000000-0002-0000-0000-000003000000}">
      <formula1>-9223372036854760000</formula1>
      <formula2>9223372036854760000</formula2>
    </dataValidation>
    <dataValidation type="decimal" allowBlank="1" showInputMessage="1" showErrorMessage="1" prompt="Escriba un número en esta casilla -  Registre EN NÚMERO la cantidad, Volumen o tamaño de la actividad (en unidades o porcentajes).  Ej.: Si en col. 28 registró INFORMES y son 5 informes, aquí se registra el número 5." sqref="I12:I20 I22:I25 I27:I28 I30 I41:I48 P43:Q48 V43:V48 I50:I53 P50:Q53 V50:V53 I57:I60 P57:Q60 V57:V60 P62:Q63 V62:V63 I62:I67 P65:Q67 V65:V67 I69:I71 P70:Q71 V70:V71 I73:I75 I77:I78 P73:Q78 V73:V78 I80 P80:Q80 V80 I82:I84 P83:Q84 V83:V84 I87:I90 P87:Q90 V87:V90" xr:uid="{00000000-0002-0000-0000-000004000000}">
      <formula1>-9223372036854760000</formula1>
      <formula2>9223372036854760000</formula2>
    </dataValidation>
    <dataValidation type="custom" allowBlank="1" showInputMessage="1" prompt="Cualquier contenido Maximo 390 Caracteres -  Registre DE MANERA BREVE la Unidad de Medida de la actividad. (Ej.: Informes, jornadas de capacitación, etc.) (MÁX. 390 CARACTERES)" sqref="H14:H20 H22:H25 H27 H30 H39" xr:uid="{00000000-0002-0000-0000-000005000000}">
      <formula1>AND(GTE(LEN(H14),MIN((0),(390))),LTE(LEN(H14),MAX((0),(390))))</formula1>
    </dataValidation>
    <dataValidation type="custom" allowBlank="1" showInputMessage="1" prompt="Cualquier contenido Maximo 390 Caracteres -  Registre DE MANERA BREVE acción (correctiva y/o preventiva) q adopta la Entidad p/ subsanar o corregir causa que genera hallazgo. (MÁX. 390 CARACTERES) Inserte tantas filas como ACTIVIDADES tenga." sqref="F13:F27" xr:uid="{00000000-0002-0000-0000-000006000000}">
      <formula1>AND(GTE(LEN(F13),MIN((0),(390))),LTE(LEN(F13),MAX((0),(390))))</formula1>
    </dataValidation>
    <dataValidation type="custom" allowBlank="1" showInputMessage="1" prompt="Cualquier contenido Maximo 390 Caracteres -  Registre DE MANERA BREVE las actividades a desarrollar para el cumplimiento de la Acción  de mejoramiento.  Insterte UNA FILA  por ACTIVIDAD. (MÁX. 390 CARACTERES)" sqref="G14:G20 G22:G25 G27 G30" xr:uid="{00000000-0002-0000-0000-000007000000}">
      <formula1>AND(GTE(LEN(G14),MIN((0),(390))),LTE(LEN(G14),MAX((0),(390))))</formula1>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H107:H110" xr:uid="{587BD464-8B20-4206-B743-82B4C9FA9227}">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G107:G111" xr:uid="{4C250823-1B3E-4C26-89D7-BE55514EEE9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F107:F111" xr:uid="{EFC26CBA-DF0F-4D83-BAD7-851F27DBF149}">
      <formula1>0</formula1>
      <formula2>390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E107:E111" xr:uid="{6A75ADF8-AFFB-437C-8493-53F2BD2A58F6}">
      <formula1>0</formula1>
      <formula2>390</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D107:D111" xr:uid="{C0AD4D0F-63EA-45DB-A840-442154B29712}">
      <formula1>0</formula1>
      <formula2>390</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K107:K111" xr:uid="{3F661327-CA87-4710-9924-0CD86236C98D}">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J107:J111" xr:uid="{51000317-9406-4C7D-A555-D3217FA1D222}">
      <formula1>1900/1/1</formula1>
      <formula2>3000/1/1</formula2>
    </dataValidation>
  </dataValidations>
  <hyperlinks>
    <hyperlink ref="S95" r:id="rId1" xr:uid="{00000000-0004-0000-0000-000000000000}"/>
  </hyperlinks>
  <pageMargins left="1.1811023622047245" right="0.70866141732283472" top="0.74803149606299213" bottom="0.74803149606299213" header="0" footer="0"/>
  <pageSetup scale="50" orientation="landscape"/>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
  <sheetViews>
    <sheetView workbookViewId="0"/>
  </sheetViews>
  <sheetFormatPr baseColWidth="10" defaultColWidth="14.42578125" defaultRowHeight="15" customHeight="1" x14ac:dyDescent="0.25"/>
  <cols>
    <col min="1" max="11" width="10.7109375" customWidth="1"/>
  </cols>
  <sheetData>
    <row r="1" spans="1:3" x14ac:dyDescent="0.25">
      <c r="A1">
        <v>2018</v>
      </c>
      <c r="B1">
        <v>5</v>
      </c>
      <c r="C1">
        <v>21</v>
      </c>
    </row>
    <row r="2" spans="1:3" x14ac:dyDescent="0.25">
      <c r="A2">
        <v>2020</v>
      </c>
      <c r="B2">
        <v>10</v>
      </c>
      <c r="C2">
        <v>55</v>
      </c>
    </row>
    <row r="3" spans="1:3" x14ac:dyDescent="0.25">
      <c r="A3" t="s">
        <v>643</v>
      </c>
      <c r="B3">
        <v>1</v>
      </c>
      <c r="C3">
        <v>10</v>
      </c>
    </row>
    <row r="4" spans="1:3" x14ac:dyDescent="0.25">
      <c r="A4" t="s">
        <v>644</v>
      </c>
      <c r="B4">
        <v>1</v>
      </c>
      <c r="C4">
        <v>7</v>
      </c>
    </row>
    <row r="5" spans="1:3" x14ac:dyDescent="0.25">
      <c r="A5" t="s">
        <v>645</v>
      </c>
      <c r="B5">
        <v>1</v>
      </c>
      <c r="C5">
        <v>3</v>
      </c>
    </row>
    <row r="7" spans="1:3" x14ac:dyDescent="0.25">
      <c r="B7">
        <f t="shared" ref="B7:C7" si="0">+B1+B2+B3+B4+B5</f>
        <v>18</v>
      </c>
      <c r="C7">
        <f t="shared" si="0"/>
        <v>96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0"/>
  <sheetViews>
    <sheetView workbookViewId="0"/>
  </sheetViews>
  <sheetFormatPr baseColWidth="10" defaultColWidth="14.42578125" defaultRowHeight="15" customHeight="1" x14ac:dyDescent="0.25"/>
  <cols>
    <col min="1" max="1" width="49.5703125" customWidth="1"/>
    <col min="2" max="2" width="26.28515625" customWidth="1"/>
    <col min="3" max="3" width="15.5703125" customWidth="1"/>
    <col min="4" max="4" width="16.28515625" customWidth="1"/>
    <col min="5" max="5" width="65.5703125" customWidth="1"/>
    <col min="6" max="6" width="28.5703125" customWidth="1"/>
    <col min="7" max="11" width="10.7109375" customWidth="1"/>
  </cols>
  <sheetData>
    <row r="1" spans="1:6" ht="36" x14ac:dyDescent="0.25">
      <c r="A1" s="13" t="s">
        <v>11</v>
      </c>
      <c r="B1" s="13" t="s">
        <v>14</v>
      </c>
      <c r="C1" s="13" t="s">
        <v>17</v>
      </c>
      <c r="D1" s="13" t="s">
        <v>18</v>
      </c>
      <c r="E1" s="16" t="s">
        <v>646</v>
      </c>
      <c r="F1" s="21" t="s">
        <v>32</v>
      </c>
    </row>
    <row r="2" spans="1:6" ht="339.75" customHeight="1" x14ac:dyDescent="0.25">
      <c r="A2" s="67" t="s">
        <v>647</v>
      </c>
      <c r="B2" s="27" t="s">
        <v>321</v>
      </c>
      <c r="C2" s="31">
        <v>44562</v>
      </c>
      <c r="D2" s="31">
        <v>44742</v>
      </c>
      <c r="E2" s="271" t="s">
        <v>648</v>
      </c>
      <c r="F2" s="273" t="s">
        <v>649</v>
      </c>
    </row>
    <row r="3" spans="1:6" ht="145.5" x14ac:dyDescent="0.25">
      <c r="A3" s="67" t="s">
        <v>650</v>
      </c>
      <c r="B3" s="27" t="s">
        <v>489</v>
      </c>
      <c r="C3" s="31">
        <v>44562</v>
      </c>
      <c r="D3" s="31">
        <v>44742</v>
      </c>
      <c r="E3" s="272"/>
      <c r="F3" s="272"/>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mergeCells count="2">
    <mergeCell ref="E2:E3"/>
    <mergeCell ref="F2:F3"/>
  </mergeCells>
  <dataValidations count="2">
    <dataValidation type="custom" allowBlank="1" showInputMessage="1" prompt="Cualquier contenido Maximo 390 Caracteres -  Registre HALLAZGO contenido en Inf de Auditoría(Suscripción), ó q se encuentra en Plan ya suscrito(Avance o Seguim) SI SUPERA 390 CARACTERES, RESÚMALO. Insterte tantas filas como ACTIVIDADES sean." sqref="A2:A3" xr:uid="{00000000-0002-0000-0200-000000000000}">
      <formula1>AND(GTE(LEN(A2),MIN((0),(390))),LTE(LEN(A2),MAX((0),(390))))</formula1>
    </dataValidation>
    <dataValidation type="date" allowBlank="1" showInputMessage="1" prompt="Ingrese una fecha (AAAA/MM/DD) -  Registre la FECHA PROGRAMADA para el inicio de la actividad. (FORMATO AAAA/MM/DD)" sqref="C2:D3" xr:uid="{00000000-0002-0000-0200-000001000000}">
      <formula1>1900/1/1</formula1>
      <formula2>3000/1/1</formula2>
    </dataValidation>
  </dataValidation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00"/>
  <sheetViews>
    <sheetView workbookViewId="0"/>
  </sheetViews>
  <sheetFormatPr baseColWidth="10" defaultColWidth="14.42578125" defaultRowHeight="15" customHeight="1" x14ac:dyDescent="0.25"/>
  <cols>
    <col min="1" max="1" width="22" customWidth="1"/>
    <col min="2" max="2" width="57.85546875" customWidth="1"/>
    <col min="3" max="3" width="16.42578125" customWidth="1"/>
    <col min="4" max="4" width="12.7109375" customWidth="1"/>
    <col min="5" max="11" width="44.140625" customWidth="1"/>
  </cols>
  <sheetData>
    <row r="1" spans="1:11" ht="14.25" customHeight="1" x14ac:dyDescent="0.25">
      <c r="A1" s="122" t="s">
        <v>651</v>
      </c>
      <c r="B1" s="123" t="s">
        <v>652</v>
      </c>
      <c r="C1" s="121" t="s">
        <v>653</v>
      </c>
      <c r="D1" s="122" t="s">
        <v>654</v>
      </c>
      <c r="E1" s="124"/>
      <c r="F1" s="1"/>
      <c r="G1" s="1"/>
      <c r="H1" s="1"/>
      <c r="I1" s="1"/>
      <c r="J1" s="1"/>
      <c r="K1" s="1"/>
    </row>
    <row r="2" spans="1:11" ht="14.25" customHeight="1" x14ac:dyDescent="0.25">
      <c r="A2" s="125" t="s">
        <v>655</v>
      </c>
      <c r="B2" s="126" t="s">
        <v>656</v>
      </c>
      <c r="C2" s="127">
        <v>1</v>
      </c>
      <c r="D2" s="128"/>
      <c r="E2" s="1"/>
      <c r="F2" s="1"/>
      <c r="G2" s="1"/>
      <c r="H2" s="1"/>
      <c r="I2" s="1"/>
      <c r="J2" s="1"/>
      <c r="K2" s="1"/>
    </row>
    <row r="3" spans="1:11" ht="14.25" customHeight="1" x14ac:dyDescent="0.25">
      <c r="A3" s="129" t="s">
        <v>655</v>
      </c>
      <c r="B3" s="130" t="s">
        <v>657</v>
      </c>
      <c r="C3" s="131">
        <v>4</v>
      </c>
      <c r="D3" s="132"/>
      <c r="E3" s="1"/>
      <c r="F3" s="1"/>
      <c r="G3" s="1"/>
      <c r="H3" s="1"/>
      <c r="I3" s="1"/>
      <c r="J3" s="1"/>
      <c r="K3" s="1"/>
    </row>
    <row r="4" spans="1:11" ht="14.25" customHeight="1" x14ac:dyDescent="0.25">
      <c r="A4" s="129" t="s">
        <v>655</v>
      </c>
      <c r="B4" s="130" t="s">
        <v>658</v>
      </c>
      <c r="C4" s="131">
        <v>2</v>
      </c>
      <c r="D4" s="132"/>
      <c r="E4" s="1"/>
      <c r="F4" s="1"/>
      <c r="G4" s="1"/>
      <c r="H4" s="1"/>
      <c r="I4" s="1"/>
      <c r="J4" s="1"/>
      <c r="K4" s="1"/>
    </row>
    <row r="5" spans="1:11" ht="14.25" customHeight="1" x14ac:dyDescent="0.25">
      <c r="A5" s="129" t="s">
        <v>655</v>
      </c>
      <c r="B5" s="130" t="s">
        <v>659</v>
      </c>
      <c r="C5" s="131">
        <v>1</v>
      </c>
      <c r="D5" s="132"/>
      <c r="E5" s="1"/>
      <c r="F5" s="1"/>
      <c r="G5" s="1"/>
      <c r="H5" s="1"/>
      <c r="I5" s="1"/>
      <c r="J5" s="1"/>
      <c r="K5" s="1"/>
    </row>
    <row r="6" spans="1:11" ht="14.25" customHeight="1" x14ac:dyDescent="0.25">
      <c r="A6" s="129" t="s">
        <v>655</v>
      </c>
      <c r="B6" s="130" t="s">
        <v>660</v>
      </c>
      <c r="C6" s="131">
        <v>1</v>
      </c>
      <c r="D6" s="132"/>
      <c r="E6" s="1" t="s">
        <v>661</v>
      </c>
      <c r="F6" s="1"/>
      <c r="G6" s="1"/>
      <c r="H6" s="1"/>
      <c r="I6" s="1"/>
      <c r="J6" s="1"/>
      <c r="K6" s="1"/>
    </row>
    <row r="7" spans="1:11" ht="14.25" customHeight="1" x14ac:dyDescent="0.25">
      <c r="A7" s="129" t="s">
        <v>655</v>
      </c>
      <c r="B7" s="130" t="s">
        <v>662</v>
      </c>
      <c r="C7" s="131">
        <v>2</v>
      </c>
      <c r="D7" s="132"/>
      <c r="E7" s="1"/>
      <c r="F7" s="1"/>
      <c r="G7" s="1"/>
      <c r="H7" s="1"/>
      <c r="I7" s="1"/>
      <c r="J7" s="1"/>
      <c r="K7" s="1"/>
    </row>
    <row r="8" spans="1:11" ht="14.25" customHeight="1" x14ac:dyDescent="0.25">
      <c r="A8" s="129" t="s">
        <v>655</v>
      </c>
      <c r="B8" s="130" t="s">
        <v>663</v>
      </c>
      <c r="C8" s="131">
        <v>1</v>
      </c>
      <c r="D8" s="132"/>
      <c r="E8" s="1" t="s">
        <v>661</v>
      </c>
      <c r="F8" s="1"/>
      <c r="G8" s="1"/>
      <c r="H8" s="1"/>
      <c r="I8" s="1"/>
      <c r="J8" s="1"/>
      <c r="K8" s="1"/>
    </row>
    <row r="9" spans="1:11" ht="14.25" customHeight="1" x14ac:dyDescent="0.25">
      <c r="A9" s="129" t="s">
        <v>655</v>
      </c>
      <c r="B9" s="130" t="s">
        <v>664</v>
      </c>
      <c r="C9" s="131">
        <v>1</v>
      </c>
      <c r="D9" s="132"/>
      <c r="E9" s="1"/>
      <c r="F9" s="1"/>
      <c r="G9" s="1"/>
      <c r="H9" s="1"/>
      <c r="I9" s="1"/>
      <c r="J9" s="1"/>
      <c r="K9" s="1"/>
    </row>
    <row r="10" spans="1:11" ht="14.25" customHeight="1" x14ac:dyDescent="0.25">
      <c r="A10" s="129" t="s">
        <v>655</v>
      </c>
      <c r="B10" s="130" t="s">
        <v>665</v>
      </c>
      <c r="C10" s="131">
        <v>3</v>
      </c>
      <c r="D10" s="132"/>
      <c r="E10" s="1"/>
      <c r="F10" s="1"/>
      <c r="G10" s="1"/>
      <c r="H10" s="1"/>
      <c r="I10" s="1"/>
      <c r="J10" s="1"/>
      <c r="K10" s="1"/>
    </row>
    <row r="11" spans="1:11" ht="14.25" customHeight="1" x14ac:dyDescent="0.25">
      <c r="A11" s="129" t="s">
        <v>655</v>
      </c>
      <c r="B11" s="130" t="s">
        <v>666</v>
      </c>
      <c r="C11" s="131">
        <v>1</v>
      </c>
      <c r="D11" s="132"/>
      <c r="E11" s="1"/>
      <c r="F11" s="1"/>
      <c r="G11" s="1"/>
      <c r="H11" s="1"/>
      <c r="I11" s="1"/>
      <c r="J11" s="1"/>
      <c r="K11" s="1"/>
    </row>
    <row r="12" spans="1:11" ht="14.25" customHeight="1" x14ac:dyDescent="0.25">
      <c r="A12" s="133" t="s">
        <v>655</v>
      </c>
      <c r="B12" s="134" t="s">
        <v>667</v>
      </c>
      <c r="C12" s="135">
        <v>1</v>
      </c>
      <c r="D12" s="136">
        <f>+C2+C3+C4+C5+C6+C7+C8+C9+C10+C11+C12</f>
        <v>18</v>
      </c>
      <c r="E12" s="1"/>
      <c r="F12" s="1"/>
      <c r="G12" s="1"/>
      <c r="H12" s="1"/>
      <c r="I12" s="1"/>
      <c r="J12" s="1"/>
      <c r="K12" s="1"/>
    </row>
    <row r="13" spans="1:11" ht="14.25" customHeight="1" x14ac:dyDescent="0.25">
      <c r="A13" s="125" t="s">
        <v>668</v>
      </c>
      <c r="B13" s="126" t="s">
        <v>669</v>
      </c>
      <c r="C13" s="127">
        <v>1</v>
      </c>
      <c r="D13" s="137"/>
      <c r="E13" s="1"/>
      <c r="F13" s="1"/>
      <c r="G13" s="1"/>
      <c r="H13" s="1"/>
      <c r="I13" s="1"/>
      <c r="J13" s="1"/>
      <c r="K13" s="1"/>
    </row>
    <row r="14" spans="1:11" ht="14.25" customHeight="1" x14ac:dyDescent="0.25">
      <c r="A14" s="129" t="s">
        <v>668</v>
      </c>
      <c r="B14" s="130" t="s">
        <v>670</v>
      </c>
      <c r="C14" s="131">
        <v>2</v>
      </c>
      <c r="D14" s="132"/>
      <c r="E14" s="1"/>
      <c r="F14" s="1"/>
      <c r="G14" s="1"/>
      <c r="H14" s="1"/>
      <c r="I14" s="1"/>
      <c r="J14" s="1"/>
      <c r="K14" s="1"/>
    </row>
    <row r="15" spans="1:11" ht="14.25" customHeight="1" x14ac:dyDescent="0.25">
      <c r="A15" s="129" t="s">
        <v>668</v>
      </c>
      <c r="B15" s="130" t="s">
        <v>671</v>
      </c>
      <c r="C15" s="131">
        <v>4</v>
      </c>
      <c r="D15" s="132"/>
      <c r="E15" s="1"/>
      <c r="F15" s="1"/>
      <c r="G15" s="1"/>
      <c r="H15" s="1"/>
      <c r="I15" s="1"/>
      <c r="J15" s="1"/>
      <c r="K15" s="1"/>
    </row>
    <row r="16" spans="1:11" ht="14.25" customHeight="1" x14ac:dyDescent="0.25">
      <c r="A16" s="129" t="s">
        <v>668</v>
      </c>
      <c r="B16" s="130" t="s">
        <v>672</v>
      </c>
      <c r="C16" s="131">
        <v>2</v>
      </c>
      <c r="D16" s="132"/>
      <c r="E16" s="1" t="s">
        <v>661</v>
      </c>
      <c r="F16" s="1"/>
      <c r="G16" s="1"/>
      <c r="H16" s="1"/>
      <c r="I16" s="1"/>
      <c r="J16" s="1"/>
      <c r="K16" s="1"/>
    </row>
    <row r="17" spans="1:11" ht="14.25" customHeight="1" x14ac:dyDescent="0.25">
      <c r="A17" s="129" t="s">
        <v>668</v>
      </c>
      <c r="B17" s="130" t="s">
        <v>673</v>
      </c>
      <c r="C17" s="131">
        <v>1</v>
      </c>
      <c r="D17" s="132"/>
      <c r="E17" s="1"/>
      <c r="F17" s="1"/>
      <c r="G17" s="1"/>
      <c r="H17" s="1"/>
      <c r="I17" s="1"/>
      <c r="J17" s="1"/>
      <c r="K17" s="1"/>
    </row>
    <row r="18" spans="1:11" ht="14.25" customHeight="1" x14ac:dyDescent="0.25">
      <c r="A18" s="129" t="s">
        <v>668</v>
      </c>
      <c r="B18" s="130" t="s">
        <v>674</v>
      </c>
      <c r="C18" s="131">
        <v>3</v>
      </c>
      <c r="D18" s="132"/>
      <c r="E18" s="1"/>
      <c r="F18" s="1"/>
      <c r="G18" s="1"/>
      <c r="H18" s="1"/>
      <c r="I18" s="1"/>
      <c r="J18" s="1"/>
      <c r="K18" s="1"/>
    </row>
    <row r="19" spans="1:11" ht="14.25" customHeight="1" x14ac:dyDescent="0.25">
      <c r="A19" s="129" t="s">
        <v>668</v>
      </c>
      <c r="B19" s="130" t="s">
        <v>675</v>
      </c>
      <c r="C19" s="131">
        <v>1</v>
      </c>
      <c r="D19" s="132"/>
      <c r="E19" s="1"/>
      <c r="F19" s="1"/>
      <c r="G19" s="1"/>
      <c r="H19" s="1"/>
      <c r="I19" s="1"/>
      <c r="J19" s="1"/>
      <c r="K19" s="1"/>
    </row>
    <row r="20" spans="1:11" ht="14.25" customHeight="1" x14ac:dyDescent="0.25">
      <c r="A20" s="129" t="s">
        <v>668</v>
      </c>
      <c r="B20" s="130" t="s">
        <v>676</v>
      </c>
      <c r="C20" s="131">
        <v>2</v>
      </c>
      <c r="D20" s="132"/>
      <c r="E20" s="1" t="s">
        <v>661</v>
      </c>
      <c r="F20" s="1"/>
      <c r="G20" s="1"/>
      <c r="H20" s="1"/>
      <c r="I20" s="1"/>
      <c r="J20" s="1"/>
      <c r="K20" s="1"/>
    </row>
    <row r="21" spans="1:11" ht="14.25" customHeight="1" x14ac:dyDescent="0.25">
      <c r="A21" s="133" t="s">
        <v>668</v>
      </c>
      <c r="B21" s="134" t="s">
        <v>677</v>
      </c>
      <c r="C21" s="135">
        <v>1</v>
      </c>
      <c r="D21" s="136">
        <f>+C13+C14+C15+C16+C17+C18+C19+C20+C21</f>
        <v>17</v>
      </c>
      <c r="E21" s="1" t="s">
        <v>661</v>
      </c>
      <c r="F21" s="1"/>
      <c r="G21" s="1"/>
      <c r="H21" s="1"/>
      <c r="I21" s="1"/>
      <c r="J21" s="1"/>
      <c r="K21" s="1"/>
    </row>
    <row r="22" spans="1:11" ht="14.25" customHeight="1" x14ac:dyDescent="0.25">
      <c r="A22" s="125" t="s">
        <v>678</v>
      </c>
      <c r="B22" s="126" t="s">
        <v>679</v>
      </c>
      <c r="C22" s="127">
        <v>1</v>
      </c>
      <c r="D22" s="137"/>
      <c r="E22" s="1"/>
      <c r="F22" s="1"/>
      <c r="G22" s="1"/>
      <c r="H22" s="1"/>
      <c r="I22" s="1"/>
      <c r="J22" s="1"/>
      <c r="K22" s="1"/>
    </row>
    <row r="23" spans="1:11" ht="14.25" customHeight="1" x14ac:dyDescent="0.25">
      <c r="A23" s="129" t="s">
        <v>678</v>
      </c>
      <c r="B23" s="130" t="s">
        <v>680</v>
      </c>
      <c r="C23" s="131">
        <v>3</v>
      </c>
      <c r="D23" s="132"/>
      <c r="E23" s="1"/>
      <c r="F23" s="1"/>
      <c r="G23" s="1"/>
      <c r="H23" s="1"/>
      <c r="I23" s="1"/>
      <c r="J23" s="1"/>
      <c r="K23" s="1"/>
    </row>
    <row r="24" spans="1:11" ht="14.25" customHeight="1" x14ac:dyDescent="0.25">
      <c r="A24" s="129" t="s">
        <v>678</v>
      </c>
      <c r="B24" s="130" t="s">
        <v>681</v>
      </c>
      <c r="C24" s="131">
        <v>1</v>
      </c>
      <c r="D24" s="132"/>
      <c r="E24" s="1"/>
      <c r="F24" s="1"/>
      <c r="G24" s="1"/>
      <c r="H24" s="1"/>
      <c r="I24" s="1"/>
      <c r="J24" s="1"/>
      <c r="K24" s="1"/>
    </row>
    <row r="25" spans="1:11" ht="14.25" customHeight="1" x14ac:dyDescent="0.25">
      <c r="A25" s="133" t="s">
        <v>678</v>
      </c>
      <c r="B25" s="134" t="s">
        <v>682</v>
      </c>
      <c r="C25" s="135">
        <v>3</v>
      </c>
      <c r="D25" s="136">
        <f>+C22+C23+C24+C25</f>
        <v>8</v>
      </c>
      <c r="E25" s="1"/>
      <c r="F25" s="1"/>
      <c r="G25" s="1"/>
      <c r="H25" s="1"/>
      <c r="I25" s="1"/>
      <c r="J25" s="1"/>
      <c r="K25" s="1"/>
    </row>
    <row r="26" spans="1:11" ht="14.25" customHeight="1" x14ac:dyDescent="0.25">
      <c r="A26" s="138" t="s">
        <v>683</v>
      </c>
      <c r="B26" s="139" t="s">
        <v>684</v>
      </c>
      <c r="C26" s="140">
        <v>4</v>
      </c>
      <c r="D26" s="141">
        <f t="shared" ref="D26:D30" si="0">+C26</f>
        <v>4</v>
      </c>
      <c r="E26" s="1"/>
      <c r="F26" s="1"/>
      <c r="G26" s="1"/>
      <c r="H26" s="1"/>
      <c r="I26" s="1"/>
      <c r="J26" s="1"/>
      <c r="K26" s="1"/>
    </row>
    <row r="27" spans="1:11" ht="14.25" customHeight="1" x14ac:dyDescent="0.25">
      <c r="A27" s="138" t="s">
        <v>685</v>
      </c>
      <c r="B27" s="139" t="s">
        <v>686</v>
      </c>
      <c r="C27" s="140">
        <v>1</v>
      </c>
      <c r="D27" s="141">
        <f t="shared" si="0"/>
        <v>1</v>
      </c>
      <c r="E27" s="1"/>
      <c r="F27" s="1"/>
      <c r="G27" s="1"/>
      <c r="H27" s="1"/>
      <c r="I27" s="1"/>
      <c r="J27" s="1"/>
      <c r="K27" s="1"/>
    </row>
    <row r="28" spans="1:11" ht="14.25" customHeight="1" x14ac:dyDescent="0.25">
      <c r="A28" s="142" t="s">
        <v>687</v>
      </c>
      <c r="B28" s="138" t="s">
        <v>688</v>
      </c>
      <c r="C28" s="140">
        <v>1</v>
      </c>
      <c r="D28" s="141">
        <f t="shared" si="0"/>
        <v>1</v>
      </c>
      <c r="E28" s="1" t="s">
        <v>689</v>
      </c>
      <c r="F28" s="1"/>
      <c r="G28" s="1"/>
      <c r="H28" s="1"/>
      <c r="I28" s="1"/>
      <c r="J28" s="1"/>
      <c r="K28" s="1"/>
    </row>
    <row r="29" spans="1:11" ht="14.25" customHeight="1" x14ac:dyDescent="0.25">
      <c r="A29" s="143" t="s">
        <v>690</v>
      </c>
      <c r="B29" s="144" t="s">
        <v>691</v>
      </c>
      <c r="C29" s="145">
        <v>5</v>
      </c>
      <c r="D29" s="146">
        <f t="shared" si="0"/>
        <v>5</v>
      </c>
      <c r="E29" s="1"/>
      <c r="F29" s="1"/>
      <c r="G29" s="1"/>
      <c r="H29" s="1"/>
      <c r="I29" s="1"/>
      <c r="J29" s="1"/>
      <c r="K29" s="1"/>
    </row>
    <row r="30" spans="1:11" ht="14.25" customHeight="1" x14ac:dyDescent="0.25">
      <c r="A30" s="147" t="s">
        <v>692</v>
      </c>
      <c r="B30" s="148" t="s">
        <v>693</v>
      </c>
      <c r="C30" s="149">
        <v>2</v>
      </c>
      <c r="D30" s="150">
        <f t="shared" si="0"/>
        <v>2</v>
      </c>
      <c r="E30" s="1"/>
      <c r="F30" s="1"/>
      <c r="G30" s="1"/>
      <c r="H30" s="1"/>
      <c r="I30" s="1"/>
      <c r="J30" s="1"/>
      <c r="K30" s="1"/>
    </row>
    <row r="31" spans="1:11" ht="14.25" customHeight="1" x14ac:dyDescent="0.25">
      <c r="A31" s="274" t="s">
        <v>694</v>
      </c>
      <c r="B31" s="275"/>
      <c r="C31" s="151">
        <f>SUM(C2:C30)</f>
        <v>56</v>
      </c>
      <c r="D31" s="152">
        <f>+D12+D21+D25+D26+D27+D28+D29+D30</f>
        <v>56</v>
      </c>
      <c r="E31" s="1"/>
      <c r="F31" s="1"/>
      <c r="G31" s="1"/>
      <c r="H31" s="1"/>
      <c r="I31" s="1"/>
      <c r="J31" s="1"/>
      <c r="K31" s="1"/>
    </row>
    <row r="32" spans="1:11" ht="14.25" customHeight="1" x14ac:dyDescent="0.25">
      <c r="A32" s="1"/>
      <c r="B32" s="1"/>
      <c r="C32" s="1"/>
      <c r="D32" s="1"/>
      <c r="E32" s="1"/>
      <c r="F32" s="1"/>
      <c r="G32" s="1"/>
      <c r="H32" s="1"/>
      <c r="I32" s="1"/>
      <c r="J32" s="1"/>
      <c r="K32" s="1"/>
    </row>
    <row r="33" spans="1:11" ht="14.25" customHeight="1" x14ac:dyDescent="0.25">
      <c r="A33" s="1"/>
      <c r="B33" s="1"/>
      <c r="C33" s="1"/>
      <c r="D33" s="1"/>
      <c r="E33" s="1"/>
      <c r="F33" s="1"/>
      <c r="G33" s="1"/>
      <c r="H33" s="1"/>
      <c r="I33" s="1"/>
      <c r="J33" s="1"/>
      <c r="K33" s="1"/>
    </row>
    <row r="34" spans="1:11" ht="14.25" customHeight="1" x14ac:dyDescent="0.25">
      <c r="A34" s="1"/>
      <c r="B34" s="1"/>
      <c r="C34" s="1"/>
      <c r="D34" s="1"/>
      <c r="E34" s="1"/>
      <c r="F34" s="1"/>
      <c r="G34" s="1"/>
      <c r="H34" s="1"/>
      <c r="I34" s="1"/>
      <c r="J34" s="1"/>
      <c r="K34" s="1"/>
    </row>
    <row r="35" spans="1:11" ht="14.25" customHeight="1" x14ac:dyDescent="0.25">
      <c r="A35" s="1"/>
      <c r="B35" s="1"/>
      <c r="C35" s="1"/>
      <c r="D35" s="1"/>
      <c r="E35" s="1"/>
      <c r="F35" s="1"/>
      <c r="G35" s="1"/>
      <c r="H35" s="1"/>
      <c r="I35" s="1"/>
      <c r="J35" s="1"/>
      <c r="K35" s="1"/>
    </row>
    <row r="36" spans="1:11" ht="14.25" customHeight="1" x14ac:dyDescent="0.25">
      <c r="A36" s="1"/>
      <c r="B36" s="1"/>
      <c r="C36" s="1"/>
      <c r="D36" s="1"/>
      <c r="E36" s="1"/>
      <c r="F36" s="1"/>
      <c r="G36" s="1"/>
      <c r="H36" s="1"/>
      <c r="I36" s="1"/>
      <c r="J36" s="1"/>
      <c r="K36" s="1"/>
    </row>
    <row r="37" spans="1:11" ht="14.25" customHeight="1" x14ac:dyDescent="0.25">
      <c r="A37" s="1"/>
      <c r="B37" s="1"/>
      <c r="C37" s="1"/>
      <c r="D37" s="1"/>
      <c r="E37" s="1"/>
      <c r="F37" s="1"/>
      <c r="G37" s="1"/>
      <c r="H37" s="1"/>
      <c r="I37" s="1"/>
      <c r="J37" s="1"/>
      <c r="K37" s="1"/>
    </row>
    <row r="38" spans="1:11" ht="14.25" customHeight="1" x14ac:dyDescent="0.25">
      <c r="A38" s="1"/>
      <c r="B38" s="1"/>
      <c r="C38" s="1"/>
      <c r="D38" s="1"/>
      <c r="E38" s="1"/>
      <c r="F38" s="1"/>
      <c r="G38" s="1"/>
      <c r="H38" s="1"/>
      <c r="I38" s="1"/>
      <c r="J38" s="1"/>
      <c r="K38" s="1"/>
    </row>
    <row r="39" spans="1:11" ht="14.25" customHeight="1" x14ac:dyDescent="0.25">
      <c r="A39" s="1"/>
      <c r="B39" s="1"/>
      <c r="C39" s="1"/>
      <c r="D39" s="1"/>
      <c r="E39" s="1"/>
      <c r="F39" s="1"/>
      <c r="G39" s="1"/>
      <c r="H39" s="1"/>
      <c r="I39" s="1"/>
      <c r="J39" s="1"/>
      <c r="K39" s="1"/>
    </row>
    <row r="40" spans="1:11" ht="14.25" customHeight="1" x14ac:dyDescent="0.25">
      <c r="A40" s="1"/>
      <c r="B40" s="1"/>
      <c r="C40" s="1"/>
      <c r="D40" s="1"/>
      <c r="E40" s="1"/>
      <c r="F40" s="1"/>
      <c r="G40" s="1"/>
      <c r="H40" s="1"/>
      <c r="I40" s="1"/>
      <c r="J40" s="1"/>
      <c r="K40" s="1"/>
    </row>
    <row r="41" spans="1:11" ht="14.25" customHeight="1" x14ac:dyDescent="0.25">
      <c r="A41" s="1"/>
      <c r="B41" s="1"/>
      <c r="C41" s="1"/>
      <c r="D41" s="1"/>
      <c r="E41" s="1"/>
      <c r="F41" s="1"/>
      <c r="G41" s="1"/>
      <c r="H41" s="1"/>
      <c r="I41" s="1"/>
      <c r="J41" s="1"/>
      <c r="K41" s="1"/>
    </row>
    <row r="42" spans="1:11" ht="14.25" customHeight="1" x14ac:dyDescent="0.25">
      <c r="A42" s="1"/>
      <c r="B42" s="1"/>
      <c r="C42" s="1"/>
      <c r="D42" s="1"/>
      <c r="E42" s="1"/>
      <c r="F42" s="1"/>
      <c r="G42" s="1"/>
      <c r="H42" s="1"/>
      <c r="I42" s="1"/>
      <c r="J42" s="1"/>
      <c r="K42" s="1"/>
    </row>
    <row r="43" spans="1:11" ht="14.25" customHeight="1" x14ac:dyDescent="0.25">
      <c r="A43" s="1"/>
      <c r="B43" s="1"/>
      <c r="C43" s="1"/>
      <c r="D43" s="1"/>
      <c r="E43" s="1"/>
      <c r="F43" s="1"/>
      <c r="G43" s="1"/>
      <c r="H43" s="1"/>
      <c r="I43" s="1"/>
      <c r="J43" s="1"/>
      <c r="K43" s="1"/>
    </row>
    <row r="44" spans="1:11" ht="14.25" customHeight="1" x14ac:dyDescent="0.25">
      <c r="A44" s="1"/>
      <c r="B44" s="1"/>
      <c r="C44" s="1"/>
      <c r="D44" s="1"/>
      <c r="E44" s="1"/>
      <c r="F44" s="1"/>
      <c r="G44" s="1"/>
      <c r="H44" s="1"/>
      <c r="I44" s="1"/>
      <c r="J44" s="1"/>
      <c r="K44" s="1"/>
    </row>
    <row r="45" spans="1:11" ht="14.25" customHeight="1" x14ac:dyDescent="0.25">
      <c r="A45" s="1"/>
      <c r="B45" s="1"/>
      <c r="C45" s="1"/>
      <c r="D45" s="1"/>
      <c r="E45" s="1"/>
      <c r="F45" s="1"/>
      <c r="G45" s="1"/>
      <c r="H45" s="1"/>
      <c r="I45" s="1"/>
      <c r="J45" s="1"/>
      <c r="K45" s="1"/>
    </row>
    <row r="46" spans="1:11" ht="14.25" customHeight="1" x14ac:dyDescent="0.25">
      <c r="A46" s="1"/>
      <c r="B46" s="1"/>
      <c r="C46" s="1"/>
      <c r="D46" s="1"/>
      <c r="E46" s="1"/>
      <c r="F46" s="1"/>
      <c r="G46" s="1"/>
      <c r="H46" s="1"/>
      <c r="I46" s="1"/>
      <c r="J46" s="1"/>
      <c r="K46" s="1"/>
    </row>
    <row r="47" spans="1:11" ht="14.25" customHeight="1" x14ac:dyDescent="0.25">
      <c r="A47" s="1"/>
      <c r="B47" s="1"/>
      <c r="C47" s="1"/>
      <c r="D47" s="1"/>
      <c r="E47" s="1"/>
      <c r="F47" s="1"/>
      <c r="G47" s="1"/>
      <c r="H47" s="1"/>
      <c r="I47" s="1"/>
      <c r="J47" s="1"/>
      <c r="K47" s="1"/>
    </row>
    <row r="48" spans="1:11" ht="14.25" customHeight="1" x14ac:dyDescent="0.25">
      <c r="A48" s="1"/>
      <c r="B48" s="1"/>
      <c r="C48" s="1"/>
      <c r="D48" s="1"/>
      <c r="E48" s="1"/>
      <c r="F48" s="1"/>
      <c r="G48" s="1"/>
      <c r="H48" s="1"/>
      <c r="I48" s="1"/>
      <c r="J48" s="1"/>
      <c r="K48" s="1"/>
    </row>
    <row r="49" spans="1:11" ht="14.25" customHeight="1" x14ac:dyDescent="0.25">
      <c r="A49" s="1"/>
      <c r="B49" s="1"/>
      <c r="C49" s="1"/>
      <c r="D49" s="1"/>
      <c r="E49" s="1"/>
      <c r="F49" s="1"/>
      <c r="G49" s="1"/>
      <c r="H49" s="1"/>
      <c r="I49" s="1"/>
      <c r="J49" s="1"/>
      <c r="K49" s="1"/>
    </row>
    <row r="50" spans="1:11" ht="14.25" customHeight="1" x14ac:dyDescent="0.25">
      <c r="A50" s="1"/>
      <c r="B50" s="1"/>
      <c r="C50" s="1"/>
      <c r="D50" s="1"/>
      <c r="E50" s="1"/>
      <c r="F50" s="1"/>
      <c r="G50" s="1"/>
      <c r="H50" s="1"/>
      <c r="I50" s="1"/>
      <c r="J50" s="1"/>
      <c r="K50" s="1"/>
    </row>
    <row r="51" spans="1:11" ht="14.25" customHeight="1" x14ac:dyDescent="0.25">
      <c r="A51" s="1"/>
      <c r="B51" s="1"/>
      <c r="C51" s="1"/>
      <c r="D51" s="1"/>
      <c r="E51" s="1"/>
      <c r="F51" s="1"/>
      <c r="G51" s="1"/>
      <c r="H51" s="1"/>
      <c r="I51" s="1"/>
      <c r="J51" s="1"/>
      <c r="K51" s="1"/>
    </row>
    <row r="52" spans="1:11" ht="14.25" customHeight="1" x14ac:dyDescent="0.25">
      <c r="A52" s="1"/>
      <c r="B52" s="1"/>
      <c r="C52" s="1"/>
      <c r="D52" s="1"/>
      <c r="E52" s="1"/>
      <c r="F52" s="1"/>
      <c r="G52" s="1"/>
      <c r="H52" s="1"/>
      <c r="I52" s="1"/>
      <c r="J52" s="1"/>
      <c r="K52" s="1"/>
    </row>
    <row r="53" spans="1:11" ht="14.25" customHeight="1" x14ac:dyDescent="0.25">
      <c r="A53" s="1"/>
      <c r="B53" s="1"/>
      <c r="C53" s="1"/>
      <c r="D53" s="1"/>
      <c r="E53" s="1"/>
      <c r="F53" s="1"/>
      <c r="G53" s="1"/>
      <c r="H53" s="1"/>
      <c r="I53" s="1"/>
      <c r="J53" s="1"/>
      <c r="K53" s="1"/>
    </row>
    <row r="54" spans="1:11" ht="14.25" customHeight="1" x14ac:dyDescent="0.25">
      <c r="A54" s="1"/>
      <c r="B54" s="1"/>
      <c r="C54" s="1"/>
      <c r="D54" s="1"/>
      <c r="E54" s="1"/>
      <c r="F54" s="1"/>
      <c r="G54" s="1"/>
      <c r="H54" s="1"/>
      <c r="I54" s="1"/>
      <c r="J54" s="1"/>
      <c r="K54" s="1"/>
    </row>
    <row r="55" spans="1:11" ht="14.25" customHeight="1" x14ac:dyDescent="0.25">
      <c r="A55" s="1"/>
      <c r="B55" s="1"/>
      <c r="C55" s="1"/>
      <c r="D55" s="1"/>
      <c r="E55" s="1"/>
      <c r="F55" s="1"/>
      <c r="G55" s="1"/>
      <c r="H55" s="1"/>
      <c r="I55" s="1"/>
      <c r="J55" s="1"/>
      <c r="K55" s="1"/>
    </row>
    <row r="56" spans="1:11" ht="14.25" customHeight="1" x14ac:dyDescent="0.25">
      <c r="A56" s="1"/>
      <c r="B56" s="1"/>
      <c r="C56" s="1"/>
      <c r="D56" s="1"/>
      <c r="E56" s="1"/>
      <c r="F56" s="1"/>
      <c r="G56" s="1"/>
      <c r="H56" s="1"/>
      <c r="I56" s="1"/>
      <c r="J56" s="1"/>
      <c r="K56" s="1"/>
    </row>
    <row r="57" spans="1:11" ht="14.25" customHeight="1" x14ac:dyDescent="0.25">
      <c r="A57" s="1"/>
      <c r="B57" s="1"/>
      <c r="C57" s="1"/>
      <c r="D57" s="1"/>
      <c r="E57" s="1"/>
      <c r="F57" s="1"/>
      <c r="G57" s="1"/>
      <c r="H57" s="1"/>
      <c r="I57" s="1"/>
      <c r="J57" s="1"/>
      <c r="K57" s="1"/>
    </row>
    <row r="58" spans="1:11" ht="14.25" customHeight="1" x14ac:dyDescent="0.25">
      <c r="A58" s="1"/>
      <c r="B58" s="1"/>
      <c r="C58" s="1"/>
      <c r="D58" s="1"/>
      <c r="E58" s="1"/>
      <c r="F58" s="1"/>
      <c r="G58" s="1"/>
      <c r="H58" s="1"/>
      <c r="I58" s="1"/>
      <c r="J58" s="1"/>
      <c r="K58" s="1"/>
    </row>
    <row r="59" spans="1:11" ht="14.25" customHeight="1" x14ac:dyDescent="0.25">
      <c r="A59" s="1"/>
      <c r="B59" s="1"/>
      <c r="C59" s="1"/>
      <c r="D59" s="1"/>
      <c r="E59" s="1"/>
      <c r="F59" s="1"/>
      <c r="G59" s="1"/>
      <c r="H59" s="1"/>
      <c r="I59" s="1"/>
      <c r="J59" s="1"/>
      <c r="K59" s="1"/>
    </row>
    <row r="60" spans="1:11" ht="14.25" customHeight="1" x14ac:dyDescent="0.25">
      <c r="A60" s="1"/>
      <c r="B60" s="1"/>
      <c r="C60" s="1"/>
      <c r="D60" s="1"/>
      <c r="E60" s="1"/>
      <c r="F60" s="1"/>
      <c r="G60" s="1"/>
      <c r="H60" s="1"/>
      <c r="I60" s="1"/>
      <c r="J60" s="1"/>
      <c r="K60" s="1"/>
    </row>
    <row r="61" spans="1:11" ht="14.25" customHeight="1" x14ac:dyDescent="0.25">
      <c r="A61" s="1"/>
      <c r="B61" s="1"/>
      <c r="C61" s="1"/>
      <c r="D61" s="1"/>
      <c r="E61" s="1"/>
      <c r="F61" s="1"/>
      <c r="G61" s="1"/>
      <c r="H61" s="1"/>
      <c r="I61" s="1"/>
      <c r="J61" s="1"/>
      <c r="K61" s="1"/>
    </row>
    <row r="62" spans="1:11" ht="14.25" customHeight="1" x14ac:dyDescent="0.25">
      <c r="A62" s="1"/>
      <c r="B62" s="1"/>
      <c r="C62" s="1"/>
      <c r="D62" s="1"/>
      <c r="E62" s="1"/>
      <c r="F62" s="1"/>
      <c r="G62" s="1"/>
      <c r="H62" s="1"/>
      <c r="I62" s="1"/>
      <c r="J62" s="1"/>
      <c r="K62" s="1"/>
    </row>
    <row r="63" spans="1:11" ht="14.25" customHeight="1" x14ac:dyDescent="0.25">
      <c r="A63" s="1"/>
      <c r="B63" s="1"/>
      <c r="C63" s="1"/>
      <c r="D63" s="1"/>
      <c r="E63" s="1"/>
      <c r="F63" s="1"/>
      <c r="G63" s="1"/>
      <c r="H63" s="1"/>
      <c r="I63" s="1"/>
      <c r="J63" s="1"/>
      <c r="K63" s="1"/>
    </row>
    <row r="64" spans="1:11" ht="14.25" customHeight="1" x14ac:dyDescent="0.25">
      <c r="A64" s="1"/>
      <c r="B64" s="1"/>
      <c r="C64" s="1"/>
      <c r="D64" s="1"/>
      <c r="E64" s="1"/>
      <c r="F64" s="1"/>
      <c r="G64" s="1"/>
      <c r="H64" s="1"/>
      <c r="I64" s="1"/>
      <c r="J64" s="1"/>
      <c r="K64" s="1"/>
    </row>
    <row r="65" spans="1:11" ht="14.25" customHeight="1" x14ac:dyDescent="0.25">
      <c r="A65" s="1"/>
      <c r="B65" s="1"/>
      <c r="C65" s="1"/>
      <c r="D65" s="1"/>
      <c r="E65" s="1"/>
      <c r="F65" s="1"/>
      <c r="G65" s="1"/>
      <c r="H65" s="1"/>
      <c r="I65" s="1"/>
      <c r="J65" s="1"/>
      <c r="K65" s="1"/>
    </row>
    <row r="66" spans="1:11" ht="14.25" customHeight="1" x14ac:dyDescent="0.25">
      <c r="A66" s="1"/>
      <c r="B66" s="1"/>
      <c r="C66" s="1"/>
      <c r="D66" s="1"/>
      <c r="E66" s="1"/>
      <c r="F66" s="1"/>
      <c r="G66" s="1"/>
      <c r="H66" s="1"/>
      <c r="I66" s="1"/>
      <c r="J66" s="1"/>
      <c r="K66" s="1"/>
    </row>
    <row r="67" spans="1:11" ht="14.25" customHeight="1" x14ac:dyDescent="0.25">
      <c r="A67" s="1"/>
      <c r="B67" s="1"/>
      <c r="C67" s="1"/>
      <c r="D67" s="1"/>
      <c r="E67" s="1"/>
      <c r="F67" s="1"/>
      <c r="G67" s="1"/>
      <c r="H67" s="1"/>
      <c r="I67" s="1"/>
      <c r="J67" s="1"/>
      <c r="K67" s="1"/>
    </row>
    <row r="68" spans="1:11" ht="14.25" customHeight="1" x14ac:dyDescent="0.25">
      <c r="A68" s="1"/>
      <c r="B68" s="1"/>
      <c r="C68" s="1"/>
      <c r="D68" s="1"/>
      <c r="E68" s="1"/>
      <c r="F68" s="1"/>
      <c r="G68" s="1"/>
      <c r="H68" s="1"/>
      <c r="I68" s="1"/>
      <c r="J68" s="1"/>
      <c r="K68" s="1"/>
    </row>
    <row r="69" spans="1:11" ht="14.25" customHeight="1" x14ac:dyDescent="0.25">
      <c r="A69" s="1"/>
      <c r="B69" s="1"/>
      <c r="C69" s="1"/>
      <c r="D69" s="1"/>
      <c r="E69" s="1"/>
      <c r="F69" s="1"/>
      <c r="G69" s="1"/>
      <c r="H69" s="1"/>
      <c r="I69" s="1"/>
      <c r="J69" s="1"/>
      <c r="K69" s="1"/>
    </row>
    <row r="70" spans="1:11" ht="14.25" customHeight="1" x14ac:dyDescent="0.25">
      <c r="A70" s="1"/>
      <c r="B70" s="1"/>
      <c r="C70" s="1"/>
      <c r="D70" s="1"/>
      <c r="E70" s="1"/>
      <c r="F70" s="1"/>
      <c r="G70" s="1"/>
      <c r="H70" s="1"/>
      <c r="I70" s="1"/>
      <c r="J70" s="1"/>
      <c r="K70" s="1"/>
    </row>
    <row r="71" spans="1:11" ht="14.25" customHeight="1" x14ac:dyDescent="0.25">
      <c r="A71" s="1"/>
      <c r="B71" s="1"/>
      <c r="C71" s="1"/>
      <c r="D71" s="1"/>
      <c r="E71" s="1"/>
      <c r="F71" s="1"/>
      <c r="G71" s="1"/>
      <c r="H71" s="1"/>
      <c r="I71" s="1"/>
      <c r="J71" s="1"/>
      <c r="K71" s="1"/>
    </row>
    <row r="72" spans="1:11" ht="14.25" customHeight="1" x14ac:dyDescent="0.25">
      <c r="A72" s="1"/>
      <c r="B72" s="1"/>
      <c r="C72" s="1"/>
      <c r="D72" s="1"/>
      <c r="E72" s="1"/>
      <c r="F72" s="1"/>
      <c r="G72" s="1"/>
      <c r="H72" s="1"/>
      <c r="I72" s="1"/>
      <c r="J72" s="1"/>
      <c r="K72" s="1"/>
    </row>
    <row r="73" spans="1:11" ht="14.25" customHeight="1" x14ac:dyDescent="0.25">
      <c r="A73" s="1"/>
      <c r="B73" s="1"/>
      <c r="C73" s="1"/>
      <c r="D73" s="1"/>
      <c r="E73" s="1"/>
      <c r="F73" s="1"/>
      <c r="G73" s="1"/>
      <c r="H73" s="1"/>
      <c r="I73" s="1"/>
      <c r="J73" s="1"/>
      <c r="K73" s="1"/>
    </row>
    <row r="74" spans="1:11" ht="14.25" customHeight="1" x14ac:dyDescent="0.25">
      <c r="A74" s="1"/>
      <c r="B74" s="1"/>
      <c r="C74" s="1"/>
      <c r="D74" s="1"/>
      <c r="E74" s="1"/>
      <c r="F74" s="1"/>
      <c r="G74" s="1"/>
      <c r="H74" s="1"/>
      <c r="I74" s="1"/>
      <c r="J74" s="1"/>
      <c r="K74" s="1"/>
    </row>
    <row r="75" spans="1:11" ht="14.25" customHeight="1" x14ac:dyDescent="0.25">
      <c r="A75" s="1"/>
      <c r="B75" s="1"/>
      <c r="C75" s="1"/>
      <c r="D75" s="1"/>
      <c r="E75" s="1"/>
      <c r="F75" s="1"/>
      <c r="G75" s="1"/>
      <c r="H75" s="1"/>
      <c r="I75" s="1"/>
      <c r="J75" s="1"/>
      <c r="K75" s="1"/>
    </row>
    <row r="76" spans="1:11" ht="14.25" customHeight="1" x14ac:dyDescent="0.25">
      <c r="A76" s="1"/>
      <c r="B76" s="1"/>
      <c r="C76" s="1"/>
      <c r="D76" s="1"/>
      <c r="E76" s="1"/>
      <c r="F76" s="1"/>
      <c r="G76" s="1"/>
      <c r="H76" s="1"/>
      <c r="I76" s="1"/>
      <c r="J76" s="1"/>
      <c r="K76" s="1"/>
    </row>
    <row r="77" spans="1:11" ht="14.25" customHeight="1" x14ac:dyDescent="0.25">
      <c r="A77" s="1"/>
      <c r="B77" s="1"/>
      <c r="C77" s="1"/>
      <c r="D77" s="1"/>
      <c r="E77" s="1"/>
      <c r="F77" s="1"/>
      <c r="G77" s="1"/>
      <c r="H77" s="1"/>
      <c r="I77" s="1"/>
      <c r="J77" s="1"/>
      <c r="K77" s="1"/>
    </row>
    <row r="78" spans="1:11" ht="14.25" customHeight="1" x14ac:dyDescent="0.25">
      <c r="A78" s="1"/>
      <c r="B78" s="1"/>
      <c r="C78" s="1"/>
      <c r="D78" s="1"/>
      <c r="E78" s="1"/>
      <c r="F78" s="1"/>
      <c r="G78" s="1"/>
      <c r="H78" s="1"/>
      <c r="I78" s="1"/>
      <c r="J78" s="1"/>
      <c r="K78" s="1"/>
    </row>
    <row r="79" spans="1:11" ht="14.25" customHeight="1" x14ac:dyDescent="0.25">
      <c r="A79" s="1"/>
      <c r="B79" s="1"/>
      <c r="C79" s="1"/>
      <c r="D79" s="1"/>
      <c r="E79" s="1"/>
      <c r="F79" s="1"/>
      <c r="G79" s="1"/>
      <c r="H79" s="1"/>
      <c r="I79" s="1"/>
      <c r="J79" s="1"/>
      <c r="K79" s="1"/>
    </row>
    <row r="80" spans="1:11" ht="14.25" customHeight="1" x14ac:dyDescent="0.25">
      <c r="A80" s="1"/>
      <c r="B80" s="1"/>
      <c r="C80" s="1"/>
      <c r="D80" s="1"/>
      <c r="E80" s="1"/>
      <c r="F80" s="1"/>
      <c r="G80" s="1"/>
      <c r="H80" s="1"/>
      <c r="I80" s="1"/>
      <c r="J80" s="1"/>
      <c r="K80" s="1"/>
    </row>
    <row r="81" spans="1:11" ht="14.25" customHeight="1" x14ac:dyDescent="0.25">
      <c r="A81" s="1"/>
      <c r="B81" s="1"/>
      <c r="C81" s="1"/>
      <c r="D81" s="1"/>
      <c r="E81" s="1"/>
      <c r="F81" s="1"/>
      <c r="G81" s="1"/>
      <c r="H81" s="1"/>
      <c r="I81" s="1"/>
      <c r="J81" s="1"/>
      <c r="K81" s="1"/>
    </row>
    <row r="82" spans="1:11" ht="14.25" customHeight="1" x14ac:dyDescent="0.25">
      <c r="A82" s="1"/>
      <c r="B82" s="1"/>
      <c r="C82" s="1"/>
      <c r="D82" s="1"/>
      <c r="E82" s="1"/>
      <c r="F82" s="1"/>
      <c r="G82" s="1"/>
      <c r="H82" s="1"/>
      <c r="I82" s="1"/>
      <c r="J82" s="1"/>
      <c r="K82" s="1"/>
    </row>
    <row r="83" spans="1:11" ht="14.25" customHeight="1" x14ac:dyDescent="0.25">
      <c r="A83" s="1"/>
      <c r="B83" s="1"/>
      <c r="C83" s="1"/>
      <c r="D83" s="1"/>
      <c r="E83" s="1"/>
      <c r="F83" s="1"/>
      <c r="G83" s="1"/>
      <c r="H83" s="1"/>
      <c r="I83" s="1"/>
      <c r="J83" s="1"/>
      <c r="K83" s="1"/>
    </row>
    <row r="84" spans="1:11" ht="14.25" customHeight="1" x14ac:dyDescent="0.25">
      <c r="A84" s="1"/>
      <c r="B84" s="1"/>
      <c r="C84" s="1"/>
      <c r="D84" s="1"/>
      <c r="E84" s="1"/>
      <c r="F84" s="1"/>
      <c r="G84" s="1"/>
      <c r="H84" s="1"/>
      <c r="I84" s="1"/>
      <c r="J84" s="1"/>
      <c r="K84" s="1"/>
    </row>
    <row r="85" spans="1:11" ht="14.25" customHeight="1" x14ac:dyDescent="0.25">
      <c r="A85" s="1"/>
      <c r="B85" s="1"/>
      <c r="C85" s="1"/>
      <c r="D85" s="1"/>
      <c r="E85" s="1"/>
      <c r="F85" s="1"/>
      <c r="G85" s="1"/>
      <c r="H85" s="1"/>
      <c r="I85" s="1"/>
      <c r="J85" s="1"/>
      <c r="K85" s="1"/>
    </row>
    <row r="86" spans="1:11" ht="14.25" customHeight="1" x14ac:dyDescent="0.25">
      <c r="A86" s="1"/>
      <c r="B86" s="1"/>
      <c r="C86" s="1"/>
      <c r="D86" s="1"/>
      <c r="E86" s="1"/>
      <c r="F86" s="1"/>
      <c r="G86" s="1"/>
      <c r="H86" s="1"/>
      <c r="I86" s="1"/>
      <c r="J86" s="1"/>
      <c r="K86" s="1"/>
    </row>
    <row r="87" spans="1:11" ht="14.25" customHeight="1" x14ac:dyDescent="0.25">
      <c r="A87" s="1"/>
      <c r="B87" s="1"/>
      <c r="C87" s="1"/>
      <c r="D87" s="1"/>
      <c r="E87" s="1"/>
      <c r="F87" s="1"/>
      <c r="G87" s="1"/>
      <c r="H87" s="1"/>
      <c r="I87" s="1"/>
      <c r="J87" s="1"/>
      <c r="K87" s="1"/>
    </row>
    <row r="88" spans="1:11" ht="14.25" customHeight="1" x14ac:dyDescent="0.25">
      <c r="A88" s="1"/>
      <c r="B88" s="1"/>
      <c r="C88" s="1"/>
      <c r="D88" s="1"/>
      <c r="E88" s="1"/>
      <c r="F88" s="1"/>
      <c r="G88" s="1"/>
      <c r="H88" s="1"/>
      <c r="I88" s="1"/>
      <c r="J88" s="1"/>
      <c r="K88" s="1"/>
    </row>
    <row r="89" spans="1:11" ht="14.25" customHeight="1" x14ac:dyDescent="0.25">
      <c r="A89" s="1"/>
      <c r="B89" s="1"/>
      <c r="C89" s="1"/>
      <c r="D89" s="1"/>
      <c r="E89" s="1"/>
      <c r="F89" s="1"/>
      <c r="G89" s="1"/>
      <c r="H89" s="1"/>
      <c r="I89" s="1"/>
      <c r="J89" s="1"/>
      <c r="K89" s="1"/>
    </row>
    <row r="90" spans="1:11" ht="14.25" customHeight="1" x14ac:dyDescent="0.25">
      <c r="A90" s="1"/>
      <c r="B90" s="1"/>
      <c r="C90" s="1"/>
      <c r="D90" s="1"/>
      <c r="E90" s="1"/>
      <c r="F90" s="1"/>
      <c r="G90" s="1"/>
      <c r="H90" s="1"/>
      <c r="I90" s="1"/>
      <c r="J90" s="1"/>
      <c r="K90" s="1"/>
    </row>
    <row r="91" spans="1:11" ht="14.25" customHeight="1" x14ac:dyDescent="0.25">
      <c r="A91" s="1"/>
      <c r="B91" s="1"/>
      <c r="C91" s="1"/>
      <c r="D91" s="1"/>
      <c r="E91" s="1"/>
      <c r="F91" s="1"/>
      <c r="G91" s="1"/>
      <c r="H91" s="1"/>
      <c r="I91" s="1"/>
      <c r="J91" s="1"/>
      <c r="K91" s="1"/>
    </row>
    <row r="92" spans="1:11" ht="14.25" customHeight="1" x14ac:dyDescent="0.25">
      <c r="A92" s="1"/>
      <c r="B92" s="1"/>
      <c r="C92" s="1"/>
      <c r="D92" s="1"/>
      <c r="E92" s="1"/>
      <c r="F92" s="1"/>
      <c r="G92" s="1"/>
      <c r="H92" s="1"/>
      <c r="I92" s="1"/>
      <c r="J92" s="1"/>
      <c r="K92" s="1"/>
    </row>
    <row r="93" spans="1:11" ht="14.25" customHeight="1" x14ac:dyDescent="0.25">
      <c r="A93" s="1"/>
      <c r="B93" s="1"/>
      <c r="C93" s="1"/>
      <c r="D93" s="1"/>
      <c r="E93" s="1"/>
      <c r="F93" s="1"/>
      <c r="G93" s="1"/>
      <c r="H93" s="1"/>
      <c r="I93" s="1"/>
      <c r="J93" s="1"/>
      <c r="K93" s="1"/>
    </row>
    <row r="94" spans="1:11" ht="14.25" customHeight="1" x14ac:dyDescent="0.25">
      <c r="A94" s="1"/>
      <c r="B94" s="1"/>
      <c r="C94" s="1"/>
      <c r="D94" s="1"/>
      <c r="E94" s="1"/>
      <c r="F94" s="1"/>
      <c r="G94" s="1"/>
      <c r="H94" s="1"/>
      <c r="I94" s="1"/>
      <c r="J94" s="1"/>
      <c r="K94" s="1"/>
    </row>
    <row r="95" spans="1:11" ht="14.25" customHeight="1" x14ac:dyDescent="0.25">
      <c r="A95" s="1"/>
      <c r="B95" s="1"/>
      <c r="C95" s="1"/>
      <c r="D95" s="1"/>
      <c r="E95" s="1"/>
      <c r="F95" s="1"/>
      <c r="G95" s="1"/>
      <c r="H95" s="1"/>
      <c r="I95" s="1"/>
      <c r="J95" s="1"/>
      <c r="K95" s="1"/>
    </row>
    <row r="96" spans="1:11" ht="14.25" customHeight="1" x14ac:dyDescent="0.25">
      <c r="A96" s="1"/>
      <c r="B96" s="1"/>
      <c r="C96" s="1"/>
      <c r="D96" s="1"/>
      <c r="E96" s="1"/>
      <c r="F96" s="1"/>
      <c r="G96" s="1"/>
      <c r="H96" s="1"/>
      <c r="I96" s="1"/>
      <c r="J96" s="1"/>
      <c r="K96" s="1"/>
    </row>
    <row r="97" spans="1:11" ht="14.25" customHeight="1" x14ac:dyDescent="0.25">
      <c r="A97" s="1"/>
      <c r="B97" s="1"/>
      <c r="C97" s="1"/>
      <c r="D97" s="1"/>
      <c r="E97" s="1"/>
      <c r="F97" s="1"/>
      <c r="G97" s="1"/>
      <c r="H97" s="1"/>
      <c r="I97" s="1"/>
      <c r="J97" s="1"/>
      <c r="K97" s="1"/>
    </row>
    <row r="98" spans="1:11" ht="14.25" customHeight="1" x14ac:dyDescent="0.25">
      <c r="A98" s="1"/>
      <c r="B98" s="1"/>
      <c r="C98" s="1"/>
      <c r="D98" s="1"/>
      <c r="E98" s="1"/>
      <c r="F98" s="1"/>
      <c r="G98" s="1"/>
      <c r="H98" s="1"/>
      <c r="I98" s="1"/>
      <c r="J98" s="1"/>
      <c r="K98" s="1"/>
    </row>
    <row r="99" spans="1:11" ht="14.25" customHeight="1" x14ac:dyDescent="0.25">
      <c r="A99" s="1"/>
      <c r="B99" s="1"/>
      <c r="C99" s="1"/>
      <c r="D99" s="1"/>
      <c r="E99" s="1"/>
      <c r="F99" s="1"/>
      <c r="G99" s="1"/>
      <c r="H99" s="1"/>
      <c r="I99" s="1"/>
      <c r="J99" s="1"/>
      <c r="K99" s="1"/>
    </row>
    <row r="100" spans="1:11" ht="14.25" customHeight="1" x14ac:dyDescent="0.25">
      <c r="A100" s="1"/>
      <c r="B100" s="1"/>
      <c r="C100" s="1"/>
      <c r="D100" s="1"/>
      <c r="E100" s="1"/>
      <c r="F100" s="1"/>
      <c r="G100" s="1"/>
      <c r="H100" s="1"/>
      <c r="I100" s="1"/>
      <c r="J100" s="1"/>
      <c r="K100" s="1"/>
    </row>
  </sheetData>
  <mergeCells count="1">
    <mergeCell ref="A31:B31"/>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00"/>
  <sheetViews>
    <sheetView workbookViewId="0"/>
  </sheetViews>
  <sheetFormatPr baseColWidth="10" defaultColWidth="14.42578125" defaultRowHeight="15" customHeight="1" x14ac:dyDescent="0.25"/>
  <cols>
    <col min="1" max="1" width="47.7109375" customWidth="1"/>
    <col min="2" max="2" width="43.7109375" customWidth="1"/>
    <col min="3" max="3" width="40.140625" customWidth="1"/>
    <col min="4" max="5" width="45.140625" customWidth="1"/>
    <col min="6" max="7" width="32" customWidth="1"/>
    <col min="8" max="8" width="10.7109375" customWidth="1"/>
    <col min="9" max="9" width="23.140625" customWidth="1"/>
    <col min="10" max="10" width="19.5703125" hidden="1" customWidth="1"/>
    <col min="11" max="11" width="16.85546875" hidden="1" customWidth="1"/>
    <col min="12" max="12" width="10.7109375" customWidth="1"/>
    <col min="13" max="13" width="27.42578125" customWidth="1"/>
    <col min="14" max="14" width="25.140625" customWidth="1"/>
    <col min="15" max="15" width="10.7109375" customWidth="1"/>
  </cols>
  <sheetData>
    <row r="1" spans="1:15" ht="90.75" customHeight="1" x14ac:dyDescent="0.25">
      <c r="A1" s="153" t="s">
        <v>11</v>
      </c>
      <c r="B1" s="153" t="s">
        <v>12</v>
      </c>
      <c r="C1" s="153" t="s">
        <v>13</v>
      </c>
      <c r="D1" s="154" t="s">
        <v>695</v>
      </c>
      <c r="E1" s="155" t="s">
        <v>696</v>
      </c>
      <c r="F1" s="154" t="s">
        <v>697</v>
      </c>
      <c r="G1" s="155" t="s">
        <v>696</v>
      </c>
      <c r="H1" s="13" t="s">
        <v>698</v>
      </c>
      <c r="I1" s="155" t="s">
        <v>696</v>
      </c>
      <c r="J1" s="154" t="s">
        <v>17</v>
      </c>
      <c r="K1" s="154" t="s">
        <v>18</v>
      </c>
      <c r="L1" s="13" t="s">
        <v>699</v>
      </c>
      <c r="M1" s="155" t="s">
        <v>696</v>
      </c>
      <c r="N1" s="153" t="s">
        <v>20</v>
      </c>
      <c r="O1" s="156" t="s">
        <v>21</v>
      </c>
    </row>
    <row r="2" spans="1:15" ht="210" x14ac:dyDescent="0.25">
      <c r="A2" s="157" t="s">
        <v>700</v>
      </c>
      <c r="B2" s="158" t="s">
        <v>571</v>
      </c>
      <c r="C2" s="54" t="s">
        <v>572</v>
      </c>
      <c r="D2" s="159" t="s">
        <v>701</v>
      </c>
      <c r="E2" s="159" t="s">
        <v>702</v>
      </c>
      <c r="F2" s="159" t="s">
        <v>702</v>
      </c>
      <c r="G2" s="160" t="s">
        <v>703</v>
      </c>
      <c r="H2" s="161">
        <v>1</v>
      </c>
      <c r="I2" s="162">
        <v>1</v>
      </c>
      <c r="J2" s="163">
        <v>44666</v>
      </c>
      <c r="K2" s="163">
        <v>44926</v>
      </c>
      <c r="L2" s="161">
        <v>42</v>
      </c>
      <c r="M2" s="164" t="s">
        <v>704</v>
      </c>
      <c r="N2" s="54" t="s">
        <v>575</v>
      </c>
      <c r="O2" s="165" t="s">
        <v>561</v>
      </c>
    </row>
    <row r="3" spans="1:15" ht="90" x14ac:dyDescent="0.25">
      <c r="A3" s="157"/>
      <c r="B3" s="158"/>
      <c r="C3" s="54" t="s">
        <v>572</v>
      </c>
      <c r="D3" s="159" t="s">
        <v>701</v>
      </c>
      <c r="E3" s="159" t="s">
        <v>705</v>
      </c>
      <c r="F3" s="159" t="s">
        <v>706</v>
      </c>
      <c r="G3" s="160" t="s">
        <v>707</v>
      </c>
      <c r="H3" s="161">
        <v>1</v>
      </c>
      <c r="I3" s="162">
        <v>1</v>
      </c>
      <c r="J3" s="163">
        <v>44666</v>
      </c>
      <c r="K3" s="163">
        <v>44926</v>
      </c>
      <c r="L3" s="161">
        <v>42</v>
      </c>
      <c r="M3" s="164" t="s">
        <v>704</v>
      </c>
      <c r="N3" s="54" t="s">
        <v>575</v>
      </c>
      <c r="O3" s="165" t="s">
        <v>561</v>
      </c>
    </row>
    <row r="4" spans="1:15" ht="72" x14ac:dyDescent="0.25">
      <c r="A4" s="157"/>
      <c r="B4" s="158"/>
      <c r="C4" s="54" t="s">
        <v>572</v>
      </c>
      <c r="D4" s="159" t="s">
        <v>701</v>
      </c>
      <c r="E4" s="159" t="s">
        <v>588</v>
      </c>
      <c r="F4" s="159" t="s">
        <v>588</v>
      </c>
      <c r="G4" s="160" t="s">
        <v>708</v>
      </c>
      <c r="H4" s="161">
        <v>1</v>
      </c>
      <c r="I4" s="162">
        <v>1</v>
      </c>
      <c r="J4" s="163">
        <v>44666</v>
      </c>
      <c r="K4" s="163">
        <v>44926</v>
      </c>
      <c r="L4" s="161">
        <v>42</v>
      </c>
      <c r="M4" s="164" t="s">
        <v>704</v>
      </c>
      <c r="N4" s="54" t="s">
        <v>575</v>
      </c>
      <c r="O4" s="165" t="s">
        <v>561</v>
      </c>
    </row>
    <row r="5" spans="1:15" ht="72" x14ac:dyDescent="0.25">
      <c r="A5" s="157"/>
      <c r="B5" s="158"/>
      <c r="C5" s="54" t="s">
        <v>595</v>
      </c>
      <c r="D5" s="159" t="s">
        <v>709</v>
      </c>
      <c r="E5" s="159" t="s">
        <v>710</v>
      </c>
      <c r="F5" s="159" t="s">
        <v>710</v>
      </c>
      <c r="G5" s="160" t="s">
        <v>711</v>
      </c>
      <c r="H5" s="161">
        <v>1</v>
      </c>
      <c r="I5" s="162">
        <v>1</v>
      </c>
      <c r="J5" s="163">
        <v>44666</v>
      </c>
      <c r="K5" s="163">
        <v>44926</v>
      </c>
      <c r="L5" s="161">
        <v>42</v>
      </c>
      <c r="M5" s="164" t="s">
        <v>704</v>
      </c>
      <c r="N5" s="54" t="s">
        <v>575</v>
      </c>
      <c r="O5" s="165" t="s">
        <v>561</v>
      </c>
    </row>
    <row r="6" spans="1:15" ht="60" x14ac:dyDescent="0.25">
      <c r="A6" s="157"/>
      <c r="B6" s="158"/>
      <c r="C6" s="54" t="s">
        <v>595</v>
      </c>
      <c r="D6" s="159" t="s">
        <v>709</v>
      </c>
      <c r="E6" s="159" t="s">
        <v>602</v>
      </c>
      <c r="F6" s="159" t="s">
        <v>602</v>
      </c>
      <c r="G6" s="160" t="s">
        <v>711</v>
      </c>
      <c r="H6" s="161">
        <v>1</v>
      </c>
      <c r="I6" s="162">
        <v>1</v>
      </c>
      <c r="J6" s="163">
        <v>44666</v>
      </c>
      <c r="K6" s="163">
        <v>45107</v>
      </c>
      <c r="L6" s="161">
        <v>42</v>
      </c>
      <c r="M6" s="166">
        <v>68</v>
      </c>
      <c r="N6" s="54" t="s">
        <v>575</v>
      </c>
      <c r="O6" s="165" t="s">
        <v>561</v>
      </c>
    </row>
    <row r="7" spans="1:15" ht="72" x14ac:dyDescent="0.25">
      <c r="A7" s="157"/>
      <c r="B7" s="158"/>
      <c r="C7" s="54" t="s">
        <v>595</v>
      </c>
      <c r="D7" s="159" t="s">
        <v>709</v>
      </c>
      <c r="E7" s="159" t="s">
        <v>712</v>
      </c>
      <c r="F7" s="159" t="s">
        <v>712</v>
      </c>
      <c r="G7" s="160" t="s">
        <v>713</v>
      </c>
      <c r="H7" s="161">
        <v>1</v>
      </c>
      <c r="I7" s="162">
        <v>1</v>
      </c>
      <c r="J7" s="163">
        <v>44666</v>
      </c>
      <c r="K7" s="163">
        <v>44926</v>
      </c>
      <c r="L7" s="161">
        <v>42</v>
      </c>
      <c r="M7" s="164" t="s">
        <v>704</v>
      </c>
      <c r="N7" s="54" t="s">
        <v>575</v>
      </c>
      <c r="O7" s="165" t="s">
        <v>561</v>
      </c>
    </row>
    <row r="8" spans="1:15" ht="108" x14ac:dyDescent="0.25">
      <c r="A8" s="157"/>
      <c r="B8" s="158"/>
      <c r="C8" s="54" t="s">
        <v>616</v>
      </c>
      <c r="D8" s="159" t="s">
        <v>714</v>
      </c>
      <c r="E8" s="159" t="s">
        <v>715</v>
      </c>
      <c r="F8" s="159" t="s">
        <v>715</v>
      </c>
      <c r="G8" s="160" t="s">
        <v>711</v>
      </c>
      <c r="H8" s="161">
        <v>1</v>
      </c>
      <c r="I8" s="162">
        <v>1</v>
      </c>
      <c r="J8" s="163">
        <v>44666</v>
      </c>
      <c r="K8" s="163">
        <v>44926</v>
      </c>
      <c r="L8" s="161">
        <v>42</v>
      </c>
      <c r="M8" s="164" t="s">
        <v>704</v>
      </c>
      <c r="N8" s="54" t="s">
        <v>575</v>
      </c>
      <c r="O8" s="165" t="s">
        <v>561</v>
      </c>
    </row>
    <row r="9" spans="1:15" x14ac:dyDescent="0.25">
      <c r="G9" s="7"/>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dataValidations count="4">
    <dataValidation type="custom" allowBlank="1" showInputMessage="1" prompt="Cualquier contenido Maximo 390 Caracteres -  Registre HALLAZGO contenido en Inf de Auditoría(Suscripción), ó q se encuentra en Plan ya suscrito(Avance o Seguim) SI SUPERA 390 CARACTERES, RESÚMALO. Insterte tantas filas como ACTIVIDADES sean." sqref="A2:A8" xr:uid="{00000000-0002-0000-0400-000000000000}">
      <formula1>AND(GTE(LEN(A2),MIN((0),(390))),LTE(LEN(A2),MAX((0),(390))))</formula1>
    </dataValidation>
    <dataValidation type="custom" allowBlank="1" showInputMessage="1" prompt="Cualquier contenido Maximo 390 Caracteres -  Registre CAUSA contenida en Inf de Auditoría(Suscripción), ó q se encuentra en Plan ya suscrito(Avance o Seguimiento) SI SUPERA 390 CARACTERES, RESÚMALA. Insterte tantas filas como ACTIVIDADES sean." sqref="B2:B8" xr:uid="{00000000-0002-0000-0400-000001000000}">
      <formula1>AND(GTE(LEN(B2),MIN((0),(390))),LTE(LEN(B2),MAX((0),(390))))</formula1>
    </dataValidation>
    <dataValidation type="date" allowBlank="1" showInputMessage="1" prompt="Ingrese una fecha (AAAA/MM/DD) -  Registre la FECHA PROGRAMADA para el inicio de la actividad. (FORMATO AAAA/MM/DD)" sqref="J2:K8" xr:uid="{00000000-0002-0000-0400-000002000000}">
      <formula1>1900/1/1</formula1>
      <formula2>3000/1/1</formula2>
    </dataValidation>
    <dataValidation type="decimal" allowBlank="1" showInputMessage="1" showErrorMessage="1" prompt="Escriba un número en esta casilla -  Registre el numero de semanas que existen entre las fecha de inicio y la fecha final de la actividad." sqref="L2:L5 L6:M6 L7:L8" xr:uid="{00000000-0002-0000-0400-000003000000}">
      <formula1>-9223372036854760000</formula1>
      <formula2>9223372036854760000</formula2>
    </dataValidation>
  </dataValidations>
  <pageMargins left="0.7" right="0.7" top="0.75" bottom="0.75" header="0" footer="0"/>
  <pageSetup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00"/>
  <sheetViews>
    <sheetView showGridLines="0" workbookViewId="0"/>
  </sheetViews>
  <sheetFormatPr baseColWidth="10" defaultColWidth="14.42578125" defaultRowHeight="15" customHeight="1" x14ac:dyDescent="0.25"/>
  <cols>
    <col min="1" max="1" width="45.140625" customWidth="1"/>
    <col min="2" max="2" width="16.42578125" customWidth="1"/>
    <col min="3" max="3" width="43" customWidth="1"/>
    <col min="4" max="4" width="17.7109375" customWidth="1"/>
    <col min="5" max="5" width="11.42578125" customWidth="1"/>
    <col min="6" max="6" width="26.140625" customWidth="1"/>
    <col min="7" max="11" width="10.7109375" customWidth="1"/>
  </cols>
  <sheetData>
    <row r="1" spans="1:2" x14ac:dyDescent="0.25">
      <c r="A1" s="167"/>
      <c r="B1" s="167"/>
    </row>
    <row r="2" spans="1:2" ht="15" customHeight="1" x14ac:dyDescent="0.25">
      <c r="A2" s="263" t="s">
        <v>14</v>
      </c>
      <c r="B2" s="264" t="s">
        <v>804</v>
      </c>
    </row>
    <row r="3" spans="1:2" x14ac:dyDescent="0.25">
      <c r="A3" s="167"/>
      <c r="B3" s="167"/>
    </row>
    <row r="4" spans="1:2" x14ac:dyDescent="0.25"/>
    <row r="5" spans="1:2" x14ac:dyDescent="0.25"/>
    <row r="6" spans="1:2" x14ac:dyDescent="0.25"/>
    <row r="7" spans="1:2" x14ac:dyDescent="0.25"/>
    <row r="8" spans="1:2" x14ac:dyDescent="0.25"/>
    <row r="9" spans="1:2" x14ac:dyDescent="0.25"/>
    <row r="10" spans="1:2" x14ac:dyDescent="0.25"/>
    <row r="11" spans="1:2" x14ac:dyDescent="0.25"/>
    <row r="12" spans="1:2" x14ac:dyDescent="0.25"/>
    <row r="13" spans="1:2" x14ac:dyDescent="0.25"/>
    <row r="14" spans="1:2" x14ac:dyDescent="0.25">
      <c r="A14" s="169"/>
      <c r="B14" s="170"/>
    </row>
    <row r="17" spans="1:5" x14ac:dyDescent="0.25">
      <c r="E17" s="171" t="s">
        <v>716</v>
      </c>
    </row>
    <row r="18" spans="1:5" x14ac:dyDescent="0.25">
      <c r="A18" s="276" t="s">
        <v>717</v>
      </c>
      <c r="B18" s="277"/>
      <c r="D18" s="172" t="s">
        <v>718</v>
      </c>
      <c r="E18" s="173">
        <v>17</v>
      </c>
    </row>
    <row r="19" spans="1:5" x14ac:dyDescent="0.25">
      <c r="A19" s="174" t="s">
        <v>719</v>
      </c>
      <c r="B19" s="175" t="s">
        <v>720</v>
      </c>
      <c r="D19" s="176" t="s">
        <v>721</v>
      </c>
      <c r="E19" s="177">
        <v>93</v>
      </c>
    </row>
    <row r="20" spans="1:5" x14ac:dyDescent="0.25">
      <c r="A20" s="178" t="s">
        <v>722</v>
      </c>
      <c r="B20" s="179">
        <v>10</v>
      </c>
    </row>
    <row r="21" spans="1:5" ht="15.75" customHeight="1" x14ac:dyDescent="0.25">
      <c r="A21" s="168" t="s">
        <v>723</v>
      </c>
      <c r="B21" s="88">
        <v>1</v>
      </c>
    </row>
    <row r="22" spans="1:5" ht="15.75" customHeight="1" x14ac:dyDescent="0.25">
      <c r="A22" s="168" t="s">
        <v>724</v>
      </c>
      <c r="B22" s="88">
        <v>7</v>
      </c>
    </row>
    <row r="23" spans="1:5" ht="15.75" customHeight="1" x14ac:dyDescent="0.25">
      <c r="A23" s="168" t="s">
        <v>725</v>
      </c>
      <c r="B23" s="88">
        <v>7</v>
      </c>
    </row>
    <row r="24" spans="1:5" ht="15.75" customHeight="1" x14ac:dyDescent="0.25">
      <c r="A24" s="168" t="s">
        <v>726</v>
      </c>
      <c r="B24" s="88">
        <v>17</v>
      </c>
    </row>
    <row r="25" spans="1:5" ht="15.75" customHeight="1" x14ac:dyDescent="0.25">
      <c r="A25" s="168" t="s">
        <v>727</v>
      </c>
      <c r="B25" s="88">
        <v>1</v>
      </c>
    </row>
    <row r="26" spans="1:5" ht="15.75" customHeight="1" x14ac:dyDescent="0.25">
      <c r="A26" s="168" t="s">
        <v>728</v>
      </c>
      <c r="B26" s="88">
        <v>41</v>
      </c>
    </row>
    <row r="27" spans="1:5" ht="15.75" customHeight="1" x14ac:dyDescent="0.25">
      <c r="A27" s="168" t="s">
        <v>729</v>
      </c>
      <c r="B27" s="88">
        <v>7</v>
      </c>
    </row>
    <row r="28" spans="1:5" ht="15.75" customHeight="1" x14ac:dyDescent="0.25">
      <c r="A28" s="168" t="s">
        <v>730</v>
      </c>
      <c r="B28" s="88">
        <v>1</v>
      </c>
    </row>
    <row r="29" spans="1:5" ht="15.75" customHeight="1" x14ac:dyDescent="0.25">
      <c r="A29" s="168" t="s">
        <v>731</v>
      </c>
      <c r="B29" s="88">
        <v>1</v>
      </c>
    </row>
    <row r="30" spans="1:5" ht="15.75" customHeight="1" x14ac:dyDescent="0.25">
      <c r="A30" s="180" t="s">
        <v>732</v>
      </c>
      <c r="B30" s="181">
        <v>93</v>
      </c>
    </row>
    <row r="31" spans="1:5" ht="15.75" customHeight="1" x14ac:dyDescent="0.25"/>
    <row r="32" spans="1:5"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mergeCells count="1">
    <mergeCell ref="A18:B18"/>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5:C100"/>
  <sheetViews>
    <sheetView showGridLines="0" workbookViewId="0"/>
  </sheetViews>
  <sheetFormatPr baseColWidth="10" defaultColWidth="14.42578125" defaultRowHeight="15" customHeight="1" x14ac:dyDescent="0.25"/>
  <cols>
    <col min="1" max="1" width="45.140625" customWidth="1"/>
    <col min="2" max="2" width="10.7109375" customWidth="1"/>
    <col min="3" max="3" width="8.7109375" customWidth="1"/>
    <col min="4" max="4" width="8" customWidth="1"/>
    <col min="5" max="5" width="12.5703125" customWidth="1"/>
    <col min="6" max="6" width="26.140625" customWidth="1"/>
    <col min="7" max="11" width="10.7109375" customWidth="1"/>
  </cols>
  <sheetData>
    <row r="5" spans="1:3" ht="33" customHeight="1" x14ac:dyDescent="0.25">
      <c r="A5" s="278" t="s">
        <v>733</v>
      </c>
      <c r="B5" s="279"/>
      <c r="C5" s="280"/>
    </row>
    <row r="6" spans="1:3" x14ac:dyDescent="0.25">
      <c r="A6" s="182" t="s">
        <v>734</v>
      </c>
      <c r="B6" s="182" t="s">
        <v>716</v>
      </c>
      <c r="C6" s="182" t="s">
        <v>735</v>
      </c>
    </row>
    <row r="7" spans="1:3" x14ac:dyDescent="0.25">
      <c r="A7" s="183" t="s">
        <v>736</v>
      </c>
      <c r="B7" s="170">
        <v>10</v>
      </c>
      <c r="C7" s="184">
        <f t="shared" ref="C7:C12" si="0">+B7/$B$13*100</f>
        <v>37.037037037037038</v>
      </c>
    </row>
    <row r="8" spans="1:3" x14ac:dyDescent="0.25">
      <c r="A8" s="183" t="s">
        <v>723</v>
      </c>
      <c r="B8" s="170">
        <v>1</v>
      </c>
      <c r="C8" s="184">
        <f t="shared" si="0"/>
        <v>3.7037037037037033</v>
      </c>
    </row>
    <row r="9" spans="1:3" x14ac:dyDescent="0.25">
      <c r="A9" s="183" t="s">
        <v>724</v>
      </c>
      <c r="B9" s="170">
        <v>7</v>
      </c>
      <c r="C9" s="184">
        <f t="shared" si="0"/>
        <v>25.925925925925924</v>
      </c>
    </row>
    <row r="10" spans="1:3" x14ac:dyDescent="0.25">
      <c r="A10" s="183" t="s">
        <v>725</v>
      </c>
      <c r="B10" s="170">
        <v>7</v>
      </c>
      <c r="C10" s="184">
        <f t="shared" si="0"/>
        <v>25.925925925925924</v>
      </c>
    </row>
    <row r="11" spans="1:3" x14ac:dyDescent="0.25">
      <c r="A11" s="183" t="s">
        <v>730</v>
      </c>
      <c r="B11" s="170">
        <v>1</v>
      </c>
      <c r="C11" s="184">
        <f t="shared" si="0"/>
        <v>3.7037037037037033</v>
      </c>
    </row>
    <row r="12" spans="1:3" x14ac:dyDescent="0.25">
      <c r="A12" s="183" t="s">
        <v>731</v>
      </c>
      <c r="B12" s="170">
        <v>1</v>
      </c>
      <c r="C12" s="184">
        <f t="shared" si="0"/>
        <v>3.7037037037037033</v>
      </c>
    </row>
    <row r="13" spans="1:3" x14ac:dyDescent="0.25">
      <c r="A13" s="185" t="s">
        <v>694</v>
      </c>
      <c r="B13" s="186">
        <f t="shared" ref="B13:C13" si="1">SUM(B7:B12)</f>
        <v>27</v>
      </c>
      <c r="C13" s="187">
        <f t="shared" si="1"/>
        <v>100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mergeCells count="1">
    <mergeCell ref="A5:C5"/>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5:D136"/>
  <sheetViews>
    <sheetView workbookViewId="0"/>
  </sheetViews>
  <sheetFormatPr baseColWidth="10" defaultColWidth="14.42578125" defaultRowHeight="15" customHeight="1" x14ac:dyDescent="0.25"/>
  <cols>
    <col min="1" max="1" width="25.42578125" customWidth="1"/>
    <col min="2" max="2" width="44.7109375" customWidth="1"/>
    <col min="3" max="3" width="11.5703125" customWidth="1"/>
    <col min="4" max="4" width="19" customWidth="1"/>
    <col min="5" max="5" width="27.85546875" customWidth="1"/>
    <col min="6" max="6" width="36" customWidth="1"/>
    <col min="7" max="11" width="10.7109375" customWidth="1"/>
  </cols>
  <sheetData>
    <row r="5" spans="1:4" x14ac:dyDescent="0.25">
      <c r="A5" s="79" t="s">
        <v>737</v>
      </c>
      <c r="B5" s="79" t="s">
        <v>738</v>
      </c>
    </row>
    <row r="6" spans="1:4" ht="43.5" x14ac:dyDescent="0.25">
      <c r="A6" s="188" t="s">
        <v>739</v>
      </c>
      <c r="B6" s="24">
        <v>5</v>
      </c>
    </row>
    <row r="9" spans="1:4" x14ac:dyDescent="0.25">
      <c r="A9" s="79" t="s">
        <v>737</v>
      </c>
      <c r="B9" s="79" t="s">
        <v>738</v>
      </c>
    </row>
    <row r="10" spans="1:4" ht="43.5" x14ac:dyDescent="0.25">
      <c r="A10" s="188" t="s">
        <v>740</v>
      </c>
      <c r="B10" s="24">
        <v>5</v>
      </c>
    </row>
    <row r="15" spans="1:4" x14ac:dyDescent="0.25">
      <c r="A15" s="189" t="s">
        <v>741</v>
      </c>
      <c r="B15" s="189" t="s">
        <v>742</v>
      </c>
      <c r="C15" s="189" t="s">
        <v>743</v>
      </c>
      <c r="D15" s="190" t="s">
        <v>744</v>
      </c>
    </row>
    <row r="16" spans="1:4" x14ac:dyDescent="0.25">
      <c r="A16" s="291" t="s">
        <v>745</v>
      </c>
      <c r="B16" s="191" t="s">
        <v>746</v>
      </c>
      <c r="C16" s="192">
        <v>1</v>
      </c>
      <c r="D16" s="193" t="s">
        <v>747</v>
      </c>
    </row>
    <row r="17" spans="1:4" x14ac:dyDescent="0.25">
      <c r="A17" s="283"/>
      <c r="B17" s="194" t="s">
        <v>748</v>
      </c>
      <c r="C17" s="195">
        <v>2</v>
      </c>
      <c r="D17" s="196" t="s">
        <v>532</v>
      </c>
    </row>
    <row r="18" spans="1:4" x14ac:dyDescent="0.25">
      <c r="A18" s="292" t="s">
        <v>749</v>
      </c>
      <c r="B18" s="197" t="s">
        <v>750</v>
      </c>
      <c r="C18" s="198">
        <v>2</v>
      </c>
      <c r="D18" s="193" t="s">
        <v>532</v>
      </c>
    </row>
    <row r="19" spans="1:4" x14ac:dyDescent="0.25">
      <c r="A19" s="282"/>
      <c r="B19" s="199" t="s">
        <v>750</v>
      </c>
      <c r="C19" s="200">
        <v>2</v>
      </c>
      <c r="D19" s="201" t="s">
        <v>532</v>
      </c>
    </row>
    <row r="20" spans="1:4" x14ac:dyDescent="0.25">
      <c r="A20" s="282"/>
      <c r="B20" s="191" t="s">
        <v>751</v>
      </c>
      <c r="C20" s="192">
        <v>2</v>
      </c>
      <c r="D20" s="196" t="s">
        <v>532</v>
      </c>
    </row>
    <row r="21" spans="1:4" ht="15.75" customHeight="1" x14ac:dyDescent="0.25">
      <c r="A21" s="283"/>
      <c r="B21" s="194" t="s">
        <v>751</v>
      </c>
      <c r="C21" s="195">
        <v>2</v>
      </c>
      <c r="D21" s="202" t="s">
        <v>532</v>
      </c>
    </row>
    <row r="22" spans="1:4" ht="15.75" customHeight="1" x14ac:dyDescent="0.25">
      <c r="A22" s="288" t="s">
        <v>654</v>
      </c>
      <c r="B22" s="289"/>
      <c r="C22" s="203">
        <f>+C16+C17+C18+C19+C20+C21</f>
        <v>11</v>
      </c>
      <c r="D22" s="1"/>
    </row>
    <row r="23" spans="1:4" ht="15.75" customHeight="1" x14ac:dyDescent="0.25">
      <c r="A23" s="1"/>
      <c r="B23" s="1"/>
      <c r="C23" s="1"/>
      <c r="D23" s="1"/>
    </row>
    <row r="24" spans="1:4" ht="15.75" customHeight="1" x14ac:dyDescent="0.25">
      <c r="A24" s="204" t="s">
        <v>741</v>
      </c>
      <c r="B24" s="204" t="s">
        <v>742</v>
      </c>
      <c r="C24" s="204" t="s">
        <v>743</v>
      </c>
      <c r="D24" s="1"/>
    </row>
    <row r="25" spans="1:4" ht="15.75" customHeight="1" x14ac:dyDescent="0.25">
      <c r="A25" s="205" t="s">
        <v>745</v>
      </c>
      <c r="B25" s="205" t="s">
        <v>745</v>
      </c>
      <c r="C25" s="205" t="s">
        <v>745</v>
      </c>
      <c r="D25" s="1"/>
    </row>
    <row r="26" spans="1:4" ht="15.75" customHeight="1" x14ac:dyDescent="0.25">
      <c r="A26" s="292" t="s">
        <v>749</v>
      </c>
      <c r="B26" s="197" t="s">
        <v>750</v>
      </c>
      <c r="C26" s="206">
        <v>4</v>
      </c>
      <c r="D26" s="1"/>
    </row>
    <row r="27" spans="1:4" ht="15.75" customHeight="1" x14ac:dyDescent="0.25">
      <c r="A27" s="283"/>
      <c r="B27" s="194" t="s">
        <v>751</v>
      </c>
      <c r="C27" s="207">
        <v>4</v>
      </c>
      <c r="D27" s="1"/>
    </row>
    <row r="28" spans="1:4" ht="15.75" customHeight="1" x14ac:dyDescent="0.25">
      <c r="A28" s="288" t="s">
        <v>654</v>
      </c>
      <c r="B28" s="289"/>
      <c r="C28" s="203">
        <f>+C26+C27</f>
        <v>8</v>
      </c>
      <c r="D28" s="1"/>
    </row>
    <row r="29" spans="1:4" ht="15.75" customHeight="1" x14ac:dyDescent="0.25">
      <c r="A29" s="208"/>
      <c r="B29" s="208"/>
      <c r="C29" s="209"/>
      <c r="D29" s="1"/>
    </row>
    <row r="30" spans="1:4" ht="15.75" customHeight="1" x14ac:dyDescent="0.25">
      <c r="A30" s="210" t="s">
        <v>741</v>
      </c>
      <c r="B30" s="210" t="s">
        <v>743</v>
      </c>
      <c r="C30" s="1"/>
      <c r="D30" s="1"/>
    </row>
    <row r="31" spans="1:4" ht="15.75" customHeight="1" x14ac:dyDescent="0.25">
      <c r="A31" s="205" t="s">
        <v>745</v>
      </c>
      <c r="B31" s="211">
        <v>2</v>
      </c>
      <c r="C31" s="1"/>
      <c r="D31" s="1"/>
    </row>
    <row r="32" spans="1:4" ht="15.75" customHeight="1" x14ac:dyDescent="0.25">
      <c r="A32" s="205" t="s">
        <v>193</v>
      </c>
      <c r="B32" s="211">
        <v>1</v>
      </c>
      <c r="C32" s="1"/>
      <c r="D32" s="1"/>
    </row>
    <row r="33" spans="1:4" ht="15.75" customHeight="1" x14ac:dyDescent="0.25">
      <c r="A33" s="205" t="s">
        <v>752</v>
      </c>
      <c r="B33" s="211">
        <v>1</v>
      </c>
      <c r="C33" s="1"/>
      <c r="D33" s="1"/>
    </row>
    <row r="34" spans="1:4" ht="15.75" customHeight="1" x14ac:dyDescent="0.25">
      <c r="A34" s="212" t="s">
        <v>753</v>
      </c>
      <c r="B34" s="131">
        <v>1</v>
      </c>
      <c r="C34" s="1"/>
      <c r="D34" s="1"/>
    </row>
    <row r="35" spans="1:4" ht="15.75" customHeight="1" x14ac:dyDescent="0.25">
      <c r="A35" s="213" t="s">
        <v>654</v>
      </c>
      <c r="B35" s="214">
        <f>+B31+B32+B33+B34</f>
        <v>5</v>
      </c>
      <c r="C35" s="1"/>
      <c r="D35" s="1"/>
    </row>
    <row r="36" spans="1:4" ht="15.75" customHeight="1" x14ac:dyDescent="0.25">
      <c r="A36" s="1"/>
      <c r="B36" s="1"/>
      <c r="C36" s="1"/>
      <c r="D36" s="1"/>
    </row>
    <row r="37" spans="1:4" ht="15.75" customHeight="1" x14ac:dyDescent="0.25">
      <c r="A37" s="210" t="s">
        <v>741</v>
      </c>
      <c r="B37" s="210" t="s">
        <v>743</v>
      </c>
      <c r="C37" s="1"/>
      <c r="D37" s="1"/>
    </row>
    <row r="38" spans="1:4" ht="15.75" customHeight="1" x14ac:dyDescent="0.25">
      <c r="A38" s="212" t="s">
        <v>745</v>
      </c>
      <c r="B38" s="131">
        <v>3</v>
      </c>
      <c r="C38" s="1"/>
      <c r="D38" s="1"/>
    </row>
    <row r="39" spans="1:4" ht="19.5" customHeight="1" x14ac:dyDescent="0.25">
      <c r="A39" s="212" t="s">
        <v>749</v>
      </c>
      <c r="B39" s="131">
        <v>8</v>
      </c>
      <c r="C39" s="1"/>
      <c r="D39" s="1"/>
    </row>
    <row r="40" spans="1:4" ht="15.75" customHeight="1" x14ac:dyDescent="0.25">
      <c r="A40" s="213" t="s">
        <v>654</v>
      </c>
      <c r="B40" s="214">
        <f>8+3</f>
        <v>11</v>
      </c>
      <c r="C40" s="1"/>
      <c r="D40" s="1"/>
    </row>
    <row r="41" spans="1:4" ht="15.75" customHeight="1" x14ac:dyDescent="0.25">
      <c r="A41" s="1"/>
      <c r="B41" s="1"/>
      <c r="C41" s="1"/>
      <c r="D41" s="1"/>
    </row>
    <row r="42" spans="1:4" ht="15.75" customHeight="1" x14ac:dyDescent="0.25">
      <c r="A42" s="1"/>
      <c r="B42" s="1"/>
      <c r="C42" s="1"/>
      <c r="D42" s="1"/>
    </row>
    <row r="43" spans="1:4" ht="15.75" customHeight="1" x14ac:dyDescent="0.25"/>
    <row r="44" spans="1:4" ht="15.75" customHeight="1" x14ac:dyDescent="0.25">
      <c r="A44" s="210" t="s">
        <v>741</v>
      </c>
      <c r="B44" s="210" t="s">
        <v>743</v>
      </c>
    </row>
    <row r="45" spans="1:4" ht="15.75" customHeight="1" x14ac:dyDescent="0.25">
      <c r="A45" s="205" t="s">
        <v>745</v>
      </c>
      <c r="B45" s="211">
        <v>2</v>
      </c>
    </row>
    <row r="46" spans="1:4" ht="15.75" customHeight="1" x14ac:dyDescent="0.25">
      <c r="A46" s="205" t="s">
        <v>754</v>
      </c>
      <c r="B46" s="211">
        <v>7</v>
      </c>
    </row>
    <row r="47" spans="1:4" ht="15.75" customHeight="1" x14ac:dyDescent="0.25">
      <c r="A47" s="205" t="s">
        <v>749</v>
      </c>
      <c r="B47" s="211">
        <v>9</v>
      </c>
    </row>
    <row r="48" spans="1:4" ht="15.75" customHeight="1" x14ac:dyDescent="0.25">
      <c r="A48" s="205" t="s">
        <v>755</v>
      </c>
      <c r="B48" s="211">
        <v>4</v>
      </c>
    </row>
    <row r="49" spans="1:4" ht="15.75" customHeight="1" x14ac:dyDescent="0.25">
      <c r="A49" s="205" t="s">
        <v>756</v>
      </c>
      <c r="B49" s="211">
        <v>1</v>
      </c>
    </row>
    <row r="50" spans="1:4" ht="15.75" customHeight="1" x14ac:dyDescent="0.25">
      <c r="A50" s="213" t="s">
        <v>654</v>
      </c>
      <c r="B50" s="214">
        <f>+B45+B46+B47+B48+B49</f>
        <v>23</v>
      </c>
    </row>
    <row r="51" spans="1:4" ht="15.75" customHeight="1" x14ac:dyDescent="0.25"/>
    <row r="52" spans="1:4" ht="33" customHeight="1" x14ac:dyDescent="0.25">
      <c r="A52" s="204" t="s">
        <v>741</v>
      </c>
      <c r="B52" s="204" t="s">
        <v>742</v>
      </c>
      <c r="C52" s="204" t="s">
        <v>743</v>
      </c>
      <c r="D52" s="215" t="s">
        <v>744</v>
      </c>
    </row>
    <row r="53" spans="1:4" ht="15.75" customHeight="1" x14ac:dyDescent="0.25">
      <c r="A53" s="216" t="s">
        <v>745</v>
      </c>
      <c r="B53" s="217" t="s">
        <v>757</v>
      </c>
      <c r="C53" s="218">
        <v>1</v>
      </c>
      <c r="D53" s="219" t="s">
        <v>758</v>
      </c>
    </row>
    <row r="54" spans="1:4" ht="40.5" customHeight="1" x14ac:dyDescent="0.25">
      <c r="A54" s="292" t="s">
        <v>749</v>
      </c>
      <c r="B54" s="220" t="s">
        <v>759</v>
      </c>
      <c r="C54" s="221">
        <v>1</v>
      </c>
      <c r="D54" s="219" t="s">
        <v>758</v>
      </c>
    </row>
    <row r="55" spans="1:4" ht="30.75" customHeight="1" x14ac:dyDescent="0.25">
      <c r="A55" s="283"/>
      <c r="B55" s="222" t="s">
        <v>760</v>
      </c>
      <c r="C55" s="221">
        <v>1</v>
      </c>
      <c r="D55" s="219" t="s">
        <v>758</v>
      </c>
    </row>
    <row r="56" spans="1:4" ht="15.75" customHeight="1" x14ac:dyDescent="0.25">
      <c r="A56" s="293" t="s">
        <v>654</v>
      </c>
      <c r="B56" s="294"/>
      <c r="C56" s="223">
        <f>+C53+C54+C55</f>
        <v>3</v>
      </c>
      <c r="D56" s="224"/>
    </row>
    <row r="57" spans="1:4" ht="15.75" customHeight="1" x14ac:dyDescent="0.25">
      <c r="A57" s="225"/>
      <c r="B57" s="225"/>
      <c r="C57" s="226"/>
    </row>
    <row r="58" spans="1:4" ht="15.75" customHeight="1" x14ac:dyDescent="0.25">
      <c r="A58" s="227" t="s">
        <v>741</v>
      </c>
      <c r="B58" s="227" t="s">
        <v>742</v>
      </c>
      <c r="C58" s="227" t="s">
        <v>743</v>
      </c>
    </row>
    <row r="59" spans="1:4" ht="15.75" customHeight="1" x14ac:dyDescent="0.25">
      <c r="A59" s="228" t="s">
        <v>745</v>
      </c>
      <c r="B59" s="229"/>
      <c r="C59" s="229"/>
    </row>
    <row r="60" spans="1:4" ht="31.5" customHeight="1" x14ac:dyDescent="0.25">
      <c r="A60" s="292" t="s">
        <v>749</v>
      </c>
      <c r="B60" s="230" t="s">
        <v>759</v>
      </c>
      <c r="C60" s="206">
        <v>1</v>
      </c>
    </row>
    <row r="61" spans="1:4" ht="15.75" customHeight="1" x14ac:dyDescent="0.25">
      <c r="A61" s="283"/>
      <c r="B61" s="222" t="s">
        <v>760</v>
      </c>
      <c r="C61" s="221">
        <v>1</v>
      </c>
    </row>
    <row r="62" spans="1:4" ht="15.75" customHeight="1" x14ac:dyDescent="0.25">
      <c r="A62" s="288" t="s">
        <v>654</v>
      </c>
      <c r="B62" s="289"/>
      <c r="C62" s="203">
        <f>+C60+C61</f>
        <v>2</v>
      </c>
    </row>
    <row r="63" spans="1:4" ht="15.75" customHeight="1" x14ac:dyDescent="0.25"/>
    <row r="64" spans="1:4" ht="15.75" customHeight="1" x14ac:dyDescent="0.25">
      <c r="A64" s="79" t="s">
        <v>737</v>
      </c>
      <c r="B64" s="79" t="s">
        <v>738</v>
      </c>
    </row>
    <row r="65" spans="1:3" ht="15.75" customHeight="1" x14ac:dyDescent="0.25">
      <c r="A65" s="231" t="s">
        <v>761</v>
      </c>
      <c r="B65" s="24">
        <v>33</v>
      </c>
    </row>
    <row r="66" spans="1:3" ht="15.75" customHeight="1" x14ac:dyDescent="0.25"/>
    <row r="67" spans="1:3" ht="15.75" customHeight="1" x14ac:dyDescent="0.25"/>
    <row r="68" spans="1:3" ht="15.75" customHeight="1" x14ac:dyDescent="0.25">
      <c r="A68" s="204" t="s">
        <v>741</v>
      </c>
      <c r="B68" s="204" t="s">
        <v>742</v>
      </c>
      <c r="C68" s="204" t="s">
        <v>743</v>
      </c>
    </row>
    <row r="69" spans="1:3" ht="15.75" customHeight="1" x14ac:dyDescent="0.25">
      <c r="A69" t="s">
        <v>762</v>
      </c>
    </row>
    <row r="70" spans="1:3" ht="15.75" customHeight="1" x14ac:dyDescent="0.25"/>
    <row r="71" spans="1:3" ht="34.5" customHeight="1" x14ac:dyDescent="0.25"/>
    <row r="72" spans="1:3" ht="15.75" customHeight="1" x14ac:dyDescent="0.25">
      <c r="A72" s="210" t="s">
        <v>741</v>
      </c>
      <c r="B72" s="204" t="s">
        <v>742</v>
      </c>
      <c r="C72" s="204" t="s">
        <v>743</v>
      </c>
    </row>
    <row r="73" spans="1:3" ht="15.75" customHeight="1" x14ac:dyDescent="0.25">
      <c r="A73" s="291" t="s">
        <v>745</v>
      </c>
      <c r="B73" s="199" t="s">
        <v>763</v>
      </c>
      <c r="C73" s="232">
        <v>1</v>
      </c>
    </row>
    <row r="74" spans="1:3" ht="15.75" customHeight="1" x14ac:dyDescent="0.25">
      <c r="A74" s="283"/>
      <c r="B74" s="233" t="s">
        <v>764</v>
      </c>
      <c r="C74" s="234">
        <v>1</v>
      </c>
    </row>
    <row r="75" spans="1:3" ht="15.75" customHeight="1" x14ac:dyDescent="0.25">
      <c r="A75" s="235" t="s">
        <v>754</v>
      </c>
      <c r="B75" s="217" t="s">
        <v>765</v>
      </c>
      <c r="C75" s="218">
        <v>7</v>
      </c>
    </row>
    <row r="76" spans="1:3" ht="15.75" customHeight="1" x14ac:dyDescent="0.25">
      <c r="A76" s="284" t="s">
        <v>749</v>
      </c>
      <c r="B76" s="230" t="s">
        <v>766</v>
      </c>
      <c r="C76" s="236">
        <v>8</v>
      </c>
    </row>
    <row r="77" spans="1:3" ht="15.75" customHeight="1" x14ac:dyDescent="0.25">
      <c r="A77" s="283"/>
      <c r="B77" s="237" t="s">
        <v>767</v>
      </c>
      <c r="C77" s="238">
        <v>1</v>
      </c>
    </row>
    <row r="78" spans="1:3" ht="15.75" customHeight="1" x14ac:dyDescent="0.25">
      <c r="A78" s="285" t="s">
        <v>755</v>
      </c>
      <c r="B78" s="197" t="s">
        <v>768</v>
      </c>
      <c r="C78" s="206">
        <v>1</v>
      </c>
    </row>
    <row r="79" spans="1:3" ht="15.75" customHeight="1" x14ac:dyDescent="0.25">
      <c r="A79" s="286"/>
      <c r="B79" s="199" t="s">
        <v>769</v>
      </c>
      <c r="C79" s="232">
        <v>2</v>
      </c>
    </row>
    <row r="80" spans="1:3" ht="15.75" customHeight="1" x14ac:dyDescent="0.25">
      <c r="A80" s="286"/>
      <c r="B80" s="191" t="s">
        <v>770</v>
      </c>
      <c r="C80" s="234">
        <v>1</v>
      </c>
    </row>
    <row r="81" spans="1:3" ht="15.75" customHeight="1" x14ac:dyDescent="0.25">
      <c r="A81" s="286"/>
      <c r="B81" s="239" t="s">
        <v>771</v>
      </c>
      <c r="C81" s="240">
        <v>1</v>
      </c>
    </row>
    <row r="82" spans="1:3" ht="15.75" customHeight="1" x14ac:dyDescent="0.25">
      <c r="A82" s="287"/>
      <c r="B82" s="237" t="s">
        <v>772</v>
      </c>
      <c r="C82" s="238">
        <v>3</v>
      </c>
    </row>
    <row r="83" spans="1:3" ht="15.75" customHeight="1" x14ac:dyDescent="0.25">
      <c r="A83" s="288" t="s">
        <v>654</v>
      </c>
      <c r="B83" s="289"/>
      <c r="C83" s="203">
        <f>+C73+C74+C75+C76+C77+C78+C79+C80+C81+C82</f>
        <v>26</v>
      </c>
    </row>
    <row r="84" spans="1:3" ht="15.75" customHeight="1" x14ac:dyDescent="0.25"/>
    <row r="85" spans="1:3" ht="15.75" customHeight="1" x14ac:dyDescent="0.25"/>
    <row r="86" spans="1:3" ht="15.75" customHeight="1" x14ac:dyDescent="0.25">
      <c r="A86" s="210" t="s">
        <v>741</v>
      </c>
      <c r="B86" s="210" t="s">
        <v>743</v>
      </c>
    </row>
    <row r="87" spans="1:3" ht="15.75" customHeight="1" x14ac:dyDescent="0.25">
      <c r="A87" s="205" t="s">
        <v>745</v>
      </c>
      <c r="B87" s="211">
        <v>3</v>
      </c>
    </row>
    <row r="88" spans="1:3" ht="15.75" customHeight="1" x14ac:dyDescent="0.25">
      <c r="A88" s="212" t="s">
        <v>749</v>
      </c>
      <c r="B88" s="131">
        <v>2</v>
      </c>
    </row>
    <row r="89" spans="1:3" ht="15.75" customHeight="1" x14ac:dyDescent="0.25">
      <c r="A89" s="213" t="s">
        <v>654</v>
      </c>
      <c r="B89" s="214">
        <f>+B87+B88</f>
        <v>5</v>
      </c>
    </row>
    <row r="90" spans="1:3" ht="15.75" customHeight="1" x14ac:dyDescent="0.25"/>
    <row r="91" spans="1:3" ht="15.75" customHeight="1" x14ac:dyDescent="0.25">
      <c r="A91" s="210" t="s">
        <v>741</v>
      </c>
      <c r="B91" s="210" t="s">
        <v>743</v>
      </c>
    </row>
    <row r="92" spans="1:3" ht="15.75" customHeight="1" x14ac:dyDescent="0.25">
      <c r="A92" s="212" t="s">
        <v>749</v>
      </c>
      <c r="B92" s="131">
        <v>2</v>
      </c>
    </row>
    <row r="93" spans="1:3" ht="15.75" customHeight="1" x14ac:dyDescent="0.25">
      <c r="A93" s="205" t="s">
        <v>745</v>
      </c>
      <c r="B93" s="131">
        <v>1</v>
      </c>
    </row>
    <row r="94" spans="1:3" ht="15.75" customHeight="1" x14ac:dyDescent="0.25">
      <c r="A94" s="213" t="s">
        <v>654</v>
      </c>
      <c r="B94" s="214">
        <f>+B92</f>
        <v>2</v>
      </c>
    </row>
    <row r="95" spans="1:3" ht="15.75" customHeight="1" x14ac:dyDescent="0.25"/>
    <row r="96" spans="1:3" ht="15.75" customHeight="1" x14ac:dyDescent="0.25"/>
    <row r="97" spans="1:3" ht="15.75" customHeight="1" x14ac:dyDescent="0.25"/>
    <row r="98" spans="1:3" ht="15.75" customHeight="1" x14ac:dyDescent="0.25">
      <c r="A98" s="210" t="s">
        <v>741</v>
      </c>
      <c r="B98" s="204" t="s">
        <v>742</v>
      </c>
      <c r="C98" s="204" t="s">
        <v>743</v>
      </c>
    </row>
    <row r="99" spans="1:3" ht="15.75" customHeight="1" x14ac:dyDescent="0.25">
      <c r="A99" s="281" t="s">
        <v>745</v>
      </c>
      <c r="B99" s="199" t="s">
        <v>773</v>
      </c>
      <c r="C99" s="232">
        <v>5</v>
      </c>
    </row>
    <row r="100" spans="1:3" ht="15.75" customHeight="1" x14ac:dyDescent="0.25">
      <c r="A100" s="282"/>
      <c r="B100" s="199" t="s">
        <v>763</v>
      </c>
      <c r="C100" s="232">
        <v>1</v>
      </c>
    </row>
    <row r="101" spans="1:3" ht="15.75" customHeight="1" x14ac:dyDescent="0.25">
      <c r="A101" s="283"/>
      <c r="B101" s="233" t="s">
        <v>764</v>
      </c>
      <c r="C101" s="234">
        <v>1</v>
      </c>
    </row>
    <row r="102" spans="1:3" ht="15.75" customHeight="1" x14ac:dyDescent="0.25">
      <c r="A102" s="235" t="s">
        <v>754</v>
      </c>
      <c r="B102" s="217" t="s">
        <v>765</v>
      </c>
      <c r="C102" s="218">
        <v>7</v>
      </c>
    </row>
    <row r="103" spans="1:3" ht="15.75" customHeight="1" x14ac:dyDescent="0.25">
      <c r="A103" s="284" t="s">
        <v>749</v>
      </c>
      <c r="B103" s="230" t="s">
        <v>766</v>
      </c>
      <c r="C103" s="236">
        <v>8</v>
      </c>
    </row>
    <row r="104" spans="1:3" ht="15.75" customHeight="1" x14ac:dyDescent="0.25">
      <c r="A104" s="283"/>
      <c r="B104" s="237" t="s">
        <v>767</v>
      </c>
      <c r="C104" s="238">
        <v>1</v>
      </c>
    </row>
    <row r="105" spans="1:3" ht="15.75" customHeight="1" x14ac:dyDescent="0.25">
      <c r="A105" s="241" t="s">
        <v>752</v>
      </c>
      <c r="B105" s="233" t="s">
        <v>774</v>
      </c>
      <c r="C105" s="234">
        <v>5</v>
      </c>
    </row>
    <row r="106" spans="1:3" ht="15.75" customHeight="1" x14ac:dyDescent="0.25">
      <c r="A106" s="284" t="s">
        <v>755</v>
      </c>
      <c r="B106" s="197" t="s">
        <v>768</v>
      </c>
      <c r="C106" s="206">
        <v>1</v>
      </c>
    </row>
    <row r="107" spans="1:3" ht="15.75" customHeight="1" x14ac:dyDescent="0.25">
      <c r="A107" s="282"/>
      <c r="B107" s="199" t="s">
        <v>769</v>
      </c>
      <c r="C107" s="232">
        <v>1</v>
      </c>
    </row>
    <row r="108" spans="1:3" ht="15.75" customHeight="1" x14ac:dyDescent="0.25">
      <c r="A108" s="282"/>
      <c r="B108" s="191" t="s">
        <v>770</v>
      </c>
      <c r="C108" s="234">
        <v>1</v>
      </c>
    </row>
    <row r="109" spans="1:3" ht="15.75" customHeight="1" x14ac:dyDescent="0.25">
      <c r="A109" s="282"/>
      <c r="B109" s="239" t="s">
        <v>771</v>
      </c>
      <c r="C109" s="240">
        <v>1</v>
      </c>
    </row>
    <row r="110" spans="1:3" ht="15.75" customHeight="1" x14ac:dyDescent="0.25">
      <c r="A110" s="242" t="s">
        <v>756</v>
      </c>
      <c r="B110" s="237" t="s">
        <v>775</v>
      </c>
      <c r="C110" s="238">
        <v>1</v>
      </c>
    </row>
    <row r="111" spans="1:3" ht="15.75" customHeight="1" x14ac:dyDescent="0.25">
      <c r="A111" s="288" t="s">
        <v>654</v>
      </c>
      <c r="B111" s="289"/>
      <c r="C111" s="203">
        <f>+C99+C100+C101+C102+C103+C104+C105+C106+C107+C108+C109+C110</f>
        <v>33</v>
      </c>
    </row>
    <row r="112" spans="1:3" ht="15.75" customHeight="1" x14ac:dyDescent="0.25"/>
    <row r="113" spans="1:3" ht="15.75" customHeight="1" x14ac:dyDescent="0.25"/>
    <row r="114" spans="1:3" ht="15.75" customHeight="1" x14ac:dyDescent="0.25">
      <c r="A114" s="210" t="s">
        <v>741</v>
      </c>
      <c r="B114" s="210" t="s">
        <v>743</v>
      </c>
    </row>
    <row r="115" spans="1:3" ht="15.75" customHeight="1" x14ac:dyDescent="0.25">
      <c r="A115" s="205" t="s">
        <v>745</v>
      </c>
      <c r="B115" s="211">
        <v>7</v>
      </c>
    </row>
    <row r="116" spans="1:3" ht="15.75" customHeight="1" x14ac:dyDescent="0.25">
      <c r="A116" s="205" t="s">
        <v>754</v>
      </c>
      <c r="B116" s="211">
        <v>7</v>
      </c>
    </row>
    <row r="117" spans="1:3" ht="15.75" customHeight="1" x14ac:dyDescent="0.25">
      <c r="A117" s="205" t="s">
        <v>752</v>
      </c>
      <c r="B117" s="211">
        <v>5</v>
      </c>
    </row>
    <row r="118" spans="1:3" ht="15.75" customHeight="1" x14ac:dyDescent="0.25">
      <c r="A118" s="205" t="s">
        <v>749</v>
      </c>
      <c r="B118" s="211">
        <v>9</v>
      </c>
    </row>
    <row r="119" spans="1:3" ht="39.75" customHeight="1" x14ac:dyDescent="0.25">
      <c r="A119" s="205" t="s">
        <v>755</v>
      </c>
      <c r="B119" s="211">
        <v>4</v>
      </c>
    </row>
    <row r="120" spans="1:3" ht="39" customHeight="1" x14ac:dyDescent="0.25">
      <c r="A120" s="205" t="s">
        <v>756</v>
      </c>
      <c r="B120" s="211">
        <v>1</v>
      </c>
    </row>
    <row r="121" spans="1:3" ht="47.25" customHeight="1" x14ac:dyDescent="0.25">
      <c r="A121" s="213" t="s">
        <v>654</v>
      </c>
      <c r="B121" s="214">
        <f>+B115+B116+B117+B118+B119+B120</f>
        <v>33</v>
      </c>
    </row>
    <row r="122" spans="1:3" ht="35.25" customHeight="1" x14ac:dyDescent="0.25"/>
    <row r="123" spans="1:3" ht="47.25" customHeight="1" x14ac:dyDescent="0.25">
      <c r="A123" s="189" t="s">
        <v>741</v>
      </c>
      <c r="B123" s="189" t="s">
        <v>742</v>
      </c>
      <c r="C123" s="189" t="s">
        <v>743</v>
      </c>
    </row>
    <row r="124" spans="1:3" ht="20.25" customHeight="1" x14ac:dyDescent="0.25">
      <c r="A124" s="243" t="s">
        <v>776</v>
      </c>
      <c r="B124" s="243" t="s">
        <v>777</v>
      </c>
      <c r="C124" s="244">
        <v>1</v>
      </c>
    </row>
    <row r="125" spans="1:3" ht="15.75" customHeight="1" x14ac:dyDescent="0.25">
      <c r="A125" s="295" t="s">
        <v>778</v>
      </c>
      <c r="B125" s="245" t="s">
        <v>779</v>
      </c>
      <c r="C125" s="236">
        <v>1</v>
      </c>
    </row>
    <row r="126" spans="1:3" ht="15.75" customHeight="1" x14ac:dyDescent="0.25">
      <c r="A126" s="296"/>
      <c r="B126" s="246" t="s">
        <v>780</v>
      </c>
      <c r="C126" s="221">
        <v>1</v>
      </c>
    </row>
    <row r="127" spans="1:3" ht="15.75" customHeight="1" x14ac:dyDescent="0.25">
      <c r="A127" s="243" t="s">
        <v>193</v>
      </c>
      <c r="B127" s="243" t="s">
        <v>781</v>
      </c>
      <c r="C127" s="244">
        <v>1</v>
      </c>
    </row>
    <row r="128" spans="1:3" ht="15.75" customHeight="1" x14ac:dyDescent="0.25">
      <c r="A128" s="243" t="s">
        <v>752</v>
      </c>
      <c r="B128" s="243" t="s">
        <v>782</v>
      </c>
      <c r="C128" s="244">
        <v>1</v>
      </c>
    </row>
    <row r="129" spans="1:3" ht="15.75" customHeight="1" x14ac:dyDescent="0.25">
      <c r="A129" s="290" t="s">
        <v>654</v>
      </c>
      <c r="B129" s="277"/>
      <c r="C129" s="247">
        <f>+C124+C125+C126+C127+C128</f>
        <v>5</v>
      </c>
    </row>
    <row r="130" spans="1:3" ht="15.75" customHeight="1" x14ac:dyDescent="0.25"/>
    <row r="131" spans="1:3" ht="15.75" customHeight="1" x14ac:dyDescent="0.25">
      <c r="A131" s="189" t="s">
        <v>741</v>
      </c>
      <c r="B131" s="189" t="s">
        <v>742</v>
      </c>
      <c r="C131" s="189" t="s">
        <v>743</v>
      </c>
    </row>
    <row r="132" spans="1:3" ht="15.75" customHeight="1" x14ac:dyDescent="0.25">
      <c r="A132" s="295" t="s">
        <v>778</v>
      </c>
      <c r="B132" s="245" t="s">
        <v>779</v>
      </c>
      <c r="C132" s="236">
        <v>1</v>
      </c>
    </row>
    <row r="133" spans="1:3" ht="15.75" customHeight="1" x14ac:dyDescent="0.25">
      <c r="A133" s="296"/>
      <c r="B133" s="246" t="s">
        <v>780</v>
      </c>
      <c r="C133" s="221">
        <v>1</v>
      </c>
    </row>
    <row r="134" spans="1:3" ht="15.75" customHeight="1" x14ac:dyDescent="0.25">
      <c r="A134" s="243" t="s">
        <v>193</v>
      </c>
      <c r="B134" s="243" t="s">
        <v>781</v>
      </c>
      <c r="C134" s="244">
        <v>1</v>
      </c>
    </row>
    <row r="135" spans="1:3" ht="15.75" customHeight="1" x14ac:dyDescent="0.25">
      <c r="A135" s="243" t="s">
        <v>752</v>
      </c>
      <c r="B135" s="243" t="s">
        <v>782</v>
      </c>
      <c r="C135" s="244">
        <v>1</v>
      </c>
    </row>
    <row r="136" spans="1:3" ht="15.75" customHeight="1" x14ac:dyDescent="0.25">
      <c r="A136" s="290" t="s">
        <v>654</v>
      </c>
      <c r="B136" s="277"/>
      <c r="C136" s="247">
        <f>+C132+C133+C134+C135</f>
        <v>4</v>
      </c>
    </row>
  </sheetData>
  <mergeCells count="21">
    <mergeCell ref="A136:B136"/>
    <mergeCell ref="A129:B129"/>
    <mergeCell ref="A83:B83"/>
    <mergeCell ref="A16:A17"/>
    <mergeCell ref="A18:A21"/>
    <mergeCell ref="A22:B22"/>
    <mergeCell ref="A54:A55"/>
    <mergeCell ref="A56:B56"/>
    <mergeCell ref="A60:A61"/>
    <mergeCell ref="A62:B62"/>
    <mergeCell ref="A26:A27"/>
    <mergeCell ref="A28:B28"/>
    <mergeCell ref="A132:A133"/>
    <mergeCell ref="A125:A126"/>
    <mergeCell ref="A73:A74"/>
    <mergeCell ref="A103:A104"/>
    <mergeCell ref="A99:A101"/>
    <mergeCell ref="A76:A77"/>
    <mergeCell ref="A78:A82"/>
    <mergeCell ref="A106:A109"/>
    <mergeCell ref="A111:B111"/>
  </mergeCells>
  <pageMargins left="0.7" right="0.7" top="0.75" bottom="0.75" header="0" footer="0"/>
  <pageSetup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00"/>
  <sheetViews>
    <sheetView workbookViewId="0"/>
  </sheetViews>
  <sheetFormatPr baseColWidth="10" defaultColWidth="14.42578125" defaultRowHeight="15" customHeight="1" x14ac:dyDescent="0.25"/>
  <cols>
    <col min="1" max="1" width="21.42578125" customWidth="1"/>
    <col min="2" max="2" width="28.5703125" customWidth="1"/>
    <col min="3" max="3" width="30.85546875" customWidth="1"/>
    <col min="4" max="4" width="20.28515625" customWidth="1"/>
    <col min="5" max="11" width="10.7109375" customWidth="1"/>
  </cols>
  <sheetData>
    <row r="1" spans="1:5" x14ac:dyDescent="0.25">
      <c r="A1" s="1" t="s">
        <v>783</v>
      </c>
      <c r="B1" s="1"/>
      <c r="C1" s="1"/>
      <c r="D1" s="1"/>
    </row>
    <row r="2" spans="1:5" x14ac:dyDescent="0.25">
      <c r="A2" s="1" t="s">
        <v>784</v>
      </c>
      <c r="B2" s="1"/>
      <c r="C2" s="1"/>
      <c r="D2" s="1"/>
    </row>
    <row r="3" spans="1:5" x14ac:dyDescent="0.25">
      <c r="A3" s="1"/>
      <c r="B3" s="1"/>
      <c r="C3" s="1"/>
      <c r="D3" s="1"/>
    </row>
    <row r="4" spans="1:5" x14ac:dyDescent="0.25">
      <c r="A4" s="79" t="s">
        <v>5</v>
      </c>
      <c r="B4" s="79" t="s">
        <v>785</v>
      </c>
      <c r="C4" s="79" t="s">
        <v>786</v>
      </c>
      <c r="D4" s="79" t="s">
        <v>787</v>
      </c>
      <c r="E4" s="7"/>
    </row>
    <row r="5" spans="1:5" x14ac:dyDescent="0.25">
      <c r="A5" s="248" t="s">
        <v>788</v>
      </c>
      <c r="B5" s="248" t="s">
        <v>789</v>
      </c>
      <c r="C5" s="249" t="s">
        <v>790</v>
      </c>
      <c r="D5" s="250">
        <v>29000000</v>
      </c>
    </row>
    <row r="6" spans="1:5" x14ac:dyDescent="0.25">
      <c r="A6" s="248" t="s">
        <v>788</v>
      </c>
      <c r="B6" s="248" t="s">
        <v>789</v>
      </c>
      <c r="C6" s="249" t="s">
        <v>791</v>
      </c>
      <c r="D6" s="250">
        <v>18700000</v>
      </c>
    </row>
    <row r="7" spans="1:5" x14ac:dyDescent="0.25">
      <c r="A7" s="248" t="s">
        <v>788</v>
      </c>
      <c r="B7" s="248" t="s">
        <v>792</v>
      </c>
      <c r="C7" s="249" t="s">
        <v>793</v>
      </c>
      <c r="D7" s="250">
        <v>4800000</v>
      </c>
    </row>
    <row r="8" spans="1:5" x14ac:dyDescent="0.25">
      <c r="A8" s="248" t="s">
        <v>788</v>
      </c>
      <c r="B8" s="248" t="s">
        <v>794</v>
      </c>
      <c r="C8" s="249" t="s">
        <v>795</v>
      </c>
      <c r="D8" s="250">
        <v>10000000</v>
      </c>
    </row>
    <row r="9" spans="1:5" x14ac:dyDescent="0.25">
      <c r="A9" s="248" t="s">
        <v>796</v>
      </c>
      <c r="B9" s="248" t="s">
        <v>794</v>
      </c>
      <c r="C9" s="249" t="s">
        <v>797</v>
      </c>
      <c r="D9" s="250">
        <v>10000000</v>
      </c>
    </row>
    <row r="10" spans="1:5" x14ac:dyDescent="0.25">
      <c r="A10" s="248" t="s">
        <v>798</v>
      </c>
      <c r="B10" s="248" t="s">
        <v>799</v>
      </c>
      <c r="C10" s="249" t="s">
        <v>800</v>
      </c>
      <c r="D10" s="250">
        <v>30600000</v>
      </c>
    </row>
    <row r="11" spans="1:5" x14ac:dyDescent="0.25">
      <c r="A11" s="248" t="s">
        <v>801</v>
      </c>
      <c r="B11" s="248" t="s">
        <v>802</v>
      </c>
      <c r="C11" s="249" t="s">
        <v>803</v>
      </c>
      <c r="D11" s="250">
        <v>2500000</v>
      </c>
    </row>
    <row r="12" spans="1:5" x14ac:dyDescent="0.25">
      <c r="A12" s="297" t="s">
        <v>694</v>
      </c>
      <c r="B12" s="279"/>
      <c r="C12" s="280"/>
      <c r="D12" s="251">
        <f>+D5+D6+D7+D8+D9+D10+D11</f>
        <v>105600000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mergeCells count="1">
    <mergeCell ref="A12:C12"/>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F14.1  PLANES DE MEJORAMIENT...</vt:lpstr>
      <vt:lpstr>Hoja5</vt:lpstr>
      <vt:lpstr>Hoja3</vt:lpstr>
      <vt:lpstr>Hoja8</vt:lpstr>
      <vt:lpstr>Hoja1</vt:lpstr>
      <vt:lpstr>TOTAL</vt:lpstr>
      <vt:lpstr>PRIORITARIO</vt:lpstr>
      <vt:lpstr>Hoja2</vt:lpstr>
      <vt:lpstr>Hoja4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Ruty Maritza Andrade Chacua</cp:lastModifiedBy>
  <cp:revision/>
  <cp:lastPrinted>2022-12-28T16:04:50Z</cp:lastPrinted>
  <dcterms:created xsi:type="dcterms:W3CDTF">2019-12-18T20:10:15Z</dcterms:created>
  <dcterms:modified xsi:type="dcterms:W3CDTF">2023-04-19T22:03:09Z</dcterms:modified>
  <cp:category/>
  <cp:contentStatus/>
</cp:coreProperties>
</file>