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Atención al ciudadano\2022\INFORMES PQRSD 2021\INFORME EXCEL\"/>
    </mc:Choice>
  </mc:AlternateContent>
  <bookViews>
    <workbookView xWindow="0" yWindow="0" windowWidth="28800" windowHeight="11730" firstSheet="1" activeTab="1"/>
  </bookViews>
  <sheets>
    <sheet name="PQRSD ABRIL" sheetId="2" state="hidden" r:id="rId1"/>
    <sheet name="Base de datos" sheetId="9" r:id="rId2"/>
    <sheet name="ALEJANDRA" sheetId="7" state="hidden" r:id="rId3"/>
    <sheet name="LUISA" sheetId="8" state="hidden" r:id="rId4"/>
    <sheet name="DINAMICAS" sheetId="11" r:id="rId5"/>
  </sheets>
  <externalReferences>
    <externalReference r:id="rId6"/>
  </externalReferences>
  <definedNames>
    <definedName name="_xlnm._FilterDatabase" localSheetId="2" hidden="1">ALEJANDRA!$A$1:$Y$293</definedName>
    <definedName name="_xlnm._FilterDatabase" localSheetId="1" hidden="1">'Base de datos'!$A$1:$Y$138</definedName>
    <definedName name="_xlnm._FilterDatabase" localSheetId="3" hidden="1">LUISA!$A$1:$Y$98</definedName>
    <definedName name="_xlnm._FilterDatabase" localSheetId="0" hidden="1">'PQRSD ABRIL'!$A$1:$Y$293</definedName>
    <definedName name="ALEJANDRA" localSheetId="1">'PQRSD ABRIL'!#REF!</definedName>
    <definedName name="ALEJANDRA">'PQRSD ABRIL'!#REF!</definedName>
    <definedName name="D">'PQRSD ABRIL'!#REF!</definedName>
    <definedName name="na" localSheetId="2">ALEJANDRA!#REF!</definedName>
    <definedName name="na" localSheetId="1">'Base de datos'!#REF!</definedName>
    <definedName name="na" localSheetId="3">LUISA!#REF!</definedName>
    <definedName name="na">'PQRSD ABRIL'!#REF!</definedName>
  </definedNames>
  <calcPr calcId="162913"/>
  <pivotCaches>
    <pivotCache cacheId="46" r:id="rId7"/>
  </pivotCaches>
</workbook>
</file>

<file path=xl/calcChain.xml><?xml version="1.0" encoding="utf-8"?>
<calcChain xmlns="http://schemas.openxmlformats.org/spreadsheetml/2006/main">
  <c r="C138" i="11" l="1"/>
  <c r="C137" i="11"/>
  <c r="C136" i="11"/>
  <c r="C135" i="11"/>
  <c r="C134" i="11"/>
  <c r="C133" i="11"/>
  <c r="C139" i="11" s="1"/>
  <c r="B139" i="11" l="1"/>
  <c r="C127" i="11"/>
  <c r="C126" i="11"/>
  <c r="C125" i="11"/>
  <c r="C124" i="11"/>
  <c r="C123" i="11"/>
  <c r="C122" i="11"/>
  <c r="C113" i="11"/>
  <c r="C112" i="11"/>
  <c r="C111" i="11"/>
  <c r="C106" i="11"/>
  <c r="C104" i="11"/>
  <c r="C103" i="11"/>
  <c r="C101" i="11"/>
  <c r="C99" i="11"/>
  <c r="C97" i="11"/>
  <c r="C114" i="11"/>
  <c r="C110" i="11"/>
  <c r="C109" i="11"/>
  <c r="C108" i="11"/>
  <c r="C107" i="11"/>
  <c r="C105" i="11"/>
  <c r="C102" i="11"/>
  <c r="C100" i="11"/>
  <c r="C98" i="11"/>
  <c r="C96" i="11"/>
  <c r="C95" i="11"/>
  <c r="C94" i="11"/>
  <c r="C93" i="11"/>
  <c r="C92" i="11"/>
  <c r="C91" i="11"/>
  <c r="C128" i="11" l="1"/>
  <c r="C115" i="11"/>
  <c r="C78" i="11"/>
  <c r="C77" i="11"/>
  <c r="C76" i="11"/>
  <c r="C75" i="11"/>
  <c r="C74" i="11"/>
  <c r="C73" i="11"/>
  <c r="C61" i="11"/>
  <c r="C62" i="11" s="1"/>
  <c r="B37" i="11"/>
  <c r="C51" i="11"/>
  <c r="C50" i="11"/>
  <c r="C49" i="11"/>
  <c r="C48" i="11"/>
  <c r="C47" i="11"/>
  <c r="C46" i="11"/>
  <c r="C21" i="11"/>
  <c r="C20" i="11"/>
  <c r="C19" i="11"/>
  <c r="C22" i="11" s="1"/>
  <c r="C79" i="11" l="1"/>
  <c r="C52" i="11"/>
  <c r="C6" i="11" l="1"/>
  <c r="C5" i="11"/>
  <c r="C4" i="11"/>
  <c r="C7" i="11" s="1"/>
  <c r="B147" i="11" l="1"/>
  <c r="C145" i="11" s="1"/>
  <c r="B22" i="11"/>
  <c r="C146" i="11" l="1"/>
  <c r="C143" i="11"/>
  <c r="C144" i="11"/>
  <c r="C147" i="11" l="1"/>
</calcChain>
</file>

<file path=xl/sharedStrings.xml><?xml version="1.0" encoding="utf-8"?>
<sst xmlns="http://schemas.openxmlformats.org/spreadsheetml/2006/main" count="6452" uniqueCount="1401">
  <si>
    <t>Canal Oficial de Entrada</t>
  </si>
  <si>
    <t>Canal de Atención</t>
  </si>
  <si>
    <t>Departamento</t>
  </si>
  <si>
    <t>Peticionario</t>
  </si>
  <si>
    <t>Naturaleza jurídica del peticionario</t>
  </si>
  <si>
    <t>Tema de Consulta</t>
  </si>
  <si>
    <t>Asunto</t>
  </si>
  <si>
    <t>Responsable</t>
  </si>
  <si>
    <t>Área</t>
  </si>
  <si>
    <t>Dependencia</t>
  </si>
  <si>
    <t>Tipo de petición</t>
  </si>
  <si>
    <t>Tiempo de respuesta legal</t>
  </si>
  <si>
    <t>RADICADO</t>
  </si>
  <si>
    <t>Fecha Radicación</t>
  </si>
  <si>
    <t>Número de salida</t>
  </si>
  <si>
    <t>Fecha de salida</t>
  </si>
  <si>
    <t>Tiempo de atención</t>
  </si>
  <si>
    <t>Estado</t>
  </si>
  <si>
    <t>Observaciones</t>
  </si>
  <si>
    <t>FECHA DIGITALIZACIÓN DOCUMENTO DE RESPUESTA</t>
  </si>
  <si>
    <t>TIPO DE DOCUMENTO SALIDA</t>
  </si>
  <si>
    <t>ENVIAR POR CORREO ELECTRÓNICO</t>
  </si>
  <si>
    <t>ENVIAR POR CORREO TERRESTRE #PLANILLA</t>
  </si>
  <si>
    <t>OBSERVACIONES ATENCIÓN CIUDADANO</t>
  </si>
  <si>
    <t>Canal Virtual</t>
  </si>
  <si>
    <t>N/A</t>
  </si>
  <si>
    <t>Canal Escrito</t>
  </si>
  <si>
    <t>SI</t>
  </si>
  <si>
    <t>Etiquetas de fila</t>
  </si>
  <si>
    <t>Cuenta de Dependencia</t>
  </si>
  <si>
    <t>%</t>
  </si>
  <si>
    <t>Total general</t>
  </si>
  <si>
    <t>Cuenta de Estado</t>
  </si>
  <si>
    <t>Cumplido</t>
  </si>
  <si>
    <t>Vencido</t>
  </si>
  <si>
    <t>Evolucion PQRSD</t>
  </si>
  <si>
    <t>Total Mes</t>
  </si>
  <si>
    <t>TOTAL</t>
  </si>
  <si>
    <t>Cuenta de Tipo de petición</t>
  </si>
  <si>
    <t>Cuenta de Canal Oficial de Entrada</t>
  </si>
  <si>
    <t>Cuenta de Naturaleza jurídica del peticionario</t>
  </si>
  <si>
    <t>Entidad Territorial</t>
  </si>
  <si>
    <t>Persona Natural</t>
  </si>
  <si>
    <t>Cuenta de Departamento</t>
  </si>
  <si>
    <t>Antioquia</t>
  </si>
  <si>
    <t>Boyacá</t>
  </si>
  <si>
    <t>Caldas</t>
  </si>
  <si>
    <t>Caquetá</t>
  </si>
  <si>
    <t>Casanare</t>
  </si>
  <si>
    <t>Cauca</t>
  </si>
  <si>
    <t>Cesar</t>
  </si>
  <si>
    <t>Cundinamarca</t>
  </si>
  <si>
    <t>Guaviare</t>
  </si>
  <si>
    <t>Huila</t>
  </si>
  <si>
    <t>Magdalena</t>
  </si>
  <si>
    <t>Meta</t>
  </si>
  <si>
    <t>Nariño</t>
  </si>
  <si>
    <t>Norte de Santander</t>
  </si>
  <si>
    <t>Quindío</t>
  </si>
  <si>
    <t>Santander</t>
  </si>
  <si>
    <t>Tolima</t>
  </si>
  <si>
    <t>Valle del Cauca</t>
  </si>
  <si>
    <t>Cuenta de Tema de Consulta</t>
  </si>
  <si>
    <t>Acompañamiento Juridico</t>
  </si>
  <si>
    <t>Fortalecimiento Bomberil</t>
  </si>
  <si>
    <t>Otros</t>
  </si>
  <si>
    <t>Queja contra Cuerpo de Bomberos</t>
  </si>
  <si>
    <t>Promedio de Tiempo de atención</t>
  </si>
  <si>
    <t>PETICIONES RADICADAS</t>
  </si>
  <si>
    <t>CORREO ATENCION CIUDADANO</t>
  </si>
  <si>
    <t>CORREO INSTITUCIONAL</t>
  </si>
  <si>
    <t>SUBDIRECCIÓN ESTRATÉGICA Y DE COORDINACIÓN BOMBERIL </t>
  </si>
  <si>
    <t>SUBDIRECCIÓN ADMINISTRATIVA Y FINANCIERA </t>
  </si>
  <si>
    <t xml:space="preserve">Radicación Directa </t>
  </si>
  <si>
    <t>Persona Juridica</t>
  </si>
  <si>
    <t>Entidad Bomberil</t>
  </si>
  <si>
    <t>Entidad Publica</t>
  </si>
  <si>
    <t>Legislacion Bomberil</t>
  </si>
  <si>
    <t>Solicitud de Informacion</t>
  </si>
  <si>
    <t>En proceso</t>
  </si>
  <si>
    <t>Correo Atención Ciudadano</t>
  </si>
  <si>
    <t>DIRECCION GENERAL</t>
  </si>
  <si>
    <t> 20219000093292</t>
  </si>
  <si>
    <t> 20213800093352</t>
  </si>
  <si>
    <t> 20213800093382</t>
  </si>
  <si>
    <t> 20213800093432</t>
  </si>
  <si>
    <t> 20213800093492</t>
  </si>
  <si>
    <t> 20213800093542</t>
  </si>
  <si>
    <t> 20213800093612</t>
  </si>
  <si>
    <t> 20213800093632</t>
  </si>
  <si>
    <t> 20213800093672</t>
  </si>
  <si>
    <t> 20213800093702</t>
  </si>
  <si>
    <t> 20213800093792</t>
  </si>
  <si>
    <t> 20213800093802</t>
  </si>
  <si>
    <t> 20213800093812</t>
  </si>
  <si>
    <t> 20213800093852</t>
  </si>
  <si>
    <t> 20219000093882</t>
  </si>
  <si>
    <t> 20213800093892</t>
  </si>
  <si>
    <t> 20213800093922</t>
  </si>
  <si>
    <t> 20213800093932</t>
  </si>
  <si>
    <t> 20213800093942</t>
  </si>
  <si>
    <t> 20213800093962</t>
  </si>
  <si>
    <t> 20213800094002</t>
  </si>
  <si>
    <t> 20213800094062</t>
  </si>
  <si>
    <t> 20219000094092</t>
  </si>
  <si>
    <t> 20213800094132</t>
  </si>
  <si>
    <t> 20213800094142</t>
  </si>
  <si>
    <t> 20213800094152</t>
  </si>
  <si>
    <t> 20213800094162</t>
  </si>
  <si>
    <t> 20213800094172</t>
  </si>
  <si>
    <t> 20213800094182</t>
  </si>
  <si>
    <t> 20213800094192</t>
  </si>
  <si>
    <t> 20213800094202</t>
  </si>
  <si>
    <t> 20213800094212</t>
  </si>
  <si>
    <t> 20213800094222</t>
  </si>
  <si>
    <t> 20213800094242</t>
  </si>
  <si>
    <t> 20213800094332</t>
  </si>
  <si>
    <t> 20213800094342</t>
  </si>
  <si>
    <t> 20213800094352</t>
  </si>
  <si>
    <t> 20213800094372</t>
  </si>
  <si>
    <t> 20213800094382</t>
  </si>
  <si>
    <t> 20213800094392</t>
  </si>
  <si>
    <t> 20213800094422</t>
  </si>
  <si>
    <t> 20213800094432</t>
  </si>
  <si>
    <t> 20219000094442</t>
  </si>
  <si>
    <t> 20213800094452</t>
  </si>
  <si>
    <t> 20213800094462</t>
  </si>
  <si>
    <t> 20213800094492</t>
  </si>
  <si>
    <t> 20213800094522</t>
  </si>
  <si>
    <t> 20213800094532</t>
  </si>
  <si>
    <t> 20213800094552</t>
  </si>
  <si>
    <t> 20213800094562</t>
  </si>
  <si>
    <t> 20213800094572</t>
  </si>
  <si>
    <t> 20213800094582</t>
  </si>
  <si>
    <t> 20213800094602</t>
  </si>
  <si>
    <t> 20213800094662</t>
  </si>
  <si>
    <t> 20213800094682</t>
  </si>
  <si>
    <t> 20213800094692</t>
  </si>
  <si>
    <t> 20213800094702</t>
  </si>
  <si>
    <t> 20213800094742</t>
  </si>
  <si>
    <t> 20213800094762</t>
  </si>
  <si>
    <t> 20213800094782</t>
  </si>
  <si>
    <t> 20213800094792</t>
  </si>
  <si>
    <t> 20213800094812</t>
  </si>
  <si>
    <t> 20213800094822</t>
  </si>
  <si>
    <t> 20213800094832</t>
  </si>
  <si>
    <t> 20213800094842</t>
  </si>
  <si>
    <t> 20213800094852</t>
  </si>
  <si>
    <t> 20219000094892</t>
  </si>
  <si>
    <t> 20213800094902</t>
  </si>
  <si>
    <t> 20219000094922</t>
  </si>
  <si>
    <t> 20213800094942</t>
  </si>
  <si>
    <t> 20213800094962</t>
  </si>
  <si>
    <t> 20213800094972</t>
  </si>
  <si>
    <t> 20213800095002</t>
  </si>
  <si>
    <t> 20213800095012</t>
  </si>
  <si>
    <t> 20213800095032</t>
  </si>
  <si>
    <t> 20213800095042</t>
  </si>
  <si>
    <t> 20213800095052</t>
  </si>
  <si>
    <t> 20213800095062</t>
  </si>
  <si>
    <t> 20213800095072</t>
  </si>
  <si>
    <t> 20213800095082</t>
  </si>
  <si>
    <t> 20213800095102</t>
  </si>
  <si>
    <t> 20213800095112</t>
  </si>
  <si>
    <t> 20213800095132</t>
  </si>
  <si>
    <t> 20213800095142</t>
  </si>
  <si>
    <t> 20213800095282</t>
  </si>
  <si>
    <t> 20213800095292</t>
  </si>
  <si>
    <t> 20213800095302</t>
  </si>
  <si>
    <t> 20213800095322</t>
  </si>
  <si>
    <t> 20213800095332</t>
  </si>
  <si>
    <t> 20213800095342</t>
  </si>
  <si>
    <t> 20213800095362</t>
  </si>
  <si>
    <t> 20213800095372</t>
  </si>
  <si>
    <t> 20213800095382</t>
  </si>
  <si>
    <t> 20213800095392</t>
  </si>
  <si>
    <t> 20213800095402</t>
  </si>
  <si>
    <t> 20213800095412</t>
  </si>
  <si>
    <t> 20213800095422</t>
  </si>
  <si>
    <t> 20213800095452</t>
  </si>
  <si>
    <t> 20213800095462</t>
  </si>
  <si>
    <t> 20213800095472</t>
  </si>
  <si>
    <t> 20213800095482</t>
  </si>
  <si>
    <t> 20213800095492</t>
  </si>
  <si>
    <t> 20213800095502</t>
  </si>
  <si>
    <t> 20213800095512</t>
  </si>
  <si>
    <t> 20213800095522</t>
  </si>
  <si>
    <t> 20213800095532</t>
  </si>
  <si>
    <t> 20213800095542</t>
  </si>
  <si>
    <t> 20213800095552</t>
  </si>
  <si>
    <t> 20213800095562</t>
  </si>
  <si>
    <t> 20213800095572</t>
  </si>
  <si>
    <t> 20213800095622</t>
  </si>
  <si>
    <t> 20213800095642</t>
  </si>
  <si>
    <t> 20213800095652</t>
  </si>
  <si>
    <t> 20213800095662</t>
  </si>
  <si>
    <t> 20213800095702</t>
  </si>
  <si>
    <t> 20213800095712</t>
  </si>
  <si>
    <t> 20213800095722</t>
  </si>
  <si>
    <t> 20213800095732</t>
  </si>
  <si>
    <t> 20213800095742</t>
  </si>
  <si>
    <t> 20213800095752</t>
  </si>
  <si>
    <t> 20213800095762</t>
  </si>
  <si>
    <t> 20213800095772</t>
  </si>
  <si>
    <t> 20213800095782</t>
  </si>
  <si>
    <t> 20213800095792</t>
  </si>
  <si>
    <t> 20213800095802</t>
  </si>
  <si>
    <t> 20213800095822</t>
  </si>
  <si>
    <t> 20213800095832</t>
  </si>
  <si>
    <t> 20213800095842</t>
  </si>
  <si>
    <t> 20213800095852</t>
  </si>
  <si>
    <t> 20213800095862</t>
  </si>
  <si>
    <t> 20213800095872</t>
  </si>
  <si>
    <t> 20213800095882</t>
  </si>
  <si>
    <t> 20213800095902</t>
  </si>
  <si>
    <t> 20213800095922</t>
  </si>
  <si>
    <t> 20213800095932</t>
  </si>
  <si>
    <t> 20213800095942</t>
  </si>
  <si>
    <t> 20219000095962</t>
  </si>
  <si>
    <t> 20213800095972</t>
  </si>
  <si>
    <t> 20213800095982</t>
  </si>
  <si>
    <t> 20213800095992</t>
  </si>
  <si>
    <t> 20213800096002</t>
  </si>
  <si>
    <t> 20213800096032</t>
  </si>
  <si>
    <t> 20213800096042</t>
  </si>
  <si>
    <t> 20213800096052</t>
  </si>
  <si>
    <t> 20213800096062</t>
  </si>
  <si>
    <t> 20213800096072</t>
  </si>
  <si>
    <t> 20213800096082</t>
  </si>
  <si>
    <t> 20213800096102</t>
  </si>
  <si>
    <t> 20213800096112</t>
  </si>
  <si>
    <t> 20213800096132</t>
  </si>
  <si>
    <t> 20213800096142</t>
  </si>
  <si>
    <t> 20213800096152</t>
  </si>
  <si>
    <t> 20213800096162</t>
  </si>
  <si>
    <t> 20213800096182</t>
  </si>
  <si>
    <t> 20219000096242</t>
  </si>
  <si>
    <t> 20213800096282</t>
  </si>
  <si>
    <t> 20213800096292</t>
  </si>
  <si>
    <t> 20213800096312</t>
  </si>
  <si>
    <t> 20213800096322</t>
  </si>
  <si>
    <t> 20213800096412</t>
  </si>
  <si>
    <t> 20213800096442</t>
  </si>
  <si>
    <t> 20213800096452</t>
  </si>
  <si>
    <t> 20213800096462</t>
  </si>
  <si>
    <t> 20213800096492</t>
  </si>
  <si>
    <t> 20213800096502</t>
  </si>
  <si>
    <t> 20213800096512</t>
  </si>
  <si>
    <t> 20213800096522</t>
  </si>
  <si>
    <t> 20213800096532</t>
  </si>
  <si>
    <t> 20213800096582</t>
  </si>
  <si>
    <t> 20213800096592</t>
  </si>
  <si>
    <t> 20213800096602</t>
  </si>
  <si>
    <t> 20213800096622</t>
  </si>
  <si>
    <t> 20213800096662</t>
  </si>
  <si>
    <t> 20213800096672</t>
  </si>
  <si>
    <t> 20213800096682</t>
  </si>
  <si>
    <t> 20213800096712</t>
  </si>
  <si>
    <t> 20213800096722</t>
  </si>
  <si>
    <t> 20213800096732</t>
  </si>
  <si>
    <t> 20213800096742</t>
  </si>
  <si>
    <t> 20213800096752</t>
  </si>
  <si>
    <t> 20213800096782</t>
  </si>
  <si>
    <t> 20213800096812</t>
  </si>
  <si>
    <t> 20213800096852</t>
  </si>
  <si>
    <t> 20213800096882</t>
  </si>
  <si>
    <t> 20213800096902</t>
  </si>
  <si>
    <t> 20213800096912</t>
  </si>
  <si>
    <t> 20213800096922</t>
  </si>
  <si>
    <t> 20213800096982</t>
  </si>
  <si>
    <t> 20213800097002</t>
  </si>
  <si>
    <t> 20213800097012</t>
  </si>
  <si>
    <t> 20213800097032</t>
  </si>
  <si>
    <t> 20213800097052</t>
  </si>
  <si>
    <t> 20213800097062</t>
  </si>
  <si>
    <t> 20213800097092</t>
  </si>
  <si>
    <t> 20213800097122</t>
  </si>
  <si>
    <t> 20213800097172</t>
  </si>
  <si>
    <t> 20213800097322</t>
  </si>
  <si>
    <t> 20213800097342</t>
  </si>
  <si>
    <t> 20213800097372</t>
  </si>
  <si>
    <t> 20213800097382</t>
  </si>
  <si>
    <t> 20213800097402</t>
  </si>
  <si>
    <t> 20213800097412</t>
  </si>
  <si>
    <t> 20213800097432</t>
  </si>
  <si>
    <t> 20213800097472</t>
  </si>
  <si>
    <t> 20213800097482</t>
  </si>
  <si>
    <t> 20213800097492</t>
  </si>
  <si>
    <t> 20213800097512</t>
  </si>
  <si>
    <t> 20219000097532</t>
  </si>
  <si>
    <t> 20213800097542</t>
  </si>
  <si>
    <t> 20213800097572</t>
  </si>
  <si>
    <t> 20213800097592</t>
  </si>
  <si>
    <t> 20213800097612</t>
  </si>
  <si>
    <t> 20213800097662</t>
  </si>
  <si>
    <t> 20213800097672</t>
  </si>
  <si>
    <t> 20213800097722</t>
  </si>
  <si>
    <t> 20213800097762</t>
  </si>
  <si>
    <t> 20213800097772</t>
  </si>
  <si>
    <t> 20213800097802</t>
  </si>
  <si>
    <t> 20213800097822</t>
  </si>
  <si>
    <t> 20213800097832</t>
  </si>
  <si>
    <t> 20213800097842</t>
  </si>
  <si>
    <t> 20213800097872</t>
  </si>
  <si>
    <t> 20213800097962</t>
  </si>
  <si>
    <t> 20213800097972</t>
  </si>
  <si>
    <t> 20213800097992</t>
  </si>
  <si>
    <t> 20213800098002</t>
  </si>
  <si>
    <t> 20213800098102</t>
  </si>
  <si>
    <t> 20213800098112</t>
  </si>
  <si>
    <t> 20213800098122</t>
  </si>
  <si>
    <t> 20213800098132</t>
  </si>
  <si>
    <t> 20213800098182</t>
  </si>
  <si>
    <t> 20213800098202</t>
  </si>
  <si>
    <t> 20213800098242</t>
  </si>
  <si>
    <t> 20213800098262</t>
  </si>
  <si>
    <t> 20213800098292</t>
  </si>
  <si>
    <t> 20213800098352</t>
  </si>
  <si>
    <t> 20213800098382</t>
  </si>
  <si>
    <t> 20213800098412</t>
  </si>
  <si>
    <t> 20219000098422</t>
  </si>
  <si>
    <t> 20219000098432</t>
  </si>
  <si>
    <t> 20213800098452</t>
  </si>
  <si>
    <t> 20213800098462</t>
  </si>
  <si>
    <t> 20213800098482</t>
  </si>
  <si>
    <t> 20213800098502</t>
  </si>
  <si>
    <t> 20213800098582</t>
  </si>
  <si>
    <t> 20213800098622</t>
  </si>
  <si>
    <t> 20213800098642</t>
  </si>
  <si>
    <t> 20213800098662</t>
  </si>
  <si>
    <t> 20213800098672</t>
  </si>
  <si>
    <t> 20219000098682</t>
  </si>
  <si>
    <t> 20213800098702</t>
  </si>
  <si>
    <t> 20213800098722</t>
  </si>
  <si>
    <t> 20213800098732</t>
  </si>
  <si>
    <t> 20213800098752</t>
  </si>
  <si>
    <t> 20213800098772</t>
  </si>
  <si>
    <t> 20213800098782</t>
  </si>
  <si>
    <t> 20213800098802</t>
  </si>
  <si>
    <t> 20213800098862</t>
  </si>
  <si>
    <t> 20213800098922</t>
  </si>
  <si>
    <t> 20213800099032</t>
  </si>
  <si>
    <t> 20219000099052</t>
  </si>
  <si>
    <t> 20213800099062</t>
  </si>
  <si>
    <t> 20213800099072</t>
  </si>
  <si>
    <t> 20213800099112</t>
  </si>
  <si>
    <t> 20213800099142</t>
  </si>
  <si>
    <t> 20213800099172</t>
  </si>
  <si>
    <t> 20213800099182</t>
  </si>
  <si>
    <t> 20213800099202</t>
  </si>
  <si>
    <t> 20213800099212</t>
  </si>
  <si>
    <t> 20213800099222</t>
  </si>
  <si>
    <t> 20213800099242</t>
  </si>
  <si>
    <t> 20213800099252</t>
  </si>
  <si>
    <t> 20213800099312</t>
  </si>
  <si>
    <t> 20213800099352</t>
  </si>
  <si>
    <t> 20213800099362</t>
  </si>
  <si>
    <t> 20213800099372</t>
  </si>
  <si>
    <t> 20213800099382</t>
  </si>
  <si>
    <t> 20213800099392</t>
  </si>
  <si>
    <t> 20219000099412</t>
  </si>
  <si>
    <t> 20213800099422</t>
  </si>
  <si>
    <t> 20213800099432</t>
  </si>
  <si>
    <t> 20213800099482</t>
  </si>
  <si>
    <t> 20213800099512</t>
  </si>
  <si>
    <t> 20213800099522</t>
  </si>
  <si>
    <t> 20213800099542</t>
  </si>
  <si>
    <t> 20213800099552</t>
  </si>
  <si>
    <t> 20213800099562</t>
  </si>
  <si>
    <t> 20213800099572</t>
  </si>
  <si>
    <t> 20213800099622</t>
  </si>
  <si>
    <t> 20213800099632</t>
  </si>
  <si>
    <t> 20213800099652</t>
  </si>
  <si>
    <t> 20213800099692</t>
  </si>
  <si>
    <t> 2021-08-02 11:12:10</t>
  </si>
  <si>
    <t> 2021-08-02 13:13:20.912276</t>
  </si>
  <si>
    <t> 2021-08-02 13:39:30.861299</t>
  </si>
  <si>
    <t> 2021-08-02 13:57:42.275154</t>
  </si>
  <si>
    <t> 2021-08-02 15:59:29.144653</t>
  </si>
  <si>
    <t> 2021-08-02 16:36:09.446216</t>
  </si>
  <si>
    <t> 2021-08-02 17:55:48.872652</t>
  </si>
  <si>
    <t> 2021-08-02 18:05:54.540577</t>
  </si>
  <si>
    <t> 2021-08-02 18:22:22.113292</t>
  </si>
  <si>
    <t> 2021-08-02 18:36:34.536324</t>
  </si>
  <si>
    <t> 2021-08-02 22:16:26.300981</t>
  </si>
  <si>
    <t> 2021-08-02 22:33:53.079872</t>
  </si>
  <si>
    <t> 2021-08-03 08:28:34.864451</t>
  </si>
  <si>
    <t> 2021-08-03 09:01:06.899639</t>
  </si>
  <si>
    <t> 2021-08-03 09:16:23</t>
  </si>
  <si>
    <t> 2021-08-03 09:21:13.598453</t>
  </si>
  <si>
    <t> 2021-08-03 10:44:19.406155</t>
  </si>
  <si>
    <t> 2021-08-03 10:47:30.100076</t>
  </si>
  <si>
    <t> 2021-08-03 12:06:00.481906</t>
  </si>
  <si>
    <t> 2021-08-03 13:18:41.563372</t>
  </si>
  <si>
    <t> 2021-08-03 13:57:41.90339</t>
  </si>
  <si>
    <t> 2021-08-03 15:27:31.630455</t>
  </si>
  <si>
    <t> 2021-08-03 15:44:12</t>
  </si>
  <si>
    <t> 2021-08-04 01:15:08.970629</t>
  </si>
  <si>
    <t> 2021-08-04 01:23:32.542482</t>
  </si>
  <si>
    <t> 2021-08-04 01:34:44.828291</t>
  </si>
  <si>
    <t> 2021-08-04 10:12:22.527813</t>
  </si>
  <si>
    <t> 2021-08-04 11:24:49.628493</t>
  </si>
  <si>
    <t> 2021-08-04 11:39:02.058371</t>
  </si>
  <si>
    <t> 2021-08-04 11:46:34.974353</t>
  </si>
  <si>
    <t> 2021-08-04 11:46:35.634365</t>
  </si>
  <si>
    <t> 2021-08-04 12:09:38.350716</t>
  </si>
  <si>
    <t> 2021-08-04 12:09:44.584905</t>
  </si>
  <si>
    <t> 2021-08-04 12:27:29.725604</t>
  </si>
  <si>
    <t> 2021-08-04 13:39:01.115176</t>
  </si>
  <si>
    <t> 2021-08-04 13:51:04.857405</t>
  </si>
  <si>
    <t> 2021-08-04 14:03:16.961471</t>
  </si>
  <si>
    <t> 2021-08-04 14:08:21.238811</t>
  </si>
  <si>
    <t> 2021-08-04 14:14:10.32185</t>
  </si>
  <si>
    <t> 2021-08-04 14:30:12.071528</t>
  </si>
  <si>
    <t> 2021-08-04 15:43:50.773821</t>
  </si>
  <si>
    <t> 2021-08-04 15:48:20.546777</t>
  </si>
  <si>
    <t> 2021-08-05 08:57:18</t>
  </si>
  <si>
    <t> 2021-08-05 09:26:44.18539</t>
  </si>
  <si>
    <t> 2021-08-05 09:47:58.534805</t>
  </si>
  <si>
    <t> 2021-08-05 10:18:44.217059</t>
  </si>
  <si>
    <t> 2021-08-05 11:23:12.172297</t>
  </si>
  <si>
    <t> 2021-08-05 11:31:33.809933</t>
  </si>
  <si>
    <t> 2021-08-05 11:39:40.817447</t>
  </si>
  <si>
    <t> 2021-08-05 11:46:35.350551</t>
  </si>
  <si>
    <t> 2021-08-05 11:52:03.79055</t>
  </si>
  <si>
    <t> 2021-08-05 12:00:14.226025</t>
  </si>
  <si>
    <t> 2021-08-05 12:18:46.500687</t>
  </si>
  <si>
    <t> 2021-08-05 15:19:31.353691</t>
  </si>
  <si>
    <t> 2021-08-05 15:58:12.412143</t>
  </si>
  <si>
    <t> 2021-08-05 15:59:50.967661</t>
  </si>
  <si>
    <t> 2021-08-05 15:59:51.925287</t>
  </si>
  <si>
    <t> 2021-08-05 16:26:34.824999</t>
  </si>
  <si>
    <t> 2021-08-05 16:43:44.680647</t>
  </si>
  <si>
    <t> 2021-08-05 16:51:10.445712</t>
  </si>
  <si>
    <t> 2021-08-05 16:58:19.094899</t>
  </si>
  <si>
    <t> 2021-08-05 17:21:14.813524</t>
  </si>
  <si>
    <t> 2021-08-05 17:22:57.347349</t>
  </si>
  <si>
    <t> 2021-08-05 17:26:40.762896</t>
  </si>
  <si>
    <t> 2021-08-05 17:30:36.541087</t>
  </si>
  <si>
    <t> 2021-08-06 00:00:25.516259</t>
  </si>
  <si>
    <t> 2021-08-06 12:07:01</t>
  </si>
  <si>
    <t> 2021-08-06 13:51:07.707949</t>
  </si>
  <si>
    <t> 2021-08-06 16:17:53</t>
  </si>
  <si>
    <t> 2021-08-06 19:52:01.386688</t>
  </si>
  <si>
    <t> 2021-08-09 14:41:56.249957</t>
  </si>
  <si>
    <t> 2021-08-09 14:49:11.248826</t>
  </si>
  <si>
    <t> 2021-08-09 15:26:51.307246</t>
  </si>
  <si>
    <t> 2021-08-09 15:31:21.184092</t>
  </si>
  <si>
    <t> 2021-08-09 15:43:24.238426</t>
  </si>
  <si>
    <t> 2021-08-09 15:48:23.05209</t>
  </si>
  <si>
    <t> 2021-08-09 15:53:20.636615</t>
  </si>
  <si>
    <t> 2021-08-09 16:20:01.254497</t>
  </si>
  <si>
    <t> 2021-08-09 16:32:45.482273</t>
  </si>
  <si>
    <t> 2021-08-09 16:43:22.293131</t>
  </si>
  <si>
    <t> 2021-08-09 17:01:36.899359</t>
  </si>
  <si>
    <t> 2021-08-09 17:09:13.902965</t>
  </si>
  <si>
    <t> 2021-08-09 17:24:44.68246</t>
  </si>
  <si>
    <t> 2021-08-09 17:28:47.380562</t>
  </si>
  <si>
    <t> 2021-08-10 14:35:43.422911</t>
  </si>
  <si>
    <t> 2021-08-10 14:43:18.807492</t>
  </si>
  <si>
    <t> 2021-08-10 14:49:11.576542</t>
  </si>
  <si>
    <t> 2021-08-10 15:00:40.764668</t>
  </si>
  <si>
    <t> 2021-08-10 15:11:43.349551</t>
  </si>
  <si>
    <t> 2021-08-10 15:16:07.651183</t>
  </si>
  <si>
    <t> 2021-08-10 15:24:16.815772</t>
  </si>
  <si>
    <t> 2021-08-10 15:31:32.572902</t>
  </si>
  <si>
    <t> 2021-08-10 15:46:06.779153</t>
  </si>
  <si>
    <t> 2021-08-10 15:51:26.233693</t>
  </si>
  <si>
    <t> 2021-08-10 15:56:23.909291</t>
  </si>
  <si>
    <t> 2021-08-10 16:24:24.027277</t>
  </si>
  <si>
    <t> 2021-08-10 21:57:43.176627</t>
  </si>
  <si>
    <t> 2021-08-10 22:45:40.099692</t>
  </si>
  <si>
    <t> 2021-08-10 22:51:33.510789</t>
  </si>
  <si>
    <t> 2021-08-10 23:04:40.541919</t>
  </si>
  <si>
    <t> 2021-08-10 23:07:50.086456</t>
  </si>
  <si>
    <t> 2021-08-10 23:12:42.957093</t>
  </si>
  <si>
    <t> 2021-08-10 23:17:00.666784</t>
  </si>
  <si>
    <t> 2021-08-10 23:22:16.25609</t>
  </si>
  <si>
    <t> 2021-08-11 09:27:34.82456</t>
  </si>
  <si>
    <t> 2021-08-11 09:31:24.785485</t>
  </si>
  <si>
    <t> 2021-08-11 10:06:40.980518</t>
  </si>
  <si>
    <t> 2021-08-11 10:10:44.717859</t>
  </si>
  <si>
    <t> 2021-08-11 10:17:56.280339</t>
  </si>
  <si>
    <t> 2021-08-11 10:30:05.487276</t>
  </si>
  <si>
    <t> 2021-08-11 12:23:31.615212</t>
  </si>
  <si>
    <t> 2021-08-11 15:08:24.85969</t>
  </si>
  <si>
    <t> 2021-08-11 15:17:13.955092</t>
  </si>
  <si>
    <t> 2021-08-11 15:36:51.280002</t>
  </si>
  <si>
    <t> 2021-08-11 16:01:47.694256</t>
  </si>
  <si>
    <t> 2021-08-11 16:07:25.459167</t>
  </si>
  <si>
    <t> 2021-08-11 16:15:40.032212</t>
  </si>
  <si>
    <t> 2021-08-11 16:21:15.27231</t>
  </si>
  <si>
    <t> 2021-08-11 16:22:38.4526</t>
  </si>
  <si>
    <t> 2021-08-11 16:26:34.515754</t>
  </si>
  <si>
    <t> 2021-08-11 16:28:27.994708</t>
  </si>
  <si>
    <t> 2021-08-11 16:29:54.608467</t>
  </si>
  <si>
    <t> 2021-08-11 16:29:59.972015</t>
  </si>
  <si>
    <t> 2021-08-11 16:35:35.313365</t>
  </si>
  <si>
    <t> 2021-08-11 16:36:29.663366</t>
  </si>
  <si>
    <t> 2021-08-11 16:53:17.979203</t>
  </si>
  <si>
    <t> 2021-08-11 16:59:15.402172</t>
  </si>
  <si>
    <t> 2021-08-11 17:04:10.450922</t>
  </si>
  <si>
    <t> 2021-08-11 17:12:26.010588</t>
  </si>
  <si>
    <t> 2021-08-12 12:17:42.923607</t>
  </si>
  <si>
    <t> 2021-08-12 12:52:17.580482</t>
  </si>
  <si>
    <t> 2021-08-12 13:08:34.691866</t>
  </si>
  <si>
    <t> 2021-08-12 16:07:16.595522</t>
  </si>
  <si>
    <t> 2021-08-12 16:56:32.558879</t>
  </si>
  <si>
    <t> 2021-08-12 17:20:27.72368</t>
  </si>
  <si>
    <t> 2021-08-12 17:31:15.399172</t>
  </si>
  <si>
    <t> 2021-08-12 18:00:08</t>
  </si>
  <si>
    <t> 2021-08-12 18:03:00.211552</t>
  </si>
  <si>
    <t> 2021-08-12 18:12:21.25494</t>
  </si>
  <si>
    <t> 2021-08-12 18:21:01.102963</t>
  </si>
  <si>
    <t> 2021-08-12 18:32:56.018585</t>
  </si>
  <si>
    <t> 2021-08-12 19:00:16.930405</t>
  </si>
  <si>
    <t> 2021-08-12 19:05:24.64358</t>
  </si>
  <si>
    <t> 2021-08-12 19:18:43.5765</t>
  </si>
  <si>
    <t> 2021-08-13 09:03:01.718596</t>
  </si>
  <si>
    <t> 2021-08-13 10:29:55.838213</t>
  </si>
  <si>
    <t> 2021-08-13 10:37:01.488698</t>
  </si>
  <si>
    <t> 2021-08-13 10:54:29.569797</t>
  </si>
  <si>
    <t> 2021-08-13 11:03:58.972908</t>
  </si>
  <si>
    <t> 2021-08-13 11:45:29.326169</t>
  </si>
  <si>
    <t> 2021-08-13 11:57:35.520678</t>
  </si>
  <si>
    <t> 2021-08-13 12:01:49.789109</t>
  </si>
  <si>
    <t> 2021-08-13 14:22:13.360513</t>
  </si>
  <si>
    <t> 2021-08-13 16:07:19.422309</t>
  </si>
  <si>
    <t> 2021-08-17 10:28:08</t>
  </si>
  <si>
    <t> 2021-08-17 11:48:58.794528</t>
  </si>
  <si>
    <t> 2021-08-17 12:03:59.904514</t>
  </si>
  <si>
    <t> 2021-08-17 14:25:56.694442</t>
  </si>
  <si>
    <t> 2021-08-17 14:38:40.083719</t>
  </si>
  <si>
    <t> 2021-08-17 16:47:15.418538</t>
  </si>
  <si>
    <t> 2021-08-17 17:26:08.066269</t>
  </si>
  <si>
    <t> 2021-08-17 17:41:29.403196</t>
  </si>
  <si>
    <t> 2021-08-17 17:48:40.069658</t>
  </si>
  <si>
    <t> 2021-08-17 18:17:30.776275</t>
  </si>
  <si>
    <t> 2021-08-17 18:18:19.245074</t>
  </si>
  <si>
    <t> 2021-08-17 18:33:51.080801</t>
  </si>
  <si>
    <t> 2021-08-17 18:34:11.009138</t>
  </si>
  <si>
    <t> 2021-08-17 18:48:11.536947</t>
  </si>
  <si>
    <t> 2021-08-17 19:17:25.231939</t>
  </si>
  <si>
    <t> 2021-08-17 19:23:43.155486</t>
  </si>
  <si>
    <t> 2021-08-17 19:32:16.997522</t>
  </si>
  <si>
    <t> 2021-08-17 19:47:24.468381</t>
  </si>
  <si>
    <t> 2021-08-17 20:09:07.023343</t>
  </si>
  <si>
    <t> 2021-08-18 09:03:16.951104</t>
  </si>
  <si>
    <t> 2021-08-18 09:11:16.220089</t>
  </si>
  <si>
    <t> 2021-08-18 09:33:55.196293</t>
  </si>
  <si>
    <t> 2021-08-18 09:36:18.819085</t>
  </si>
  <si>
    <t> 2021-08-18 09:39:01.67225</t>
  </si>
  <si>
    <t> 2021-08-18 10:11:59.680495</t>
  </si>
  <si>
    <t> 2021-08-18 10:16:04.047705</t>
  </si>
  <si>
    <t> 2021-08-18 11:44:23.092099</t>
  </si>
  <si>
    <t> 2021-08-18 15:29:13.862789</t>
  </si>
  <si>
    <t> 2021-08-18 16:42:31.218705</t>
  </si>
  <si>
    <t> 2021-08-18 16:48:50.204542</t>
  </si>
  <si>
    <t> 2021-08-18 17:07:05.655297</t>
  </si>
  <si>
    <t> 2021-08-18 17:10:10.243527</t>
  </si>
  <si>
    <t> 2021-08-19 10:28:42.44382</t>
  </si>
  <si>
    <t> 2021-08-19 12:30:30.485433</t>
  </si>
  <si>
    <t> 2021-08-19 12:50:40.335659</t>
  </si>
  <si>
    <t> 2021-08-19 13:44:55.319451</t>
  </si>
  <si>
    <t> 2021-08-19 14:01:08.293684</t>
  </si>
  <si>
    <t> 2021-08-19 14:26:51.71458</t>
  </si>
  <si>
    <t> 2021-08-19 14:38:37.711086</t>
  </si>
  <si>
    <t> 2021-08-19 15:25:17.973164</t>
  </si>
  <si>
    <t> 2021-08-19 15:36:54.696333</t>
  </si>
  <si>
    <t> 2021-08-19 16:04:36.842498</t>
  </si>
  <si>
    <t> 2021-08-19 16:52:54.21082</t>
  </si>
  <si>
    <t> 2021-08-19 17:00:59.284608</t>
  </si>
  <si>
    <t> 2021-08-20 10:52:45.982278</t>
  </si>
  <si>
    <t> 2021-08-20 11:12:02.641126</t>
  </si>
  <si>
    <t> 2021-08-20 11:29:36.462732</t>
  </si>
  <si>
    <t> 2021-08-20 12:07:22.274917</t>
  </si>
  <si>
    <t> 2021-08-20 12:36:23.131949</t>
  </si>
  <si>
    <t> 2021-08-20 13:08:36.112379</t>
  </si>
  <si>
    <t> 2021-08-20 13:14:55.029874</t>
  </si>
  <si>
    <t> 2021-08-20 13:19:30.730513</t>
  </si>
  <si>
    <t> 2021-08-20 13:24:25.345048</t>
  </si>
  <si>
    <t> 2021-08-20 14:46:11</t>
  </si>
  <si>
    <t> 2021-08-20 16:53:16.025949</t>
  </si>
  <si>
    <t> 2021-08-20 17:11:05.452297</t>
  </si>
  <si>
    <t> 2021-08-23 10:54:48.080534</t>
  </si>
  <si>
    <t> 2021-08-23 11:16:34.486722</t>
  </si>
  <si>
    <t> 2021-08-23 11:52:22.73284</t>
  </si>
  <si>
    <t> 2021-08-23 11:55:52.726064</t>
  </si>
  <si>
    <t> 2021-08-23 12:57:00.365348</t>
  </si>
  <si>
    <t> 2021-08-23 15:16:02.291313</t>
  </si>
  <si>
    <t> 2021-08-23 15:19:01.55538</t>
  </si>
  <si>
    <t> 2021-08-23 15:28:55.835271</t>
  </si>
  <si>
    <t> 2021-08-23 15:34:11.899718</t>
  </si>
  <si>
    <t> 2021-08-23 15:38:19.723729</t>
  </si>
  <si>
    <t> 2021-08-23 15:42:28.198475</t>
  </si>
  <si>
    <t> 2021-08-23 15:58:35.487353</t>
  </si>
  <si>
    <t> 2021-08-23 16:35:03.344854</t>
  </si>
  <si>
    <t> 2021-08-23 16:38:56.435878</t>
  </si>
  <si>
    <t> 2021-08-23 16:50:28.572735</t>
  </si>
  <si>
    <t> 2021-08-23 17:07:00.853833</t>
  </si>
  <si>
    <t> 2021-08-24 10:52:02.439755</t>
  </si>
  <si>
    <t> 2021-08-24 11:11:29.991156</t>
  </si>
  <si>
    <t> 2021-08-24 11:11:32.094552</t>
  </si>
  <si>
    <t> 2021-08-24 11:11:32.889113</t>
  </si>
  <si>
    <t> 2021-08-24 12:53:43.706846</t>
  </si>
  <si>
    <t> 2021-08-24 13:24:17.026377</t>
  </si>
  <si>
    <t> 2021-08-24 15:23:51.598833</t>
  </si>
  <si>
    <t> 2021-08-24 15:54:22.225168</t>
  </si>
  <si>
    <t> 2021-08-24 16:10:36.323895</t>
  </si>
  <si>
    <t> 2021-08-24 17:02:59.890086</t>
  </si>
  <si>
    <t> 2021-08-24 17:08:28.809155</t>
  </si>
  <si>
    <t> 2021-08-24 17:14:29.473731</t>
  </si>
  <si>
    <t> 2021-08-24 17:20:44</t>
  </si>
  <si>
    <t> 2021-08-24 19:05:28</t>
  </si>
  <si>
    <t> 2021-08-25 10:47:09.387712</t>
  </si>
  <si>
    <t> 2021-08-25 10:53:14.260065</t>
  </si>
  <si>
    <t> 2021-08-25 11:06:50.942409</t>
  </si>
  <si>
    <t> 2021-08-25 11:19:18.083243</t>
  </si>
  <si>
    <t> 2021-08-25 15:12:21.516374</t>
  </si>
  <si>
    <t> 2021-08-25 15:52:36.663232</t>
  </si>
  <si>
    <t> 2021-08-25 16:05:20.886496</t>
  </si>
  <si>
    <t> 2021-08-25 16:58:27.173562</t>
  </si>
  <si>
    <t> 2021-08-25 17:10:04.518633</t>
  </si>
  <si>
    <t> 2021-08-26 07:10:43</t>
  </si>
  <si>
    <t> 2021-08-26 08:08:10.370651</t>
  </si>
  <si>
    <t> 2021-08-26 08:50:47.851573</t>
  </si>
  <si>
    <t> 2021-08-26 09:02:08.154905</t>
  </si>
  <si>
    <t> 2021-08-26 09:12:28.781209</t>
  </si>
  <si>
    <t> 2021-08-26 10:11:41.511385</t>
  </si>
  <si>
    <t> 2021-08-26 10:15:13.292017</t>
  </si>
  <si>
    <t> 2021-08-26 10:37:03.95271</t>
  </si>
  <si>
    <t> 2021-08-26 12:09:40.152168</t>
  </si>
  <si>
    <t> 2021-08-26 14:53:30.772154</t>
  </si>
  <si>
    <t> 2021-08-26 16:42:23.813478</t>
  </si>
  <si>
    <t> 2021-08-26 18:12:59</t>
  </si>
  <si>
    <t> 2021-08-27 08:42:09.344934</t>
  </si>
  <si>
    <t> 2021-08-27 09:08:16.643168</t>
  </si>
  <si>
    <t> 2021-08-27 09:46:25.061158</t>
  </si>
  <si>
    <t> 2021-08-27 10:27:29.958493</t>
  </si>
  <si>
    <t> 2021-08-27 11:44:12.920282</t>
  </si>
  <si>
    <t> 2021-08-27 12:04:03.277807</t>
  </si>
  <si>
    <t> 2021-08-27 14:43:39.200493</t>
  </si>
  <si>
    <t> 2021-08-27 15:04:23.066477</t>
  </si>
  <si>
    <t> 2021-08-27 15:20:23.855862</t>
  </si>
  <si>
    <t> 2021-08-27 16:10:01.083481</t>
  </si>
  <si>
    <t> 2021-08-27 16:24:28.984653</t>
  </si>
  <si>
    <t> 2021-08-30 09:57:57.229918</t>
  </si>
  <si>
    <t> 2021-08-30 10:34:07.967386</t>
  </si>
  <si>
    <t> 2021-08-30 10:41:06.353189</t>
  </si>
  <si>
    <t> 2021-08-30 10:46:12.248654</t>
  </si>
  <si>
    <t> 2021-08-30 10:57:10.228974</t>
  </si>
  <si>
    <t> 2021-08-30 11:00:16.539724</t>
  </si>
  <si>
    <t> 2021-08-30 11:26:16</t>
  </si>
  <si>
    <t> 2021-08-30 11:32:22.257543</t>
  </si>
  <si>
    <t> 2021-08-30 14:24:23.30623</t>
  </si>
  <si>
    <t> 2021-08-30 15:30:58.817418</t>
  </si>
  <si>
    <t> 2021-08-31 10:02:09.308564</t>
  </si>
  <si>
    <t> 2021-08-31 12:08:29.068758</t>
  </si>
  <si>
    <t> 2021-08-31 12:35:47.479928</t>
  </si>
  <si>
    <t> 2021-08-31 12:42:26.140089</t>
  </si>
  <si>
    <t> 2021-08-31 13:03:09.483481</t>
  </si>
  <si>
    <t> 2021-08-31 13:24:40.943361</t>
  </si>
  <si>
    <t> 2021-08-31 15:48:58.676754</t>
  </si>
  <si>
    <t> 2021-08-31 15:55:56.483872</t>
  </si>
  <si>
    <t> 2021-08-31 16:16:19.020854</t>
  </si>
  <si>
    <t> 2021-08-31 17:07:57.479859</t>
  </si>
  <si>
    <t> INFORMES</t>
  </si>
  <si>
    <t> PETICION DE DOCUMENTOS E INFORMACION</t>
  </si>
  <si>
    <t> INFORME POR CONGRESISTA</t>
  </si>
  <si>
    <t> PETICION DE INTERES PARTICULAR</t>
  </si>
  <si>
    <t> PETICION DE INTERES GENERAL</t>
  </si>
  <si>
    <t> SOLICITUD</t>
  </si>
  <si>
    <t> CONSULTA</t>
  </si>
  <si>
    <t> QUEJA</t>
  </si>
  <si>
    <t> INVITACIONES</t>
  </si>
  <si>
    <t> PETICION ENTRE AUTORIDADES</t>
  </si>
  <si>
    <t> DENUNCIA</t>
  </si>
  <si>
    <t> Solicitud de informaciÃ³n</t>
  </si>
  <si>
    <t> CAC: Solicitud</t>
  </si>
  <si>
    <t> CAC: ENTREGA DE DOCUMENTOS</t>
  </si>
  <si>
    <t> CAC: InformaciÃ³n de unidades Cuerpo de Bomberos Santa Elena</t>
  </si>
  <si>
    <t> CAC: Bomberos Guasca Cundinamarca</t>
  </si>
  <si>
    <t> CAC: Bombero</t>
  </si>
  <si>
    <t> CAC. AnomalÃ­as presentes en estaciÃ³n de Bomberos Mompox.- BogotÃ¡ D. C. 26-07-2021 No. **20212050094271*</t>
  </si>
  <si>
    <t> CI. proyecto de Ley Bomberos como Servicio Militar</t>
  </si>
  <si>
    <t> RD. InvestigaciÃ³n comandante de bomberos de Barbosa</t>
  </si>
  <si>
    <t> CI. OFI2021-22130 Cp Charles Benavides remisiÃ³n por competencia solicitud municipio Zona Bananera</t>
  </si>
  <si>
    <t> CAC. AUTO QUE AVOCA CONOCIMIENTO DE UNA ACTUACIÃ“N ADMINISTRATIVA CONVENIO 001-2021</t>
  </si>
  <si>
    <t> CAC. Solicitud de inscripciÃ³n ante la DNBVC</t>
  </si>
  <si>
    <t> CAC. Radicado a tribunal disciplinario el Castillo Meta.</t>
  </si>
  <si>
    <t> CAC. Remision documentos Radicado No. 20212000021541.</t>
  </si>
  <si>
    <t> FE. Exigencia de factura electrÃ³nica por parte de la AlcaldÃ­a al cuerpo de bomberos voluntarios del municipio</t>
  </si>
  <si>
    <t> CAC. Documentos Bomberos Sacama Casanare.</t>
  </si>
  <si>
    <t> CAC. DecisiÃ³n del validador, REFERENCIA: Convenio No. 069/2012 - 212080. â€œFONADE se compromete con el DEPARTAMENTO PARA LA PROSPERIDAD SOCIAL â€“ FONDO DE INVERSIÃ“N PARA LA PAZ a adelantar la gerencia integral de los proyectos entregados por el DPSâ€. ASUNTO: Solicitud respetuosa InformaciÃ³n sobre la reconstrucciÃ³n de la ESTACIÃ“N DE BOM</t>
  </si>
  <si>
    <t> CAC. DOCUMENTOS CBVF - COMODATO- KIT INCENDIOS FORESTALES / RAD CBVF-2021-COMD-01203-S.</t>
  </si>
  <si>
    <t> CAC. Oficio Uniformes Bomberos.</t>
  </si>
  <si>
    <t> CAC: Siniestralidad Bomberos Galapa vigencia Segundo Trimestre del AÃ±o 2021.pdf</t>
  </si>
  <si>
    <t> CAC: INCONVENIENTE EN LA PLATA FORMA DEL RUE</t>
  </si>
  <si>
    <t> CI. Respuesta a Solicitud InformaciÃ³n PersonerÃ­as jurÃ­dicas de Bomberos.</t>
  </si>
  <si>
    <t> Solicitud de Concepto tÃ©cnico de seguridad humana y protecciÃ³n contra incendios</t>
  </si>
  <si>
    <t> CAC: ACTUALIZACION DE CONTACTO-BOMEBROS CARTAGO VALLE</t>
  </si>
  <si>
    <t> CAC: QUEJA FUNCIONARIO</t>
  </si>
  <si>
    <t> CAC: Apoyo JurÃ­dico</t>
  </si>
  <si>
    <t> RD. Reporte del personal del Cuerpo de Bomberos Voluntarios de SibatÃ© para el RUE - CITEL.</t>
  </si>
  <si>
    <t> RD. SOLICITUD DE RECURSOS PARA ADQUISICION DE UNA MAQUINA EXTINTORA PARA EL CUERPO DE BOMBEROS VOLUNTARIOS DEL MUNICIPIO DE DOVIO, EN EL DEPARTAMENTO DEL VALLE DEL CAUCA</t>
  </si>
  <si>
    <t> RD. SOLICITUD DE RECURSOS PROYECTO DE INVERSIÃ“N &amp;quot; ADQUISICION DE UN VEHÃCULO CISTERNA (CARRO TANQUE) PARA EOL CUERPO DE BOMBEROS VOLUNTARIOS DEL MUNICIPIO DEL DOVIO EN EL DEPARTAMENTO DEL VALLE DEL CAUCA &amp;quot;</t>
  </si>
  <si>
    <t> CAC: Solicitud de informaciÃ³n</t>
  </si>
  <si>
    <t> RD. SOLICITUD DE VISITA E INTERVENCIÃ“N - INSPECCIÃ“N, VIGILANCIA Y CONTROL (ARTICULO 24 LEY 1575 DE 2012) AL CBV DE CHIPAQUE CUNDINAMARCA</t>
  </si>
  <si>
    <t> CAC: Solicitud Proyecto Tipo de Estaciones de Bomberos</t>
  </si>
  <si>
    <t> CAC: Consulta de verificaciÃ³n de los requisitos elecciÃ³n de Comandante y Subcomandante del Cuerpo de Bomberos Voluntarios de Cicuco-BolÃ­var.</t>
  </si>
  <si>
    <t> CAC: CONSULTA ALCANCE RESOLUCIÃ“N 256 DE 2014</t>
  </si>
  <si>
    <t> CAC: Cese de actividades cuerpo de bomberos Ortega tolima</t>
  </si>
  <si>
    <t> CAC: Solicitud Consulta JurÃ­dica</t>
  </si>
  <si>
    <t> CI. Traslado por Competencia EXT_S21-00062676-PQRSD-061096-PQR. Viabilidad para suscribir convenio.</t>
  </si>
  <si>
    <t> CAC:Solicitud de orientaciÃ³n respecto de las funciones del coordinador ejecutivo</t>
  </si>
  <si>
    <t> CAC: CONSULTA ASPIRANTES</t>
  </si>
  <si>
    <t> FE. Queja</t>
  </si>
  <si>
    <t> CAC: SOLICITUD DE INFORMACION LISTADO CENSAL</t>
  </si>
  <si>
    <t> CAC: SOLICITUD CONCEPTO</t>
  </si>
  <si>
    <t> CAC: NOTIFICACION RES.OLUCION No. 013 DE 2021.</t>
  </si>
  <si>
    <t> CAC: AcreditaciÃ³n de unidades bomberiles</t>
  </si>
  <si>
    <t> CAC: DOCUMENTACIÃ“N REQUERIDA CUERPO DE BOMBEROS VOLUNTARIOS DE CHIQUINQUIRÃ</t>
  </si>
  <si>
    <t> CAC: OFICIO GJ 2243 DEL 4 DE AGOSTO DE 2021 POR MEDIO DEL CUAL SE HACE UN REQUERIMIENTO RAD 2018-00053-00 MP CARLOS ALFONSO GUECHÃ MEDINA</t>
  </si>
  <si>
    <t> CAC: OFI21-00112102 / IDM: mesas sectoriales construcciÃ³n plan conjunto de recuperaciÃ³n Parque Nacional Natural los Nevados â€“ sentencia STL 10716 de 2020. 9 de agosto de 2021.</t>
  </si>
  <si>
    <t> CAC: Caso de discriminaciÃ³n</t>
  </si>
  <si>
    <t> RD: COMODATO</t>
  </si>
  <si>
    <t> RD: RESPUESTA A RADICADO 20212006196</t>
  </si>
  <si>
    <t> CAC: Reporte</t>
  </si>
  <si>
    <t> CAC. paz y salvo</t>
  </si>
  <si>
    <t> CAC: Solicitud informe</t>
  </si>
  <si>
    <t> CAC: NOTIFICACIÃ“N ADMISIÃ“ TUTELA 2021-00178-00</t>
  </si>
  <si>
    <t> CAC. SOLICITUD RESULTADOS PROCESO DE VERIFICACIÃ’N CUERPO DE BOMBEROS VOLUNTARIOS DE ZIPAQUIRÃ€</t>
  </si>
  <si>
    <t> CAC. documentos dnbc</t>
  </si>
  <si>
    <t> CAC: EnvÃ­o documentaciÃ³n</t>
  </si>
  <si>
    <t> CAC: SOLICITUD RECONOCIMIENTO COMO CENTRO DE ENTRENAMIENTO</t>
  </si>
  <si>
    <t> CAC. SOLICITUD VISITA COORDINADOR NACIONAL DEL PROGRAMA DE EQUIDAD Y GENERO.</t>
  </si>
  <si>
    <t> CAC: RESPUESTA SOLICITUD INFORMACION PERSONERIAS JURIDICAS DE BOMBEROS DE CBV DE CUNDINAMARCA</t>
  </si>
  <si>
    <t> CAC: Traspaso camioneta de intervenciÃ³n rÃ¡pida Villanueva la Guajira.</t>
  </si>
  <si>
    <t> CAC: RTA BOMBEROS. Solicitud de personerÃ­as jurÃ­dicas.</t>
  </si>
  <si>
    <t> FE. peticiÃ³n</t>
  </si>
  <si>
    <t> CAC. solicitud de curso de comando incidente</t>
  </si>
  <si>
    <t> VISITA BOMBEROS</t>
  </si>
  <si>
    <t> CI. NotificaciÃ³n POSIBLE inicio proceso Ejecutivo Singular de mÃ­nima cuantÃ­a.</t>
  </si>
  <si>
    <t> CAC: DERECHO DE PETICIÃ“N</t>
  </si>
  <si>
    <t> CAC: Solicitud de InspecciÃ³n, Vigilancia y Control</t>
  </si>
  <si>
    <t> CAC: OFICIO DERECHO DE PETICION DIRIGIDO AL DIRECTOR DNCB CAPITAN (J) CHARLES BENAVIDEZ</t>
  </si>
  <si>
    <t> CAC: DERECHO DE PETICIÃ“N DE INFORMACIÃ“N</t>
  </si>
  <si>
    <t> CAC: Entrega documentos Bombero Omar Rojas - CBV Madrid Cundinamarca</t>
  </si>
  <si>
    <t> CAC: Solicitud de consulta</t>
  </si>
  <si>
    <t> CAC : Solicitud de consulta</t>
  </si>
  <si>
    <t> CAC: Solicitud de InspecciÃ³n, Vigilancia y Control a un Cuerpo de Bomberos</t>
  </si>
  <si>
    <t> CAC: ADMISIÃ“N, TRASLADO Y NOTIFICACIÃ“N DE ACCIÃ“N DE TUTELA 2021-00361</t>
  </si>
  <si>
    <t> CAC: Listado para el curso comando de incidente; Cuerpo de Bombero del Municipio de El Molino La Guajira.</t>
  </si>
  <si>
    <t> CAC: URGENTE NOTIFICO FALLO DE 2DA RAD. 2021-105-01 JRS</t>
  </si>
  <si>
    <t> CAC: OFICIO NOTIFICA VINCULACIÃ“N ACCIÃ“N DE TUTELA 2021-00112</t>
  </si>
  <si>
    <t> CAC:Informacion CBV La Cruz NariÃ±o</t>
  </si>
  <si>
    <t> CAC: DERECHO PETICIÃ“N INSCRIPCIÃ“N DE DIGNATARIOS.pdf</t>
  </si>
  <si>
    <t> CAC. Solicitud de formatos y requisitos para proyecto de construcciÃ³n de estaciÃ³n de bomberos para municipios de sexta categorÃ­a</t>
  </si>
  <si>
    <t> CAC. OBSERVACIONES AL INFORME DE EVALUACIÃ“N Y DOCUMENTOS DE SUBSANACION - INVITACIÃ“N PÃšBLICA DE MÃNIMA CUANTÃA No.007-CMNC-2021</t>
  </si>
  <si>
    <t> CAC. Radicado DNBC NÂº 202113800067452 Respuesta a copia de documento dirigido al seÃ±or Miguel Maturana Esquivia y a SecretarÃ­a de Gobierno y Cultura del Municipio de Santa Rosa Norte, departamento de BolÃ­var</t>
  </si>
  <si>
    <t> CAC. CONTRATO ESENCIAL DE BOMBEROS SIBATÃ‰</t>
  </si>
  <si>
    <t> CAC. Respuesta Radicado DNBC NÂ°20213800084912</t>
  </si>
  <si>
    <t> CAC. Solicitud</t>
  </si>
  <si>
    <t> CAC. Consulta centros de entrenamiento brigadas</t>
  </si>
  <si>
    <t> CAC. Concepto Prorroga</t>
  </si>
  <si>
    <t> CAC. INFORME EVIDENCIAS FOTOGRÃFICAS VISITA TÃ‰CNICA DE INSPECCIÃ“N ESCUELA DEL CUERPO DE BOMBEROS VOLUNTARIOS DE RIOSUCIO CALDAS</t>
  </si>
  <si>
    <t> CAC. expediciÃ³n de certificaciÃ³n de unidades activas de cuerpo de bombero y de su actual comandante</t>
  </si>
  <si>
    <t> CAC. PRESENTACION INFORME CURSO 191-2021</t>
  </si>
  <si>
    <t> CAC. AUTO DECRETA NULIDAD OBEWDEZCASE Y CUMPLASE RAD: 54001-4105-002-2021-0036000</t>
  </si>
  <si>
    <t> CI. SOLICITUD DE ACOMPAÃ‘AMIENTO TECNICO EN EL TALLER DE FORTALECIMIENTO DE CAPACIDADES EN GRD EN EL DEPARTAMENTO DEL CHOCÃ“, viernes 20 de agosto de 2021</t>
  </si>
  <si>
    <t> CAC. Fwd: Solictud PublicaciÃ³n respuesta a observaciones y comunicaciÃ³n de aceptaciÃ³n de oferta</t>
  </si>
  <si>
    <t> CI. Solicitud InformaciÃ³n â€“ Proceso AtenciÃ³n Denuncia 2021-208386-82111-D, con Radicado 2021ER0046570 del 19/04/2021</t>
  </si>
  <si>
    <t> CAC. respuesta solicitud informaciÃ³n</t>
  </si>
  <si>
    <t> CAC. SOLICITUD DE INFORMACIÃ“N BONO SOLIDARIO FRESNO</t>
  </si>
  <si>
    <t> CAC. Cese de Actividades</t>
  </si>
  <si>
    <t> CAC. AGRADECIMIENTO</t>
  </si>
  <si>
    <t> CAC. CertificaciÃ³n de la Unidades Activas</t>
  </si>
  <si>
    <t> CAC. Respuesta Solicitud 20212050094371.</t>
  </si>
  <si>
    <t> CAC. Saludos. IV ReiteraciÃ³n Compromisos del Cuerpo de Bombero de Hatonuevo (La Guajira) con Copia a DirecciÃ³n Nacional Bomberos de Colombia.</t>
  </si>
  <si>
    <t> CAC. Solicitud informaciÃ³n sobre el Cuerpo de Bomberos de Betulia.</t>
  </si>
  <si>
    <t> CAC. Respuesta radicado DNBC 20212100022181.</t>
  </si>
  <si>
    <t> CAC. Informe Desaparicion Emergencia Juan Jose Paipilla.</t>
  </si>
  <si>
    <t> CAC. Derecho de PeticiÃ³n.</t>
  </si>
  <si>
    <t> CAC. SOLICITUD COPIA DE SOAT.</t>
  </si>
  <si>
    <t> CAC. URGENTE BOMBEROS JAMUNDI</t>
  </si>
  <si>
    <t> CAC. DOC. E-01052-2021003068 Id 79504 - DNBC - TRASLADO PQRS 1193172021 - PET. JOSE VICENTE PEREZ VELASCO - PQRS ADJUNTA</t>
  </si>
  <si>
    <t> CAC. Respuesta Radicados DNBC No. *20212050093971* y *20212050093961*</t>
  </si>
  <si>
    <t> CAC. Requerimiento localizaciÃ³n subestaciones de Bomberos casco urbano - IncorporaciÃ³n cargas urbanisticas</t>
  </si>
  <si>
    <t> CAC. RESPUESTA FINAL AL RADICADO NÂ°000149 DEL 3 DE FEBRERO - 000354 12 DE MARZO 2021</t>
  </si>
  <si>
    <t> CI. Derecho de peticiÃ³n de informaciÃ³n</t>
  </si>
  <si>
    <t> CAC: REQUERIMIENTO INFORMACION</t>
  </si>
  <si>
    <t> CAC. Solicitud InformaciÃ³n Academias habilitadas para curso de Brigadas de Contraincendios Basico.</t>
  </si>
  <si>
    <t> CAC: RESPUESTA RADICADO No. 20212050093131</t>
  </si>
  <si>
    <t> CAC. RESPUESTA PQR RADICADO 05636</t>
  </si>
  <si>
    <t> CAC. Solicitud InformaciÃ³n PersonerÃ­as jurÃ­dicas de Bomberos.</t>
  </si>
  <si>
    <t> CAC: CONVENIO</t>
  </si>
  <si>
    <t> CAC: Radicado DNBC No. 20212050092961 / Solicitud InformaciÃ³n PersonerÃ­as jurÃ­dicas de Bomberos</t>
  </si>
  <si>
    <t> CAC. SOLICITUD DE INFORMACIÃ“N, ORIENTACIÃ“N, ASESORÃA Y CONSULTA.</t>
  </si>
  <si>
    <t> CAC. ReconstrucciÃ³n de San AndrÃ©s â€“ Solicitud de informaciÃ³n</t>
  </si>
  <si>
    <t> CAC. SOLICITUD DE INFORMACION</t>
  </si>
  <si>
    <t> CAC. CAMBIO DE USUARIO RUE</t>
  </si>
  <si>
    <t> CAC. oficio enviado a la alcaldÃ­a municipal</t>
  </si>
  <si>
    <t> CAC: Respuesta solicitud radicado interno 20210112471 proceso forest NÂ° 1926580.</t>
  </si>
  <si>
    <t> CAC: Respuesta oficio con Radicado No 20212050094291</t>
  </si>
  <si>
    <t> CAC: AnomalÃ­as presentes en estaciÃ³n de Bomberos Mompox â€“ Radicado DNBC â€“ 20213800088182 â€“ 20213800088062 de fecha BogotÃ¡ D.C. 26-07-2021</t>
  </si>
  <si>
    <t> CAC: Cambio en el Rue urgente</t>
  </si>
  <si>
    <t> CAC: Solicitud E 2021-139625 D 2021-1802436 DIRECCIÃ“N NACIONAL DE BOMBEROS</t>
  </si>
  <si>
    <t> CAC: Respuesta solicitud radicado interno 20210112471 proceso Forest No. 1926580</t>
  </si>
  <si>
    <t> CAC: Respuesta solicitud trasladada por la DirecciÃ³n Nacional de Bomberos de Colombia- Radicado 20210120464 - proceso interno Forest 1933283</t>
  </si>
  <si>
    <t> FE. Solicitud espacio de diÃ¡logo mesa tÃ©cnica de rescate vehicular</t>
  </si>
  <si>
    <t> CAC: Informar denuncia y solicitud de investigaciÃ³n</t>
  </si>
  <si>
    <t> CAC: Solicitud de asesorÃ­a jurÃ­dica</t>
  </si>
  <si>
    <t> CAC: Solicitud reactivaciÃ³n Cuerpo Bomberos SupatÃ¡ Cundinamarca</t>
  </si>
  <si>
    <t> CAC: Procedimiento chips vehÃ­culos</t>
  </si>
  <si>
    <t> CAC: Informe de litigiosidad por Entidad con corte 30 de junio de 2021</t>
  </si>
  <si>
    <t> CAC: EN ATENCION AL OFICIO RAD NÂ°20212050093151 RAD INTERNO NÂ°2021840015745-2</t>
  </si>
  <si>
    <t> CI: RESPUESTA PROPUESTA SEGUN RADICADO DNBC 2021000022061</t>
  </si>
  <si>
    <t> CAC. RESPUESTA DERECHO DE PETICIÃ“N.</t>
  </si>
  <si>
    <t> CAC. solicitud espacio de dialogo mesa tÃ©cnica de rescate de vehÃ­culos.</t>
  </si>
  <si>
    <t> CAC: Convenio firmado 2021</t>
  </si>
  <si>
    <t> CAC. Cordial saludo. Mi Respetado CapitÃ¡n siendo conocedora de su espÃ­ritu altruista y colaborador en pro del fortalecimiento institucional de los Cuerpos de Bomberos Voluntario de Sitionuevo Magdalena por las razones que listo a continuaciÃ³n: 1. El Consejo...</t>
  </si>
  <si>
    <t> RD: DocumentaciÃ³n Mesa NegociaciÃ³n Sector Gobierno - Mesa sectoriales 2021</t>
  </si>
  <si>
    <t> CAC: AtenciÃ³n a su solicitud contenida en Oficio 20212050093151 radicado en la GobernaciÃ³n del Departamento mediante No. 2021-840-015745-2 del 6 de agosto del 2021.</t>
  </si>
  <si>
    <t> CAC. Envio Oficio profesiograma a DNBC - ID 89238.</t>
  </si>
  <si>
    <t> CAC. vLex: Solicitud de Audiencia para socializaciÃ³n de Proyecto de TransformaciÃ³n Legal y Digital</t>
  </si>
  <si>
    <t> CAC. RESPUESTA FUNCIï¿½N Pï¿½BLICA RAD. 20212040267711</t>
  </si>
  <si>
    <t> RD. PAGO NO. 4, AdquisiciÃ³n de tiquetes aÃ©reos para la DNBC.</t>
  </si>
  <si>
    <t> FE. Concepto sobre la aplicaciÃ³n de la ResoluciÃ³n 256 de 2014</t>
  </si>
  <si>
    <t> CAC: Radicado de salida S-2021-032232</t>
  </si>
  <si>
    <t> CAC: InstituciÃ³n bomberil</t>
  </si>
  <si>
    <t> CAC: ESTATUTOS ACTUALIZADOS MAGANGUÃ‰ y otros 1 documentos.pdf</t>
  </si>
  <si>
    <t> CAC: SOLICITUD DE DISEÃ‘OS TIPO PARA CONSTRUCCIÃ“N DE INFRAESTRUCTURA ( PUESTO DE BOMBEROS )</t>
  </si>
  <si>
    <t> CAC: RESPUESTA DERECHO DE PETICION SEÃ‘OR CB CARLOS FALLA C.</t>
  </si>
  <si>
    <t> CAC. solitud de carnÃ©s</t>
  </si>
  <si>
    <t> CAC. asesoria plataforma FANO CBV MUNICIPIO DE NARIÃ‘O NARIÃ‘O</t>
  </si>
  <si>
    <t> CAC: Respuesta Derecho de PeticiÃ³n</t>
  </si>
  <si>
    <t> CAC. DERECHO DE PETICIÃ“N</t>
  </si>
  <si>
    <t> CAC: AYUDAS HAITÃ</t>
  </si>
  <si>
    <t> CAC: NotificaciÃ³n de Tutela 2021-0392</t>
  </si>
  <si>
    <t> CAC. VEHÃCULO FUERA DE SERVICIO</t>
  </si>
  <si>
    <t> CAC. Respuesta Radicado DNBC No. 20212050094421</t>
  </si>
  <si>
    <t> CAC. OFICO COM 152 DE AGOSTO 17 DE 2021</t>
  </si>
  <si>
    <t> CAC. SOLICITUD CAMBIO DE UNIFOMRES</t>
  </si>
  <si>
    <t> CAC: DOC. SOPORTE DE REALIZACION DE CURSO DE BOMBEROS NIVEL DOS</t>
  </si>
  <si>
    <t> CAC: CertificaciÃ³n de las unidades activas del cuerpo de bomberos voluntarios el peÃ±ol</t>
  </si>
  <si>
    <t> CAC: Respuesta a Rad DNBC No. 20212050094131 de 20 de julio de 2021</t>
  </si>
  <si>
    <t> CI. ComunicaciÃ³n publicaciÃ³n CategorÃ­as CHIP CGR.</t>
  </si>
  <si>
    <t> CAC. Listado Censal.</t>
  </si>
  <si>
    <t> CAC. Solicitud de asesorÃ­a por el Grupo FANO.</t>
  </si>
  <si>
    <t> CAC. Pregunta sobre ampliaciÃ³n de cupos de curso y certificaciones.</t>
  </si>
  <si>
    <t> CAC. Ascenso bomberos.</t>
  </si>
  <si>
    <t> CAC. REF,: CICULAR No. 20213800000014*.</t>
  </si>
  <si>
    <t> CAC. Solicitud.</t>
  </si>
  <si>
    <t> SM: DeclaraciÃ³n sobre inhabilidades o incompatibilidades</t>
  </si>
  <si>
    <t> RD: DERECHO DE PETICIÃ“N DE CONSULTA</t>
  </si>
  <si>
    <t> CAC. Respuesta a radicado DNBC NÂ° 20212050088411.</t>
  </si>
  <si>
    <t> CAC. Intervenciones y Mediciones Ante la Alcaldia.</t>
  </si>
  <si>
    <t> CAC: Documento - 202130348629</t>
  </si>
  <si>
    <t> CAC. 2021-00098-01 TUTELA.- NOTIFICACION FALLO 2A INSTANCIA.- Seguido por OLGA LUCIA ALBA CANARIA y otros VS CUERPO DE BOMBEROS VOLUNTARIOS DE TUTA.</t>
  </si>
  <si>
    <t> RD: OFICIO</t>
  </si>
  <si>
    <t> CAC: NOTIFICACIÃ“N FALLO DE TUTELA 2021-00178-00</t>
  </si>
  <si>
    <t> CAC: Ajustes Radicado DNBC 20213800059412.</t>
  </si>
  <si>
    <t> CAC: SOLICITUD ASESORÃA SOBRE OBSERVACIONES</t>
  </si>
  <si>
    <t> CAC:Cuerpo de Bomberos Risralda</t>
  </si>
  <si>
    <t> CAC: QUEJA - APOYO URGENTE BOMBEROS</t>
  </si>
  <si>
    <t> CAC: Visit to Bogota // presentation offer // Berlin fire department</t>
  </si>
  <si>
    <t> CAC: informacion</t>
  </si>
  <si>
    <t> RD. JUAN DAVID JARAMILLO RESTREPO</t>
  </si>
  <si>
    <t> CAC: RESPUESTA DE FONDO Y DEFINITIVA DE DENUNCIA N.Â° 1220-019.</t>
  </si>
  <si>
    <t> CAC: Radicado de salida S-2021-033088 RESPUESTA</t>
  </si>
  <si>
    <t> CAC: SOLICITUD DE APOYO PARA REALIZAR LAS TABLAS DE RETENCION DOCUMENTAL DEL CUERPO DE BOMBEROS DE MELGAR TOLIMA</t>
  </si>
  <si>
    <t> CAC: Solicitud de CofinanciaciÃ³n - AlcaldÃ­a de Manizales</t>
  </si>
  <si>
    <t> CAC: Derecho de PeticiÃ³n</t>
  </si>
  <si>
    <t> CAC: DOCUMENTACIÃ“N SOLICITADA</t>
  </si>
  <si>
    <t> CAC: Evento comunitario &amp;quot;Festival Vecinal y Concurso de Cometas&amp;quot;</t>
  </si>
  <si>
    <t> CAC: enviÃ³ de proyecto de bomberos Colombia Huila</t>
  </si>
  <si>
    <t> CAC: SOLICITUD</t>
  </si>
  <si>
    <t> CAC: Respuesta automÃ¡tica: Oficio No. 108 Bomberos Dosquebradas</t>
  </si>
  <si>
    <t> CAC: ComunicaciÃ³n de respuesta (2021-EE-299764) (EMAIL CERTIFICADO de gestiondocumental@mineducacion.gov.co)</t>
  </si>
  <si>
    <t> Apostillar Diploma</t>
  </si>
  <si>
    <t> CI: Traslado solicitud EXT_S21-00068591-PQRSD-066596-PQR.</t>
  </si>
  <si>
    <t> CAC: Respuesta a peticiÃ³n, 20212050088341.</t>
  </si>
  <si>
    <t> CAC: Solicitud de grabaciÃ³n y acta de reuniÃ³n virtual 5/08/2021</t>
  </si>
  <si>
    <t> CAC: SOLICITUD DE VISITA DE VERIFICACION CONDICIONES DE OPERATIVIDAD BOMBEROS SANTA FE DE ANTIOQUIA</t>
  </si>
  <si>
    <t> CAC: sin respuesta bomberos Cuspud- Carlosama</t>
  </si>
  <si>
    <t> CAC: Radicado peticiÃ³n</t>
  </si>
  <si>
    <t> CAC: SOLICITUD DE INFORMACIÃ“N</t>
  </si>
  <si>
    <t> CAC: Concepto</t>
  </si>
  <si>
    <t> CI. ENVIO PLAN DE ACCION DEPARTAMENTO DEL CAUCA</t>
  </si>
  <si>
    <t> CAC: Solicitud visita de inspecciÃ³n del CBV de Santa Fe de Antioquia.</t>
  </si>
  <si>
    <t> CAC: Denuncia por negligencia</t>
  </si>
  <si>
    <t> CAC: Queja para el subteniente Cristian Quiroga</t>
  </si>
  <si>
    <t> CAC: SOLICITUD BOMBEROS POPAYÃN</t>
  </si>
  <si>
    <t> CAC: Solicitud acompaÃ±amiento jurÃ­dico</t>
  </si>
  <si>
    <t> CAC: Segunda ReiteraciÃ³n Solicitud InformaciÃ³n - Proceso AtenciÃ³n Denuncia 2021-208386-82111-D, con Radicado 2021ER0046570 del 19/04/2021.</t>
  </si>
  <si>
    <t> CAC: Cargo administrativo</t>
  </si>
  <si>
    <t> CAC: CARTA AGRADECIMIENTO</t>
  </si>
  <si>
    <t> CAC: CONTRATOS PARA REVISIÃ“N Y CORRECIÃ“N SI ES NECESARIO -BOMBEROS SAN ANDRES</t>
  </si>
  <si>
    <t> CAC: NOTIFICACION DE LA RESOLUCIÃ“N No. 010 DE 2021 POR MEDIO DE LA CUAL SE APRUEBA UNA REFORMA ESTATUTARIA Y SE INSCRIBEN NUEVOS DIGNATARIOS EN EL CUERPO DE BOMBEROS VOLUNTARIOS DE MAGANGUE.</t>
  </si>
  <si>
    <t> CAC: ENT-5894 SOLICITUD DE APOYO PARA HACER TRASLADO O ELIMINACIÃ“N DE COLMENA DE ABEJAS AFRICANIZADAS EN CORREGIMIENTO DE CARRAIPIA - MAICAO</t>
  </si>
  <si>
    <t> CAC. SOLICITUD DE AUTORIZACIÃ“N</t>
  </si>
  <si>
    <t> CAC: RESPUESTA FUNCIÃ“N PÃšBLICA RAD. 20215010310941</t>
  </si>
  <si>
    <t> CAC: Rindiendo informe y aportando documentos solicitados en visita realizada el 3 de agosto de 2021.</t>
  </si>
  <si>
    <t> CAC: Solicitud de aclaraciÃ³n sobre aplicaciÃ³n de la norma bomberil.</t>
  </si>
  <si>
    <t> FE. CERTIFICADO DE BOMBEROS</t>
  </si>
  <si>
    <t> FE. Sr Comandante del Cuerpo de Bomberos: Por medio de la presente, le hago una solicitud formal para que considere permitirme tomar el CURSO DE PRIMEROS AUXILIOS.</t>
  </si>
  <si>
    <t> CAC: SAC - SE CAUCA</t>
  </si>
  <si>
    <t> CAC: Derecho de peticiÃ³n</t>
  </si>
  <si>
    <t> CAC: SOLICITUD DE ACOMPAÃ‘AMIENTO BOMBEROS SANTA ANA MADGALENA</t>
  </si>
  <si>
    <t> CAC: ADMISION TUTELA 2021-0667 DE ÃNGELA MARIA TÃ‰LLEZ BAUTISTA en su condiciÃ³n de Directora del establecimiento de educaciÃ³n denominado TINY EXPLORERS KIKDER GARTEN</t>
  </si>
  <si>
    <t> CAC. RENUNCIA EJECUTORIA.pdf</t>
  </si>
  <si>
    <t> CAC. radicado No. 20213800094472</t>
  </si>
  <si>
    <t> CAC. NOTIFICACIÃ“N AUTO CONCEDE IMPUGNACIÃ“N 2021-00178-00</t>
  </si>
  <si>
    <t> CAC. Inspecciones de seguridad</t>
  </si>
  <si>
    <t> CAC. respuesta oficio</t>
  </si>
  <si>
    <t> FE. Maltratos y humillaciÃ³nes ah las unidades</t>
  </si>
  <si>
    <t> CAC. ENVIO INFORMACION.</t>
  </si>
  <si>
    <t> CI. INFORME SUPERVISIÃ“N CONTRATO INTERADMINISTRATIVO 282 DE 2020.</t>
  </si>
  <si>
    <t> CAC. DOCUMENTOS BOMB MORELIA.</t>
  </si>
  <si>
    <t> CAC. RESPUESTA RADICADO DNBC NÂ° 20212050093841.</t>
  </si>
  <si>
    <t> CAC. SOLICITUD ENTREGA DE VEHICULO DE PLACAS OKZ414.</t>
  </si>
  <si>
    <t> CAC. Derecho de peticiÃ³n 53958 UNIDAD ADMINISTRATIVA ESPECIAL DIRECCIÃ“N NACIONAL DE BOMBEROS.</t>
  </si>
  <si>
    <t> CI. CreaciÃ³n Cuerpo de Bomberos Municipal â€“ Ley 1575 de 2012.</t>
  </si>
  <si>
    <t> CAC. 2021IE0069426 ReiteraciÃ³n registro SIRECI a entidades responsables.</t>
  </si>
  <si>
    <t> RD. ComplementaciÃ³n Plan de Mejoramiento Bomberos Ricaurte Anexo: memoria USB MAXELL 4GB</t>
  </si>
  <si>
    <t> CAC. Solicitud de apoyo.</t>
  </si>
  <si>
    <t> FE. CONSULTA</t>
  </si>
  <si>
    <t> CAC. ACLARACION A LAS INFAMIAS MANIFESTADAS POR LA ADMINISTRACION MUNICIPAL DE SANTA FE DE ANTIOQUIA FRENTE A LA SUPUESTA NEGATIVA DE SUSCRIBIR CONVENIO PARA LA PRESTACION DEL SERVICIO Y LA NO ENTREGA DE PLAN DE INVERSIÃ“N- PRUEBAS PROCESO COAYUVANTE PROCESO...</t>
  </si>
  <si>
    <t> CAC. urgente solicitud.</t>
  </si>
  <si>
    <t> CAC. TerminaciÃ³n contrato MarÃ­a Lourdes Castillejo</t>
  </si>
  <si>
    <t> CI. Traslado oficio EXT_S21-00069526-PQRSD-067480-PQR.</t>
  </si>
  <si>
    <t> CAC. REMISIÃ“N DOCUMENTOS UNIFORMES.</t>
  </si>
  <si>
    <t> CAC. Derecho de peticiÃ³n.</t>
  </si>
  <si>
    <t> CI. RESPUESTA OFICIO DNBC NÂ°20212050089081.</t>
  </si>
  <si>
    <t> CAC. CNSC: Entrega comunicado No. 20212011114891.</t>
  </si>
  <si>
    <t> CAC. Agradecimiento entrega de equipos.</t>
  </si>
  <si>
    <t> cac. Solicitud asesorÃ­a DNBC tema la Virginia agosto 27 de 2021.</t>
  </si>
  <si>
    <t> CAC. NotificaciÃ³n Oficio No. 2021043751 / Solicitud No. (EMAIL CERTIFICADO de comunicacioneselectronicas@sabaneta.gov.co).</t>
  </si>
  <si>
    <t> CAC: Solicitud Concepto JurÃ­dico</t>
  </si>
  <si>
    <t> CAC: OFI21-00124022 / IDM: . Traslado por competencia.</t>
  </si>
  <si>
    <t> CAC: asesorÃ­a legislaciÃ³n normativa bomberos</t>
  </si>
  <si>
    <t> CAC: Respuesta a solicitud de informaciÃ³n personerÃ­as jurÃ­dicas Cuerpos de bomberos Antioquia Radicado 2021010293650.</t>
  </si>
  <si>
    <t> CAC: ENVIO OFICIO CONCEPTO JURÃDICO URGENTE</t>
  </si>
  <si>
    <t> FE. InterÃ©s a pertenecer a dicha instituciÃ³n</t>
  </si>
  <si>
    <t> CAC: Remito oficio de solicitud informaciÃ³n -proceso atenciÃ³n denuncia 2021-208778-82111- D</t>
  </si>
  <si>
    <t> CAC: Pregunta si me pueden aplicar una resoluciÃ³n no firmada</t>
  </si>
  <si>
    <t> CAC: COPIA- RESPUESTA CONOCIMIENTO CUERPO DE BOMBEROS VOLUNTARIOS SAN ALBERTO- CESAR</t>
  </si>
  <si>
    <t> CAC: Solicitud de AcompaÃ±amiento</t>
  </si>
  <si>
    <t> CAC. SOLICITUD DE INFORMACION.</t>
  </si>
  <si>
    <t> CAC. INVITACION SEGUNDA MESA TERRITORIAL REGION 6, DEPARTAMENTOS DE ANTIOQUIA, CORDOBA Y CHOCO</t>
  </si>
  <si>
    <t> CAC. solicitud</t>
  </si>
  <si>
    <t> SOLICITUD DE INTERVENCIÃ“N DEPARTAMENTO DE INSPECCIÃ“N, VIGILANCIA Y CONTROL</t>
  </si>
  <si>
    <t> CAC. DOCUMENTOS A LA RESPUESTA AL DOCUMENTO DE INTERVENCIÃ“N BOMBEROS EL CASTILLO - META</t>
  </si>
  <si>
    <t> CAC. Certificados de retenciÃ³n</t>
  </si>
  <si>
    <t> CAC. RESPUESTA A OFICIO DE RADICADO 20212050092981</t>
  </si>
  <si>
    <t> CAC. RESPUESTA RADICADO 20212050092311 DNBC</t>
  </si>
  <si>
    <t> Isabela Restrepo</t>
  </si>
  <si>
    <t> CUERPO DE BOMBEROS VOLUNTARIOS DE PALESTINA - HUILA</t>
  </si>
  <si>
    <t> CUERPO DE BOMBEROS VOLUNTARIOS DE LA UNION</t>
  </si>
  <si>
    <t> BENEMERITO CUERPO DE BOMBEROS VOLUNTARIOS SANTA ELENA</t>
  </si>
  <si>
    <t> CUERPO DE BOMBEROS VOLUNTARIOS DE GUASCA - CUNDINAMARCA</t>
  </si>
  <si>
    <t> ISELE PAOLA TOSCANO RIVERO</t>
  </si>
  <si>
    <t> CUERPO DE BOMBEROS VOLUNTARIOS DE SANTA CRUZ DE MOMPOX</t>
  </si>
  <si>
    <t> CARLOS ADOLFO ARDILA ESPINOSA</t>
  </si>
  <si>
    <t> DELEGACION DEPARTAMENTAL DE SANTANDER</t>
  </si>
  <si>
    <t> CUERPO DE BOMBEROS VOLUNTARIOS MUNICIPIO ZONA BANANERA</t>
  </si>
  <si>
    <t> CUERPO DE BOMBEROS VOLUNTARIOS DE NILO</t>
  </si>
  <si>
    <t> CUERPO DE BOMBEROS VOLUNTARIOS DE SAN JOSE - CALDAS</t>
  </si>
  <si>
    <t> CUERPO DE BOMBEROS VOLUNTARIOS DEL CASTILLO</t>
  </si>
  <si>
    <t> Juan Puyo</t>
  </si>
  <si>
    <t> CUERPO DE BOMBEROS VOLUNTARIOS DE SACAMA</t>
  </si>
  <si>
    <t> DIRECCIÃ³N DE INVERSIÃ³N Y FINANZAS PÃºBLICAS DIFP - DNP</t>
  </si>
  <si>
    <t> CUERPO DE BOMBEROS VOLUNTARIOS FLORIDABLANCA</t>
  </si>
  <si>
    <t> ADEM CTC FEDERACION BOMBEROS MEDELLIN</t>
  </si>
  <si>
    <t> CUERPO DE BOMBEROS VOLUNTARIOS DE GALAPA - ATLANTICO</t>
  </si>
  <si>
    <t> ARMANDO CABRERA RIVERA</t>
  </si>
  <si>
    <t> COMITE DEPARTAMENTAL VAUPES</t>
  </si>
  <si>
    <t> Catalina MartÃ­nez</t>
  </si>
  <si>
    <t> CUERPO DE BOMBEROS VOLUNTARIOS CARTAGO VALLE</t>
  </si>
  <si>
    <t> WILSON CASTELLANOS MUÃ‘OZ</t>
  </si>
  <si>
    <t> CUERPO DE BOMBEROS VOLUNTARIOS DE SIBATE</t>
  </si>
  <si>
    <t> CUERPO DE BOMBEROS VOLUNTARIOS DE EL DOVIO</t>
  </si>
  <si>
    <t> INVEST CII</t>
  </si>
  <si>
    <t> CUERPO DE BOMBEROS VOLUNTARIOS DE CHIPAQUE - CUNDINAMARCA</t>
  </si>
  <si>
    <t> ALCALDIA MUNICIPAL DE CARTAGO</t>
  </si>
  <si>
    <t> CUERPO BOMBEROS VOLUNTARIOS CICUCO</t>
  </si>
  <si>
    <t> JORGE ENRIQUE MURCIA</t>
  </si>
  <si>
    <t> PAULA RIOS</t>
  </si>
  <si>
    <t> CUERPO DE BOMBEROS VOLUNTARIO DE ORTEGA</t>
  </si>
  <si>
    <t> CUERPO DE BOMBEROS VOLUNTARIOS DE LA VIRGINIA - RISARALDA</t>
  </si>
  <si>
    <t> ALCALDIA SANTA FE DE ANTIOQUIA ANTIOQUIA</t>
  </si>
  <si>
    <t> COORDINACION EJECUTIVA BOMBEROS CASANARE</t>
  </si>
  <si>
    <t> CUERPO DE BOMBEROS VOLUNTARIOS DE SEVILLA</t>
  </si>
  <si>
    <t> ANONIMO_PQRSD</t>
  </si>
  <si>
    <t> ALCALDIA PESCA BOYACA</t>
  </si>
  <si>
    <t> CUERPO DE BOMBEROS VOLUNTARIOS DE ARMENIA QUINDIO</t>
  </si>
  <si>
    <t> CUERPO DE BOMBEROS VOLUNTARIOS SOLEDAD ATLANTICO</t>
  </si>
  <si>
    <t> CUERPO DE BOMBEROS VOLUNTARIOS LA APARTADA</t>
  </si>
  <si>
    <t> CUERPO DE BOMBEROS VOLUNTARIOS CHIQUINQUIRA</t>
  </si>
  <si>
    <t> TRIBUNAL CESAR</t>
  </si>
  <si>
    <t> COMUNICACIÃ³N PRESIDENCIA DE LA REPÃºBLICA</t>
  </si>
  <si>
    <t> YULI ANDREA TIJO MARTINEZ</t>
  </si>
  <si>
    <t> CUERPO DE BOMBEROS VOLUTARIOS CALARCA QUINDIO</t>
  </si>
  <si>
    <t> CUERPO DE BOMBEROS VOLUNTARIOS DE GIRARDOTA</t>
  </si>
  <si>
    <t> DELEGACION BOMBEROS SANTANDER</t>
  </si>
  <si>
    <t> CUERPO DE BOMBEROS VOLUNTARIOS DE EL PENOL</t>
  </si>
  <si>
    <t> EDIFICIO SAN MARTIN</t>
  </si>
  <si>
    <t> JUZGADO 01 CIVIL CIRCUITO - ANTIOQUIA - GIRARDOTA</t>
  </si>
  <si>
    <t> CUERPO DE BOMBEROS VOLUNTARIOS DE ZIPAQUIRA</t>
  </si>
  <si>
    <t> CUERPO DE BOMBEROS VOLUNTARIOS BUGA</t>
  </si>
  <si>
    <t> CUERPO DE BOMBEROS OFICIALES DE BUCARAMANGA YELITZA OLIVEROS RAMÃ­REZ</t>
  </si>
  <si>
    <t> SECRETARIA DE GOBIERNO DE CUNDINAMARCA JULIO CESAR GARCIA TRIANA</t>
  </si>
  <si>
    <t> ROLANDO ALBERTO ROYS BECERRA</t>
  </si>
  <si>
    <t> ACCION COMUNAL CESAR</t>
  </si>
  <si>
    <t> ROLANDO ALBERTO ROIS</t>
  </si>
  <si>
    <t> CAROLINA PONTON REINA</t>
  </si>
  <si>
    <t> BERMUDEZ Y ABOGADOS ASOCIADOS S.A.S</t>
  </si>
  <si>
    <t> ASOCIACIÃ“N NACIONAL DE BOMBEROS RESCATES Y SIMILARES ASDEBER</t>
  </si>
  <si>
    <t> CUERPO DE BOMBEROS VOLUNTARIOS DE FUSAGASUGA</t>
  </si>
  <si>
    <t> DARIO PEDREROS</t>
  </si>
  <si>
    <t> CUERPO DE BOMBEROS VOLUNTARIOS MADRID</t>
  </si>
  <si>
    <t> CUERPO DE BOMBEROS VOLUNTARIOS DE ARJONA</t>
  </si>
  <si>
    <t> JUNTA DEPARTAMENTAL DE BOMBEROS DE BOLIVAR</t>
  </si>
  <si>
    <t> BOMBEROS VIOTA CUNDINAMARCA</t>
  </si>
  <si>
    <t> JUZGADO 02 ADMINITRATIVO - SANTANDER</t>
  </si>
  <si>
    <t> CUERPO DE BOMBEROS VOLUNTARIOS EL MOLINO GUAJIRA</t>
  </si>
  <si>
    <t> JUZGADO CATORCE ADMINISTRATIVO ORAL DEL CIRCUITO JUDICIAL DE BUCARAMANGA</t>
  </si>
  <si>
    <t> JUZGADO 33 PENAL MUNICIPAL FUNCION CONTROL DE GARANTIAS VALLE DEL CAUCA</t>
  </si>
  <si>
    <t> CBV LA CRUZ NARIÃ‘O PASTO</t>
  </si>
  <si>
    <t> CUERPO DE BOMBEROS VOLUNTARIOS MAGANGUE - BOLIVAR</t>
  </si>
  <si>
    <t> CUERPO DE BOMBEROS VOLUNTARIOS DE TERUEL - HUILA</t>
  </si>
  <si>
    <t> INCINERADOS DEL HUILA S.A.S E.S.P</t>
  </si>
  <si>
    <t> GOBERNACION DEL BOLIVAR SECRETARIA DEL INTERIOR</t>
  </si>
  <si>
    <t> ALCALDIA MUNICIPAL DE SIBATE</t>
  </si>
  <si>
    <t> ALCALDIA SARAVENA</t>
  </si>
  <si>
    <t> CUERPO DE BOMBEROS VOLUNTARIOS DE CHIQUIZA</t>
  </si>
  <si>
    <t> BRENDA IBARRA</t>
  </si>
  <si>
    <t> SECRETARIA DE GOBIERNO DEL META</t>
  </si>
  <si>
    <t> CUERPO DE BOMBEROS OFICIALES RIOSUCIO - CALDAS</t>
  </si>
  <si>
    <t> CUERPO DE BOMBEROS VOLUNTARIOS DE SITIO NUEVO - MAGDALENA</t>
  </si>
  <si>
    <t> CUERPO DE BOMBEROS VOLUNTARIOS COMBITA</t>
  </si>
  <si>
    <t> JUZGADO 02 MUNICIPAL PEQUEÃ±AS CAUSAS LABORALES</t>
  </si>
  <si>
    <t> CONSEJO MUNICIPAL CHOCO</t>
  </si>
  <si>
    <t> ALCALDIA MORELIA</t>
  </si>
  <si>
    <t> CONTRALORIA GENERAL DE LA REPUBLICA DIRECCION DE JURISDICCION COACTIVA</t>
  </si>
  <si>
    <t> GOBERNACION DEL GUAVIARE</t>
  </si>
  <si>
    <t> ASISTENTE COMANDANTE BOMBEROS POPAYAN</t>
  </si>
  <si>
    <t> CUERPO DE BOMBEROS VOLUNTARIOS DE AGRADO - HUILA</t>
  </si>
  <si>
    <t> CUERPO DE BOMBEROS LOS FUNDADORES</t>
  </si>
  <si>
    <t> CUERPO DE BOMBEROS VOLUNTARIOS DE TURBANA</t>
  </si>
  <si>
    <t> ALCALDIA SILVIA CAUCA</t>
  </si>
  <si>
    <t> ALCALDIA HATONUEVO LA GUAJIRA</t>
  </si>
  <si>
    <t> LUIS FERNANDO VARGAS</t>
  </si>
  <si>
    <t> CUERPO DE BOMBEROS VOLUNTARIOS DE DUITAMA</t>
  </si>
  <si>
    <t> JORGE RODRIGUEZ</t>
  </si>
  <si>
    <t> CUERPO DE BOMBEROS VOLUNTARIOS DE GARAGOA</t>
  </si>
  <si>
    <t> CUERPO DE BOMBEROS VOLUNTARIOS DE JAMUNDI - VALLE DEL CAUCA</t>
  </si>
  <si>
    <t> UNIDAD ADMINISTRATIVA ESPECIAL CUERPO OFICIAL DE BOMBEROS DE BOGOTA UAECOB</t>
  </si>
  <si>
    <t> CONSEJO MUNICIPAL PARA LA GESTIÃ³N DEL RIESGO DE DESASTRES - CMGRD</t>
  </si>
  <si>
    <t> PERSONERIA MUNICIPAL DE TOCAIMA</t>
  </si>
  <si>
    <t> EDINSON SANGUINO PÃ¡EZ</t>
  </si>
  <si>
    <t> NANCY CAMPOS</t>
  </si>
  <si>
    <t> PEOPLE SECURITY</t>
  </si>
  <si>
    <t> ALCALDES META</t>
  </si>
  <si>
    <t> GOBERNACION DE CASANARE</t>
  </si>
  <si>
    <t> GOBERNACIÃ“N DEL ARCHIPIELAGO DE SAN ANDRES, PROVIDENCIA Y SANTA CATALINA</t>
  </si>
  <si>
    <t> CUERPO DE BOMBEROS VOLUNTARIOS CAQUEZA</t>
  </si>
  <si>
    <t> GOBERNACION DEL BOLIVAR SECRETARIA DEL INTERIOR Y ASUNTOS GUBERNAMENTALES CARLOS FELIZ MONSALVE</t>
  </si>
  <si>
    <t> ALCALDIA MUNICIPAL PIVIJAY MAGDALENA</t>
  </si>
  <si>
    <t> UNGRD</t>
  </si>
  <si>
    <t> CUERPO DE BOMBEROS VOLUNTARIOS DE COPACABANA</t>
  </si>
  <si>
    <t> CUERPO DE BOMBEROS VOLUNTARIOS DE MUTATA</t>
  </si>
  <si>
    <t> CUERPO DE BOMBEROS VOLUNTARIOS DE SAN ALBERTO</t>
  </si>
  <si>
    <t> GOBERNACIÃ“N DE SANTANDER</t>
  </si>
  <si>
    <t> CUERPO DE BOMBEROS VOLUNTARIOS DE MALAMBO</t>
  </si>
  <si>
    <t> PRUEBAS - PROC. 2A. DELEGADA CONTRATACIÃ³N ESTATAL</t>
  </si>
  <si>
    <t> GOBERNACION DE SANTANDER</t>
  </si>
  <si>
    <t> Dayana Deluque</t>
  </si>
  <si>
    <t> DANIEL MADRID</t>
  </si>
  <si>
    <t> CUERPO DE BOMBEROS VOLUNTARIOS DE SANTA ROSA DEL SUR - BOLIVAR</t>
  </si>
  <si>
    <t> CONCEJO MUNICIPAL DE SUPATÃ¡</t>
  </si>
  <si>
    <t> CUERPO DE BOMBEROS VOLUNTARIOS DE LABRANZAGRANDE</t>
  </si>
  <si>
    <t> DIRECTOR DEFENSA JURÃDICA</t>
  </si>
  <si>
    <t> GOBERNACIÃ“N DE NORTE DE SANTANDER</t>
  </si>
  <si>
    <t> CUERPO DE BOMBEROS VOLUNTARIOS DE YOPAL</t>
  </si>
  <si>
    <t> DELEGACIÃ“N DEPARTAMENTAL BOMBEROS DEL MAGDALENA</t>
  </si>
  <si>
    <t> AGENCIA NACIONAL DE SEGURIDAD VIAL ANSV</t>
  </si>
  <si>
    <t> CUERPO DE BOMBEROS VOLUNTARIOS DE SANTAFE DE ANTIOQUIA</t>
  </si>
  <si>
    <t> MINISTERIO DEL INTERIOR LUIS FERNANDO PINZON GALINDO</t>
  </si>
  <si>
    <t> VLEX</t>
  </si>
  <si>
    <t> FUNCION PUBLICA</t>
  </si>
  <si>
    <t> SUBATOURS</t>
  </si>
  <si>
    <t> SERGIO VLADIMIR OSPINA COLMENARES</t>
  </si>
  <si>
    <t> PROCURADURÃA GENERAL DE LA NACIÃ“N ALBERTO RIVERA BALAGUERA</t>
  </si>
  <si>
    <t> ALCALDIA FLANDES SECRETARIA DE GOBIERNO</t>
  </si>
  <si>
    <t> PERSONERÃA MUNICIPAL DE PLANADAS - TOLIMA</t>
  </si>
  <si>
    <t> CUERPO DE BOMBEROS VOLUNTARIOS DE SOPO</t>
  </si>
  <si>
    <t> CUERPO DE BOMBEROS VOLUNTARIOS DE PITALITO</t>
  </si>
  <si>
    <t> CUERPO DE BOMBEROS VOLUNTARIOS DE NARINO</t>
  </si>
  <si>
    <t> CUERPO DE BOMBEROS VOLUNTARIOS DE PEREIRA</t>
  </si>
  <si>
    <t> NOTIFICACIONES JUDICIALES</t>
  </si>
  <si>
    <t> JUAN RODRIGUEZ</t>
  </si>
  <si>
    <t> SECRETARIA SALA CIVIL FAMILIA TRIBUNAL SUPERIOR - SECCIONAL TUNJA</t>
  </si>
  <si>
    <t> CUERPO DE BOMBEROS VOLUNTARIOS DE YUMBO</t>
  </si>
  <si>
    <t> DEPARTAMENTO ADMINISTRATIVO DE GESTIÃ³N DEL RIESGO DE DESASTRES DAGRD</t>
  </si>
  <si>
    <t> CUERPO DE BOMBEROS VOLUNTARIOS DE TESALIA - HUILA</t>
  </si>
  <si>
    <t> CUERPO DE BOMBEROS VOLUNTARIOS EL PEÃ‘OL</t>
  </si>
  <si>
    <t> CONTRALORIA DIRECTORA DE CUENTAS Y ESTADÃ­STICAS FISCALES</t>
  </si>
  <si>
    <t> ALCALDIA BELEN BOYACA</t>
  </si>
  <si>
    <t> DEPARTAMENTO DE EEDUCACIÃ³N BOMBERO FLORIDA VALLE</t>
  </si>
  <si>
    <t> CUERPO DE BOMBEROS VOLUNTARIOS DISTRACCION DISTRACCION GUAJIRA</t>
  </si>
  <si>
    <t> BENEMERITO CUERPO DE BOMBEROS VOLUNTARIOS DE CALI</t>
  </si>
  <si>
    <t> CUERPO DE BOMBEROS VOLUNTARIOS FLORIDABLANCA FORMACIÃ³N INTERNA</t>
  </si>
  <si>
    <t> ALCALDIA PURACE CAUCA</t>
  </si>
  <si>
    <t> CUERPO DE BOMBEROS VOLUNTARIOS DE ALGECIRAS - HUILA</t>
  </si>
  <si>
    <t> ALCALDÃ­A DE MEDELLÃ­N</t>
  </si>
  <si>
    <t> JUZGADO SEGUNDO CIVIL DEL CIRCUITO DE ORALIDAD DE TUNJA</t>
  </si>
  <si>
    <t> CUERPO DE BOMBEROS VOLUNTARIOS DE IPIALES</t>
  </si>
  <si>
    <t> JUZGADO PRIMERO LABORAL DEL CIRCUITO DE GIRARDOT</t>
  </si>
  <si>
    <t> CUERPO DE BOMBEROS VOLUNTARIOS AGUA DE DIOS CUERPO DE BOMBEROS VOLUNTARIOS AGUA DE DIOS</t>
  </si>
  <si>
    <t> CUERPO DE BOMBEROS VOLUNTARIOS DE RISARALDA - CALDAS</t>
  </si>
  <si>
    <t> BERLINE</t>
  </si>
  <si>
    <t> CUERPO DE BOMBEROS VOLUNTARIOS EL RETORNO - GUAVIARE</t>
  </si>
  <si>
    <t> JUAN DAVID JARAMILLO RESTREPO</t>
  </si>
  <si>
    <t> ARMANDO LLAMAS</t>
  </si>
  <si>
    <t> PROCURADURIA GENERAL DE LA NACION</t>
  </si>
  <si>
    <t> CUERPO DE BOMBEROS VOLUNTARIOS DE MELGAR</t>
  </si>
  <si>
    <t> COMITE MUNICIPAL MANIZALES</t>
  </si>
  <si>
    <t> BIANOR RAFAEL PABÃ³N CANTILLO</t>
  </si>
  <si>
    <t> CUERPO DE BOMBEROS VOLUNTARIOS DE PIVIJAY MAGDALENA</t>
  </si>
  <si>
    <t> HECTOR OBANDO</t>
  </si>
  <si>
    <t> CUERPOS DE BOMBEROS DE COLOMBIA - HUILA</t>
  </si>
  <si>
    <t> SECRETARIA DE GOBIERNO DE PUERTO PARRA-SANTANDER</t>
  </si>
  <si>
    <t> CUERPO DE BOMBEROS OFICIALES DE DOSQUEBRADAS</t>
  </si>
  <si>
    <t> MINISTERIO DE EDUCACION NACIONAL</t>
  </si>
  <si>
    <t> Yeison Fernando Montoya Puerta</t>
  </si>
  <si>
    <t> ALCALDIA MUNICIPAL EL PIÃ‘ON MAGDALENA</t>
  </si>
  <si>
    <t> CUERPO DE BOMBEROS VOLUNTARIOS DE POLICARPA - NARIÃ‘O</t>
  </si>
  <si>
    <t> ANDREA CUMBAL</t>
  </si>
  <si>
    <t> FRANCISCO JAVIER GAMBOA PEDRAZA</t>
  </si>
  <si>
    <t> CUERPO DE BOMBEROS VOLUNTARIOS DE SAN VICENTE DE CHUCURI</t>
  </si>
  <si>
    <t> GOBERNACIÃ“N DE CALDAS</t>
  </si>
  <si>
    <t> CUERPO DE BOMBEROS VOLUNTARIOS DE SURATA - SANTANDER</t>
  </si>
  <si>
    <t> DELEGACION DEPARTAMENTAL BOMBEROS DEL CAUCA</t>
  </si>
  <si>
    <t> GOBERNACION DE ANTIOQUIA SECRETARIA DE GOBIERNO PAZ Y NO VIOLENCIA</t>
  </si>
  <si>
    <t> CUERPO DE BOMBEROS VOLUNTARIOS DE VILLA DE LEYVA</t>
  </si>
  <si>
    <t> MARCELA GAMBOA</t>
  </si>
  <si>
    <t> CUERPO DE BOMBEROS VOLUNTARIOS DE SOACHA</t>
  </si>
  <si>
    <t> CONTRALORIA DELEGADA PARA EL SECTOR DE INFRAESTRUTURA BETZAIDA CUERO PONCE.</t>
  </si>
  <si>
    <t> CUERPO DE BOMBEROS VOLUNTARIOS DE SAMPUES</t>
  </si>
  <si>
    <t> BOMBEROS SAN ANDRES</t>
  </si>
  <si>
    <t> GOBERNACIÃ³N DE CALDAS</t>
  </si>
  <si>
    <t> ERNESTO M CUEVA T</t>
  </si>
  <si>
    <t> SECRETARÃA DE GOBIERNO CALDAS - ANTIOQUIA</t>
  </si>
  <si>
    <t> BERTHA LUCÃ­A MURILLO CARDONA</t>
  </si>
  <si>
    <t> DELEGACION DEPARTAMENTAL DE BOMBEROS DE BOLIVAR</t>
  </si>
  <si>
    <t> OCTAVIO SIERRA PERAQUIVE</t>
  </si>
  <si>
    <t> JUAN MANUEL ACOSTA AYA</t>
  </si>
  <si>
    <t> NOTIFICACIONES SAC</t>
  </si>
  <si>
    <t> VEEDURIA CENTRO NACIONAL DE INVESTIGACIÃ³N</t>
  </si>
  <si>
    <t> CUERPO DE BOMBEROS VOLUNTARIOS DE SANTA ANA - MAGDALENA</t>
  </si>
  <si>
    <t> JUZGADO 13 CIVIL MUNICIPAL - BOGOTÃ¡ - BOGOTÃ¡ D.C.</t>
  </si>
  <si>
    <t> CUERPO DE BOMBEROS VOLUNTARIOS DE ANSERMA</t>
  </si>
  <si>
    <t> NELSON MARTIN MANRIQUE FLOREZ</t>
  </si>
  <si>
    <t> ALCALDIA SANTA SOFIA BOYACA</t>
  </si>
  <si>
    <t> Fabriani de JesÃºs AragÃ³n Cantillo</t>
  </si>
  <si>
    <t> MINISTERIO DE DEFENSA NACIONAL,</t>
  </si>
  <si>
    <t> GOBERNACION DE CAQUETA SECRETARIA DE GOBIERNO</t>
  </si>
  <si>
    <t> ALCALDIA GOMEZ PLATA SECRETARIA GENERAL GOBIERNO Y POSTCONFLICTO ANTIOQUIA</t>
  </si>
  <si>
    <t> LUZ MERY GALEANO ENRIQUEZ</t>
  </si>
  <si>
    <t> CONTRALORIA DELEGADA PARA RESPONSABILIDAD FISCAL</t>
  </si>
  <si>
    <t> CUERPO DE BOMBEROS VOLUNTARIOS DE RICAURTE - CUNDINAMARCA</t>
  </si>
  <si>
    <t> CUERPO DE BOMBEROS VOLUNTARIOS DE SAN ANDRES ISLA</t>
  </si>
  <si>
    <t> JUAN DE DIOS POVEDA</t>
  </si>
  <si>
    <t> PROCURADURIA REGIONAL CASANARE</t>
  </si>
  <si>
    <t> MARIA LOURDES CASTILLEJO PADILLA</t>
  </si>
  <si>
    <t> LUISA FERNANDA GONZALEZ ROJAS</t>
  </si>
  <si>
    <t> ALCALDIA MUNICIPAL DE SATIVASUR - BOYACA</t>
  </si>
  <si>
    <t> CNSC - COMISION NACIONAL DEL SERVICIO CIVIL</t>
  </si>
  <si>
    <t> CUERPO DE BOMBEROS VOLUNTARIOS DE CHIA</t>
  </si>
  <si>
    <t> CUERPO DE BOMBEROS VOLUNTARIOS DE SANTA ROSA DE CABAL</t>
  </si>
  <si>
    <t> ALCALDIA SABANETA ANTIOQUIA</t>
  </si>
  <si>
    <t> CUERPO DE BOMBEROS VOLUNTARIOS DE LERIDA - TOLIMA</t>
  </si>
  <si>
    <t> ANTONIO IDARRAGA RIOS</t>
  </si>
  <si>
    <t> CARLOS MORA</t>
  </si>
  <si>
    <t> GOBERNACION DE ANTIOQUIA</t>
  </si>
  <si>
    <t> CUERPO DE BOMBEROS VOLUNTARIOS DE LEGUIZAMO</t>
  </si>
  <si>
    <t> Elimar andrea NÃºÃ±ez arango</t>
  </si>
  <si>
    <t> CONTRALORIA DELEGADA</t>
  </si>
  <si>
    <t> ISELE TOSCANA</t>
  </si>
  <si>
    <t> CUERPO DE BOMBEROS SAN ALBERTO CESAR</t>
  </si>
  <si>
    <t> DELEGACION DEPARTAMENTAL BOMBEROS DEL MAGDALENA</t>
  </si>
  <si>
    <t> VISIÃ“N &amp; PROYECTOS - CONSULTORÃAS ORGANIZACIONALES</t>
  </si>
  <si>
    <t> JULIA VICTORIA RAMIREZ BERMUDEZ</t>
  </si>
  <si>
    <t> CUERPO DE BOMBEROS VOLUNTARIOS DE LA PRIMAVERA</t>
  </si>
  <si>
    <t> PROMOTORA LA VIDA ES BELLA</t>
  </si>
  <si>
    <t> ALFAPEOPLE</t>
  </si>
  <si>
    <t> GOBERNACIÃ³N DE CALDAS.</t>
  </si>
  <si>
    <t> ALCALDÃA MUNICIPAL DE CAJICA - CUNDINAMARCA</t>
  </si>
  <si>
    <t> Liz Margaret Ãlvarez calderon</t>
  </si>
  <si>
    <t> Melba Vidal</t>
  </si>
  <si>
    <t> Luis Alberto Valencia Pulido</t>
  </si>
  <si>
    <t> Juan Guillermo Valencia Ãlvarez</t>
  </si>
  <si>
    <t> Juan Gabriel Parra</t>
  </si>
  <si>
    <t> Yerky Sneider Garavito Cancelado</t>
  </si>
  <si>
    <t> Jiud Magnoly Gaviria Narvaez</t>
  </si>
  <si>
    <t> Camilo Portilla Quelal</t>
  </si>
  <si>
    <t> Edgar Alexander Maya Lopez</t>
  </si>
  <si>
    <t> Cristian Fernando Salcedo Rueda</t>
  </si>
  <si>
    <t> Maicol Villarreal Ospina</t>
  </si>
  <si>
    <t> Viviana Gonzalez Cano</t>
  </si>
  <si>
    <t> Arley Coy</t>
  </si>
  <si>
    <t> Luisa Fernanda Gallego Molina</t>
  </si>
  <si>
    <t> AndrÃ©s Fernando MuÃ±oz Cabrera</t>
  </si>
  <si>
    <t> Julio Alejandro Chamorro Cabrera</t>
  </si>
  <si>
    <t> VIVIANA ANDRADE TOVAR</t>
  </si>
  <si>
    <t> Carlos Cartagena Cano</t>
  </si>
  <si>
    <t> Juan Carlos Puerto Prieto</t>
  </si>
  <si>
    <t> Jorge Restrepo Sanguino</t>
  </si>
  <si>
    <t> Freddy AndrÃ©s FarfÃ¡n Moreno</t>
  </si>
  <si>
    <t> JHON WARNER PAZ MURCIA</t>
  </si>
  <si>
    <t> Mauricio Delgado Perdomo</t>
  </si>
  <si>
    <t> Alvaro Perez</t>
  </si>
  <si>
    <t> Orlando Murillo Lopez</t>
  </si>
  <si>
    <t> JAIRO SOTO GIL</t>
  </si>
  <si>
    <t> Carlos Armando LÃ³pez Barrera</t>
  </si>
  <si>
    <t> Ronny Estiven Romero Velandia</t>
  </si>
  <si>
    <t> Marisol Mora Bustos</t>
  </si>
  <si>
    <t> EDGAR.MAYA</t>
  </si>
  <si>
    <t> JULIO.CHAMORRO</t>
  </si>
  <si>
    <t> CARLOS.LOPEZ</t>
  </si>
  <si>
    <t> ANDREA.CASTAÃ±EDA</t>
  </si>
  <si>
    <t> RONNY.ROMERO1</t>
  </si>
  <si>
    <t> LINA.ROJAS</t>
  </si>
  <si>
    <t> LUIS.VALENCIA</t>
  </si>
  <si>
    <t> DIRECTOR</t>
  </si>
  <si>
    <t> MARISOL.MORA</t>
  </si>
  <si>
    <t> ORLANDO.MURILLO</t>
  </si>
  <si>
    <t> JORGE.RESTREPO</t>
  </si>
  <si>
    <t> CAMILO.PORTILLA</t>
  </si>
  <si>
    <t> JIUD.GAVIRIA</t>
  </si>
  <si>
    <t> MAURICIO.DELGADO</t>
  </si>
  <si>
    <t> JAIRO.SOTO</t>
  </si>
  <si>
    <t> ALVARO.PEREZ</t>
  </si>
  <si>
    <t> EDWIN.ZAMORA</t>
  </si>
  <si>
    <t> EDWIN.GONZALEZ</t>
  </si>
  <si>
    <t> MAICOL.VILLARREAL</t>
  </si>
  <si>
    <t> LUZ.SERNA</t>
  </si>
  <si>
    <t>Radicacion Directa</t>
  </si>
  <si>
    <t>servicio de mensajeria</t>
  </si>
  <si>
    <t>Radicación Directa</t>
  </si>
  <si>
    <t>Correo Institucional</t>
  </si>
  <si>
    <t>Formato Electronico</t>
  </si>
  <si>
    <t>Bolívar</t>
  </si>
  <si>
    <t>Risaralda</t>
  </si>
  <si>
    <t>Vichada</t>
  </si>
  <si>
    <t>La Guajira</t>
  </si>
  <si>
    <t>San Andres y Providencia</t>
  </si>
  <si>
    <t>FORTALECIMIENTO BOMBERIL</t>
  </si>
  <si>
    <t xml:space="preserve">GESTIÓN DOCUMENTAL </t>
  </si>
  <si>
    <t xml:space="preserve"> </t>
  </si>
  <si>
    <t>entidad territorial</t>
  </si>
  <si>
    <t xml:space="preserve">a la fecha 02/09/2021  lleva 10 dias  </t>
  </si>
  <si>
    <t>si</t>
  </si>
  <si>
    <t>SE DIO RESPUESTA MEDIANTE CORREO ELECTRÓNICO EL 01/09/2021</t>
  </si>
  <si>
    <t>8 dias</t>
  </si>
  <si>
    <t>no se evidencia documento de respuesta.</t>
  </si>
  <si>
    <t>2 dias</t>
  </si>
  <si>
    <t>PDF</t>
  </si>
  <si>
    <t xml:space="preserve">a la fecha 06/09/2021 lleva 10 dias </t>
  </si>
  <si>
    <t xml:space="preserve">a la fecha 02/09/2021 lleva 10 dias  </t>
  </si>
  <si>
    <t xml:space="preserve">no se evidencia imagen de salida </t>
  </si>
  <si>
    <t>Se da respuesta a través de correo electrónico el día 03/09/2021</t>
  </si>
  <si>
    <t>9 dias</t>
  </si>
  <si>
    <t>SE DIO RESPUESTA POR CORREO ELECTRÓNICO DESDE ATENCIÓN CIUDADANO</t>
  </si>
  <si>
    <t>1  dia</t>
  </si>
  <si>
    <t xml:space="preserve">a la fecha 06/09/2021 lleva 9  dias </t>
  </si>
  <si>
    <t xml:space="preserve">a la fecha 06/09/2021 lleva 9 dias </t>
  </si>
  <si>
    <t xml:space="preserve"> a la fecha 06/09/2021 lleva 9 dias </t>
  </si>
  <si>
    <t xml:space="preserve">a la fecha 06/09/2021  lleva 10 días </t>
  </si>
  <si>
    <t xml:space="preserve">a la fecha 02/09/2021 lleva 10 dias </t>
  </si>
  <si>
    <t xml:space="preserve"> a la fecha 06/09/2021 lleva 8 dias </t>
  </si>
  <si>
    <t xml:space="preserve"> ala fecha 06/09/2021 lleva 8 dias</t>
  </si>
  <si>
    <t xml:space="preserve">no se evidencia ningun tipo de documento de salida </t>
  </si>
  <si>
    <t xml:space="preserve">a la fecha 06/09/2021  lleva 8 dias </t>
  </si>
  <si>
    <t xml:space="preserve"> a la fecha 06/09/2021 lleva 8 dias</t>
  </si>
  <si>
    <t xml:space="preserve"> no se evidencia documento  de salida firmado  </t>
  </si>
  <si>
    <t>word</t>
  </si>
  <si>
    <t xml:space="preserve">a la fecha 06/09/2021 lleva 8 dias </t>
  </si>
  <si>
    <t xml:space="preserve">a la fecha 06/09/2021 lleva 7 dias </t>
  </si>
  <si>
    <t xml:space="preserve">no se encuentra ningun tipo de documento de salida </t>
  </si>
  <si>
    <t xml:space="preserve"> ala fecha 06/09/2021 lleva 7 dias </t>
  </si>
  <si>
    <t xml:space="preserve"> a la fecha 06/09/2021 lleva 7 dias </t>
  </si>
  <si>
    <t xml:space="preserve">a la fecha 06/09/2021 lleva 6 dias </t>
  </si>
  <si>
    <t>se archiva el orfeo por la terminación anticipada del contrato</t>
  </si>
  <si>
    <t xml:space="preserve">no se evidencia documento de salida a la fecha 06/09/2021 lleva 7 dias </t>
  </si>
  <si>
    <t xml:space="preserve"> a la fecha 06/09/2021 no se evidencia documento de salida  lleva 7 dias </t>
  </si>
  <si>
    <t xml:space="preserve">a la fecha 06/09/2021 lleva 5 dias </t>
  </si>
  <si>
    <t xml:space="preserve">  ala fecha 06/9/2021 lleva 5 dias </t>
  </si>
  <si>
    <t xml:space="preserve">A la fecha 06/09/2021 lleva 7 dias </t>
  </si>
  <si>
    <t>se dio respuesta con radicado Radicado No. 20212050095661 el día 03/09/2021 asunto: SOLICITUD DE CONCEPTO SOBRE CUMPLIMIENTO DE REQUISITOS RES. 1127 DE 2018</t>
  </si>
  <si>
    <t>Se envía correo electrónico el Vie 03/09/2021 13:02</t>
  </si>
  <si>
    <t xml:space="preserve">a la fecha 06/09/2021 lleva 4 dias </t>
  </si>
  <si>
    <t>Para programar Verificación virtual</t>
  </si>
  <si>
    <t xml:space="preserve"> ala fecha 06/09/2021 lleva 4 dias </t>
  </si>
  <si>
    <t>El remitente es Jesús Orlando Ayala Salazar, te agradezco lo cambies.</t>
  </si>
  <si>
    <t>WORD</t>
  </si>
  <si>
    <t>DIRECCIÓN GENERAL</t>
  </si>
  <si>
    <t>GAU</t>
  </si>
  <si>
    <t>Se da respuesta mediante correo electrónico, respuesta está en documentos.</t>
  </si>
  <si>
    <t>correo</t>
  </si>
  <si>
    <t> Jairo Soto Gil</t>
  </si>
  <si>
    <t xml:space="preserve"> GAU</t>
  </si>
  <si>
    <t xml:space="preserve">Proceso de Educación </t>
  </si>
  <si>
    <t>Se da respuesta por correo electrónico se deja evidencia en digital 10/08/2021</t>
  </si>
  <si>
    <t>SÍ</t>
  </si>
  <si>
    <t>Inspección, Vigilancia y Control</t>
  </si>
  <si>
    <t>Hoy 10/09/2021 lleva  28 días en proceso.</t>
  </si>
  <si>
    <t>Área Cenrtral de Referencia Bomberil</t>
  </si>
  <si>
    <t>Hoy 10/09/2021 lleva 28 días en proceso.</t>
  </si>
  <si>
    <t>Formulación, Actualización y Acompañamiento Normativo y Operativo</t>
  </si>
  <si>
    <t>SE DIO RESPUESTA POR CORREO ELECTRÓNICO EL DÍA 30/7/2021 YA HABIA LLEGADO ANTES AL CORREO POR ESO LA RESPUESTA ANTICIPADA</t>
  </si>
  <si>
    <t>CONCEJO MUNICIPAL SOCORRO SANTANDER</t>
  </si>
  <si>
    <t>Hoy 10/09/2021 lleva 27 días en proceso.</t>
  </si>
  <si>
    <t>20212050095351 </t>
  </si>
  <si>
    <t>Sí</t>
  </si>
  <si>
    <t>ALCALDÍA DE NEIVA</t>
  </si>
  <si>
    <t> 20212050094871</t>
  </si>
  <si>
    <t>SE DIO RESPUESTA POR CORREO ELECTRÓNICO EL DÍA 30/7/2021 DADO QUE SE HABÍA RECIBIDO LO CORRESPONDIENTE POR MAIL DESDE EL 28/7/2021.</t>
  </si>
  <si>
    <t>Se da respuesta a través del correo de Tatiana Herrera el día 10/08/2021</t>
  </si>
  <si>
    <t>FUNDACIÓN CENTRO HISTÓRICO</t>
  </si>
  <si>
    <t> 20212050095321</t>
  </si>
  <si>
    <t>GESTIÓN INTEGRAL DEL RIESGO S.A.S.</t>
  </si>
  <si>
    <t>DELEGACIÓN DEPARTAMENTAL DE BOMBEROS ANTIOQUIA</t>
  </si>
  <si>
    <t>Se respondió radicado 20213800094352, se envío respuesta por correo electrónico el 19-08-2021.</t>
  </si>
  <si>
    <t>20212050094691 </t>
  </si>
  <si>
    <t>En razón a la imposibilidad de cargar la respuesta al radicado en mención, se remitió correo electrónico el día 12/08/2021, a la dirección del supervisor del área ronny.romero@dnbc.gov.co, allegando respuesta a la petición referida e informado el trámite del art. 69 del CPACA. Notificación por aviso.</t>
  </si>
  <si>
    <t>Se da respuesta por correo electrónico con radicado No. 20212100022161 el día 10/08/2021</t>
  </si>
  <si>
    <t>20212050094861 </t>
  </si>
  <si>
    <t>20212050095371 </t>
  </si>
  <si>
    <t>Hoy 10/09/2021 lleva 25 días en proceso.</t>
  </si>
  <si>
    <t>Hoy 10/09/2021 lleva 24 días en proceso.</t>
  </si>
  <si>
    <t>Hoy 10/09/2021 lleva 23 días en proceso.</t>
  </si>
  <si>
    <t>20212050094701 </t>
  </si>
  <si>
    <t>20212050094671 </t>
  </si>
  <si>
    <t>Hoy 10/09/2021 lleva 22 días en proceso.</t>
  </si>
  <si>
    <t>SE DIO RESPUESTA MEDIANTE CORREO ELECTRÓNICO EL DÍA 18/08/2021</t>
  </si>
  <si>
    <t>20212100022341 </t>
  </si>
  <si>
    <t>Se da respuesta por correo con radicado No. 20212100022341 el día 18/08/2021</t>
  </si>
  <si>
    <t>Se da respuesta por correo con radicado No. 20212100022471 el día 18/08/2021</t>
  </si>
  <si>
    <t xml:space="preserve">Contratación </t>
  </si>
  <si>
    <t>El documento está en borrador pero sin firma ni pdf</t>
  </si>
  <si>
    <t xml:space="preserve">PDF </t>
  </si>
  <si>
    <t xml:space="preserve">SI </t>
  </si>
  <si>
    <t> PETICIÓN DE INTERES PARTICULAR</t>
  </si>
  <si>
    <t xml:space="preserve">Gestión de asuntos disciplinarios </t>
  </si>
  <si>
    <t>A la fecha 06/09/202, está en docuemnto en word</t>
  </si>
  <si>
    <t xml:space="preserve">A la fecha 06/09/202, lo tiene en proceso  Arley Coy </t>
  </si>
  <si>
    <t xml:space="preserve">Cumplido </t>
  </si>
  <si>
    <t xml:space="preserve">En proceso </t>
  </si>
  <si>
    <t>A la fecha 08/08/2021,  lo tiene en  proceso Edgar alexander Maya</t>
  </si>
  <si>
    <t xml:space="preserve">Fortalecimiento Bomberil </t>
  </si>
  <si>
    <t xml:space="preserve">A  la fecha 08/09/2021, lo tiene  en proceso Andres Muñoz </t>
  </si>
  <si>
    <t xml:space="preserve">Correo electrónico </t>
  </si>
  <si>
    <t xml:space="preserve">A  la fecha 08/09/2021, lo tiene  en proceso Camilo Portilla </t>
  </si>
  <si>
    <t xml:space="preserve">No se evidencia documento de salida en PDF, ni fecha de envió y de digitalización </t>
  </si>
  <si>
    <t xml:space="preserve">No se evidencia documento de salida en PDF ni  fecha de digitalización </t>
  </si>
  <si>
    <t xml:space="preserve">A  la fecha 08/09/2021, lo tiene  en proceso Melba Vidal  </t>
  </si>
  <si>
    <t xml:space="preserve">No se evidencia documento de salida, ni  fecha de digitalización </t>
  </si>
  <si>
    <t xml:space="preserve">A  la fecha 09/09/2021, lo tiene  en proceso Melba Vidal  </t>
  </si>
  <si>
    <t xml:space="preserve">A la fecha 09/09/2021, no se evidencia fecha de salida, ni documento PDF </t>
  </si>
  <si>
    <t xml:space="preserve">A la fecha 13/09/2021, lo tiene en  proceso Melba vidal </t>
  </si>
  <si>
    <t xml:space="preserve">A la fecha 13/09/2021, lo tiene en proceso Andres Muñoz </t>
  </si>
  <si>
    <t>20212100023181
20212100023171</t>
  </si>
  <si>
    <t xml:space="preserve">A la fecha 13/09/2021, no se evidencia documento PDF </t>
  </si>
  <si>
    <t xml:space="preserve">A la fecha 13/09/2021, no se evidencia documento de salida en PDF </t>
  </si>
  <si>
    <t xml:space="preserve">A la fecha 13/09/2021, lo tiene en proceso Cristian Salcedo </t>
  </si>
  <si>
    <t xml:space="preserve">A la fecha 13/09/2021, lo tiene en proceso Camilo Portilla </t>
  </si>
  <si>
    <t>A la fecha 13/09/2021, lo tiene en proceso  Andrés Fernando Muñoz Cabrera</t>
  </si>
  <si>
    <t xml:space="preserve">A La fecha 13/09/2021, no se evidenia documento de salida en PDF </t>
  </si>
  <si>
    <t xml:space="preserve">A la fecha 13/09/2021, lo tiene en proceso Mleba vidal </t>
  </si>
  <si>
    <t> Andres Fernando Muñoz Cabrera</t>
  </si>
  <si>
    <t> Andrea Castañeda</t>
  </si>
  <si>
    <t> Carlos Armando López Barrera</t>
  </si>
  <si>
    <t> Maicol Villarreal</t>
  </si>
  <si>
    <t> Lina Rojas</t>
  </si>
  <si>
    <t> Orlando Murillo</t>
  </si>
  <si>
    <t> CAC. VEHICULO FUERA DE SERVICIO</t>
  </si>
  <si>
    <t>Anonima</t>
  </si>
  <si>
    <t>No Evidencia</t>
  </si>
  <si>
    <t>en proceso</t>
  </si>
  <si>
    <t>Al día 17/09/2021 no se a archivado el Orfeo.  Se envia comprobante al correo de Atención al Ciudadano.</t>
  </si>
  <si>
    <t>En Proceso</t>
  </si>
  <si>
    <t>FORMATO ELECTRÓNICO</t>
  </si>
  <si>
    <t>RADICACIÓN DIRECTA</t>
  </si>
  <si>
    <t>CONSULTA</t>
  </si>
  <si>
    <t>DENUNCIA</t>
  </si>
  <si>
    <t>PETICION DE DOCUMENTOS E INFORMACION</t>
  </si>
  <si>
    <t>Junio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</si>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</sst>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d\-m\-yy;@"/>
    <numFmt numFmtId="166" formatCode="h:mm;@"/>
    <numFmt numFmtId="167" formatCode="dd/mm/yy;@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wrapText="1"/>
    </xf>
    <xf numFmtId="0" fontId="0" fillId="0" borderId="4" xfId="0" applyBorder="1" applyAlignment="1">
      <alignment horizontal="left"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 wrapText="1"/>
    </xf>
    <xf numFmtId="9" fontId="2" fillId="3" borderId="0" xfId="0" applyNumberFormat="1" applyFont="1" applyFill="1" applyAlignment="1">
      <alignment horizontal="center" wrapText="1"/>
    </xf>
    <xf numFmtId="9" fontId="0" fillId="0" borderId="0" xfId="0" applyNumberFormat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4" fontId="4" fillId="4" borderId="1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1" fontId="0" fillId="4" borderId="11" xfId="0" applyNumberFormat="1" applyFont="1" applyFill="1" applyBorder="1" applyAlignment="1">
      <alignment horizontal="center" vertical="center" wrapText="1"/>
    </xf>
    <xf numFmtId="165" fontId="0" fillId="4" borderId="5" xfId="0" applyNumberFormat="1" applyFont="1" applyFill="1" applyBorder="1" applyAlignment="1">
      <alignment horizontal="center" vertical="center" wrapText="1"/>
    </xf>
    <xf numFmtId="14" fontId="0" fillId="4" borderId="5" xfId="0" applyNumberFormat="1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5" fontId="0" fillId="4" borderId="5" xfId="1" applyNumberFormat="1" applyFont="1" applyFill="1" applyBorder="1" applyAlignment="1">
      <alignment horizontal="center" vertical="center" wrapText="1"/>
    </xf>
    <xf numFmtId="14" fontId="0" fillId="4" borderId="5" xfId="1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1" fontId="3" fillId="4" borderId="10" xfId="0" applyNumberFormat="1" applyFont="1" applyFill="1" applyBorder="1" applyAlignment="1">
      <alignment horizontal="center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14" fontId="3" fillId="4" borderId="10" xfId="0" applyNumberFormat="1" applyFont="1" applyFill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horizontal="center" vertical="center" wrapText="1"/>
    </xf>
    <xf numFmtId="14" fontId="3" fillId="4" borderId="5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165" fontId="0" fillId="0" borderId="13" xfId="0" applyNumberFormat="1" applyFont="1" applyBorder="1" applyAlignment="1">
      <alignment horizontal="center" vertical="center" wrapText="1"/>
    </xf>
    <xf numFmtId="166" fontId="0" fillId="0" borderId="13" xfId="0" applyNumberFormat="1" applyFont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1" fontId="0" fillId="4" borderId="18" xfId="0" applyNumberFormat="1" applyFont="1" applyFill="1" applyBorder="1" applyAlignment="1">
      <alignment horizontal="center" vertical="center" wrapText="1"/>
    </xf>
    <xf numFmtId="165" fontId="0" fillId="4" borderId="16" xfId="0" applyNumberFormat="1" applyFont="1" applyFill="1" applyBorder="1" applyAlignment="1">
      <alignment horizontal="center" vertical="center" wrapText="1"/>
    </xf>
    <xf numFmtId="14" fontId="0" fillId="4" borderId="16" xfId="0" applyNumberFormat="1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" fontId="0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" fontId="0" fillId="4" borderId="5" xfId="0" applyNumberFormat="1" applyFont="1" applyFill="1" applyBorder="1" applyAlignment="1">
      <alignment horizontal="center" vertical="center" wrapText="1"/>
    </xf>
    <xf numFmtId="14" fontId="0" fillId="0" borderId="13" xfId="0" applyNumberFormat="1" applyFont="1" applyBorder="1" applyAlignment="1">
      <alignment horizontal="center" vertical="center" wrapText="1"/>
    </xf>
    <xf numFmtId="14" fontId="0" fillId="0" borderId="17" xfId="0" applyNumberFormat="1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167" fontId="0" fillId="0" borderId="13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4" fontId="0" fillId="0" borderId="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65" fontId="0" fillId="0" borderId="5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167" fontId="0" fillId="0" borderId="5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165" fontId="0" fillId="0" borderId="9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9" fontId="2" fillId="0" borderId="0" xfId="0" applyNumberFormat="1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NumberFormat="1" applyAlignment="1">
      <alignment horizont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9" fontId="2" fillId="2" borderId="0" xfId="0" applyNumberFormat="1" applyFont="1" applyFill="1" applyAlignment="1">
      <alignment horizontal="center" vertical="center" wrapText="1"/>
    </xf>
  </cellXfs>
  <cellStyles count="3">
    <cellStyle name="Hipervínculo" xfId="1" builtinId="8"/>
    <cellStyle name="Hyperlink" xfId="2"/>
    <cellStyle name="Normal" xfId="0" builtinId="0"/>
  </cellStyles>
  <dxfs count="94"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/>
      </font>
      <fill>
        <patternFill patternType="solid">
          <fgColor indexed="64"/>
          <bgColor rgb="FF00B0F0"/>
        </patternFill>
      </fill>
      <alignment horizontal="center" vertical="center" readingOrder="0"/>
    </dxf>
    <dxf>
      <font>
        <b/>
      </font>
      <fill>
        <patternFill patternType="solid">
          <fgColor indexed="64"/>
          <bgColor rgb="FF00B0F0"/>
        </patternFill>
      </fill>
      <alignment horizontal="center" vertical="center" readingOrder="0"/>
    </dxf>
    <dxf>
      <alignment vertical="center" readingOrder="0"/>
    </dxf>
    <dxf>
      <alignment horizontal="center" readingOrder="0"/>
    </dxf>
    <dxf>
      <font>
        <b/>
      </font>
      <fill>
        <patternFill patternType="solid">
          <fgColor indexed="64"/>
          <bgColor rgb="FF00B0F0"/>
        </patternFill>
      </fill>
      <alignment horizontal="center"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alignment vertical="center" readingOrder="0"/>
    </dxf>
    <dxf>
      <alignment horizontal="center" readingOrder="0"/>
    </dxf>
    <dxf>
      <font>
        <b/>
      </font>
      <fill>
        <patternFill patternType="solid">
          <fgColor indexed="64"/>
          <bgColor rgb="FF00B0F0"/>
        </patternFill>
      </fill>
    </dxf>
    <dxf>
      <font>
        <b/>
      </font>
      <fill>
        <patternFill patternType="solid">
          <fgColor indexed="64"/>
          <bgColor rgb="FF00B0F0"/>
        </patternFill>
      </fill>
      <alignment horizontal="center"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  <fill>
        <patternFill patternType="solid">
          <fgColor indexed="64"/>
          <bgColor rgb="FF00B0F0"/>
        </patternFill>
      </fill>
    </dxf>
    <dxf>
      <alignment horizontal="center" readingOrder="0"/>
    </dxf>
    <dxf>
      <font>
        <b/>
      </font>
      <fill>
        <patternFill patternType="solid">
          <fgColor indexed="64"/>
          <bgColor rgb="FF00B0F0"/>
        </patternFill>
      </fill>
      <alignment horizontal="center"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alignment vertical="center" readingOrder="0"/>
    </dxf>
    <dxf>
      <alignment horizontal="center" readingOrder="0"/>
    </dxf>
    <dxf>
      <font>
        <b/>
      </font>
      <fill>
        <patternFill patternType="solid">
          <fgColor indexed="64"/>
          <bgColor rgb="FF00B0F0"/>
        </patternFill>
      </fill>
    </dxf>
    <dxf>
      <alignment vertical="center" readingOrder="0"/>
    </dxf>
    <dxf>
      <font>
        <b/>
      </font>
      <fill>
        <patternFill patternType="solid">
          <fgColor indexed="64"/>
          <bgColor rgb="FF00B0F0"/>
        </patternFill>
      </fill>
      <alignment horizontal="center"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font>
        <b/>
      </font>
      <fill>
        <patternFill patternType="solid">
          <fgColor indexed="64"/>
          <bgColor rgb="FF00B0F0"/>
        </patternFill>
      </fill>
    </dxf>
    <dxf>
      <font>
        <b/>
      </font>
      <fill>
        <patternFill patternType="solid">
          <fgColor indexed="64"/>
          <bgColor rgb="FF00B0F0"/>
        </patternFill>
      </fill>
      <alignment horizontal="center"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alignment horizontal="center" readingOrder="0"/>
    </dxf>
    <dxf>
      <alignment vertical="center" readingOrder="0"/>
    </dxf>
    <dxf>
      <font>
        <b/>
      </font>
      <fill>
        <patternFill patternType="solid">
          <fgColor indexed="64"/>
          <bgColor rgb="FF00B0F0"/>
        </patternFill>
      </fill>
      <alignment horizontal="center" vertical="center" readingOrder="0"/>
    </dxf>
    <dxf>
      <font>
        <b/>
      </font>
      <fill>
        <patternFill patternType="solid">
          <fgColor indexed="64"/>
          <bgColor rgb="FF00B0F0"/>
        </patternFill>
      </fill>
      <alignment horizontal="center"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AGOSTO 2021 FINAL (2).xlsx]DINAMICAS!TablaDinámica3</c:name>
    <c:fmtId val="0"/>
  </c:pivotSource>
  <c:chart>
    <c:autoTitleDeleted val="1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12700">
              <a:solidFill>
                <a:schemeClr val="l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8.3027121609798776E-2"/>
          <c:y val="0.15175707203266259"/>
          <c:w val="0.45616797900262468"/>
          <c:h val="0.76027996500437445"/>
        </c:manualLayout>
      </c:layout>
      <c:pieChart>
        <c:varyColors val="1"/>
        <c:ser>
          <c:idx val="0"/>
          <c:order val="0"/>
          <c:tx>
            <c:strRef>
              <c:f>DINAMICAS!$B$3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1F-4456-8ECE-256F82C52B58}"/>
              </c:ext>
            </c:extLst>
          </c:dPt>
          <c:dPt>
            <c:idx val="1"/>
            <c:bubble3D val="0"/>
            <c:explosion val="2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8F-4671-949A-68E500FCCE0E}"/>
              </c:ext>
            </c:extLst>
          </c:dPt>
          <c:dPt>
            <c:idx val="2"/>
            <c:bubble3D val="0"/>
            <c:explosion val="17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A8F-4671-949A-68E500FCCE0E}"/>
              </c:ext>
            </c:extLst>
          </c:dPt>
          <c:cat>
            <c:strRef>
              <c:f>DINAMICAS!$A$4:$A$7</c:f>
              <c:strCache>
                <c:ptCount val="3"/>
                <c:pt idx="0">
                  <c:v>DIRECCION GENERAL</c:v>
                </c:pt>
                <c:pt idx="1">
                  <c:v>SUBDIRECCIÓN ADMINISTRATIVA Y FINANCIERA </c:v>
                </c:pt>
                <c:pt idx="2">
                  <c:v>SUBDIRECCIÓN ESTRATÉGICA Y DE COORDINACIÓN BOMBERIL </c:v>
                </c:pt>
              </c:strCache>
            </c:strRef>
          </c:cat>
          <c:val>
            <c:numRef>
              <c:f>DINAMICAS!$B$4:$B$7</c:f>
              <c:numCache>
                <c:formatCode>General</c:formatCode>
                <c:ptCount val="3"/>
                <c:pt idx="0">
                  <c:v>2</c:v>
                </c:pt>
                <c:pt idx="1">
                  <c:v>12</c:v>
                </c:pt>
                <c:pt idx="2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F-4671-949A-68E500FCC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DINAMICAS!$B$18</c:f>
              <c:strCache>
                <c:ptCount val="1"/>
                <c:pt idx="0">
                  <c:v>Cuenta de Estado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98-4719-BF97-5261EEFC36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98-4719-BF97-5261EEFC36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98-4719-BF97-5261EEFC36E6}"/>
              </c:ext>
            </c:extLst>
          </c:dPt>
          <c:cat>
            <c:strRef>
              <c:f>DINAMICAS!$A$19:$A$21</c:f>
              <c:strCache>
                <c:ptCount val="3"/>
                <c:pt idx="0">
                  <c:v>Cumplido</c:v>
                </c:pt>
                <c:pt idx="1">
                  <c:v>En Proceso</c:v>
                </c:pt>
                <c:pt idx="2">
                  <c:v>Vencido</c:v>
                </c:pt>
              </c:strCache>
            </c:strRef>
          </c:cat>
          <c:val>
            <c:numRef>
              <c:f>DINAMICAS!$B$19:$B$21</c:f>
              <c:numCache>
                <c:formatCode>General</c:formatCode>
                <c:ptCount val="3"/>
                <c:pt idx="0">
                  <c:v>53</c:v>
                </c:pt>
                <c:pt idx="1">
                  <c:v>81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0-4793-9EA0-7C9FB58F8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DINAMICAS!$B$33</c:f>
              <c:strCache>
                <c:ptCount val="1"/>
                <c:pt idx="0">
                  <c:v>Total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DINAMICAS!$A$34:$A$36</c:f>
              <c:strCache>
                <c:ptCount val="3"/>
                <c:pt idx="0">
                  <c:v>Junio</c:v>
                </c:pt>
                <c:pt idx="1">
                  <c:v>Julio</c:v>
                </c:pt>
                <c:pt idx="2">
                  <c:v>Agosto</c:v>
                </c:pt>
              </c:strCache>
            </c:strRef>
          </c:cat>
          <c:val>
            <c:numRef>
              <c:f>DINAMICAS!$B$34:$B$36</c:f>
              <c:numCache>
                <c:formatCode>General</c:formatCode>
                <c:ptCount val="3"/>
                <c:pt idx="0">
                  <c:v>112</c:v>
                </c:pt>
                <c:pt idx="1">
                  <c:v>133</c:v>
                </c:pt>
                <c:pt idx="2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B-4CD0-A9AC-EBEB81C8C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2797888"/>
        <c:axId val="292806048"/>
        <c:axId val="0"/>
      </c:bar3DChart>
      <c:catAx>
        <c:axId val="29279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806048"/>
        <c:crosses val="autoZero"/>
        <c:auto val="1"/>
        <c:lblAlgn val="ctr"/>
        <c:lblOffset val="100"/>
        <c:noMultiLvlLbl val="0"/>
      </c:catAx>
      <c:valAx>
        <c:axId val="29280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797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AGOSTO 2021 FINAL (2).xlsx]DINAMICAS!TablaDinámica4</c:name>
    <c:fmtId val="4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DINAMICAS!$B$45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DINAMICAS!$A$46:$A$52</c:f>
              <c:strCache>
                <c:ptCount val="6"/>
                <c:pt idx="0">
                  <c:v>CONSULTA</c:v>
                </c:pt>
                <c:pt idx="1">
                  <c:v>DENUNCIA</c:v>
                </c:pt>
                <c:pt idx="2">
                  <c:v>PETICION DE DOCUMENTOS E INFORMACION</c:v>
                </c:pt>
                <c:pt idx="3">
                  <c:v> PETICION DE INTERES GENERAL</c:v>
                </c:pt>
                <c:pt idx="4">
                  <c:v> PETICIÓN DE INTERES PARTICULAR</c:v>
                </c:pt>
                <c:pt idx="5">
                  <c:v> PETICION ENTRE AUTORIDADES</c:v>
                </c:pt>
              </c:strCache>
            </c:strRef>
          </c:cat>
          <c:val>
            <c:numRef>
              <c:f>DINAMICAS!$B$46:$B$52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30</c:v>
                </c:pt>
                <c:pt idx="3">
                  <c:v>77</c:v>
                </c:pt>
                <c:pt idx="4">
                  <c:v>17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C-4309-B0E9-21734B45E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2798432"/>
        <c:axId val="41735344"/>
        <c:axId val="0"/>
      </c:bar3DChart>
      <c:catAx>
        <c:axId val="29279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35344"/>
        <c:crosses val="autoZero"/>
        <c:auto val="1"/>
        <c:lblAlgn val="ctr"/>
        <c:lblOffset val="100"/>
        <c:noMultiLvlLbl val="0"/>
      </c:catAx>
      <c:valAx>
        <c:axId val="41735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79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AGOSTO 2021 FINAL (2).xlsx]DINAMICAS!TablaDinámica5</c:name>
    <c:fmtId val="5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DINAMICAS!$B$60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16-440B-91A1-1745C057C121}"/>
              </c:ext>
            </c:extLst>
          </c:dPt>
          <c:cat>
            <c:strRef>
              <c:f>DINAMICAS!$A$61:$A$62</c:f>
              <c:strCache>
                <c:ptCount val="1"/>
                <c:pt idx="0">
                  <c:v>Canal Escrito</c:v>
                </c:pt>
              </c:strCache>
            </c:strRef>
          </c:cat>
          <c:val>
            <c:numRef>
              <c:f>DINAMICAS!$B$61:$B$62</c:f>
              <c:numCache>
                <c:formatCode>General</c:formatCode>
                <c:ptCount val="1"/>
                <c:pt idx="0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6-440B-91A1-1745C057C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AGOSTO 2021 FINAL (2).xlsx]DINAMICAS!TablaDinámica6</c:name>
    <c:fmtId val="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DINAMICAS!$B$72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72-4302-A647-E8D4E48E21C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72-4302-A647-E8D4E48E21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72-4302-A647-E8D4E48E21C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372-4302-A647-E8D4E48E21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372-4302-A647-E8D4E48E21C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372-4302-A647-E8D4E48E21C9}"/>
              </c:ext>
            </c:extLst>
          </c:dPt>
          <c:cat>
            <c:strRef>
              <c:f>DINAMICAS!$A$73:$A$79</c:f>
              <c:strCache>
                <c:ptCount val="6"/>
                <c:pt idx="0">
                  <c:v>Anonima</c:v>
                </c:pt>
                <c:pt idx="1">
                  <c:v>Entidad Bomberil</c:v>
                </c:pt>
                <c:pt idx="2">
                  <c:v>Entidad Publica</c:v>
                </c:pt>
                <c:pt idx="3">
                  <c:v>entidad territorial</c:v>
                </c:pt>
                <c:pt idx="4">
                  <c:v>Persona Juridica</c:v>
                </c:pt>
                <c:pt idx="5">
                  <c:v>Persona Natural</c:v>
                </c:pt>
              </c:strCache>
            </c:strRef>
          </c:cat>
          <c:val>
            <c:numRef>
              <c:f>DINAMICAS!$B$73:$B$79</c:f>
              <c:numCache>
                <c:formatCode>General</c:formatCode>
                <c:ptCount val="6"/>
                <c:pt idx="0">
                  <c:v>2</c:v>
                </c:pt>
                <c:pt idx="1">
                  <c:v>65</c:v>
                </c:pt>
                <c:pt idx="2">
                  <c:v>12</c:v>
                </c:pt>
                <c:pt idx="3">
                  <c:v>31</c:v>
                </c:pt>
                <c:pt idx="4">
                  <c:v>5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F-44FA-80AE-B6CB86181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AGOSTO 2021 FINAL (2).xlsx]DINAMICAS!TablaDinámica7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/>
          <a:sp3d contourW="9525">
            <a:contourClr>
              <a:schemeClr val="accent1">
                <a:shade val="95000"/>
              </a:schemeClr>
            </a:contourClr>
          </a:sp3d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line3DChart>
        <c:grouping val="standard"/>
        <c:varyColors val="0"/>
        <c:ser>
          <c:idx val="0"/>
          <c:order val="0"/>
          <c:tx>
            <c:strRef>
              <c:f>DINAMICAS!$B$90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cat>
            <c:strRef>
              <c:f>DINAMICAS!$A$91:$A$115</c:f>
              <c:strCache>
                <c:ptCount val="24"/>
                <c:pt idx="0">
                  <c:v>Antioquia</c:v>
                </c:pt>
                <c:pt idx="1">
                  <c:v>Bolívar</c:v>
                </c:pt>
                <c:pt idx="2">
                  <c:v>Boyacá</c:v>
                </c:pt>
                <c:pt idx="3">
                  <c:v>Caldas</c:v>
                </c:pt>
                <c:pt idx="4">
                  <c:v>Caquetá</c:v>
                </c:pt>
                <c:pt idx="5">
                  <c:v>Casanare</c:v>
                </c:pt>
                <c:pt idx="6">
                  <c:v>Cauca</c:v>
                </c:pt>
                <c:pt idx="7">
                  <c:v>Cesar</c:v>
                </c:pt>
                <c:pt idx="8">
                  <c:v>Cundinamarca</c:v>
                </c:pt>
                <c:pt idx="9">
                  <c:v>Guaviare</c:v>
                </c:pt>
                <c:pt idx="10">
                  <c:v>Huila</c:v>
                </c:pt>
                <c:pt idx="11">
                  <c:v>La Guajira</c:v>
                </c:pt>
                <c:pt idx="12">
                  <c:v>Magdalena</c:v>
                </c:pt>
                <c:pt idx="13">
                  <c:v>Meta</c:v>
                </c:pt>
                <c:pt idx="14">
                  <c:v>Nariño</c:v>
                </c:pt>
                <c:pt idx="15">
                  <c:v>No Evidencia</c:v>
                </c:pt>
                <c:pt idx="16">
                  <c:v>Norte de Santander</c:v>
                </c:pt>
                <c:pt idx="17">
                  <c:v>Quindío</c:v>
                </c:pt>
                <c:pt idx="18">
                  <c:v>Risaralda</c:v>
                </c:pt>
                <c:pt idx="19">
                  <c:v>San Andres y Providencia</c:v>
                </c:pt>
                <c:pt idx="20">
                  <c:v>Santander</c:v>
                </c:pt>
                <c:pt idx="21">
                  <c:v>Tolima</c:v>
                </c:pt>
                <c:pt idx="22">
                  <c:v>Valle del Cauca</c:v>
                </c:pt>
                <c:pt idx="23">
                  <c:v>Vichada</c:v>
                </c:pt>
              </c:strCache>
            </c:strRef>
          </c:cat>
          <c:val>
            <c:numRef>
              <c:f>DINAMICAS!$B$91:$B$115</c:f>
              <c:numCache>
                <c:formatCode>General</c:formatCode>
                <c:ptCount val="24"/>
                <c:pt idx="0">
                  <c:v>19</c:v>
                </c:pt>
                <c:pt idx="1">
                  <c:v>7</c:v>
                </c:pt>
                <c:pt idx="2">
                  <c:v>12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34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12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7</c:v>
                </c:pt>
                <c:pt idx="21">
                  <c:v>5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AB-4E5C-BE6C-C241DDAA3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31536"/>
        <c:axId val="41737520"/>
        <c:axId val="95882736"/>
      </c:line3DChart>
      <c:catAx>
        <c:axId val="4173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37520"/>
        <c:crosses val="autoZero"/>
        <c:auto val="1"/>
        <c:lblAlgn val="ctr"/>
        <c:lblOffset val="100"/>
        <c:noMultiLvlLbl val="0"/>
      </c:catAx>
      <c:valAx>
        <c:axId val="4173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31536"/>
        <c:crosses val="autoZero"/>
        <c:crossBetween val="between"/>
      </c:valAx>
      <c:serAx>
        <c:axId val="9588273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37520"/>
        <c:crosses val="autoZero"/>
      </c:ser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AGOSTO 2021 FINAL (2).xlsx]DINAMICAS!TablaDinámica8</c:name>
    <c:fmtId val="3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DINAMICAS!$B$121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49-40C3-A9D4-F04DEFC167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49-40C3-A9D4-F04DEFC167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49-40C3-A9D4-F04DEFC167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49-40C3-A9D4-F04DEFC1671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349-40C3-A9D4-F04DEFC1671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349-40C3-A9D4-F04DEFC1671E}"/>
              </c:ext>
            </c:extLst>
          </c:dPt>
          <c:cat>
            <c:strRef>
              <c:f>DINAMICAS!$A$122:$A$128</c:f>
              <c:strCache>
                <c:ptCount val="6"/>
                <c:pt idx="0">
                  <c:v>Acompañamiento Juridico</c:v>
                </c:pt>
                <c:pt idx="1">
                  <c:v>Fortalecimiento Bomberil</c:v>
                </c:pt>
                <c:pt idx="2">
                  <c:v>Legislacion Bomberil</c:v>
                </c:pt>
                <c:pt idx="3">
                  <c:v>Otros</c:v>
                </c:pt>
                <c:pt idx="4">
                  <c:v>Queja contra Cuerpo de Bomberos</c:v>
                </c:pt>
                <c:pt idx="5">
                  <c:v>Solicitud de Informacion</c:v>
                </c:pt>
              </c:strCache>
            </c:strRef>
          </c:cat>
          <c:val>
            <c:numRef>
              <c:f>DINAMICAS!$B$122:$B$128</c:f>
              <c:numCache>
                <c:formatCode>General</c:formatCode>
                <c:ptCount val="6"/>
                <c:pt idx="0">
                  <c:v>25</c:v>
                </c:pt>
                <c:pt idx="1">
                  <c:v>34</c:v>
                </c:pt>
                <c:pt idx="2">
                  <c:v>23</c:v>
                </c:pt>
                <c:pt idx="3">
                  <c:v>21</c:v>
                </c:pt>
                <c:pt idx="4">
                  <c:v>9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2-4F62-80C1-1825D399D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481012</xdr:colOff>
      <xdr:row>0</xdr:row>
      <xdr:rowOff>95250</xdr:rowOff>
    </xdr:from>
    <xdr:to>
      <xdr:col>9</xdr:col>
      <xdr:colOff>481012</xdr:colOff>
      <xdr:row>12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504825</xdr:colOff>
      <xdr:row>13</xdr:row>
      <xdr:rowOff>161926</xdr:rowOff>
    </xdr:from>
    <xdr:to>
      <xdr:col>9</xdr:col>
      <xdr:colOff>323850</xdr:colOff>
      <xdr:row>26</xdr:row>
      <xdr:rowOff>180976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542925</xdr:colOff>
      <xdr:row>27</xdr:row>
      <xdr:rowOff>171450</xdr:rowOff>
    </xdr:from>
    <xdr:to>
      <xdr:col>9</xdr:col>
      <xdr:colOff>276225</xdr:colOff>
      <xdr:row>40</xdr:row>
      <xdr:rowOff>142875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566737</xdr:colOff>
      <xdr:row>41</xdr:row>
      <xdr:rowOff>133350</xdr:rowOff>
    </xdr:from>
    <xdr:to>
      <xdr:col>9</xdr:col>
      <xdr:colOff>566737</xdr:colOff>
      <xdr:row>55</xdr:row>
      <xdr:rowOff>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623887</xdr:colOff>
      <xdr:row>56</xdr:row>
      <xdr:rowOff>28575</xdr:rowOff>
    </xdr:from>
    <xdr:to>
      <xdr:col>9</xdr:col>
      <xdr:colOff>381000</xdr:colOff>
      <xdr:row>68</xdr:row>
      <xdr:rowOff>66675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14287</xdr:colOff>
      <xdr:row>69</xdr:row>
      <xdr:rowOff>104775</xdr:rowOff>
    </xdr:from>
    <xdr:to>
      <xdr:col>10</xdr:col>
      <xdr:colOff>14287</xdr:colOff>
      <xdr:row>82</xdr:row>
      <xdr:rowOff>161925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757237</xdr:colOff>
      <xdr:row>91</xdr:row>
      <xdr:rowOff>171450</xdr:rowOff>
    </xdr:from>
    <xdr:to>
      <xdr:col>11</xdr:col>
      <xdr:colOff>123825</xdr:colOff>
      <xdr:row>106</xdr:row>
      <xdr:rowOff>57150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176212</xdr:colOff>
      <xdr:row>114</xdr:row>
      <xdr:rowOff>123825</xdr:rowOff>
    </xdr:from>
    <xdr:to>
      <xdr:col>10</xdr:col>
      <xdr:colOff>176212</xdr:colOff>
      <xdr:row>128</xdr:row>
      <xdr:rowOff>171450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PQRSD%20AGOSTO%202021%20ALEJAND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QRSD ABRIL"/>
      <sheetName val="Hoja1"/>
      <sheetName val="ALEJANDRA"/>
      <sheetName val="Dinámicas"/>
    </sheetNames>
    <sheetDataSet>
      <sheetData sheetId="0"/>
      <sheetData sheetId="1"/>
      <sheetData sheetId="2"/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4456.693014351855" createdVersion="6" refreshedVersion="6" minRefreshableVersion="3" recordCount="137">
  <cacheSource type="worksheet">
    <worksheetSource ref="A1:X138" sheet="Base de datos"/>
  </cacheSource>
  <cacheFields count="24">
    <cacheField name="Canal Oficial de Entrada" numFmtId="0">
      <sharedItems count="1">
        <s v="Canal Escrito"/>
      </sharedItems>
    </cacheField>
    <cacheField name="Canal de Atención" numFmtId="0">
      <sharedItems count="4">
        <s v="Correo Atención Ciudadano"/>
        <s v="Formato Electronico"/>
        <s v="Correo Institucional"/>
        <s v="Radicación Directa"/>
      </sharedItems>
    </cacheField>
    <cacheField name="Departamento" numFmtId="0">
      <sharedItems count="24">
        <s v="Guaviare"/>
        <s v="Cundinamarca"/>
        <s v="Caldas"/>
        <s v="Magdalena"/>
        <s v="Huila"/>
        <s v="Risaralda"/>
        <s v="Antioquia"/>
        <s v="Nariño"/>
        <s v="Norte de Santander"/>
        <s v="Santander"/>
        <s v="Cauca"/>
        <s v="Boyacá"/>
        <s v="San Andres y Providencia"/>
        <s v="Bolívar"/>
        <s v="Caquetá"/>
        <s v="Casanare"/>
        <s v="Quindío"/>
        <s v="Tolima"/>
        <s v="No Evidencia"/>
        <s v="Vichada"/>
        <s v="Meta"/>
        <s v="Valle del Cauca"/>
        <s v="La Guajira"/>
        <s v="Cesar"/>
      </sharedItems>
    </cacheField>
    <cacheField name="Peticionario" numFmtId="0">
      <sharedItems/>
    </cacheField>
    <cacheField name="Naturaleza jurídica del peticionario" numFmtId="0">
      <sharedItems count="6">
        <s v="Entidad Bomberil"/>
        <s v="entidad territorial"/>
        <s v="Persona Natural"/>
        <s v="Entidad Publica"/>
        <s v="Persona Juridica"/>
        <s v="Anonima"/>
      </sharedItems>
    </cacheField>
    <cacheField name="Tema de Consulta" numFmtId="0">
      <sharedItems count="6">
        <s v="Fortalecimiento Bomberil"/>
        <s v="Acompañamiento Juridico"/>
        <s v="Otros"/>
        <s v="Legislacion Bomberil"/>
        <s v="Solicitud de Informacion"/>
        <s v="Queja contra Cuerpo de Bomberos"/>
      </sharedItems>
    </cacheField>
    <cacheField name="Asunto" numFmtId="0">
      <sharedItems longText="1"/>
    </cacheField>
    <cacheField name="Responsable" numFmtId="0">
      <sharedItems/>
    </cacheField>
    <cacheField name="Área" numFmtId="0">
      <sharedItems containsBlank="1"/>
    </cacheField>
    <cacheField name="Dependencia" numFmtId="0">
      <sharedItems count="3">
        <s v="SUBDIRECCIÓN ESTRATÉGICA Y DE COORDINACIÓN BOMBERIL "/>
        <s v="SUBDIRECCIÓN ADMINISTRATIVA Y FINANCIERA "/>
        <s v="DIRECCION GENERAL"/>
      </sharedItems>
    </cacheField>
    <cacheField name="Tipo de petición" numFmtId="0">
      <sharedItems count="6">
        <s v=" PETICION DE INTERES GENERAL"/>
        <s v=" PETICION DE DOCUMENTOS E INFORMACION"/>
        <s v=" PETICION ENTRE AUTORIDADES"/>
        <s v=" PETICIÓN DE INTERES PARTICULAR"/>
        <s v=" CONSULTA"/>
        <s v=" DENUNCIA"/>
      </sharedItems>
    </cacheField>
    <cacheField name="Tiempo de respuesta legal" numFmtId="0">
      <sharedItems containsString="0" containsBlank="1" containsNumber="1" containsInteger="1" minValue="10" maxValue="35"/>
    </cacheField>
    <cacheField name="RADICADO" numFmtId="0">
      <sharedItems/>
    </cacheField>
    <cacheField name="Fecha Radicación" numFmtId="0">
      <sharedItems/>
    </cacheField>
    <cacheField name="Número de salida" numFmtId="1">
      <sharedItems containsBlank="1" containsMixedTypes="1" containsNumber="1" containsInteger="1" minValue="20211200000943" maxValue="20213700023091"/>
    </cacheField>
    <cacheField name="Fecha de salida" numFmtId="165">
      <sharedItems containsNonDate="0" containsDate="1" containsString="0" containsBlank="1" minDate="2021-05-09T00:00:00" maxDate="2021-09-07T00:00:00"/>
    </cacheField>
    <cacheField name="Tiempo de atención" numFmtId="0">
      <sharedItems containsBlank="1" containsMixedTypes="1" containsNumber="1" containsInteger="1" minValue="1" maxValue="20"/>
    </cacheField>
    <cacheField name="Estado" numFmtId="0">
      <sharedItems count="5">
        <s v="En proceso"/>
        <s v="Cumplido"/>
        <s v="Vencido"/>
        <s v="Cumplido "/>
        <s v="En proceso "/>
      </sharedItems>
    </cacheField>
    <cacheField name="Observaciones" numFmtId="0">
      <sharedItems containsBlank="1" longText="1"/>
    </cacheField>
    <cacheField name="FECHA DIGITALIZACIÓN DOCUMENTO DE RESPUESTA" numFmtId="14">
      <sharedItems containsNonDate="0" containsDate="1" containsString="0" containsBlank="1" minDate="2021-07-29T00:00:00" maxDate="2021-09-18T00:00:00"/>
    </cacheField>
    <cacheField name="TIPO DE DOCUMENTO SALIDA" numFmtId="0">
      <sharedItems containsBlank="1"/>
    </cacheField>
    <cacheField name="ENVIAR POR CORREO ELECTRÓNICO" numFmtId="0">
      <sharedItems containsBlank="1"/>
    </cacheField>
    <cacheField name="ENVIAR POR CORREO TERRESTRE #PLANILLA" numFmtId="0">
      <sharedItems containsBlank="1"/>
    </cacheField>
    <cacheField name="OBSERVACIONES ATENCIÓN CIUDADAN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">
  <r>
    <x v="0"/>
    <x v="0"/>
    <x v="0"/>
    <s v=" CUERPO DE BOMBEROS VOLUNTARIOS EL RETORNO - GUAVIARE"/>
    <x v="0"/>
    <x v="0"/>
    <s v=" CAC: informacion"/>
    <s v=" Jiud Magnoly Gaviria Narvaez"/>
    <s v="FORTALECIMIENTO BOMBERIL"/>
    <x v="0"/>
    <x v="0"/>
    <n v="30"/>
    <s v=" 20213800097122"/>
    <s v=" 2021-08-19 15:36:54.696333"/>
    <m/>
    <m/>
    <m/>
    <x v="0"/>
    <m/>
    <m/>
    <m/>
    <m/>
    <m/>
    <s v="a la fecha 02/09/2021 lleva 10 dias "/>
  </r>
  <r>
    <x v="0"/>
    <x v="0"/>
    <x v="1"/>
    <s v=" CUERPO DE BOMBEROS VOLUNTARIOS DE MELGAR"/>
    <x v="0"/>
    <x v="0"/>
    <s v=" CAC: SOLICITUD DE APOYO PARA REALIZAR LAS TABLAS DE RETENCION DOCUMENTAL DEL CUERPO DE BOMBEROS DE MELGAR TOLIMA"/>
    <s v=" JHON WARNER PAZ MURCIA"/>
    <s v="GESTIÓN DOCUMENTAL "/>
    <x v="1"/>
    <x v="0"/>
    <n v="30"/>
    <s v=" 20213800097372"/>
    <s v=" 2021-08-20 10:52:45.982278"/>
    <m/>
    <m/>
    <m/>
    <x v="0"/>
    <m/>
    <m/>
    <m/>
    <m/>
    <m/>
    <s v="a la fecha 02/09/2021 lleva 10 dias  "/>
  </r>
  <r>
    <x v="0"/>
    <x v="0"/>
    <x v="2"/>
    <s v=" COMITE MUNICIPAL MANIZALES"/>
    <x v="1"/>
    <x v="0"/>
    <s v=" CAC: Solicitud de CofinanciaciÃ³n - AlcaldÃ­a de Manizales"/>
    <s v=" Jairo Soto Gil"/>
    <s v="SUBDIRECCIÓN ESTRATÉGICA Y DE COORDINACIÓN BOMBERIL "/>
    <x v="0"/>
    <x v="0"/>
    <n v="30"/>
    <s v=" 20213800097382"/>
    <s v=" 2021-08-20 11:12:02.641126"/>
    <m/>
    <m/>
    <m/>
    <x v="0"/>
    <m/>
    <m/>
    <m/>
    <m/>
    <m/>
    <s v="a la fecha 02/09/2021  lleva 10 dias  "/>
  </r>
  <r>
    <x v="0"/>
    <x v="0"/>
    <x v="3"/>
    <s v=" BIANOR RAFAEL PABÃ³N CANTILLO"/>
    <x v="2"/>
    <x v="0"/>
    <s v=" CAC: Derecho de PeticiÃ³n"/>
    <s v=" Jorge Restrepo Sanguino"/>
    <s v="Formulación, Actualización y Acompañamiento Normativo y Operativo"/>
    <x v="0"/>
    <x v="0"/>
    <n v="30"/>
    <s v=" 20213800097402"/>
    <s v=" 2021-08-20 11:29:36.462732"/>
    <m/>
    <m/>
    <m/>
    <x v="0"/>
    <m/>
    <m/>
    <m/>
    <m/>
    <m/>
    <s v="a la fecha 06/09/2021  lleva 10 días "/>
  </r>
  <r>
    <x v="0"/>
    <x v="0"/>
    <x v="3"/>
    <s v=" CUERPO DE BOMBEROS VOLUNTARIOS DE PIVIJAY MAGDALENA"/>
    <x v="0"/>
    <x v="0"/>
    <s v=" CAC: DOCUMENTACIÃ“N SOLICITADA"/>
    <s v=" Melba Vidal"/>
    <s v="Inspección, Vigilancia y Control"/>
    <x v="0"/>
    <x v="0"/>
    <n v="30"/>
    <s v=" 20213800097412"/>
    <s v=" 2021-08-20 12:07:22.274917"/>
    <m/>
    <m/>
    <m/>
    <x v="0"/>
    <m/>
    <m/>
    <m/>
    <m/>
    <m/>
    <s v="a la fecha 06/09/2021  lleva 10 días "/>
  </r>
  <r>
    <x v="0"/>
    <x v="0"/>
    <x v="4"/>
    <s v=" CUERPOS DE BOMBEROS DE COLOMBIA - HUILA"/>
    <x v="0"/>
    <x v="0"/>
    <s v=" CAC: enviÃ³ de proyecto de bomberos Colombia Huila"/>
    <s v=" Jiud Magnoly Gaviria Narvaez"/>
    <s v="FORTALECIMIENTO BOMBERIL"/>
    <x v="0"/>
    <x v="0"/>
    <n v="30"/>
    <s v=" 20213800097472"/>
    <s v=" 2021-08-20 13:08:36.112379"/>
    <m/>
    <m/>
    <m/>
    <x v="0"/>
    <m/>
    <m/>
    <m/>
    <m/>
    <m/>
    <s v="a la fecha 06/09/2021  lleva 10 días "/>
  </r>
  <r>
    <x v="0"/>
    <x v="0"/>
    <x v="5"/>
    <s v=" CUERPO DE BOMBEROS OFICIALES DE DOSQUEBRADAS"/>
    <x v="0"/>
    <x v="0"/>
    <s v=" CAC: Respuesta automÃ¡tica: Oficio No. 108 Bomberos Dosquebradas"/>
    <s v=" Jiud Magnoly Gaviria Narvaez"/>
    <s v="FORTALECIMIENTO BOMBERIL"/>
    <x v="0"/>
    <x v="0"/>
    <n v="30"/>
    <s v=" 20213800097492"/>
    <s v=" 2021-08-20 13:19:30.730513"/>
    <m/>
    <m/>
    <m/>
    <x v="0"/>
    <m/>
    <m/>
    <m/>
    <m/>
    <m/>
    <m/>
  </r>
  <r>
    <x v="0"/>
    <x v="1"/>
    <x v="1"/>
    <s v=" Yeison Fernando Montoya Puerta"/>
    <x v="2"/>
    <x v="1"/>
    <s v=" Apostillar Diploma"/>
    <s v=" Jorge Restrepo Sanguino"/>
    <s v="Formulación, Actualización y Acompañamiento Normativo y Operativo"/>
    <x v="0"/>
    <x v="1"/>
    <n v="30"/>
    <s v=" 20219000097532"/>
    <s v=" 2021-08-20 14:46:11"/>
    <m/>
    <d v="2021-09-01T00:00:00"/>
    <s v="8 dias"/>
    <x v="1"/>
    <s v="SE DIO RESPUESTA MEDIANTE CORREO ELECTRÓNICO EL 01/09/2021"/>
    <m/>
    <m/>
    <m/>
    <m/>
    <s v="no se evidencia documento de respuesta."/>
  </r>
  <r>
    <x v="0"/>
    <x v="2"/>
    <x v="3"/>
    <s v=" ALCALDIA MUNICIPAL EL PIÃ‘ON MAGDALENA"/>
    <x v="1"/>
    <x v="2"/>
    <s v=" CI: Traslado solicitud EXT_S21-00068591-PQRSD-066596-PQR."/>
    <s v=" Jorge Restrepo Sanguino"/>
    <s v="Formulación, Actualización y Acompañamiento Normativo y Operativo"/>
    <x v="0"/>
    <x v="0"/>
    <n v="30"/>
    <s v=" 20213800097542"/>
    <s v=" 2021-08-20 16:53:16.025949"/>
    <n v="20212050095131"/>
    <d v="2021-08-24T00:00:00"/>
    <s v="2 dias"/>
    <x v="1"/>
    <m/>
    <d v="2021-08-24T00:00:00"/>
    <s v="PDF"/>
    <s v="SI"/>
    <m/>
    <m/>
  </r>
  <r>
    <x v="0"/>
    <x v="0"/>
    <x v="6"/>
    <s v=" CUERPO DE BOMBEROS VOLUNTARIOS DE SANTAFE DE ANTIOQUIA"/>
    <x v="0"/>
    <x v="1"/>
    <s v=" CAC: Solicitud de grabaciÃ³n y acta de reuniÃ³n virtual 5/08/2021"/>
    <s v=" Cristian Fernando Salcedo Rueda"/>
    <s v="Inspección, Vigilancia y Control"/>
    <x v="0"/>
    <x v="1"/>
    <n v="30"/>
    <s v=" 20213800097592"/>
    <s v=" 2021-08-23 10:54:48.080534"/>
    <m/>
    <m/>
    <m/>
    <x v="0"/>
    <m/>
    <m/>
    <m/>
    <m/>
    <m/>
    <s v=" a la fecha 06/09/2021 lleva 9 dias "/>
  </r>
  <r>
    <x v="0"/>
    <x v="0"/>
    <x v="6"/>
    <s v=" ALCALDIA SANTA FE DE ANTIOQUIA ANTIOQUIA"/>
    <x v="1"/>
    <x v="3"/>
    <s v=" CAC: SOLICITUD DE VISITA DE VERIFICACION CONDICIONES DE OPERATIVIDAD BOMBEROS SANTA FE DE ANTIOQUIA"/>
    <s v=" Melba Vidal"/>
    <s v="Inspección, Vigilancia y Control"/>
    <x v="0"/>
    <x v="0"/>
    <n v="30"/>
    <s v=" 20213800097612"/>
    <s v=" 2021-08-23 11:16:34.486722"/>
    <m/>
    <m/>
    <m/>
    <x v="0"/>
    <m/>
    <m/>
    <m/>
    <m/>
    <m/>
    <s v="a la fecha 06/09/2021 lleva 9 dias "/>
  </r>
  <r>
    <x v="0"/>
    <x v="0"/>
    <x v="7"/>
    <s v=" ANDREA CUMBAL"/>
    <x v="2"/>
    <x v="0"/>
    <s v=" CAC: sin respuesta bomberos Cuspud- Carlosama"/>
    <s v=" Melba Vidal"/>
    <s v="Inspección, Vigilancia y Control"/>
    <x v="0"/>
    <x v="0"/>
    <n v="30"/>
    <s v=" 20213800097662"/>
    <s v=" 2021-08-23 11:52:22.73284"/>
    <m/>
    <m/>
    <m/>
    <x v="0"/>
    <m/>
    <m/>
    <m/>
    <m/>
    <m/>
    <s v="a la fecha 06/09/2021 lleva 9 dias "/>
  </r>
  <r>
    <x v="0"/>
    <x v="0"/>
    <x v="1"/>
    <s v=" FRANCISCO JAVIER GAMBOA PEDRAZA"/>
    <x v="2"/>
    <x v="1"/>
    <s v=" CAC: Radicado peticiÃ³n"/>
    <s v=" Camilo Portilla Quelal"/>
    <s v="Formulación, Actualización y Acompañamiento Normativo y Operativo"/>
    <x v="0"/>
    <x v="0"/>
    <n v="30"/>
    <s v=" 20213800097672"/>
    <s v=" 2021-08-23 11:55:52.726064"/>
    <m/>
    <m/>
    <m/>
    <x v="0"/>
    <m/>
    <m/>
    <m/>
    <m/>
    <m/>
    <s v="a la fecha 06/09/2021 lleva 10 dias "/>
  </r>
  <r>
    <x v="0"/>
    <x v="0"/>
    <x v="8"/>
    <s v=" CUERPO DE BOMBEROS VOLUNTARIOS DE SAN VICENTE DE CHUCURI"/>
    <x v="0"/>
    <x v="4"/>
    <s v=" CAC: SOLICITUD DE INFORMACIÃ“N"/>
    <s v=" Jiud Magnoly Gaviria Narvaez"/>
    <s v="FORTALECIMIENTO BOMBERIL"/>
    <x v="0"/>
    <x v="0"/>
    <n v="30"/>
    <s v=" 20213800097722"/>
    <s v=" 2021-08-23 12:57:00.365348"/>
    <m/>
    <m/>
    <m/>
    <x v="0"/>
    <m/>
    <m/>
    <m/>
    <m/>
    <m/>
    <s v="a la fecha 06/09/2021 lleva 10 dias "/>
  </r>
  <r>
    <x v="0"/>
    <x v="0"/>
    <x v="2"/>
    <s v=" GOBERNACIÃ“N DE CALDAS"/>
    <x v="3"/>
    <x v="4"/>
    <s v=" CAC: SOLICITUD DE INFORMACIÃ“N"/>
    <s v=" Jorge Restrepo Sanguino"/>
    <s v="Formulación, Actualización y Acompañamiento Normativo y Operativo"/>
    <x v="0"/>
    <x v="0"/>
    <n v="30"/>
    <s v=" 20213800097762"/>
    <s v=" 2021-08-23 15:16:02.291313"/>
    <n v="20212050095641"/>
    <m/>
    <m/>
    <x v="0"/>
    <m/>
    <m/>
    <m/>
    <m/>
    <m/>
    <s v="no se evidencia imagen de salida "/>
  </r>
  <r>
    <x v="0"/>
    <x v="0"/>
    <x v="9"/>
    <s v=" CUERPO DE BOMBEROS VOLUNTARIOS DE SURATA - SANTANDER"/>
    <x v="0"/>
    <x v="4"/>
    <s v=" CAC: Concepto"/>
    <s v=" Juan Gabriel Parra"/>
    <s v="Formulación, Actualización y Acompañamiento Normativo y Operativo"/>
    <x v="0"/>
    <x v="1"/>
    <n v="30"/>
    <s v=" 20213800097772"/>
    <s v=" 2021-08-23 15:19:01.55538"/>
    <m/>
    <m/>
    <m/>
    <x v="0"/>
    <m/>
    <m/>
    <m/>
    <m/>
    <m/>
    <s v="a la fecha 06/09/2021 lleva 9 dias "/>
  </r>
  <r>
    <x v="0"/>
    <x v="2"/>
    <x v="10"/>
    <s v=" DELEGACION DEPARTAMENTAL BOMBEROS DEL CAUCA"/>
    <x v="0"/>
    <x v="2"/>
    <s v=" CI. ENVIO PLAN DE ACCION DEPARTAMENTO DEL CAUCA"/>
    <s v=" Jiud Magnoly Gaviria Narvaez"/>
    <s v="FORTALECIMIENTO BOMBERIL"/>
    <x v="0"/>
    <x v="0"/>
    <n v="30"/>
    <s v=" 20213800097802"/>
    <s v=" 2021-08-23 15:28:55.835271"/>
    <m/>
    <m/>
    <m/>
    <x v="0"/>
    <m/>
    <m/>
    <m/>
    <m/>
    <m/>
    <s v="a la fecha 06/09/2021 lleva 9 dias "/>
  </r>
  <r>
    <x v="0"/>
    <x v="0"/>
    <x v="6"/>
    <s v=" GOBERNACION DE ANTIOQUIA SECRETARIA DE GOBIERNO PAZ Y NO VIOLENCIA"/>
    <x v="1"/>
    <x v="2"/>
    <s v=" CAC: Solicitud visita de inspecciÃ³n del CBV de Santa Fe de Antioquia."/>
    <s v=" Melba Vidal"/>
    <s v="Inspección, Vigilancia y Control"/>
    <x v="0"/>
    <x v="0"/>
    <n v="30"/>
    <s v=" 20213800097832"/>
    <s v=" 2021-08-23 15:38:19.723729"/>
    <m/>
    <m/>
    <m/>
    <x v="0"/>
    <m/>
    <m/>
    <m/>
    <m/>
    <m/>
    <s v="a la fecha 06/09/2021 lleva 9 dias "/>
  </r>
  <r>
    <x v="0"/>
    <x v="0"/>
    <x v="11"/>
    <s v=" CUERPO DE BOMBEROS VOLUNTARIOS DE VILLA DE LEYVA"/>
    <x v="0"/>
    <x v="1"/>
    <s v=" CAC: Denuncia por negligencia"/>
    <s v=" Camilo Portilla Quelal"/>
    <s v="Formulación, Actualización y Acompañamiento Normativo y Operativo"/>
    <x v="0"/>
    <x v="0"/>
    <n v="30"/>
    <s v=" 20213800097842"/>
    <s v=" 2021-08-23 15:42:28.198475"/>
    <m/>
    <m/>
    <m/>
    <x v="0"/>
    <m/>
    <m/>
    <m/>
    <m/>
    <m/>
    <s v="a la fecha 06/09/2021 lleva 9 dias "/>
  </r>
  <r>
    <x v="0"/>
    <x v="0"/>
    <x v="1"/>
    <s v=" MARCELA GAMBOA"/>
    <x v="2"/>
    <x v="1"/>
    <s v=" CAC: Queja para el subteniente Cristian Quiroga"/>
    <s v=" Camilo Portilla Quelal"/>
    <s v="Formulación, Actualización y Acompañamiento Normativo y Operativo"/>
    <x v="0"/>
    <x v="0"/>
    <n v="30"/>
    <s v=" 20213800097872"/>
    <s v=" 2021-08-23 15:58:35.487353"/>
    <m/>
    <m/>
    <m/>
    <x v="0"/>
    <m/>
    <m/>
    <m/>
    <m/>
    <m/>
    <s v="a la fecha 06/09/2021 lleva 9 dias "/>
  </r>
  <r>
    <x v="0"/>
    <x v="0"/>
    <x v="10"/>
    <s v=" ASISTENTE COMANDANTE BOMBEROS POPAYAN"/>
    <x v="0"/>
    <x v="0"/>
    <s v=" CAC: SOLICITUD BOMBEROS POPAYÃN"/>
    <s v=" Luis Alberto Valencia Pulido"/>
    <s v="Área Cenrtral de Referencia Bomberil"/>
    <x v="0"/>
    <x v="1"/>
    <n v="30"/>
    <s v=" 20213800097962"/>
    <s v=" 2021-08-23 16:35:03.344854"/>
    <m/>
    <m/>
    <s v="9 dias"/>
    <x v="1"/>
    <s v="Se da respuesta a través de correo electrónico el día 03/09/2021"/>
    <m/>
    <m/>
    <m/>
    <m/>
    <s v="no se evidencia imagen de salida "/>
  </r>
  <r>
    <x v="0"/>
    <x v="0"/>
    <x v="1"/>
    <s v=" CUERPO DE BOMBEROS VOLUNTARIOS DE SOACHA"/>
    <x v="0"/>
    <x v="1"/>
    <s v=" CAC: Solicitud acompaÃ±amiento jurÃ­dico"/>
    <s v=" Ronny Estiven Romero Velandia"/>
    <s v="Formulación, Actualización y Acompañamiento Normativo y Operativo"/>
    <x v="0"/>
    <x v="0"/>
    <n v="30"/>
    <s v=" 20213800097972"/>
    <s v=" 2021-08-23 16:38:56.435878"/>
    <m/>
    <m/>
    <s v="1  dia"/>
    <x v="1"/>
    <s v="SE DIO RESPUESTA POR CORREO ELECTRÓNICO DESDE ATENCIÓN CIUDADANO"/>
    <m/>
    <m/>
    <m/>
    <m/>
    <s v="no se evidencia imagen de salida "/>
  </r>
  <r>
    <x v="0"/>
    <x v="0"/>
    <x v="10"/>
    <s v=" CONTRALORIA DELEGADA PARA EL SECTOR DE INFRAESTRUTURA BETZAIDA CUERO PONCE."/>
    <x v="3"/>
    <x v="4"/>
    <s v=" CAC: Segunda ReiteraciÃ³n Solicitud InformaciÃ³n - Proceso AtenciÃ³n Denuncia 2021-208386-82111-D, con Radicado 2021ER0046570 del 19/04/2021."/>
    <s v=" Alvaro Perez"/>
    <s v="Contratación "/>
    <x v="1"/>
    <x v="2"/>
    <n v="10"/>
    <s v=" 20213800097992"/>
    <s v=" 2021-08-23 16:50:28.572735"/>
    <n v="20213000022731"/>
    <d v="2021-08-24T00:00:00"/>
    <s v="1 dia"/>
    <x v="1"/>
    <m/>
    <m/>
    <m/>
    <m/>
    <m/>
    <s v="no se evidencia imagen de salida "/>
  </r>
  <r>
    <x v="0"/>
    <x v="0"/>
    <x v="1"/>
    <s v=" ISELE PAOLA TOSCANO RIVERO"/>
    <x v="2"/>
    <x v="4"/>
    <s v=" CAC: Cargo administrativo"/>
    <s v=" Juan Gabriel Parra"/>
    <s v="Formulación, Actualización y Acompañamiento Normativo y Operativo"/>
    <x v="0"/>
    <x v="1"/>
    <n v="35"/>
    <s v=" 20213800098002"/>
    <s v=" 2021-08-23 17:07:00.853833"/>
    <m/>
    <m/>
    <m/>
    <x v="0"/>
    <m/>
    <m/>
    <m/>
    <m/>
    <m/>
    <s v="a la fecha 06/09/2021 lleva 9  dias "/>
  </r>
  <r>
    <x v="0"/>
    <x v="0"/>
    <x v="12"/>
    <s v=" BOMBEROS SAN ANDRES"/>
    <x v="0"/>
    <x v="0"/>
    <s v=" CAC: CONTRATOS PARA REVISIÃ“N Y CORRECIÃ“N SI ES NECESARIO -BOMBEROS SAN ANDRES"/>
    <s v=" Jorge Restrepo Sanguino"/>
    <s v="Formulación, Actualización y Acompañamiento Normativo y Operativo"/>
    <x v="0"/>
    <x v="0"/>
    <n v="30"/>
    <s v=" 20213800098132"/>
    <s v=" 2021-08-24 11:11:32.889113"/>
    <m/>
    <m/>
    <m/>
    <x v="0"/>
    <m/>
    <m/>
    <m/>
    <m/>
    <m/>
    <s v=" a la fecha 06/09/2021 lleva 9 dias "/>
  </r>
  <r>
    <x v="0"/>
    <x v="0"/>
    <x v="2"/>
    <s v=" GOBERNACIÃ³N DE CALDAS"/>
    <x v="1"/>
    <x v="4"/>
    <s v=" CAC: SOLICITUD DE INFORMACIÃ“N"/>
    <s v=" Camilo Portilla Quelal"/>
    <s v="Formulación, Actualización y Acompañamiento Normativo y Operativo"/>
    <x v="0"/>
    <x v="3"/>
    <n v="30"/>
    <s v=" 20213800098202"/>
    <s v=" 2021-08-24 13:24:17.026377"/>
    <m/>
    <m/>
    <m/>
    <x v="0"/>
    <m/>
    <m/>
    <m/>
    <m/>
    <m/>
    <s v=" a la fecha 06/09/2021 lleva 8 dias "/>
  </r>
  <r>
    <x v="0"/>
    <x v="0"/>
    <x v="6"/>
    <s v=" SECRETARÃA DE GOBIERNO CALDAS - ANTIOQUIA"/>
    <x v="1"/>
    <x v="2"/>
    <s v=" CAC. SOLICITUD DE AUTORIZACIÃ“N"/>
    <s v=" Camilo Portilla Quelal"/>
    <s v="Formulación, Actualización y Acompañamiento Normativo y Operativo"/>
    <x v="0"/>
    <x v="3"/>
    <n v="30"/>
    <s v=" 20213800098262"/>
    <s v=" 2021-08-24 15:54:22.225168"/>
    <m/>
    <m/>
    <m/>
    <x v="0"/>
    <m/>
    <m/>
    <m/>
    <m/>
    <m/>
    <s v=" a la fecha 06/09/2021 lleva 8 dias "/>
  </r>
  <r>
    <x v="0"/>
    <x v="0"/>
    <x v="2"/>
    <s v=" BERTHA LUCÃ­A MURILLO CARDONA"/>
    <x v="1"/>
    <x v="4"/>
    <s v=" CAC: SOLICITUD DE INFORMACIÃ“N"/>
    <s v=" Jorge Restrepo Sanguino"/>
    <s v="Formulación, Actualización y Acompañamiento Normativo y Operativo"/>
    <x v="0"/>
    <x v="0"/>
    <n v="30"/>
    <s v=" 20213800098382"/>
    <s v=" 2021-08-24 17:08:28.809155"/>
    <n v="20212050095641"/>
    <m/>
    <m/>
    <x v="0"/>
    <s v="no se evidencia ningun tipo de documento de salida "/>
    <m/>
    <m/>
    <m/>
    <m/>
    <s v=" ala fecha 06/09/2021 lleva 8 dias"/>
  </r>
  <r>
    <x v="0"/>
    <x v="0"/>
    <x v="13"/>
    <s v=" DELEGACION DEPARTAMENTAL DE BOMBEROS DE BOLIVAR"/>
    <x v="0"/>
    <x v="1"/>
    <s v=" CAC: Solicitud de aclaraciÃ³n sobre aplicaciÃ³n de la norma bomberil."/>
    <s v=" Jorge Restrepo Sanguino"/>
    <s v="Formulación, Actualización y Acompañamiento Normativo y Operativo"/>
    <x v="0"/>
    <x v="0"/>
    <n v="30"/>
    <s v=" 20213800098412"/>
    <s v=" 2021-08-24 17:14:29.473731"/>
    <m/>
    <m/>
    <m/>
    <x v="0"/>
    <m/>
    <m/>
    <m/>
    <m/>
    <m/>
    <s v=" ala fecha 06/09/2021 lleva 8 dias"/>
  </r>
  <r>
    <x v="0"/>
    <x v="1"/>
    <x v="1"/>
    <s v=" JUAN MANUEL ACOSTA AYA"/>
    <x v="2"/>
    <x v="0"/>
    <s v=" FE. Sr Comandante del Cuerpo de Bomberos: Por medio de la presente, le hago una solicitud formal para que considere permitirme tomar el CURSO DE PRIMEROS AUXILIOS."/>
    <s v=" Mauricio Delgado Perdomo"/>
    <s v="Proceso de Educación "/>
    <x v="0"/>
    <x v="0"/>
    <n v="30"/>
    <s v=" 20219000098432"/>
    <s v=" 2021-08-24 19:05:28"/>
    <m/>
    <m/>
    <m/>
    <x v="1"/>
    <m/>
    <d v="2021-08-25T00:00:00"/>
    <m/>
    <s v="SI"/>
    <m/>
    <s v="a la fecha 06/09/2021  lleva 8 dias "/>
  </r>
  <r>
    <x v="0"/>
    <x v="0"/>
    <x v="13"/>
    <s v=" VEEDURIA CENTRO NACIONAL DE INVESTIGACIÃ³N"/>
    <x v="1"/>
    <x v="2"/>
    <s v=" CAC: Derecho de PeticiÃ³n"/>
    <s v=" Alvaro Perez"/>
    <s v="Contratación "/>
    <x v="1"/>
    <x v="1"/>
    <n v="30"/>
    <s v=" 20213800098462"/>
    <s v=" 2021-08-25 10:53:14.260065"/>
    <m/>
    <m/>
    <m/>
    <x v="0"/>
    <m/>
    <m/>
    <m/>
    <m/>
    <m/>
    <m/>
  </r>
  <r>
    <x v="0"/>
    <x v="0"/>
    <x v="3"/>
    <s v=" CUERPO DE BOMBEROS VOLUNTARIOS DE SANTA ANA - MAGDALENA"/>
    <x v="0"/>
    <x v="1"/>
    <s v=" CAC: SOLICITUD DE ACOMPAÃ‘AMIENTO BOMBEROS SANTA ANA MADGALENA"/>
    <s v=" Camilo Portilla Quelal"/>
    <s v="Formulación, Actualización y Acompañamiento Normativo y Operativo"/>
    <x v="0"/>
    <x v="0"/>
    <n v="30"/>
    <s v=" 20213800098482"/>
    <s v=" 2021-08-25 11:06:50.942409"/>
    <m/>
    <m/>
    <m/>
    <x v="0"/>
    <m/>
    <m/>
    <m/>
    <m/>
    <m/>
    <s v=" a la fecha 06/09/2021 lleva 8 dias"/>
  </r>
  <r>
    <x v="0"/>
    <x v="0"/>
    <x v="1"/>
    <s v=" JUZGADO 13 CIVIL MUNICIPAL - BOGOTÃ¡ - BOGOTÃ¡ D.C."/>
    <x v="1"/>
    <x v="1"/>
    <s v=" CAC: ADMISION TUTELA 2021-0667 DE ÃNGELA MARIA TÃ‰LLEZ BAUTISTA en su condiciÃ³n de Directora del establecimiento de educaciÃ³n denominado TINY EXPLORERS KIKDER GARTEN"/>
    <s v=" Jorge Restrepo Sanguino"/>
    <s v="Formulación, Actualización y Acompañamiento Normativo y Operativo"/>
    <x v="0"/>
    <x v="2"/>
    <n v="10"/>
    <s v=" 20213800098502"/>
    <s v=" 2021-08-25 11:19:18.083243"/>
    <n v="20212050095341"/>
    <m/>
    <m/>
    <x v="1"/>
    <m/>
    <m/>
    <s v="word"/>
    <m/>
    <m/>
    <s v=" no se evidencia documento  de salida firmado  "/>
  </r>
  <r>
    <x v="0"/>
    <x v="0"/>
    <x v="1"/>
    <s v=" NELSON MARTIN MANRIQUE FLOREZ"/>
    <x v="2"/>
    <x v="1"/>
    <s v=" CAC. Inspecciones de seguridad"/>
    <s v=" Jorge Restrepo Sanguino"/>
    <s v="Formulación, Actualización y Acompañamiento Normativo y Operativo"/>
    <x v="0"/>
    <x v="1"/>
    <n v="30"/>
    <s v=" 20213800098662"/>
    <s v=" 2021-08-25 16:58:27.173562"/>
    <m/>
    <m/>
    <m/>
    <x v="0"/>
    <m/>
    <m/>
    <m/>
    <m/>
    <m/>
    <s v="a la fecha 06/09/2021 lleva 8 dias "/>
  </r>
  <r>
    <x v="0"/>
    <x v="1"/>
    <x v="3"/>
    <s v=" Fabriani de JesÃºs AragÃ³n Cantillo"/>
    <x v="2"/>
    <x v="1"/>
    <s v=" FE. Maltratos y humillaciÃ³nes ah las unidades"/>
    <s v=" Camilo Portilla Quelal"/>
    <s v="Formulación, Actualización y Acompañamiento Normativo y Operativo"/>
    <x v="0"/>
    <x v="3"/>
    <n v="30"/>
    <s v=" 20219000098682"/>
    <s v=" 2021-08-26 07:10:43"/>
    <m/>
    <m/>
    <m/>
    <x v="0"/>
    <m/>
    <m/>
    <m/>
    <m/>
    <m/>
    <s v="a la fecha 06/09/2021 lleva 7 dias "/>
  </r>
  <r>
    <x v="0"/>
    <x v="0"/>
    <x v="14"/>
    <s v=" GOBERNACION DE CAQUETA SECRETARIA DE GOBIERNO"/>
    <x v="1"/>
    <x v="0"/>
    <s v=" CAC. DOCUMENTOS BOMB MORELIA."/>
    <s v=" Maicol Villarreal"/>
    <s v="Proceso de Educación "/>
    <x v="0"/>
    <x v="0"/>
    <n v="30"/>
    <s v=" 20213800098732"/>
    <s v=" 2021-08-26 09:02:08.154905"/>
    <n v="20212000022991"/>
    <d v="2021-08-31T00:00:00"/>
    <n v="2"/>
    <x v="1"/>
    <m/>
    <m/>
    <m/>
    <s v="SI"/>
    <m/>
    <s v="no se encuentra ningun tipo de documento de salida "/>
  </r>
  <r>
    <x v="0"/>
    <x v="0"/>
    <x v="6"/>
    <s v=" ALCALDIA GOMEZ PLATA SECRETARIA GENERAL GOBIERNO Y POSTCONFLICTO ANTIOQUIA"/>
    <x v="1"/>
    <x v="0"/>
    <s v=" CAC. SOLICITUD ENTREGA DE VEHICULO DE PLACAS OKZ414."/>
    <s v=" Julio Alejandro Chamorro Cabrera"/>
    <s v="Inspección, Vigilancia y Control"/>
    <x v="0"/>
    <x v="4"/>
    <n v="35"/>
    <s v=" 20213800098772"/>
    <s v=" 2021-08-26 10:11:41.511385"/>
    <m/>
    <m/>
    <m/>
    <x v="0"/>
    <m/>
    <m/>
    <m/>
    <m/>
    <m/>
    <s v="a la fecha 06/09/2021 lleva 7 dias "/>
  </r>
  <r>
    <x v="0"/>
    <x v="0"/>
    <x v="1"/>
    <s v=" LUZ MERY GALEANO ENRIQUEZ"/>
    <x v="4"/>
    <x v="2"/>
    <s v=" CAC. Derecho de peticiÃ³n 53958 UNIDAD ADMINISTRATIVA ESPECIAL DIRECCIÃ“N NACIONAL DE BOMBEROS."/>
    <s v=" Alvaro Perez"/>
    <s v="Contratación "/>
    <x v="1"/>
    <x v="0"/>
    <n v="30"/>
    <s v=" 20213800098782"/>
    <s v=" 2021-08-26 10:15:13.292017"/>
    <m/>
    <m/>
    <m/>
    <x v="0"/>
    <m/>
    <m/>
    <m/>
    <m/>
    <m/>
    <s v="a la fecha 06/09/2021 lleva 7 dias "/>
  </r>
  <r>
    <x v="0"/>
    <x v="2"/>
    <x v="11"/>
    <s v=" ALCALDIA SANTA SOFIA BOYACA"/>
    <x v="1"/>
    <x v="1"/>
    <s v=" CI. CreaciÃ³n Cuerpo de Bomberos Municipal â€“ Ley 1575 de 2012."/>
    <s v=" Camilo Portilla Quelal"/>
    <s v="Formulación, Actualización y Acompañamiento Normativo y Operativo"/>
    <x v="0"/>
    <x v="0"/>
    <n v="30"/>
    <s v=" 20213800098802"/>
    <s v=" 2021-08-26 10:37:03.95271"/>
    <m/>
    <m/>
    <m/>
    <x v="0"/>
    <m/>
    <m/>
    <m/>
    <m/>
    <m/>
    <s v=" ala fecha 06/09/2021 lleva 7 dias "/>
  </r>
  <r>
    <x v="0"/>
    <x v="0"/>
    <x v="1"/>
    <s v=" CONTRALORIA DELEGADA PARA RESPONSABILIDAD FISCAL"/>
    <x v="1"/>
    <x v="1"/>
    <s v=" CAC. 2021IE0069426 ReiteraciÃ³n registro SIRECI a entidades responsables."/>
    <s v=" Carlos Armando López Barrera"/>
    <s v="DIRECCIÓN GENERAL"/>
    <x v="2"/>
    <x v="2"/>
    <n v="10"/>
    <s v=" 20213800098862"/>
    <s v=" 2021-08-26 12:09:40.152168"/>
    <n v="20211200000943"/>
    <d v="2021-09-06T00:00:00"/>
    <n v="7"/>
    <x v="1"/>
    <m/>
    <d v="2021-09-06T00:00:00"/>
    <s v="word"/>
    <m/>
    <m/>
    <s v="no se encuentra ningun tipo de documento de salida "/>
  </r>
  <r>
    <x v="0"/>
    <x v="0"/>
    <x v="12"/>
    <s v=" CUERPO DE BOMBEROS VOLUNTARIOS DE SAN ANDRES ISLA"/>
    <x v="0"/>
    <x v="2"/>
    <s v=" CAC. Solicitud de apoyo."/>
    <s v=" Jairo Soto Gil"/>
    <s v="SUBDIRECCIÓN ESTRATÉGICA Y DE COORDINACIÓN BOMBERIL "/>
    <x v="0"/>
    <x v="0"/>
    <n v="30"/>
    <s v=" 20213800099032"/>
    <s v=" 2021-08-26 16:42:23.813478"/>
    <m/>
    <m/>
    <m/>
    <x v="0"/>
    <m/>
    <m/>
    <m/>
    <m/>
    <m/>
    <s v="a la fecha 06/09/2021 lleva 7 dias "/>
  </r>
  <r>
    <x v="0"/>
    <x v="1"/>
    <x v="11"/>
    <s v=" JUAN DE DIOS POVEDA"/>
    <x v="2"/>
    <x v="2"/>
    <s v=" FE. CONSULTA"/>
    <s v=" Camilo Portilla Quelal"/>
    <s v="Formulación, Actualización y Acompañamiento Normativo y Operativo"/>
    <x v="0"/>
    <x v="0"/>
    <n v="30"/>
    <s v=" 20219000099052"/>
    <s v=" 2021-08-26 18:12:59"/>
    <m/>
    <m/>
    <m/>
    <x v="0"/>
    <m/>
    <m/>
    <m/>
    <m/>
    <m/>
    <s v=" a la fecha 06/09/2021 lleva 7 dias "/>
  </r>
  <r>
    <x v="0"/>
    <x v="0"/>
    <x v="15"/>
    <s v=" PROCURADURIA REGIONAL CASANARE"/>
    <x v="1"/>
    <x v="4"/>
    <s v=" CAC. urgente solicitud."/>
    <s v=" Alvaro Perez"/>
    <s v="Contratación "/>
    <x v="1"/>
    <x v="2"/>
    <n v="10"/>
    <s v=" 20213800099072"/>
    <s v=" 2021-08-27 09:08:16.643168"/>
    <m/>
    <m/>
    <m/>
    <x v="0"/>
    <m/>
    <m/>
    <m/>
    <m/>
    <m/>
    <s v="a la fecha 06/09/2021 lleva 6 dias "/>
  </r>
  <r>
    <x v="0"/>
    <x v="0"/>
    <x v="1"/>
    <s v=" MARIA LOURDES CASTILLEJO PADILLA"/>
    <x v="4"/>
    <x v="2"/>
    <s v=" CAC. TerminaciÃ³n contrato MarÃ­a Lourdes Castillejo"/>
    <s v=" Alvaro Perez"/>
    <s v="Contratación "/>
    <x v="1"/>
    <x v="3"/>
    <n v="30"/>
    <s v=" 20213800099112"/>
    <s v=" 2021-08-27 09:46:25.061158"/>
    <m/>
    <m/>
    <m/>
    <x v="1"/>
    <s v="se archiva el orfeo por la terminación anticipada del contrato"/>
    <m/>
    <m/>
    <m/>
    <m/>
    <m/>
  </r>
  <r>
    <x v="0"/>
    <x v="2"/>
    <x v="1"/>
    <s v=" BIANOR RAFAEL PABÃ³N CANTILLO"/>
    <x v="1"/>
    <x v="2"/>
    <s v=" CI. Traslado oficio EXT_S21-00069526-PQRSD-067480-PQR."/>
    <s v=" Jorge Restrepo Sanguino"/>
    <s v="Formulación, Actualización y Acompañamiento Normativo y Operativo"/>
    <x v="0"/>
    <x v="0"/>
    <n v="30"/>
    <s v=" 20213800099142"/>
    <s v=" 2021-08-27 10:27:29.958493"/>
    <n v="20212050095651"/>
    <m/>
    <m/>
    <x v="0"/>
    <m/>
    <m/>
    <m/>
    <m/>
    <m/>
    <s v="no se evidencia documento de salida a la fecha 06/09/2021 lleva 7 dias "/>
  </r>
  <r>
    <x v="0"/>
    <x v="0"/>
    <x v="16"/>
    <s v=" CUERPO DE BOMBEROS LOS FUNDADORES"/>
    <x v="0"/>
    <x v="2"/>
    <s v=" CAC. REMISIÃ“N DOCUMENTOS UNIFORMES."/>
    <s v=" Jiud Magnoly Gaviria Narvaez"/>
    <s v="FORTALECIMIENTO BOMBERIL"/>
    <x v="0"/>
    <x v="0"/>
    <n v="30"/>
    <s v=" 20213800099172"/>
    <s v=" 2021-08-27 11:44:12.920282"/>
    <m/>
    <m/>
    <m/>
    <x v="0"/>
    <m/>
    <m/>
    <m/>
    <m/>
    <m/>
    <s v="a la fecha 06/09/2021 lleva 7 dias "/>
  </r>
  <r>
    <x v="0"/>
    <x v="0"/>
    <x v="6"/>
    <s v=" CUERPO DE BOMBEROS VOLUNTARIOS DE SANTA ROSA DE CABAL"/>
    <x v="0"/>
    <x v="1"/>
    <s v=" cac. Solicitud asesorÃ­a DNBC tema la Virginia agosto 27 de 2021."/>
    <s v=" Jorge Restrepo Sanguino"/>
    <s v="Formulación, Actualización y Acompañamiento Normativo y Operativo"/>
    <x v="0"/>
    <x v="0"/>
    <n v="30"/>
    <s v=" 20213800099242"/>
    <s v=" 2021-08-27 16:10:01.083481"/>
    <n v="20212050095781"/>
    <m/>
    <m/>
    <x v="0"/>
    <m/>
    <m/>
    <m/>
    <m/>
    <m/>
    <s v=" a la fecha 06/09/2021 no se evidencia documento de salida  lleva 7 dias "/>
  </r>
  <r>
    <x v="0"/>
    <x v="0"/>
    <x v="6"/>
    <s v=" ALCALDIA SABANETA ANTIOQUIA"/>
    <x v="1"/>
    <x v="1"/>
    <s v=" CAC. NotificaciÃ³n Oficio No. 2021043751 / Solicitud No. (EMAIL CERTIFICADO de comunicacioneselectronicas@sabaneta.gov.co)."/>
    <s v=" Camilo Portilla Quelal"/>
    <s v="Formulación, Actualización y Acompañamiento Normativo y Operativo"/>
    <x v="0"/>
    <x v="0"/>
    <n v="30"/>
    <s v=" 20213800099252"/>
    <s v=" 2021-08-27 16:24:28.984653"/>
    <m/>
    <m/>
    <m/>
    <x v="0"/>
    <m/>
    <m/>
    <m/>
    <m/>
    <m/>
    <s v="a la fecha 06/09/2021 lleva 6 dias "/>
  </r>
  <r>
    <x v="0"/>
    <x v="0"/>
    <x v="17"/>
    <s v=" CUERPO DE BOMBEROS VOLUNTARIOS DE LERIDA - TOLIMA"/>
    <x v="0"/>
    <x v="1"/>
    <s v=" CAC: Solicitud Concepto JurÃ­dico"/>
    <s v=" Jorge Restrepo Sanguino"/>
    <s v="Formulación, Actualización y Acompañamiento Normativo y Operativo"/>
    <x v="0"/>
    <x v="0"/>
    <n v="30"/>
    <s v=" 20213800099312"/>
    <s v=" 2021-08-30 09:57:57.229918"/>
    <m/>
    <m/>
    <m/>
    <x v="0"/>
    <m/>
    <m/>
    <m/>
    <m/>
    <m/>
    <s v="  ala fecha 06/9/2021 lleva 5 dias "/>
  </r>
  <r>
    <x v="0"/>
    <x v="0"/>
    <x v="1"/>
    <s v=" ANTONIO IDARRAGA RIOS"/>
    <x v="2"/>
    <x v="2"/>
    <s v=" CAC: OFI21-00124022 / IDM: . Traslado por competencia."/>
    <s v=" Jiud Magnoly Gaviria Narvaez"/>
    <s v="FORTALECIMIENTO BOMBERIL"/>
    <x v="0"/>
    <x v="0"/>
    <n v="30"/>
    <s v=" 20213800099352"/>
    <s v=" 2021-08-30 10:34:07.967386"/>
    <m/>
    <m/>
    <m/>
    <x v="0"/>
    <m/>
    <m/>
    <m/>
    <m/>
    <m/>
    <s v="a la fecha 06/09/2021 lleva 5 dias "/>
  </r>
  <r>
    <x v="0"/>
    <x v="0"/>
    <x v="10"/>
    <s v=" CARLOS MORA"/>
    <x v="2"/>
    <x v="1"/>
    <s v=" CAC: asesorÃ­a legislaciÃ³n normativa bomberos"/>
    <s v=" Jorge Restrepo Sanguino"/>
    <s v="Formulación, Actualización y Acompañamiento Normativo y Operativo"/>
    <x v="1"/>
    <x v="0"/>
    <n v="30"/>
    <s v=" 20213800099362"/>
    <s v=" 2021-08-30 10:41:06.353189"/>
    <m/>
    <m/>
    <m/>
    <x v="0"/>
    <m/>
    <m/>
    <m/>
    <m/>
    <m/>
    <s v="a la fecha 06/09/2021 lleva 5 dias "/>
  </r>
  <r>
    <x v="0"/>
    <x v="0"/>
    <x v="17"/>
    <s v=" CUERPO DE BOMBEROS VOLUNTARIOS DE LERIDA - TOLIMA"/>
    <x v="0"/>
    <x v="2"/>
    <s v=" CAC: ENVIO OFICIO CONCEPTO JURÃDICO URGENTE"/>
    <s v=" Camilo Portilla Quelal"/>
    <s v="Formulación, Actualización y Acompañamiento Normativo y Operativo"/>
    <x v="0"/>
    <x v="0"/>
    <n v="30"/>
    <s v=" 20213800099392"/>
    <s v=" 2021-08-30 11:00:16.539724"/>
    <n v="20212050095661"/>
    <d v="2021-09-03T00:00:00"/>
    <n v="4"/>
    <x v="1"/>
    <s v="se dio respuesta con radicado Radicado No. 20212050095661 el día 03/09/2021 asunto: SOLICITUD DE CONCEPTO SOBRE CUMPLIMIENTO DE REQUISITOS RES. 1127 DE 2018"/>
    <d v="2021-09-03T00:00:00"/>
    <s v="PDF"/>
    <s v="SI"/>
    <m/>
    <s v="Se envía correo electrónico el Vie 03/09/2021 13:02"/>
  </r>
  <r>
    <x v="0"/>
    <x v="1"/>
    <x v="18"/>
    <s v=" Elimar andrea NÃºÃ±ez arango"/>
    <x v="2"/>
    <x v="4"/>
    <s v=" FE. InterÃ©s a pertenecer a dicha instituciÃ³n"/>
    <s v=" GAU"/>
    <s v="GAU"/>
    <x v="2"/>
    <x v="0"/>
    <n v="30"/>
    <s v=" 20219000099412"/>
    <s v=" 2021-08-30 11:26:16"/>
    <m/>
    <m/>
    <m/>
    <x v="1"/>
    <s v="Se da respuesta mediante correo electrónico, respuesta está en documentos."/>
    <m/>
    <s v="correo"/>
    <m/>
    <m/>
    <m/>
  </r>
  <r>
    <x v="0"/>
    <x v="0"/>
    <x v="1"/>
    <s v=" CONTRALORIA DELEGADA"/>
    <x v="1"/>
    <x v="4"/>
    <s v=" CAC: Remito oficio de solicitud informaciÃ³n -proceso atenciÃ³n denuncia 2021-208778-82111- D"/>
    <s v=" Alvaro Perez"/>
    <s v="Contratación "/>
    <x v="1"/>
    <x v="2"/>
    <n v="10"/>
    <s v=" 20213800099422"/>
    <s v=" 2021-08-30 11:32:22.257543"/>
    <m/>
    <m/>
    <m/>
    <x v="0"/>
    <m/>
    <m/>
    <m/>
    <m/>
    <m/>
    <s v="a la fecha 06/09/2021 lleva 5 dias "/>
  </r>
  <r>
    <x v="0"/>
    <x v="0"/>
    <x v="1"/>
    <s v=" ISELE TOSCANA"/>
    <x v="2"/>
    <x v="1"/>
    <s v=" CAC: Pregunta si me pueden aplicar una resoluciÃ³n no firmada"/>
    <s v=" Camilo Portilla Quelal"/>
    <s v="Formulación, Actualización y Acompañamiento Normativo y Operativo"/>
    <x v="0"/>
    <x v="3"/>
    <n v="30"/>
    <s v=" 20213800099432"/>
    <s v=" 2021-08-30 14:24:23.30623"/>
    <m/>
    <m/>
    <m/>
    <x v="0"/>
    <m/>
    <m/>
    <m/>
    <m/>
    <m/>
    <s v="a la fecha 06/09/2021 lleva 5 dias "/>
  </r>
  <r>
    <x v="0"/>
    <x v="0"/>
    <x v="3"/>
    <s v=" DELEGACION DEPARTAMENTAL BOMBEROS DEL MAGDALENA"/>
    <x v="0"/>
    <x v="1"/>
    <s v=" CAC: Solicitud de AcompaÃ±amiento"/>
    <s v=" Ronny Estiven Romero Velandia"/>
    <s v="Formulación, Actualización y Acompañamiento Normativo y Operativo"/>
    <x v="0"/>
    <x v="0"/>
    <n v="30"/>
    <s v=" 20213800099512"/>
    <s v=" 2021-08-31 10:02:09.308564"/>
    <m/>
    <m/>
    <m/>
    <x v="0"/>
    <m/>
    <m/>
    <m/>
    <m/>
    <m/>
    <s v="a la fecha 06/09/2021 lleva 4 dias "/>
  </r>
  <r>
    <x v="0"/>
    <x v="0"/>
    <x v="3"/>
    <s v=" ALCALDIA MUNICIPAL PIVIJAY MAGDALENA"/>
    <x v="1"/>
    <x v="4"/>
    <s v=" CAC. SOLICITUD DE INFORMACION."/>
    <s v=" Andrea Castañeda"/>
    <s v="Formulación, Actualización y Acompañamiento Normativo y Operativo"/>
    <x v="0"/>
    <x v="0"/>
    <n v="30"/>
    <s v=" 20213800099522"/>
    <s v=" 2021-08-31 12:08:29.068758"/>
    <m/>
    <m/>
    <m/>
    <x v="0"/>
    <m/>
    <m/>
    <m/>
    <m/>
    <m/>
    <s v="a la fecha 06/09/2021 lleva 4 dias "/>
  </r>
  <r>
    <x v="0"/>
    <x v="0"/>
    <x v="19"/>
    <s v=" CUERPO DE BOMBEROS VOLUNTARIOS DE LA PRIMAVERA"/>
    <x v="0"/>
    <x v="2"/>
    <s v=" SOLICITUD DE INTERVENCIÃ“N DEPARTAMENTO DE INSPECCIÃ“N, VIGILANCIA Y CONTROL"/>
    <s v=" Cristian Fernando Salcedo Rueda"/>
    <s v="Inspección, Vigilancia y Control"/>
    <x v="0"/>
    <x v="0"/>
    <n v="30"/>
    <s v=" 20213800099562"/>
    <s v=" 2021-08-31 13:03:09.483481"/>
    <m/>
    <m/>
    <m/>
    <x v="0"/>
    <s v="Para programar Verificación virtual"/>
    <m/>
    <m/>
    <m/>
    <m/>
    <s v="a la fecha 06/09/2021 lleva 4 dias "/>
  </r>
  <r>
    <x v="0"/>
    <x v="0"/>
    <x v="6"/>
    <s v=" PROMOTORA LA VIDA ES BELLA"/>
    <x v="4"/>
    <x v="1"/>
    <s v=" CAC. DERECHO DE PETICIÃ“N"/>
    <s v=" Camilo Portilla Quelal"/>
    <s v="Formulación, Actualización y Acompañamiento Normativo y Operativo"/>
    <x v="0"/>
    <x v="0"/>
    <n v="30"/>
    <s v=" 20213800099572"/>
    <s v=" 2021-08-31 13:24:40.943361"/>
    <m/>
    <m/>
    <m/>
    <x v="0"/>
    <m/>
    <m/>
    <m/>
    <m/>
    <m/>
    <s v=" ala fecha 06/09/2021 lleva 4 dias "/>
  </r>
  <r>
    <x v="0"/>
    <x v="0"/>
    <x v="20"/>
    <s v=" CUERPO DE BOMBEROS VOLUNTARIOS DEL CASTILLO"/>
    <x v="0"/>
    <x v="2"/>
    <s v=" CAC. DOCUMENTOS A LA RESPUESTA AL DOCUMENTO DE INTERVENCIÃ“N BOMBEROS EL CASTILLO - META"/>
    <s v=" Camilo Portilla Quelal"/>
    <s v="Formulación, Actualización y Acompañamiento Normativo y Operativo"/>
    <x v="0"/>
    <x v="3"/>
    <n v="30"/>
    <s v=" 20213800099622"/>
    <s v=" 2021-08-31 15:48:58.676754"/>
    <m/>
    <m/>
    <m/>
    <x v="0"/>
    <m/>
    <m/>
    <m/>
    <m/>
    <m/>
    <s v="El remitente es Jesús Orlando Ayala Salazar, te agradezco lo cambies."/>
  </r>
  <r>
    <x v="0"/>
    <x v="0"/>
    <x v="18"/>
    <s v=" ISELE PAOLA TOSCANO RIVERO"/>
    <x v="2"/>
    <x v="4"/>
    <s v=" CAC: Bombero"/>
    <s v=" Edgar Alexander Maya Lopez"/>
    <s v="Proceso de Educación "/>
    <x v="0"/>
    <x v="1"/>
    <n v="20"/>
    <s v=" 20213800093542"/>
    <s v=" 2021-08-02 16:36:09.446216"/>
    <m/>
    <d v="2021-08-10T00:00:00"/>
    <n v="6"/>
    <x v="1"/>
    <s v="Se da respuesta por correo electrónico se deja evidencia en digital 10/08/2021"/>
    <m/>
    <m/>
    <s v="SÍ"/>
    <m/>
    <m/>
  </r>
  <r>
    <x v="0"/>
    <x v="3"/>
    <x v="9"/>
    <s v=" DELEGACION DEPARTAMENTAL DE SANTANDER"/>
    <x v="1"/>
    <x v="5"/>
    <s v=" RD. InvestigaciÃ³n comandante de bomberos de Barbosa"/>
    <s v=" Melba Vidal"/>
    <s v="Inspección, Vigilancia y Control"/>
    <x v="0"/>
    <x v="3"/>
    <n v="30"/>
    <s v=" 20213800093672"/>
    <s v=" 2021-08-02 18:22:22.113292"/>
    <m/>
    <m/>
    <m/>
    <x v="0"/>
    <s v="Hoy 10/09/2021 lleva  28 días en proceso."/>
    <m/>
    <m/>
    <m/>
    <m/>
    <m/>
  </r>
  <r>
    <x v="0"/>
    <x v="0"/>
    <x v="3"/>
    <s v=" CUERPO DE BOMBEROS VOLUNTARIOS MUNICIPIO ZONA BANANERA"/>
    <x v="0"/>
    <x v="0"/>
    <s v=" CI. OFI2021-22130 Cp Charles Benavides remisiÃ³n por competencia solicitud municipio Zona Bananera"/>
    <s v=" Luis Alberto Valencia Pulido"/>
    <s v="Área Cenrtral de Referencia Bomberil"/>
    <x v="0"/>
    <x v="0"/>
    <n v="30"/>
    <s v=" 20213800093702"/>
    <s v=" 2021-08-02 18:36:34.536324"/>
    <m/>
    <m/>
    <m/>
    <x v="0"/>
    <s v="Hoy 10/09/2021 lleva 28 días en proceso."/>
    <m/>
    <m/>
    <m/>
    <m/>
    <m/>
  </r>
  <r>
    <x v="0"/>
    <x v="0"/>
    <x v="1"/>
    <s v=" CUERPO DE BOMBEROS VOLUNTARIOS DE NILO"/>
    <x v="0"/>
    <x v="3"/>
    <s v=" CAC. AUTO QUE AVOCA CONOCIMIENTO DE UNA ACTUACIÃ“N ADMINISTRATIVA CONVENIO 001-2021"/>
    <s v=" Andrea Castañeda"/>
    <s v="Formulación, Actualización y Acompañamiento Normativo y Operativo"/>
    <x v="0"/>
    <x v="0"/>
    <n v="30"/>
    <s v=" 20213800093792"/>
    <s v=" 2021-08-02 22:16:26.300981"/>
    <m/>
    <d v="2021-07-30T00:00:00"/>
    <n v="1"/>
    <x v="1"/>
    <s v="SE DIO RESPUESTA POR CORREO ELECTRÓNICO EL DÍA 30/7/2021 YA HABIA LLEGADO ANTES AL CORREO POR ESO LA RESPUESTA ANTICIPADA"/>
    <m/>
    <m/>
    <s v="SÍ"/>
    <m/>
    <m/>
  </r>
  <r>
    <x v="0"/>
    <x v="0"/>
    <x v="2"/>
    <s v=" CUERPO DE BOMBEROS VOLUNTARIOS DE SAN JOSE - CALDAS"/>
    <x v="0"/>
    <x v="0"/>
    <s v=" CAC. Solicitud de inscripciÃ³n ante la DNBVC"/>
    <s v=" Juan Guillermo Valencia Ãlvarez"/>
    <s v="Área Cenrtral de Referencia Bomberil"/>
    <x v="0"/>
    <x v="1"/>
    <n v="20"/>
    <s v=" 20213800093802"/>
    <s v=" 2021-08-02 22:33:53.079872"/>
    <m/>
    <m/>
    <m/>
    <x v="0"/>
    <s v="Hoy 10/09/2021 lleva 28 días en proceso."/>
    <m/>
    <m/>
    <m/>
    <m/>
    <m/>
  </r>
  <r>
    <x v="0"/>
    <x v="0"/>
    <x v="9"/>
    <s v="CONCEJO MUNICIPAL SOCORRO SANTANDER"/>
    <x v="1"/>
    <x v="3"/>
    <s v=" FE. Exigencia de factura electrÃ³nica por parte de la AlcaldÃ­a al cuerpo de bomberos voluntarios del municipio"/>
    <s v=" Juan Gabriel Parra"/>
    <s v="Formulación, Actualización y Acompañamiento Normativo y Operativo"/>
    <x v="0"/>
    <x v="1"/>
    <n v="20"/>
    <s v=" 20219000093882"/>
    <s v=" 2021-08-03 09:16:23"/>
    <m/>
    <m/>
    <m/>
    <x v="2"/>
    <s v="Hoy 10/09/2021 lleva 27 días en proceso."/>
    <m/>
    <m/>
    <m/>
    <m/>
    <m/>
  </r>
  <r>
    <x v="0"/>
    <x v="0"/>
    <x v="6"/>
    <s v=" ADEM CTC FEDERACION BOMBEROS MEDELLIN"/>
    <x v="0"/>
    <x v="0"/>
    <s v=" CAC. Oficio Uniformes Bomberos."/>
    <s v=" Camilo Portilla Quelal"/>
    <s v="Formulación, Actualización y Acompañamiento Normativo y Operativo"/>
    <x v="0"/>
    <x v="1"/>
    <n v="20"/>
    <s v=" 20213800093942"/>
    <s v=" 2021-08-03 12:06:00.481906"/>
    <s v="20212050095351 "/>
    <d v="2021-09-01T00:00:00"/>
    <n v="20"/>
    <x v="1"/>
    <m/>
    <d v="2021-09-01T00:00:00"/>
    <s v="PDF"/>
    <s v="SÍ"/>
    <m/>
    <m/>
  </r>
  <r>
    <x v="0"/>
    <x v="0"/>
    <x v="4"/>
    <s v="ALCALDÍA DE NEIVA"/>
    <x v="3"/>
    <x v="0"/>
    <s v=" CAC: INCONVENIENTE EN LA PLATA FORMA DEL RUE"/>
    <s v=" Luis Alberto Valencia Pulido"/>
    <s v="Área Cenrtral de Referencia Bomberil"/>
    <x v="0"/>
    <x v="1"/>
    <n v="20"/>
    <s v=" 20213800094002"/>
    <s v=" 2021-08-03 13:57:41.90339"/>
    <n v="20212100022141"/>
    <d v="2021-08-10T00:00:00"/>
    <n v="5"/>
    <x v="1"/>
    <m/>
    <d v="2021-09-10T00:00:00"/>
    <s v="PDF"/>
    <s v="SÍ"/>
    <m/>
    <m/>
  </r>
  <r>
    <x v="0"/>
    <x v="0"/>
    <x v="11"/>
    <s v=" WILSON CASTELLANOS MUÃ‘OZ"/>
    <x v="2"/>
    <x v="5"/>
    <s v=" CAC: QUEJA FUNCIONARIO"/>
    <s v=" Camilo Portilla Quelal"/>
    <s v="Formulación, Actualización y Acompañamiento Normativo y Operativo"/>
    <x v="0"/>
    <x v="3"/>
    <n v="30"/>
    <s v=" 20213800094142"/>
    <s v=" 2021-08-04 01:23:32.542482"/>
    <s v=" 20212050094871"/>
    <d v="2021-08-18T00:00:00"/>
    <n v="9"/>
    <x v="1"/>
    <m/>
    <d v="2021-09-10T00:00:00"/>
    <s v="PDF"/>
    <s v="SÍ"/>
    <m/>
    <m/>
  </r>
  <r>
    <x v="0"/>
    <x v="0"/>
    <x v="1"/>
    <s v=" CUERPO DE BOMBEROS VOLUNTARIOS DE NILO"/>
    <x v="0"/>
    <x v="3"/>
    <s v=" CAC: Apoyo JurÃ­dico"/>
    <s v=" Andrea Castañeda"/>
    <s v="Formulación, Actualización y Acompañamiento Normativo y Operativo"/>
    <x v="0"/>
    <x v="0"/>
    <n v="30"/>
    <s v=" 20213800094152"/>
    <s v=" 2021-08-04 01:34:44.828291"/>
    <m/>
    <d v="2021-08-06T00:00:00"/>
    <n v="2"/>
    <x v="1"/>
    <s v="SE DIO RESPUESTA POR CORREO ELECTRÓNICO EL DÍA 30/7/2021 DADO QUE SE HABÍA RECIBIDO LO CORRESPONDIENTE POR MAIL DESDE EL 28/7/2021."/>
    <m/>
    <m/>
    <m/>
    <m/>
    <m/>
  </r>
  <r>
    <x v="0"/>
    <x v="3"/>
    <x v="1"/>
    <s v=" CUERPO DE BOMBEROS VOLUNTARIOS DE SIBATE"/>
    <x v="0"/>
    <x v="0"/>
    <s v=" RD. Reporte del personal del Cuerpo de Bomberos Voluntarios de SibatÃ© para el RUE - CITEL."/>
    <s v=" Luis Alberto Valencia Pulido"/>
    <s v="Área Cenrtral de Referencia Bomberil"/>
    <x v="0"/>
    <x v="1"/>
    <n v="20"/>
    <s v=" 20213800094162"/>
    <s v=" 2021-08-04 10:12:22.527813"/>
    <n v="20212100022181"/>
    <d v="2021-08-10T00:00:00"/>
    <n v="4"/>
    <x v="1"/>
    <s v="Se da respuesta a través del correo de Tatiana Herrera el día 10/08/2021"/>
    <d v="2021-09-10T00:00:00"/>
    <s v="PDF"/>
    <s v="SÍ"/>
    <m/>
    <m/>
  </r>
  <r>
    <x v="0"/>
    <x v="3"/>
    <x v="21"/>
    <s v=" CUERPO DE BOMBEROS VOLUNTARIOS DE EL DOVIO"/>
    <x v="0"/>
    <x v="0"/>
    <s v=" RD. SOLICITUD DE RECURSOS PARA ADQUISICION DE UNA MAQUINA EXTINTORA PARA EL CUERPO DE BOMBEROS VOLUNTARIOS DEL MUNICIPIO DE DOVIO, EN EL DEPARTAMENTO DEL VALLE DEL CAUCA"/>
    <s v=" Jiud Magnoly Gaviria Narvaez"/>
    <s v="Área Cenrtral de Referencia Bomberil"/>
    <x v="0"/>
    <x v="0"/>
    <n v="30"/>
    <s v=" 20213800094172"/>
    <s v=" 2021-08-04 11:24:49.628493"/>
    <m/>
    <m/>
    <m/>
    <x v="0"/>
    <s v="Hoy 10/09/2021 lleva 28 días en proceso."/>
    <m/>
    <m/>
    <m/>
    <m/>
    <m/>
  </r>
  <r>
    <x v="0"/>
    <x v="3"/>
    <x v="21"/>
    <s v=" CUERPO DE BOMBEROS VOLUNTARIOS DE EL DOVIO"/>
    <x v="0"/>
    <x v="0"/>
    <s v=" RD. SOLICITUD DE RECURSOS PROYECTO DE INVERSIÃ“N &amp;quot; ADQUISICION DE UN VEHÃCULO CISTERNA (CARRO TANQUE) PARA EOL CUERPO DE BOMBEROS VOLUNTARIOS DEL MUNICIPIO DEL DOVIO EN EL DEPARTAMENTO DEL VALLE DEL CAUCA &amp;quot;"/>
    <s v=" Jiud Magnoly Gaviria Narvaez"/>
    <s v="Área Cenrtral de Referencia Bomberil"/>
    <x v="0"/>
    <x v="0"/>
    <n v="30"/>
    <s v=" 20213800094182"/>
    <s v=" 2021-08-04 11:39:02.058371"/>
    <m/>
    <m/>
    <m/>
    <x v="0"/>
    <s v="Hoy 10/09/2021 lleva 28 días en proceso."/>
    <m/>
    <m/>
    <m/>
    <m/>
    <m/>
  </r>
  <r>
    <x v="0"/>
    <x v="0"/>
    <x v="13"/>
    <s v="FUNDACIÓN CENTRO HISTÓRICO"/>
    <x v="4"/>
    <x v="3"/>
    <s v=" CAC: Solicitud de informaciÃ³n"/>
    <s v=" Edgar Alexander Maya Lopez"/>
    <s v="Proceso de Educación "/>
    <x v="0"/>
    <x v="0"/>
    <n v="30"/>
    <s v=" 20213800094202"/>
    <s v=" 2021-08-04 11:46:35.634365"/>
    <n v="20212050094791"/>
    <d v="2021-08-20T00:00:00"/>
    <n v="11"/>
    <x v="1"/>
    <m/>
    <d v="2021-08-20T00:00:00"/>
    <s v="PDF"/>
    <s v="SÍ"/>
    <m/>
    <m/>
  </r>
  <r>
    <x v="0"/>
    <x v="0"/>
    <x v="13"/>
    <s v=" CUERPO BOMBEROS VOLUNTARIOS CICUCO"/>
    <x v="0"/>
    <x v="3"/>
    <s v=" CAC: Consulta de verificaciÃ³n de los requisitos elecciÃ³n de Comandante y Subcomandante del Cuerpo de Bomberos Voluntarios de Cicuco-BolÃ­var."/>
    <s v=" Camilo Portilla Quelal"/>
    <s v="Formulación, Actualización y Acompañamiento Normativo y Operativo"/>
    <x v="0"/>
    <x v="0"/>
    <n v="30"/>
    <s v=" 20213800094332"/>
    <s v=" 2021-08-04 13:39:01.115176"/>
    <s v=" 20212050095321"/>
    <d v="2021-08-25T00:00:00"/>
    <n v="14"/>
    <x v="1"/>
    <m/>
    <d v="2021-09-10T00:00:00"/>
    <s v="PDF"/>
    <s v="SÍ"/>
    <m/>
    <m/>
  </r>
  <r>
    <x v="0"/>
    <x v="0"/>
    <x v="9"/>
    <s v="GESTIÓN INTEGRAL DEL RIESGO S.A.S."/>
    <x v="4"/>
    <x v="3"/>
    <s v=" CAC: CONSULTA ALCANCE RESOLUCIÃ“N 256 DE 2014"/>
    <s v=" Edgar Alexander Maya Lopez"/>
    <s v="Proceso de Educación "/>
    <x v="0"/>
    <x v="4"/>
    <n v="35"/>
    <s v=" 20213800094342"/>
    <s v=" 2021-08-04 13:51:04.857405"/>
    <m/>
    <m/>
    <m/>
    <x v="0"/>
    <s v="Hoy 10/09/2021 lleva 28 días en proceso."/>
    <m/>
    <m/>
    <m/>
    <m/>
    <m/>
  </r>
  <r>
    <x v="0"/>
    <x v="0"/>
    <x v="6"/>
    <s v="DELEGACIÓN DEPARTAMENTAL DE BOMBEROS ANTIOQUIA"/>
    <x v="0"/>
    <x v="0"/>
    <s v=" CAC: Solicitud"/>
    <s v=" Lina Rojas"/>
    <s v="Proceso de Educación "/>
    <x v="0"/>
    <x v="1"/>
    <n v="20"/>
    <s v=" 20213800094352"/>
    <s v=" 2021-08-04 14:03:16.961471"/>
    <n v="20212000022541"/>
    <d v="2021-08-19T00:00:00"/>
    <n v="10"/>
    <x v="1"/>
    <s v="Se respondió radicado 20213800094352, se envío respuesta por correo electrónico el 19-08-2021."/>
    <d v="2021-08-19T00:00:00"/>
    <s v="PDF"/>
    <s v="SÍ"/>
    <m/>
    <m/>
  </r>
  <r>
    <x v="0"/>
    <x v="0"/>
    <x v="17"/>
    <s v=" CUERPO DE BOMBEROS VOLUNTARIO DE ORTEGA"/>
    <x v="0"/>
    <x v="0"/>
    <s v=" CAC: Cese de actividades cuerpo de bomberos Ortega tolima"/>
    <s v=" Jorge Restrepo Sanguino"/>
    <s v="Formulación, Actualización y Acompañamiento Normativo y Operativo"/>
    <x v="0"/>
    <x v="0"/>
    <n v="30"/>
    <s v=" 20213800094372"/>
    <s v=" 2021-08-04 14:08:21.238811"/>
    <n v="20212050094891"/>
    <d v="2021-08-18T00:00:00"/>
    <n v="9"/>
    <x v="1"/>
    <m/>
    <d v="2021-09-10T00:00:00"/>
    <s v="PDF"/>
    <s v="SÍ"/>
    <m/>
    <m/>
  </r>
  <r>
    <x v="0"/>
    <x v="0"/>
    <x v="5"/>
    <s v=" CUERPO DE BOMBEROS VOLUNTARIOS DE LA VIRGINIA - RISARALDA"/>
    <x v="0"/>
    <x v="3"/>
    <s v=" CAC: Solicitud Consulta JurÃ­dica"/>
    <s v=" Cristian Fernando Salcedo Rueda"/>
    <s v="Formulación, Actualización y Acompañamiento Normativo y Operativo"/>
    <x v="0"/>
    <x v="0"/>
    <n v="30"/>
    <s v=" 20213800094382"/>
    <s v=" 2021-08-04 14:14:10.32185"/>
    <m/>
    <m/>
    <m/>
    <x v="0"/>
    <s v="Hoy 10/09/2021 lleva 28 días en proceso."/>
    <m/>
    <m/>
    <m/>
    <m/>
    <m/>
  </r>
  <r>
    <x v="0"/>
    <x v="0"/>
    <x v="6"/>
    <s v=" ALCALDIA SANTA FE DE ANTIOQUIA ANTIOQUIA"/>
    <x v="1"/>
    <x v="0"/>
    <s v=" CI. Traslado por Competencia EXT_S21-00062676-PQRSD-061096-PQR. Viabilidad para suscribir convenio."/>
    <s v=" Camilo Portilla Quelal"/>
    <s v="Formulación, Actualización y Acompañamiento Normativo y Operativo"/>
    <x v="0"/>
    <x v="0"/>
    <n v="30"/>
    <s v=" 20213800094392"/>
    <s v=" 2021-08-04 14:30:12.071528"/>
    <s v="20212050094691 "/>
    <d v="2021-08-12T00:00:00"/>
    <n v="6"/>
    <x v="1"/>
    <m/>
    <d v="2021-08-12T00:00:00"/>
    <s v="PDF"/>
    <s v="SÍ"/>
    <m/>
    <m/>
  </r>
  <r>
    <x v="0"/>
    <x v="0"/>
    <x v="15"/>
    <s v=" COORDINACION EJECUTIVA BOMBEROS CASANARE"/>
    <x v="0"/>
    <x v="3"/>
    <s v=" CAC:Solicitud de orientaciÃ³n respecto de las funciones del coordinador ejecutivo"/>
    <s v=" Camilo Portilla Quelal"/>
    <s v="Formulación, Actualización y Acompañamiento Normativo y Operativo"/>
    <x v="0"/>
    <x v="0"/>
    <n v="30"/>
    <s v=" 20213800094422"/>
    <s v=" 2021-08-04 15:43:50.773821"/>
    <n v="20212050095361"/>
    <d v="2021-09-01T00:00:00"/>
    <n v="19"/>
    <x v="1"/>
    <m/>
    <d v="2021-09-01T00:00:00"/>
    <s v="PDF"/>
    <s v="SÍ"/>
    <m/>
    <m/>
  </r>
  <r>
    <x v="0"/>
    <x v="0"/>
    <x v="21"/>
    <s v=" CUERPO DE BOMBEROS VOLUNTARIOS DE SEVILLA"/>
    <x v="0"/>
    <x v="0"/>
    <s v=" CAC: CONSULTA ASPIRANTES"/>
    <s v=" Edgar Alexander Maya Lopez"/>
    <s v="Proceso de Educación "/>
    <x v="0"/>
    <x v="1"/>
    <n v="20"/>
    <s v=" 20213800094432"/>
    <s v=" 2021-08-04 15:48:20.546777"/>
    <m/>
    <m/>
    <m/>
    <x v="0"/>
    <s v="Hoy 10/09/2021 lleva 28 días en proceso."/>
    <m/>
    <m/>
    <m/>
    <m/>
    <m/>
  </r>
  <r>
    <x v="0"/>
    <x v="0"/>
    <x v="3"/>
    <s v=" ANONIMO_PQRSD"/>
    <x v="5"/>
    <x v="5"/>
    <s v=" FE. Queja"/>
    <s v=" Camilo Portilla Quelal"/>
    <s v="Formulación, Actualización y Acompañamiento Normativo y Operativo"/>
    <x v="0"/>
    <x v="3"/>
    <n v="30"/>
    <s v=" 20219000094442"/>
    <s v=" 2021-08-05 08:57:18"/>
    <n v="20212050094771"/>
    <d v="2021-08-12T00:00:00"/>
    <n v="5"/>
    <x v="1"/>
    <s v="En razón a la imposibilidad de cargar la respuesta al radicado en mención, se remitió correo electrónico el día 12/08/2021, a la dirección del supervisor del área ronny.romero@dnbc.gov.co, allegando respuesta a la petición referida e informado el trámite del art. 69 del CPACA. Notificación por aviso."/>
    <m/>
    <m/>
    <s v="SÍ"/>
    <m/>
    <m/>
  </r>
  <r>
    <x v="0"/>
    <x v="0"/>
    <x v="11"/>
    <s v=" ALCALDIA PESCA BOYACA"/>
    <x v="1"/>
    <x v="0"/>
    <s v=" CAC: SOLICITUD DE INFORMACION LISTADO CENSAL"/>
    <s v=" Luis Alberto Valencia Pulido"/>
    <s v="Área Cenrtral de Referencia Bomberil"/>
    <x v="0"/>
    <x v="1"/>
    <n v="20"/>
    <s v=" 20213800094452"/>
    <s v=" 2021-08-05 09:26:44.18539"/>
    <m/>
    <d v="2021-08-10T00:00:00"/>
    <n v="3"/>
    <x v="1"/>
    <s v="Se da respuesta por correo electrónico con radicado No. 20212100022161 el día 10/08/2021"/>
    <m/>
    <m/>
    <s v="SÍ"/>
    <m/>
    <m/>
  </r>
  <r>
    <x v="0"/>
    <x v="0"/>
    <x v="16"/>
    <s v=" CUERPO DE BOMBEROS VOLUNTARIOS DE ARMENIA QUINDIO"/>
    <x v="0"/>
    <x v="3"/>
    <s v=" CAC: SOLICITUD CONCEPTO"/>
    <s v=" Camilo Portilla Quelal"/>
    <s v="Formulación, Actualización y Acompañamiento Normativo y Operativo"/>
    <x v="0"/>
    <x v="1"/>
    <n v="20"/>
    <s v=" 20213800094462"/>
    <s v=" 2021-08-05 09:47:58.534805"/>
    <s v="20212050094861 "/>
    <d v="2021-08-24T00:00:00"/>
    <n v="12"/>
    <x v="1"/>
    <m/>
    <d v="2021-08-24T00:00:00"/>
    <s v="PDF"/>
    <s v="SÍ"/>
    <m/>
    <m/>
  </r>
  <r>
    <x v="0"/>
    <x v="0"/>
    <x v="1"/>
    <s v=" YULI ANDREA TIJO MARTINEZ"/>
    <x v="2"/>
    <x v="5"/>
    <s v=" CAC: Caso de discriminaciÃ³n"/>
    <s v=" Camilo Portilla Quelal"/>
    <s v="Formulación, Actualización y Acompañamiento Normativo y Operativo"/>
    <x v="0"/>
    <x v="3"/>
    <n v="30"/>
    <s v=" 20213800094572"/>
    <s v=" 2021-08-05 11:52:03.79055"/>
    <s v="20212050095371 "/>
    <d v="2021-09-01T00:00:00"/>
    <n v="18"/>
    <x v="1"/>
    <m/>
    <d v="2021-09-01T00:00:00"/>
    <s v="PDF"/>
    <s v="SÍ"/>
    <m/>
    <m/>
  </r>
  <r>
    <x v="0"/>
    <x v="0"/>
    <x v="9"/>
    <s v=" DELEGACION BOMBEROS SANTANDER"/>
    <x v="0"/>
    <x v="5"/>
    <s v=" CAC: Reporte"/>
    <s v=" Camilo Portilla Quelal"/>
    <s v="Formulación, Actualización y Acompañamiento Normativo y Operativo"/>
    <x v="0"/>
    <x v="0"/>
    <n v="30"/>
    <s v=" 20213800094662"/>
    <s v=" 2021-08-05 15:19:31.353691"/>
    <m/>
    <m/>
    <m/>
    <x v="0"/>
    <s v="Hoy 10/09/2021 lleva 25 días en proceso."/>
    <m/>
    <m/>
    <m/>
    <m/>
    <m/>
  </r>
  <r>
    <x v="0"/>
    <x v="0"/>
    <x v="6"/>
    <s v=" JUZGADO 01 CIVIL CIRCUITO - ANTIOQUIA - GIRARDOTA"/>
    <x v="3"/>
    <x v="5"/>
    <s v=" CAC: NOTIFICACIÃ“N ADMISIÃ“ TUTELA 2021-00178-00"/>
    <s v=" Melba Vidal"/>
    <s v="Inspección, Vigilancia y Control"/>
    <x v="0"/>
    <x v="2"/>
    <n v="10"/>
    <s v=" 20213800094742"/>
    <s v=" 2021-08-05 16:26:34.824999"/>
    <n v="20212050094661"/>
    <d v="2021-05-09T00:00:00"/>
    <n v="1"/>
    <x v="3"/>
    <m/>
    <d v="2021-09-17T00:00:00"/>
    <s v="PDF"/>
    <s v="SI"/>
    <s v="N/A"/>
    <s v="Al día 17/09/2021 no se a archivado el Orfeo.  Se envia comprobante al correo de Atención al Ciudadano."/>
  </r>
  <r>
    <x v="0"/>
    <x v="0"/>
    <x v="1"/>
    <s v=" CUERPO DE BOMBEROS VOLUNTARIOS DE ZIPAQUIRA"/>
    <x v="0"/>
    <x v="0"/>
    <s v=" CAC. SOLICITUD RESULTADOS PROCESO DE VERIFICACIÃ’N CUERPO DE BOMBEROS VOLUNTARIOS DE ZIPAQUIRÃ€"/>
    <s v=" Cristian Fernando Salcedo Rueda"/>
    <s v="Inspección, Vigilancia y Control"/>
    <x v="0"/>
    <x v="1"/>
    <n v="20"/>
    <s v=" 20213800094762"/>
    <s v=" 2021-08-05 16:43:44.680647"/>
    <m/>
    <m/>
    <m/>
    <x v="2"/>
    <s v="Hoy 10/09/2021 lleva 25 días en proceso."/>
    <m/>
    <m/>
    <m/>
    <m/>
    <m/>
  </r>
  <r>
    <x v="0"/>
    <x v="0"/>
    <x v="18"/>
    <s v=" ANONIMO_PQRSD"/>
    <x v="5"/>
    <x v="3"/>
    <s v=" FE. peticiÃ³n"/>
    <s v=" Juan Gabriel Parra"/>
    <s v="Formulación, Actualización y Acompañamiento Normativo y Operativo"/>
    <x v="0"/>
    <x v="1"/>
    <n v="20"/>
    <s v=" 20219000094892"/>
    <s v=" 2021-08-06 12:07:01"/>
    <m/>
    <m/>
    <m/>
    <x v="2"/>
    <s v="Hoy 10/09/2021 lleva 24 días en proceso."/>
    <m/>
    <m/>
    <m/>
    <m/>
    <m/>
  </r>
  <r>
    <x v="0"/>
    <x v="0"/>
    <x v="1"/>
    <s v=" ASOCIACIÃ“N NACIONAL DE BOMBEROS RESCATES Y SIMILARES ASDEBER"/>
    <x v="0"/>
    <x v="3"/>
    <s v=" CAC: DERECHO DE PETICIÃ“N"/>
    <s v=" Camilo Portilla Quelal"/>
    <s v="Formulación, Actualización y Acompañamiento Normativo y Operativo"/>
    <x v="0"/>
    <x v="0"/>
    <n v="30"/>
    <s v=" 20213800094962"/>
    <s v=" 2021-08-09 14:41:56.249957"/>
    <m/>
    <m/>
    <m/>
    <x v="0"/>
    <s v="Hoy 10/09/2021 lleva 23 días en proceso."/>
    <m/>
    <m/>
    <m/>
    <m/>
    <m/>
  </r>
  <r>
    <x v="0"/>
    <x v="0"/>
    <x v="1"/>
    <s v=" CUERPO DE BOMBEROS VOLUNTARIOS DE FUSAGASUGA"/>
    <x v="0"/>
    <x v="3"/>
    <s v=" CAC: Solicitud de InspecciÃ³n, Vigilancia y Control"/>
    <s v=" Juan Guillermo Valencia Ãlvarez"/>
    <s v="Área Cenrtral de Referencia Bomberil"/>
    <x v="0"/>
    <x v="0"/>
    <n v="30"/>
    <s v=" 20213800094972"/>
    <s v=" 2021-08-09 14:49:11.248826"/>
    <m/>
    <m/>
    <m/>
    <x v="0"/>
    <s v="Hoy 10/09/2021 lleva 23 días en proceso."/>
    <m/>
    <m/>
    <m/>
    <m/>
    <m/>
  </r>
  <r>
    <x v="0"/>
    <x v="0"/>
    <x v="1"/>
    <s v=" CUERPO DE BOMBEROS VOLUNTARIOS DE SIBATE"/>
    <x v="0"/>
    <x v="3"/>
    <s v=" CAC: OFICIO DERECHO DE PETICION DIRIGIDO AL DIRECTOR DNCB CAPITAN (J) CHARLES BENAVIDEZ"/>
    <s v=" Camilo Portilla Quelal"/>
    <s v="Formulación, Actualización y Acompañamiento Normativo y Operativo"/>
    <x v="0"/>
    <x v="4"/>
    <n v="35"/>
    <s v=" 20213800095002"/>
    <s v=" 2021-08-09 15:26:51.307246"/>
    <m/>
    <m/>
    <m/>
    <x v="0"/>
    <s v="Hoy 10/09/2021 lleva 23 días en proceso."/>
    <m/>
    <m/>
    <m/>
    <m/>
    <m/>
  </r>
  <r>
    <x v="0"/>
    <x v="0"/>
    <x v="11"/>
    <s v=" DARIO PEDREROS"/>
    <x v="2"/>
    <x v="4"/>
    <s v=" CAC: DERECHO DE PETICIÃ“N DE INFORMACIÃ“N"/>
    <s v=" Orlando Murillo"/>
    <s v="Formulación, Actualización y Acompañamiento Normativo y Operativo"/>
    <x v="0"/>
    <x v="1"/>
    <n v="20"/>
    <s v=" 20213800095012"/>
    <s v=" 2021-08-09 15:31:21.184092"/>
    <n v="20212050094851"/>
    <d v="2021-08-19T00:00:00"/>
    <n v="7"/>
    <x v="1"/>
    <m/>
    <d v="2021-08-19T00:00:00"/>
    <s v="PDF"/>
    <s v="SÍ"/>
    <m/>
    <m/>
  </r>
  <r>
    <x v="0"/>
    <x v="0"/>
    <x v="13"/>
    <s v=" CUERPO DE BOMBEROS VOLUNTARIOS DE ARJONA"/>
    <x v="0"/>
    <x v="4"/>
    <s v=" CAC: Solicitud de consulta"/>
    <s v=" Melba Vidal"/>
    <s v="Inspección, Vigilancia y Control"/>
    <x v="0"/>
    <x v="3"/>
    <n v="30"/>
    <s v=" 20213800095042"/>
    <s v=" 2021-08-09 15:48:23.05209"/>
    <m/>
    <m/>
    <m/>
    <x v="0"/>
    <s v="Hoy 10/09/2021 lleva 23 días en proceso."/>
    <m/>
    <m/>
    <m/>
    <m/>
    <m/>
  </r>
  <r>
    <x v="0"/>
    <x v="0"/>
    <x v="13"/>
    <s v=" JUNTA DEPARTAMENTAL DE BOMBEROS DE BOLIVAR"/>
    <x v="0"/>
    <x v="4"/>
    <s v=" CAC : Solicitud de consulta"/>
    <s v=" Jorge Restrepo Sanguino"/>
    <s v="Formulación, Actualización y Acompañamiento Normativo y Operativo"/>
    <x v="0"/>
    <x v="0"/>
    <n v="30"/>
    <s v=" 20213800095052"/>
    <s v=" 2021-08-09 15:53:20.636615"/>
    <n v="20212050095061"/>
    <d v="2021-08-24T00:00:00"/>
    <n v="10"/>
    <x v="1"/>
    <m/>
    <d v="2021-08-24T00:00:00"/>
    <s v="PDF"/>
    <s v="SÍ"/>
    <m/>
    <m/>
  </r>
  <r>
    <x v="0"/>
    <x v="0"/>
    <x v="1"/>
    <s v=" BOMBEROS VIOTA CUNDINAMARCA"/>
    <x v="0"/>
    <x v="3"/>
    <s v=" CAC: Solicitud de InspecciÃ³n, Vigilancia y Control a un Cuerpo de Bomberos"/>
    <s v=" Juan Guillermo Valencia Ãlvarez"/>
    <s v="Área Cenrtral de Referencia Bomberil"/>
    <x v="0"/>
    <x v="0"/>
    <n v="30"/>
    <s v=" 20213800095062"/>
    <s v=" 2021-08-09 16:20:01.254497"/>
    <m/>
    <m/>
    <m/>
    <x v="0"/>
    <s v="Hoy 10/09/2021 lleva 23 días en proceso."/>
    <m/>
    <m/>
    <m/>
    <m/>
    <m/>
  </r>
  <r>
    <x v="0"/>
    <x v="0"/>
    <x v="8"/>
    <s v=" JUZGADO 02 ADMINITRATIVO - SANTANDER"/>
    <x v="3"/>
    <x v="3"/>
    <s v=" CAC: ADMISIÃ“N, TRASLADO Y NOTIFICACIÃ“N DE ACCIÃ“N DE TUTELA 2021-00361"/>
    <s v=" Camilo Portilla Quelal"/>
    <s v="Formulación, Actualización y Acompañamiento Normativo y Operativo"/>
    <x v="0"/>
    <x v="2"/>
    <n v="10"/>
    <s v=" 20213800095072"/>
    <s v=" 2021-08-09 16:32:45.482273"/>
    <s v="20212050094701 "/>
    <d v="2021-08-11T00:00:00"/>
    <n v="2"/>
    <x v="1"/>
    <m/>
    <d v="2021-08-11T00:00:00"/>
    <s v="PDF"/>
    <s v="SÍ"/>
    <m/>
    <m/>
  </r>
  <r>
    <x v="0"/>
    <x v="0"/>
    <x v="21"/>
    <s v=" JUZGADO 33 PENAL MUNICIPAL FUNCION CONTROL DE GARANTIAS VALLE DEL CAUCA"/>
    <x v="3"/>
    <x v="3"/>
    <s v=" CAC: OFICIO NOTIFICA VINCULACIÃ“N ACCIÃ“N DE TUTELA 2021-00112"/>
    <s v=" Jorge Restrepo Sanguino"/>
    <s v="Formulación, Actualización y Acompañamiento Normativo y Operativo"/>
    <x v="0"/>
    <x v="0"/>
    <n v="30"/>
    <s v=" 20213800095112"/>
    <s v=" 2021-08-09 17:09:13.902965"/>
    <s v="20212050094671 "/>
    <d v="2021-08-11T00:00:00"/>
    <n v="2"/>
    <x v="1"/>
    <m/>
    <d v="2021-08-11T00:00:00"/>
    <s v="PDF"/>
    <s v="SÍ"/>
    <m/>
    <m/>
  </r>
  <r>
    <x v="0"/>
    <x v="0"/>
    <x v="1"/>
    <s v=" ALCALDIA MUNICIPAL DE SIBATE"/>
    <x v="1"/>
    <x v="3"/>
    <s v=" CAC. CONTRATO ESENCIAL DE BOMBEROS SIBATÃ‰"/>
    <s v=" Jorge Restrepo Sanguino"/>
    <s v="Formulación, Actualización y Acompañamiento Normativo y Operativo"/>
    <x v="0"/>
    <x v="1"/>
    <n v="20"/>
    <s v=" 20213800095322"/>
    <s v=" 2021-08-10 15:00:40.764668"/>
    <m/>
    <d v="2021-08-18T00:00:00"/>
    <n v="5"/>
    <x v="1"/>
    <s v="SE DIO RESPUESTA MEDIANTE CORREO ELECTRÓNICO EL DÍA 18/08/2021"/>
    <m/>
    <m/>
    <s v="SÍ"/>
    <m/>
    <m/>
  </r>
  <r>
    <x v="0"/>
    <x v="0"/>
    <x v="11"/>
    <s v=" CUERPO DE BOMBEROS VOLUNTARIOS DE CHIQUIZA"/>
    <x v="0"/>
    <x v="0"/>
    <s v=" CAC. Solicitud"/>
    <s v=" Luis Alberto Valencia Pulido"/>
    <s v="Área Cenrtral de Referencia Bomberil"/>
    <x v="0"/>
    <x v="1"/>
    <n v="20"/>
    <s v=" 20213800095342"/>
    <s v=" 2021-08-10 15:16:07.651183"/>
    <s v="20212100022341 "/>
    <d v="2021-08-18T00:00:00"/>
    <n v="5"/>
    <x v="1"/>
    <s v="Se da respuesta por correo con radicado No. 20212100022341 el día 18/08/2021"/>
    <m/>
    <m/>
    <m/>
    <m/>
    <m/>
  </r>
  <r>
    <x v="0"/>
    <x v="0"/>
    <x v="20"/>
    <s v=" SECRETARIA DE GOBIERNO DEL META"/>
    <x v="1"/>
    <x v="3"/>
    <s v=" CAC. Concepto Prorroga"/>
    <s v=" Melba Vidal"/>
    <s v="Inspección, Vigilancia y Control"/>
    <x v="0"/>
    <x v="0"/>
    <n v="30"/>
    <s v=" 20213800095372"/>
    <s v=" 2021-08-10 15:31:32.572902"/>
    <m/>
    <m/>
    <m/>
    <x v="0"/>
    <s v="Hoy 10/09/2021 lleva 22 días en proceso."/>
    <m/>
    <m/>
    <m/>
    <m/>
    <m/>
  </r>
  <r>
    <x v="0"/>
    <x v="0"/>
    <x v="3"/>
    <s v=" CUERPO DE BOMBEROS VOLUNTARIOS DE SITIO NUEVO - MAGDALENA"/>
    <x v="0"/>
    <x v="4"/>
    <s v=" CAC. expediciÃ³n de certificaciÃ³n de unidades activas de cuerpo de bombero y de su actual comandante"/>
    <s v=" Luis Alberto Valencia Pulido"/>
    <s v="Área Cenrtral de Referencia Bomberil"/>
    <x v="0"/>
    <x v="1"/>
    <n v="20"/>
    <s v=" 20213800095392"/>
    <s v=" 2021-08-10 15:51:26.233693"/>
    <n v="20212100022471"/>
    <d v="2021-08-18T00:00:00"/>
    <n v="5"/>
    <x v="1"/>
    <s v="Se da respuesta por correo con radicado No. 20212100022471 el día 18/08/2021"/>
    <m/>
    <m/>
    <m/>
    <m/>
    <m/>
  </r>
  <r>
    <x v="0"/>
    <x v="0"/>
    <x v="1"/>
    <s v=" CONTRALORIA GENERAL DE LA REPUBLICA DIRECCION DE JURISDICCION COACTIVA"/>
    <x v="3"/>
    <x v="4"/>
    <s v=" CI. Solicitud InformaciÃ³n â€“ Proceso AtenciÃ³n Denuncia 2021-208386-82111-D, con Radicado 2021ER0046570 del 19/04/2021"/>
    <s v=" Alvaro Perez"/>
    <s v="Contratación "/>
    <x v="1"/>
    <x v="5"/>
    <m/>
    <s v=" 20213800095462"/>
    <s v=" 2021-08-10 22:51:33.510789"/>
    <n v="20213000022731"/>
    <m/>
    <m/>
    <x v="0"/>
    <s v="El documento está en borrador pero sin firma ni pdf"/>
    <m/>
    <m/>
    <m/>
    <m/>
    <m/>
  </r>
  <r>
    <x v="0"/>
    <x v="0"/>
    <x v="17"/>
    <s v=" ASISTENTE COMANDANTE BOMBEROS POPAYAN"/>
    <x v="0"/>
    <x v="0"/>
    <s v=" CAC. SOLICITUD DE INFORMACIÃ“N BONO SOLIDARIO FRESNO"/>
    <s v=" Jorge Restrepo Sanguino"/>
    <s v="Formulación, Actualización y Acompañamiento Normativo y Operativo"/>
    <x v="0"/>
    <x v="0"/>
    <n v="30"/>
    <s v=" 20213800095482"/>
    <s v=" 2021-08-10 23:07:50.086456"/>
    <n v="20212050094921"/>
    <d v="2021-08-19T00:00:00"/>
    <n v="6"/>
    <x v="1"/>
    <m/>
    <d v="2021-08-19T00:00:00"/>
    <s v="PDF "/>
    <s v="SI "/>
    <m/>
    <m/>
  </r>
  <r>
    <x v="0"/>
    <x v="0"/>
    <x v="4"/>
    <s v=" CUERPO DE BOMBEROS VOLUNTARIOS DE AGRADO - HUILA"/>
    <x v="0"/>
    <x v="5"/>
    <s v=" CAC. Cese de Actividades"/>
    <s v=" Jorge Restrepo Sanguino"/>
    <s v="Formulación, Actualización y Acompañamiento Normativo y Operativo"/>
    <x v="0"/>
    <x v="0"/>
    <n v="30"/>
    <s v=" 20213800095492"/>
    <s v=" 2021-08-10 23:12:42.957093"/>
    <n v="20212050094931"/>
    <d v="2021-08-24T00:00:00"/>
    <n v="9"/>
    <x v="1"/>
    <m/>
    <d v="2021-08-24T00:00:00"/>
    <s v="PDF"/>
    <s v="SI "/>
    <m/>
    <m/>
  </r>
  <r>
    <x v="0"/>
    <x v="0"/>
    <x v="22"/>
    <s v=" ALCALDIA HATONUEVO LA GUAJIRA"/>
    <x v="1"/>
    <x v="4"/>
    <s v=" CAC. Saludos. IV ReiteraciÃ³n Compromisos del Cuerpo de Bombero de Hatonuevo (La Guajira) con Copia a DirecciÃ³n Nacional Bomberos de Colombia."/>
    <s v=" Jorge Restrepo Sanguino"/>
    <s v="Formulación, Actualización y Acompañamiento Normativo y Operativo"/>
    <x v="0"/>
    <x v="3"/>
    <n v="30"/>
    <s v=" 20213800095532"/>
    <s v=" 2021-08-11 09:31:24.785485"/>
    <n v="20212050095491"/>
    <d v="2021-08-31T00:00:00"/>
    <n v="13"/>
    <x v="1"/>
    <m/>
    <d v="2021-09-01T00:00:00"/>
    <s v="PDF "/>
    <s v="SI "/>
    <m/>
    <m/>
  </r>
  <r>
    <x v="0"/>
    <x v="0"/>
    <x v="7"/>
    <s v=" JORGE RODRIGUEZ"/>
    <x v="2"/>
    <x v="1"/>
    <s v=" CAC. Derecho de PeticiÃ³n."/>
    <s v=" Viviana Gonzalez Cano"/>
    <s v="Gestión de asuntos disciplinarios "/>
    <x v="1"/>
    <x v="5"/>
    <n v="30"/>
    <s v=" 20213800095572"/>
    <s v=" 2021-08-11 10:30:05.487276"/>
    <n v="20213700023091"/>
    <m/>
    <m/>
    <x v="0"/>
    <s v="A la fecha 06/09/202, está en docuemnto en word"/>
    <m/>
    <m/>
    <m/>
    <m/>
    <m/>
  </r>
  <r>
    <x v="0"/>
    <x v="0"/>
    <x v="11"/>
    <s v=" CUERPO DE BOMBEROS VOLUNTARIOS DE GARAGOA"/>
    <x v="0"/>
    <x v="2"/>
    <s v=" CAC. SOLICITUD COPIA DE SOAT."/>
    <s v=" Arley Coy"/>
    <s v="SUBDIRECCIÓN ADMINISTRATIVA Y FINANCIERA "/>
    <x v="1"/>
    <x v="1"/>
    <n v="20"/>
    <s v=" 20213800095622"/>
    <s v=" 2021-08-11 12:23:31.615212"/>
    <m/>
    <m/>
    <m/>
    <x v="0"/>
    <s v="A la fecha 06/09/202, lo tiene en proceso  Arley Coy "/>
    <m/>
    <m/>
    <m/>
    <m/>
    <m/>
  </r>
  <r>
    <x v="0"/>
    <x v="2"/>
    <x v="18"/>
    <s v=" EDINSON SANGUINO PÃ¡EZ"/>
    <x v="2"/>
    <x v="3"/>
    <s v=" CI. Derecho de peticiÃ³n de informaciÃ³n"/>
    <s v=" Lina Rojas"/>
    <s v="Proceso de Educación "/>
    <x v="0"/>
    <x v="0"/>
    <n v="30"/>
    <s v=" 20213800095722"/>
    <s v=" 2021-08-11 16:15:40.032212"/>
    <n v="20212000022771"/>
    <d v="2021-08-30T00:00:00"/>
    <n v="12"/>
    <x v="3"/>
    <m/>
    <d v="2021-08-30T00:00:00"/>
    <s v="PDF "/>
    <s v="SI "/>
    <m/>
    <m/>
  </r>
  <r>
    <x v="0"/>
    <x v="0"/>
    <x v="6"/>
    <s v=" NANCY CAMPOS"/>
    <x v="2"/>
    <x v="1"/>
    <s v=" CAC: REQUERIMIENTO INFORMACION"/>
    <s v=" Edgar Alexander Maya Lopez"/>
    <m/>
    <x v="0"/>
    <x v="0"/>
    <n v="30"/>
    <s v=" 20213800095732"/>
    <s v=" 2021-08-11 16:21:15.27231"/>
    <m/>
    <m/>
    <m/>
    <x v="4"/>
    <s v="A la fecha 08/08/2021,  lo tiene en  proceso Edgar alexander Maya"/>
    <m/>
    <m/>
    <m/>
    <m/>
    <m/>
  </r>
  <r>
    <x v="0"/>
    <x v="0"/>
    <x v="3"/>
    <s v=" ALCALDIA MUNICIPAL PIVIJAY MAGDALENA"/>
    <x v="1"/>
    <x v="4"/>
    <s v=" CAC. SOLICITUD DE INFORMACIÃ“N, ORIENTACIÃ“N, ASESORÃA Y CONSULTA."/>
    <s v=" Lina Rojas"/>
    <s v="Proceso de Educación "/>
    <x v="0"/>
    <x v="0"/>
    <n v="30"/>
    <s v=" 20213800095802"/>
    <s v=" 2021-08-11 16:36:29.663366"/>
    <n v="20212000022531"/>
    <d v="2021-08-19T00:00:00"/>
    <n v="5"/>
    <x v="3"/>
    <m/>
    <d v="2021-08-19T00:00:00"/>
    <s v="PDF "/>
    <s v="SI "/>
    <m/>
    <m/>
  </r>
  <r>
    <x v="0"/>
    <x v="0"/>
    <x v="1"/>
    <s v=" UNGRD"/>
    <x v="3"/>
    <x v="4"/>
    <s v=" CAC. ReconstrucciÃ³n de San AndrÃ©s â€“ Solicitud de informaciÃ³n"/>
    <s v=" Andres Fernando Muñoz Cabrera"/>
    <s v="Fortalecimiento Bomberil "/>
    <x v="0"/>
    <x v="0"/>
    <n v="30"/>
    <s v=" 20213800095822"/>
    <s v=" 2021-08-11 16:53:17.979203"/>
    <m/>
    <m/>
    <m/>
    <x v="0"/>
    <s v="A  la fecha 08/09/2021, lo tiene  en proceso Andres Muñoz "/>
    <m/>
    <m/>
    <m/>
    <m/>
    <m/>
  </r>
  <r>
    <x v="0"/>
    <x v="0"/>
    <x v="6"/>
    <s v=" CUERPO DE BOMBEROS VOLUNTARIOS DE COPACABANA"/>
    <x v="0"/>
    <x v="4"/>
    <s v=" CAC. SOLICITUD DE INFORMACION"/>
    <s v=" Andres Fernando Muñoz Cabrera"/>
    <s v="Fortalecimiento Bomberil "/>
    <x v="0"/>
    <x v="1"/>
    <n v="20"/>
    <s v=" 20213800095832"/>
    <s v=" 2021-08-11 16:59:15.402172"/>
    <m/>
    <m/>
    <m/>
    <x v="0"/>
    <s v="A  la fecha 08/09/2021, lo tiene  en proceso Andres Muñoz "/>
    <m/>
    <m/>
    <m/>
    <m/>
    <m/>
  </r>
  <r>
    <x v="0"/>
    <x v="0"/>
    <x v="6"/>
    <s v=" CUERPO DE BOMBEROS VOLUNTARIOS DE MUTATA"/>
    <x v="0"/>
    <x v="4"/>
    <s v=" CAC. CAMBIO DE USUARIO RUE"/>
    <s v=" Luis Alberto Valencia Pulido"/>
    <s v="Área Cenrtral de Referencia Bomberil"/>
    <x v="0"/>
    <x v="3"/>
    <n v="30"/>
    <s v=" 20213800095842"/>
    <s v=" 2021-08-11 17:04:10.450922"/>
    <m/>
    <d v="2021-08-12T00:00:00"/>
    <n v="1"/>
    <x v="3"/>
    <m/>
    <m/>
    <s v="Correo electrónico "/>
    <s v="SI "/>
    <m/>
    <m/>
  </r>
  <r>
    <x v="0"/>
    <x v="0"/>
    <x v="23"/>
    <s v=" CUERPO DE BOMBEROS VOLUNTARIOS DE SAN ALBERTO"/>
    <x v="0"/>
    <x v="0"/>
    <s v=" CAC. oficio enviado a la alcaldÃ­a municipal"/>
    <s v=" Camilo Portilla Quelal"/>
    <s v="Formulación, Actualización y Acompañamiento Normativo y Operativo"/>
    <x v="0"/>
    <x v="0"/>
    <n v="30"/>
    <s v=" 20213800095852"/>
    <s v=" 2021-08-11 17:12:26.010588"/>
    <m/>
    <m/>
    <m/>
    <x v="4"/>
    <s v="A  la fecha 08/09/2021, lo tiene  en proceso Camilo Portilla "/>
    <m/>
    <m/>
    <m/>
    <m/>
    <m/>
  </r>
  <r>
    <x v="0"/>
    <x v="0"/>
    <x v="20"/>
    <s v=" CUERPO DE BOMBEROS VOLUNTARIOS DEL CASTILLO"/>
    <x v="0"/>
    <x v="5"/>
    <s v=" CAC: Respuesta oficio con Radicado No 20212050094291"/>
    <s v=" Camilo Portilla Quelal"/>
    <s v="Formulación, Actualización y Acompañamiento Normativo y Operativo"/>
    <x v="0"/>
    <x v="0"/>
    <n v="30"/>
    <s v=" 20213800095872"/>
    <s v=" 2021-08-12 12:52:17.580482"/>
    <n v="20212050094291"/>
    <d v="2021-08-17T00:00:00"/>
    <n v="2"/>
    <x v="3"/>
    <m/>
    <d v="2021-07-29T00:00:00"/>
    <s v="Correo electrónico "/>
    <s v="SI "/>
    <m/>
    <m/>
  </r>
  <r>
    <x v="0"/>
    <x v="0"/>
    <x v="1"/>
    <s v=" PRUEBAS - PROC. 2A. DELEGADA CONTRATACIÃ³N ESTATAL"/>
    <x v="3"/>
    <x v="4"/>
    <s v=" CAC: Solicitud E 2021-139625 D 2021-1802436 DIRECCIÃ“N NACIONAL DE BOMBEROS"/>
    <s v=" Alvaro Perez"/>
    <s v="Contratación "/>
    <x v="1"/>
    <x v="2"/>
    <n v="10"/>
    <s v=" 20213800095922"/>
    <s v=" 2021-08-12 16:56:32.558879"/>
    <n v="20213000022571"/>
    <d v="2021-08-24T00:00:00"/>
    <n v="8"/>
    <x v="3"/>
    <m/>
    <m/>
    <s v="Correo electrónico "/>
    <s v="SI "/>
    <m/>
    <s v="No se evidencia documento de salida en PDF, ni fecha de envió y de digitalización "/>
  </r>
  <r>
    <x v="0"/>
    <x v="0"/>
    <x v="13"/>
    <s v=" CUERPO DE BOMBEROS VOLUNTARIOS DE SANTA ROSA DEL SUR - BOLIVAR"/>
    <x v="0"/>
    <x v="1"/>
    <s v=" CAC: Solicitud de asesorÃ­a jurÃ­dica"/>
    <s v=" Andrea Castañeda"/>
    <s v="Formulación, Actualización y Acompañamiento Normativo y Operativo"/>
    <x v="0"/>
    <x v="1"/>
    <n v="20"/>
    <s v=" 20213800095982"/>
    <s v=" 2021-08-12 18:12:21.25494"/>
    <n v="20212050094881"/>
    <d v="2021-08-18T00:00:00"/>
    <n v="3"/>
    <x v="3"/>
    <m/>
    <m/>
    <s v="Correo electrónico "/>
    <s v="SI "/>
    <m/>
    <s v="No se evidencia documento de salida en PDF ni  fecha de digitalización "/>
  </r>
  <r>
    <x v="0"/>
    <x v="0"/>
    <x v="1"/>
    <s v=" CONCEJO MUNICIPAL DE SUPATÃ¡"/>
    <x v="1"/>
    <x v="0"/>
    <s v=" CAC: Solicitud reactivaciÃ³n Cuerpo Bomberos SupatÃ¡ Cundinamarca"/>
    <s v=" Melba Vidal"/>
    <s v="Inspección, Vigilancia y Control"/>
    <x v="0"/>
    <x v="3"/>
    <n v="30"/>
    <s v=" 20213800095992"/>
    <s v=" 2021-08-12 18:21:01.102963"/>
    <m/>
    <m/>
    <m/>
    <x v="0"/>
    <m/>
    <m/>
    <m/>
    <m/>
    <m/>
    <s v="A  la fecha 08/09/2021, lo tiene  en proceso Melba Vidal  "/>
  </r>
  <r>
    <x v="0"/>
    <x v="0"/>
    <x v="11"/>
    <s v=" CUERPO DE BOMBEROS VOLUNTARIOS DE LABRANZAGRANDE"/>
    <x v="0"/>
    <x v="4"/>
    <s v=" CAC: Procedimiento chips vehÃ­culos"/>
    <s v=" Jorge Restrepo Sanguino"/>
    <s v="Formulación, Actualización y Acompañamiento Normativo y Operativo"/>
    <x v="0"/>
    <x v="1"/>
    <n v="20"/>
    <s v=" 20213800096002"/>
    <s v=" 2021-08-12 18:32:56.018585"/>
    <m/>
    <d v="2021-08-18T00:00:00"/>
    <n v="3"/>
    <x v="3"/>
    <m/>
    <m/>
    <s v="Correo electrónico "/>
    <s v="SI "/>
    <m/>
    <s v="No se evidencia documento de salida, ni  fecha de digitalización "/>
  </r>
  <r>
    <x v="0"/>
    <x v="0"/>
    <x v="6"/>
    <s v=" CUERPO DE BOMBEROS VOLUNTARIOS DE SANTAFE DE ANTIOQUIA"/>
    <x v="0"/>
    <x v="2"/>
    <s v=" CAC: Convenio firmado 2021"/>
    <s v=" Camilo Portilla Quelal"/>
    <s v="Formulación, Actualización y Acompañamiento Normativo y Operativo"/>
    <x v="0"/>
    <x v="0"/>
    <n v="30"/>
    <s v=" 20213800096082"/>
    <s v=" 2021-08-13 10:37:01.488698"/>
    <m/>
    <m/>
    <m/>
    <x v="0"/>
    <s v="A  la fecha 09/09/2021, lo tiene  en proceso Melba Vidal  "/>
    <m/>
    <m/>
    <m/>
    <m/>
    <m/>
  </r>
  <r>
    <x v="0"/>
    <x v="0"/>
    <x v="3"/>
    <s v=" CUERPO DE BOMBEROS VOLUNTARIOS DE SITIO NUEVO - MAGDALENA"/>
    <x v="0"/>
    <x v="2"/>
    <s v=" CAC. Cordial saludo. Mi Respetado CapitÃ¡n siendo conocedora de su espÃ­ritu altruista y colaborador en pro del fortalecimiento institucional de los Cuerpos de Bomberos Voluntario de Sitionuevo Magdalena por las razones que listo a continuaciÃ³n: 1. El Consejo..."/>
    <s v=" Melba Vidal"/>
    <s v="Inspección, Vigilancia y Control"/>
    <x v="0"/>
    <x v="0"/>
    <n v="30"/>
    <s v=" 20213800096102"/>
    <s v=" 2021-08-13 10:54:29.569797"/>
    <m/>
    <m/>
    <m/>
    <x v="0"/>
    <s v="A  la fecha 09/09/2021, lo tiene  en proceso Melba Vidal  "/>
    <m/>
    <m/>
    <m/>
    <m/>
    <m/>
  </r>
  <r>
    <x v="0"/>
    <x v="1"/>
    <x v="1"/>
    <s v=" SERGIO VLADIMIR OSPINA COLMENARES"/>
    <x v="2"/>
    <x v="3"/>
    <s v=" FE. Concepto sobre la aplicaciÃ³n de la ResoluciÃ³n 256 de 2014"/>
    <s v=" Mauricio Delgado Perdomo"/>
    <s v="Proceso de Educación "/>
    <x v="0"/>
    <x v="1"/>
    <n v="20"/>
    <s v=" 20219000096242"/>
    <s v=" 2021-08-17 10:28:08"/>
    <n v="20212000022971"/>
    <m/>
    <m/>
    <x v="0"/>
    <s v="A la fecha 09/09/2021, no se evidencia fecha de salida, ni documento PDF "/>
    <m/>
    <m/>
    <m/>
    <m/>
    <m/>
  </r>
  <r>
    <x v="0"/>
    <x v="0"/>
    <x v="9"/>
    <s v=" PROCURADURÃA GENERAL DE LA NACIÃ“N ALBERTO RIVERA BALAGUERA"/>
    <x v="3"/>
    <x v="2"/>
    <s v=" CAC: Radicado de salida S-2021-032232"/>
    <s v=" Juan Carlos Puerto Prieto"/>
    <s v="Área Cenrtral de Referencia Bomberil"/>
    <x v="0"/>
    <x v="3"/>
    <n v="30"/>
    <s v=" 20213800096282"/>
    <s v=" 2021-08-17 11:48:58.794528"/>
    <n v="20212400023191"/>
    <d v="2021-09-06T00:00:00"/>
    <n v="13"/>
    <x v="1"/>
    <m/>
    <d v="2021-09-06T00:00:00"/>
    <s v="PDF "/>
    <s v="SI "/>
    <m/>
    <m/>
  </r>
  <r>
    <x v="0"/>
    <x v="0"/>
    <x v="17"/>
    <s v=" ALCALDIA FLANDES SECRETARIA DE GOBIERNO"/>
    <x v="1"/>
    <x v="1"/>
    <s v=" CAC: InstituciÃ³n bomberil"/>
    <s v=" Melba Vidal"/>
    <s v="Inspección, Vigilancia y Control"/>
    <x v="0"/>
    <x v="0"/>
    <n v="30"/>
    <s v=" 20213800096292"/>
    <s v=" 2021-08-17 12:03:59.904514"/>
    <m/>
    <m/>
    <m/>
    <x v="4"/>
    <s v="A la fecha 13/09/2021, lo tiene en  proceso Melba vidal "/>
    <m/>
    <m/>
    <m/>
    <m/>
    <m/>
  </r>
  <r>
    <x v="0"/>
    <x v="0"/>
    <x v="1"/>
    <s v=" CUERPO DE BOMBEROS VOLUNTARIOS DE NILO"/>
    <x v="0"/>
    <x v="2"/>
    <s v=" CAC. VEHICULO FUERA DE SERVICIO"/>
    <s v=" Jorge Restrepo Sanguino"/>
    <s v="Formulación, Actualización y Acompañamiento Normativo y Operativo"/>
    <x v="0"/>
    <x v="3"/>
    <n v="30"/>
    <s v=" 20213800096522"/>
    <s v=" 2021-08-17 18:34:11.009138"/>
    <n v="20212050095601"/>
    <d v="2021-09-03T00:00:00"/>
    <n v="12"/>
    <x v="1"/>
    <m/>
    <d v="2021-09-03T00:00:00"/>
    <s v="PDF"/>
    <s v="SI "/>
    <m/>
    <m/>
  </r>
  <r>
    <x v="0"/>
    <x v="0"/>
    <x v="6"/>
    <s v=" DEPARTAMENTO ADMINISTRATIVO DE GESTIÃ³N DEL RIESGO DE DESASTRES DAGRD"/>
    <x v="3"/>
    <x v="0"/>
    <s v=" CAC. SOLICITUD CAMBIO DE UNIFOMRES"/>
    <s v=" Andres Fernando Muñoz Cabrera"/>
    <s v="Fortalecimiento Bomberil "/>
    <x v="0"/>
    <x v="0"/>
    <n v="30"/>
    <s v=" 20213800096592"/>
    <s v=" 2021-08-17 19:23:43.155486"/>
    <m/>
    <m/>
    <m/>
    <x v="0"/>
    <s v="A la fecha 13/09/2021, lo tiene en proceso Andres Muñoz "/>
    <m/>
    <m/>
    <m/>
    <m/>
    <m/>
  </r>
  <r>
    <x v="0"/>
    <x v="0"/>
    <x v="11"/>
    <s v=" ALCALDIA BELEN BOYACA"/>
    <x v="1"/>
    <x v="4"/>
    <s v=" CAC. Listado Censal."/>
    <s v=" Luis Alberto Valencia Pulido"/>
    <s v="Área Cenrtral de Referencia Bomberil"/>
    <x v="0"/>
    <x v="1"/>
    <n v="20"/>
    <s v=" 20213800096682"/>
    <s v=" 2021-08-18 09:11:16.220089"/>
    <s v="20212100023181_x000a_20212100023171"/>
    <d v="2021-09-06T00:00:00"/>
    <n v="13"/>
    <x v="3"/>
    <s v="A la fecha 13/09/2021, no se evidencia documento PDF "/>
    <m/>
    <m/>
    <m/>
    <m/>
    <m/>
  </r>
  <r>
    <x v="0"/>
    <x v="0"/>
    <x v="1"/>
    <s v=" CUERPO DE BOMBEROS VOLUNTARIOS DE SIBATE"/>
    <x v="0"/>
    <x v="1"/>
    <s v=" CAC. Solicitud de asesorÃ­a por el Grupo FANO."/>
    <s v=" Jorge Restrepo Sanguino"/>
    <s v="Formulación, Actualización y Acompañamiento Normativo y Operativo"/>
    <x v="0"/>
    <x v="0"/>
    <n v="30"/>
    <s v=" 20213800096712"/>
    <s v=" 2021-08-18 09:33:55.196293"/>
    <m/>
    <d v="2021-08-31T00:00:00"/>
    <n v="8"/>
    <x v="3"/>
    <s v="A la fecha 13/09/2021, no se evidencia documento de salida en PDF "/>
    <m/>
    <s v="Correo electrónico "/>
    <s v="SI "/>
    <m/>
    <m/>
  </r>
  <r>
    <x v="0"/>
    <x v="0"/>
    <x v="11"/>
    <s v=" CUERPO DE BOMBEROS VOLUNTARIOS DE DUITAMA"/>
    <x v="0"/>
    <x v="0"/>
    <s v=" CAC. Solicitud."/>
    <s v=" Cristian Fernando Salcedo Rueda"/>
    <s v="Inspección, Vigilancia y Control"/>
    <x v="0"/>
    <x v="1"/>
    <n v="20"/>
    <s v=" 20213800096752"/>
    <s v=" 2021-08-18 10:16:04.047705"/>
    <m/>
    <m/>
    <n v="17"/>
    <x v="4"/>
    <s v="A la fecha 13/09/2021, lo tiene en proceso Cristian Salcedo "/>
    <m/>
    <m/>
    <m/>
    <m/>
    <m/>
  </r>
  <r>
    <x v="0"/>
    <x v="3"/>
    <x v="9"/>
    <s v=" CUERPO DE BOMBEROS VOLUNTARIOS FLORIDABLANCA FORMACIÃ³N INTERNA"/>
    <x v="0"/>
    <x v="3"/>
    <s v=" RD: DERECHO DE PETICIÃ“N DE CONSULTA"/>
    <s v=" Jorge Restrepo Sanguino"/>
    <s v="Formulación, Actualización y Acompañamiento Normativo y Operativo"/>
    <x v="0"/>
    <x v="0"/>
    <n v="30"/>
    <s v=" 20213800096812"/>
    <s v=" 2021-08-18 15:29:13.862789"/>
    <n v="20212050095111"/>
    <d v="2021-08-23T00:00:00"/>
    <n v="2"/>
    <x v="3"/>
    <s v="A la fecha 13/09/2021, no se evidencia documento de salida en PDF "/>
    <m/>
    <m/>
    <s v="SI"/>
    <m/>
    <m/>
  </r>
  <r>
    <x v="0"/>
    <x v="0"/>
    <x v="4"/>
    <s v=" CUERPO DE BOMBEROS VOLUNTARIOS DE ALGECIRAS - HUILA"/>
    <x v="0"/>
    <x v="3"/>
    <s v=" CAC. Intervenciones y Mediciones Ante la Alcaldia."/>
    <s v=" Camilo Portilla Quelal"/>
    <s v="Formulación, Actualización y Acompañamiento Normativo y Operativo"/>
    <x v="0"/>
    <x v="0"/>
    <n v="30"/>
    <s v=" 20213800096882"/>
    <s v=" 2021-08-18 16:48:50.204542"/>
    <m/>
    <m/>
    <m/>
    <x v="4"/>
    <s v="A la fecha 13/09/2021, lo tiene en proceso Camilo Portilla "/>
    <m/>
    <m/>
    <m/>
    <m/>
    <m/>
  </r>
  <r>
    <x v="0"/>
    <x v="0"/>
    <x v="6"/>
    <s v=" ALCALDÃ­A DE MEDELLÃ­N"/>
    <x v="3"/>
    <x v="0"/>
    <s v=" CAC: Documento - 202130348629"/>
    <s v=" Andres Fernando Muñoz Cabrera"/>
    <s v="Fortalecimiento Bomberil "/>
    <x v="0"/>
    <x v="0"/>
    <n v="30"/>
    <s v=" 20213800096902"/>
    <s v=" 2021-08-18 17:07:05.655297"/>
    <m/>
    <m/>
    <m/>
    <x v="4"/>
    <s v="A la fecha 13/09/2021, lo tiene en proceso  Andrés Fernando Muñoz Cabrera"/>
    <m/>
    <m/>
    <m/>
    <m/>
    <m/>
  </r>
  <r>
    <x v="0"/>
    <x v="0"/>
    <x v="11"/>
    <s v=" JUZGADO SEGUNDO CIVIL DEL CIRCUITO DE ORALIDAD DE TUNJA"/>
    <x v="1"/>
    <x v="2"/>
    <s v=" CAC. 2021-00098-01 TUTELA.- NOTIFICACION FALLO 2A INSTANCIA.- Seguido por OLGA LUCIA ALBA CANARIA y otros VS CUERPO DE BOMBEROS VOLUNTARIOS DE TUTA."/>
    <s v=" Jorge Restrepo Sanguino"/>
    <s v="Formulación, Actualización y Acompañamiento Normativo y Operativo"/>
    <x v="0"/>
    <x v="3"/>
    <m/>
    <s v=" 20213800096912"/>
    <s v=" 2021-08-18 17:10:10.243527"/>
    <n v="20212050095121"/>
    <d v="2021-08-23T00:00:00"/>
    <n v="2"/>
    <x v="3"/>
    <s v="A La fecha 13/09/2021, no se evidenia documento de salida en PDF "/>
    <m/>
    <m/>
    <m/>
    <m/>
    <m/>
  </r>
  <r>
    <x v="0"/>
    <x v="0"/>
    <x v="1"/>
    <s v=" CUERPO DE BOMBEROS VOLUNTARIOS AGUA DE DIOS CUERPO DE BOMBEROS VOLUNTARIOS AGUA DE DIOS"/>
    <x v="0"/>
    <x v="0"/>
    <s v=" CAC: SOLICITUD ASESORÃA SOBRE OBSERVACIONES"/>
    <s v=" Camilo Portilla Quelal"/>
    <s v="Formulación, Actualización y Acompañamiento Normativo y Operativo"/>
    <x v="0"/>
    <x v="0"/>
    <n v="30"/>
    <s v=" 20213800097032"/>
    <s v=" 2021-08-19 14:01:08.293684"/>
    <m/>
    <m/>
    <m/>
    <x v="0"/>
    <s v="A la fecha 13/09/2021, lo tiene en proceso Camilo Portilla "/>
    <m/>
    <m/>
    <m/>
    <m/>
    <m/>
  </r>
  <r>
    <x v="0"/>
    <x v="0"/>
    <x v="6"/>
    <s v=" ALCALDIA SANTA FE DE ANTIOQUIA ANTIOQUIA"/>
    <x v="1"/>
    <x v="5"/>
    <s v=" CAC: QUEJA - APOYO URGENTE BOMBEROS"/>
    <s v=" Camilo Portilla Quelal"/>
    <s v="Formulación, Actualización y Acompañamiento Normativo y Operativo"/>
    <x v="0"/>
    <x v="0"/>
    <n v="30"/>
    <s v=" 20213800097062"/>
    <s v=" 2021-08-19 14:38:37.711086"/>
    <m/>
    <m/>
    <m/>
    <x v="0"/>
    <s v="A la fecha 13/09/2021, lo tiene en proceso Mleba vidal 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7" cacheId="4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7">
  <location ref="A90:B115" firstHeaderRow="1" firstDataRow="1" firstDataCol="1"/>
  <pivotFields count="24">
    <pivotField showAll="0">
      <items count="2">
        <item x="0"/>
        <item t="default"/>
      </items>
    </pivotField>
    <pivotField showAll="0"/>
    <pivotField axis="axisRow" dataField="1" showAll="0">
      <items count="25">
        <item x="6"/>
        <item x="13"/>
        <item x="11"/>
        <item x="2"/>
        <item x="14"/>
        <item x="15"/>
        <item x="10"/>
        <item x="23"/>
        <item x="1"/>
        <item x="0"/>
        <item x="4"/>
        <item x="22"/>
        <item x="3"/>
        <item x="20"/>
        <item x="7"/>
        <item x="18"/>
        <item x="8"/>
        <item x="16"/>
        <item x="5"/>
        <item x="12"/>
        <item x="9"/>
        <item x="17"/>
        <item x="21"/>
        <item x="19"/>
        <item t="default"/>
      </items>
    </pivotField>
    <pivotField showAll="0"/>
    <pivotField showAll="0">
      <items count="7">
        <item x="5"/>
        <item x="0"/>
        <item x="3"/>
        <item x="1"/>
        <item x="4"/>
        <item x="2"/>
        <item t="default"/>
      </items>
    </pivotField>
    <pivotField showAll="0"/>
    <pivotField showAll="0"/>
    <pivotField showAll="0"/>
    <pivotField showAll="0"/>
    <pivotField showAll="0">
      <items count="4">
        <item x="2"/>
        <item x="1"/>
        <item x="0"/>
        <item t="default"/>
      </items>
    </pivotField>
    <pivotField showAll="0">
      <items count="7">
        <item x="4"/>
        <item x="5"/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6">
        <item x="1"/>
        <item x="3"/>
        <item x="0"/>
        <item x="4"/>
        <item x="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Cuenta de Departamento" fld="2" subtotal="count" baseField="0" baseItem="0"/>
  </dataFields>
  <formats count="19"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2" type="button" dataOnly="0" labelOnly="1" outline="0" axis="axisRow" fieldPosition="0"/>
    </format>
    <format dxfId="15">
      <pivotArea dataOnly="0" labelOnly="1" outline="0" axis="axisValues" fieldPosition="0"/>
    </format>
    <format dxfId="14">
      <pivotArea dataOnly="0" labelOnly="1" fieldPosition="0">
        <references count="1">
          <reference field="2" count="0"/>
        </references>
      </pivotArea>
    </format>
    <format dxfId="13">
      <pivotArea dataOnly="0" labelOnly="1" grandRow="1" outline="0" fieldPosition="0"/>
    </format>
    <format dxfId="12">
      <pivotArea dataOnly="0" labelOnly="1" outline="0" axis="axisValues" fieldPosition="0"/>
    </format>
    <format dxfId="11">
      <pivotArea field="2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grandRow="1" outline="0" collapsedLevelsAreSubtotals="1" fieldPosition="0"/>
    </format>
    <format dxfId="7">
      <pivotArea dataOnly="0" labelOnly="1" grandRow="1" outline="0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2" type="button" dataOnly="0" labelOnly="1" outline="0" axis="axisRow" fieldPosition="0"/>
    </format>
    <format dxfId="3">
      <pivotArea dataOnly="0" labelOnly="1" outline="0" axis="axisValues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6" cacheId="4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>
  <location ref="A72:B79" firstHeaderRow="1" firstDataRow="1" firstDataCol="1"/>
  <pivotFields count="24">
    <pivotField showAll="0">
      <items count="2">
        <item x="0"/>
        <item t="default"/>
      </items>
    </pivotField>
    <pivotField showAll="0"/>
    <pivotField showAll="0"/>
    <pivotField showAll="0"/>
    <pivotField axis="axisRow" dataField="1" showAll="0">
      <items count="7">
        <item x="5"/>
        <item x="0"/>
        <item x="3"/>
        <item x="1"/>
        <item x="4"/>
        <item x="2"/>
        <item t="default"/>
      </items>
    </pivotField>
    <pivotField showAll="0"/>
    <pivotField showAll="0"/>
    <pivotField showAll="0"/>
    <pivotField showAll="0"/>
    <pivotField showAll="0">
      <items count="4">
        <item x="2"/>
        <item x="1"/>
        <item x="0"/>
        <item t="default"/>
      </items>
    </pivotField>
    <pivotField showAll="0">
      <items count="7">
        <item x="4"/>
        <item x="5"/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6">
        <item x="1"/>
        <item x="3"/>
        <item x="0"/>
        <item x="4"/>
        <item x="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Naturaleza jurídica del peticionario" fld="4" subtotal="count" baseField="0" baseItem="0"/>
  </dataFields>
  <formats count="18"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4" type="button" dataOnly="0" labelOnly="1" outline="0" axis="axisRow" fieldPosition="0"/>
    </format>
    <format dxfId="33">
      <pivotArea dataOnly="0" labelOnly="1" outline="0" axis="axisValues" fieldPosition="0"/>
    </format>
    <format dxfId="32">
      <pivotArea dataOnly="0" labelOnly="1" fieldPosition="0">
        <references count="1">
          <reference field="4" count="0"/>
        </references>
      </pivotArea>
    </format>
    <format dxfId="31">
      <pivotArea dataOnly="0" labelOnly="1" grandRow="1" outline="0" fieldPosition="0"/>
    </format>
    <format dxfId="30">
      <pivotArea dataOnly="0" labelOnly="1" outline="0" axis="axisValues" fieldPosition="0"/>
    </format>
    <format dxfId="29">
      <pivotArea field="4" type="button" dataOnly="0" labelOnly="1" outline="0" axis="axisRow" fieldPosition="0"/>
    </format>
    <format dxfId="28">
      <pivotArea dataOnly="0" labelOnly="1" grandRow="1" outline="0" fieldPosition="0"/>
    </format>
    <format dxfId="27">
      <pivotArea collapsedLevelsAreSubtotals="1" fieldPosition="0">
        <references count="1">
          <reference field="4" count="0"/>
        </references>
      </pivotArea>
    </format>
    <format dxfId="26">
      <pivotArea collapsedLevelsAreSubtotals="1" fieldPosition="0">
        <references count="1">
          <reference field="4" count="0"/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4" type="button" dataOnly="0" labelOnly="1" outline="0" axis="axisRow" fieldPosition="0"/>
    </format>
    <format dxfId="22">
      <pivotArea dataOnly="0" labelOnly="1" outline="0" axis="axisValues" fieldPosition="0"/>
    </format>
    <format dxfId="21">
      <pivotArea dataOnly="0" labelOnly="1" fieldPosition="0">
        <references count="1">
          <reference field="4" count="0"/>
        </references>
      </pivotArea>
    </format>
    <format dxfId="20">
      <pivotArea dataOnly="0" labelOnly="1" grandRow="1" outline="0" fieldPosition="0"/>
    </format>
    <format dxfId="19">
      <pivotArea dataOnly="0" labelOnly="1" outline="0" axis="axisValues" fieldPosition="0"/>
    </format>
  </formats>
  <chartFormats count="7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" format="4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1" format="5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1" format="6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5" cacheId="4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>
  <location ref="A60:B62" firstHeaderRow="1" firstDataRow="1" firstDataCol="1"/>
  <pivotFields count="24">
    <pivotField axis="axisRow" dataField="1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2"/>
        <item x="1"/>
        <item x="0"/>
        <item t="default"/>
      </items>
    </pivotField>
    <pivotField showAll="0">
      <items count="7">
        <item x="4"/>
        <item x="5"/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6">
        <item x="1"/>
        <item x="3"/>
        <item x="0"/>
        <item x="4"/>
        <item x="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0"/>
  </rowFields>
  <rowItems count="2">
    <i>
      <x/>
    </i>
    <i t="grand">
      <x/>
    </i>
  </rowItems>
  <colItems count="1">
    <i/>
  </colItems>
  <dataFields count="1">
    <dataField name="Cuenta de Canal Oficial de Entrada" fld="0" subtotal="count" baseField="0" baseItem="0"/>
  </dataFields>
  <formats count="10">
    <format dxfId="46">
      <pivotArea type="all" dataOnly="0" outline="0" fieldPosition="0"/>
    </format>
    <format dxfId="45">
      <pivotArea outline="0" collapsedLevelsAreSubtotals="1" fieldPosition="0"/>
    </format>
    <format dxfId="44">
      <pivotArea field="0" type="button" dataOnly="0" labelOnly="1" outline="0" axis="axisRow" fieldPosition="0"/>
    </format>
    <format dxfId="43">
      <pivotArea dataOnly="0" labelOnly="1" outline="0" axis="axisValues" fieldPosition="0"/>
    </format>
    <format dxfId="42">
      <pivotArea dataOnly="0" labelOnly="1" fieldPosition="0">
        <references count="1">
          <reference field="0" count="0"/>
        </references>
      </pivotArea>
    </format>
    <format dxfId="41">
      <pivotArea dataOnly="0" labelOnly="1" grandRow="1" outline="0" fieldPosition="0"/>
    </format>
    <format dxfId="40">
      <pivotArea dataOnly="0" labelOnly="1" outline="0" axis="axisValues" fieldPosition="0"/>
    </format>
    <format dxfId="39">
      <pivotArea field="0" type="button" dataOnly="0" labelOnly="1" outline="0" axis="axisRow" fieldPosition="0"/>
    </format>
    <format dxfId="38">
      <pivotArea outline="0" collapsedLevelsAreSubtotals="1" fieldPosition="0"/>
    </format>
    <format dxfId="37">
      <pivotArea dataOnly="0" labelOnly="1" grandRow="1" outline="0" fieldPosition="0"/>
    </format>
  </formats>
  <chartFormats count="2"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4" cacheId="4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45:B52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2"/>
        <item x="1"/>
        <item x="0"/>
        <item t="default"/>
      </items>
    </pivotField>
    <pivotField axis="axisRow" dataField="1" showAll="0">
      <items count="7">
        <item n="CONSULTA" x="4"/>
        <item n="DENUNCIA" x="5"/>
        <item n="PETICION DE DOCUMENTOS E INFORMACION" x="1"/>
        <item x="0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6">
        <item x="1"/>
        <item x="3"/>
        <item x="0"/>
        <item x="4"/>
        <item x="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Tipo de petición" fld="10" subtotal="count" baseField="0" baseItem="0"/>
  </dataFields>
  <formats count="19">
    <format dxfId="65">
      <pivotArea type="all" dataOnly="0" outline="0" fieldPosition="0"/>
    </format>
    <format dxfId="64">
      <pivotArea outline="0" collapsedLevelsAreSubtotals="1" fieldPosition="0"/>
    </format>
    <format dxfId="63">
      <pivotArea field="10" type="button" dataOnly="0" labelOnly="1" outline="0" axis="axisRow" fieldPosition="0"/>
    </format>
    <format dxfId="62">
      <pivotArea dataOnly="0" labelOnly="1" outline="0" axis="axisValues" fieldPosition="0"/>
    </format>
    <format dxfId="61">
      <pivotArea dataOnly="0" labelOnly="1" fieldPosition="0">
        <references count="1">
          <reference field="10" count="0"/>
        </references>
      </pivotArea>
    </format>
    <format dxfId="60">
      <pivotArea dataOnly="0" labelOnly="1" grandRow="1" outline="0" fieldPosition="0"/>
    </format>
    <format dxfId="59">
      <pivotArea dataOnly="0" labelOnly="1" outline="0" axis="axisValues" fieldPosition="0"/>
    </format>
    <format dxfId="58">
      <pivotArea field="10" type="button" dataOnly="0" labelOnly="1" outline="0" axis="axisRow" fieldPosition="0"/>
    </format>
    <format dxfId="57">
      <pivotArea dataOnly="0" labelOnly="1" fieldPosition="0">
        <references count="1">
          <reference field="10" count="1">
            <x v="2"/>
          </reference>
        </references>
      </pivotArea>
    </format>
    <format dxfId="56">
      <pivotArea dataOnly="0" labelOnly="1" grandRow="1" outline="0" fieldPosition="0"/>
    </format>
    <format dxfId="55">
      <pivotArea collapsedLevelsAreSubtotals="1" fieldPosition="0">
        <references count="1">
          <reference field="10" count="0"/>
        </references>
      </pivotArea>
    </format>
    <format dxfId="54">
      <pivotArea collapsedLevelsAreSubtotals="1" fieldPosition="0">
        <references count="1">
          <reference field="10" count="0"/>
        </references>
      </pivotArea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field="10" type="button" dataOnly="0" labelOnly="1" outline="0" axis="axisRow" fieldPosition="0"/>
    </format>
    <format dxfId="50">
      <pivotArea dataOnly="0" labelOnly="1" outline="0" axis="axisValues" fieldPosition="0"/>
    </format>
    <format dxfId="49">
      <pivotArea dataOnly="0" labelOnly="1" fieldPosition="0">
        <references count="1">
          <reference field="10" count="0"/>
        </references>
      </pivotArea>
    </format>
    <format dxfId="48">
      <pivotArea dataOnly="0" labelOnly="1" grandRow="1" outline="0" fieldPosition="0"/>
    </format>
    <format dxfId="47">
      <pivotArea dataOnly="0" labelOnly="1" outline="0" axis="axisValues" fieldPosition="0"/>
    </format>
  </formats>
  <chartFormats count="1"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3" cacheId="4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B7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6">
        <item x="1"/>
        <item x="3"/>
        <item x="0"/>
        <item x="4"/>
        <item x="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9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Dependencia" fld="9" subtotal="count" baseField="0" baseItem="0"/>
  </dataFields>
  <formats count="10">
    <format dxfId="75">
      <pivotArea type="all" dataOnly="0" outline="0" fieldPosition="0"/>
    </format>
    <format dxfId="74">
      <pivotArea outline="0" collapsedLevelsAreSubtotals="1" fieldPosition="0"/>
    </format>
    <format dxfId="73">
      <pivotArea field="9" type="button" dataOnly="0" labelOnly="1" outline="0" axis="axisRow" fieldPosition="0"/>
    </format>
    <format dxfId="72">
      <pivotArea dataOnly="0" labelOnly="1" outline="0" axis="axisValues" fieldPosition="0"/>
    </format>
    <format dxfId="71">
      <pivotArea dataOnly="0" labelOnly="1" fieldPosition="0">
        <references count="1">
          <reference field="9" count="0"/>
        </references>
      </pivotArea>
    </format>
    <format dxfId="70">
      <pivotArea dataOnly="0" labelOnly="1" grandRow="1" outline="0" fieldPosition="0"/>
    </format>
    <format dxfId="69">
      <pivotArea dataOnly="0" labelOnly="1" outline="0" axis="axisValues" fieldPosition="0"/>
    </format>
    <format dxfId="68">
      <pivotArea field="9" type="button" dataOnly="0" labelOnly="1" outline="0" axis="axisRow" fieldPosition="0"/>
    </format>
    <format dxfId="67">
      <pivotArea dataOnly="0" labelOnly="1" grandRow="1" outline="0" fieldPosition="0"/>
    </format>
    <format dxfId="66">
      <pivotArea outline="0" collapsedLevelsAreSubtotals="1" fieldPosition="0"/>
    </format>
  </formats>
  <chartFormats count="4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8" cacheId="4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A121:B128" firstHeaderRow="1" firstDataRow="1" firstDataCol="1"/>
  <pivotFields count="24">
    <pivotField showAll="0">
      <items count="2">
        <item x="0"/>
        <item t="default"/>
      </items>
    </pivotField>
    <pivotField showAll="0"/>
    <pivotField showAll="0">
      <items count="25">
        <item x="6"/>
        <item x="13"/>
        <item x="11"/>
        <item x="2"/>
        <item x="14"/>
        <item x="15"/>
        <item x="10"/>
        <item x="23"/>
        <item x="1"/>
        <item x="0"/>
        <item x="4"/>
        <item x="22"/>
        <item x="3"/>
        <item x="20"/>
        <item x="7"/>
        <item x="18"/>
        <item x="8"/>
        <item x="16"/>
        <item x="5"/>
        <item x="12"/>
        <item x="9"/>
        <item x="17"/>
        <item x="21"/>
        <item x="19"/>
        <item t="default"/>
      </items>
    </pivotField>
    <pivotField showAll="0"/>
    <pivotField showAll="0">
      <items count="7">
        <item x="5"/>
        <item x="0"/>
        <item x="3"/>
        <item x="1"/>
        <item x="4"/>
        <item x="2"/>
        <item t="default"/>
      </items>
    </pivotField>
    <pivotField axis="axisRow" dataField="1" showAll="0">
      <items count="7">
        <item x="1"/>
        <item x="0"/>
        <item x="3"/>
        <item x="2"/>
        <item x="5"/>
        <item x="4"/>
        <item t="default"/>
      </items>
    </pivotField>
    <pivotField showAll="0"/>
    <pivotField showAll="0"/>
    <pivotField showAll="0"/>
    <pivotField showAll="0">
      <items count="4">
        <item x="2"/>
        <item x="1"/>
        <item x="0"/>
        <item t="default"/>
      </items>
    </pivotField>
    <pivotField showAll="0">
      <items count="7">
        <item x="4"/>
        <item x="5"/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6">
        <item x="1"/>
        <item x="3"/>
        <item x="0"/>
        <item x="4"/>
        <item x="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Tema de Consulta" fld="5" subtotal="count" baseField="0" baseItem="0"/>
  </dataFields>
  <formats count="18">
    <format dxfId="93">
      <pivotArea type="all" dataOnly="0" outline="0" fieldPosition="0"/>
    </format>
    <format dxfId="92">
      <pivotArea outline="0" collapsedLevelsAreSubtotals="1" fieldPosition="0"/>
    </format>
    <format dxfId="91">
      <pivotArea field="5" type="button" dataOnly="0" labelOnly="1" outline="0" axis="axisRow" fieldPosition="0"/>
    </format>
    <format dxfId="90">
      <pivotArea dataOnly="0" labelOnly="1" outline="0" axis="axisValues" fieldPosition="0"/>
    </format>
    <format dxfId="89">
      <pivotArea dataOnly="0" labelOnly="1" fieldPosition="0">
        <references count="1">
          <reference field="5" count="0"/>
        </references>
      </pivotArea>
    </format>
    <format dxfId="88">
      <pivotArea dataOnly="0" labelOnly="1" grandRow="1" outline="0" fieldPosition="0"/>
    </format>
    <format dxfId="87">
      <pivotArea dataOnly="0" labelOnly="1" outline="0" axis="axisValues" fieldPosition="0"/>
    </format>
    <format dxfId="86">
      <pivotArea field="5" type="button" dataOnly="0" labelOnly="1" outline="0" axis="axisRow" fieldPosition="0"/>
    </format>
    <format dxfId="85">
      <pivotArea dataOnly="0" labelOnly="1" grandRow="1" outline="0" fieldPosition="0"/>
    </format>
    <format dxfId="84">
      <pivotArea collapsedLevelsAreSubtotals="1" fieldPosition="0">
        <references count="1">
          <reference field="5" count="0"/>
        </references>
      </pivotArea>
    </format>
    <format dxfId="83">
      <pivotArea collapsedLevelsAreSubtotals="1" fieldPosition="0">
        <references count="1">
          <reference field="5" count="0"/>
        </references>
      </pivotArea>
    </format>
    <format dxfId="82">
      <pivotArea type="all" dataOnly="0" outline="0" fieldPosition="0"/>
    </format>
    <format dxfId="81">
      <pivotArea outline="0" collapsedLevelsAreSubtotals="1" fieldPosition="0"/>
    </format>
    <format dxfId="80">
      <pivotArea field="5" type="button" dataOnly="0" labelOnly="1" outline="0" axis="axisRow" fieldPosition="0"/>
    </format>
    <format dxfId="79">
      <pivotArea dataOnly="0" labelOnly="1" outline="0" axis="axisValues" fieldPosition="0"/>
    </format>
    <format dxfId="78">
      <pivotArea dataOnly="0" labelOnly="1" fieldPosition="0">
        <references count="1">
          <reference field="5" count="0"/>
        </references>
      </pivotArea>
    </format>
    <format dxfId="77">
      <pivotArea dataOnly="0" labelOnly="1" grandRow="1" outline="0" fieldPosition="0"/>
    </format>
    <format dxfId="76">
      <pivotArea dataOnly="0" labelOnly="1" outline="0" axis="axisValues" fieldPosition="0"/>
    </format>
  </formats>
  <chartFormats count="7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3" format="2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3" format="3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3" format="4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3" format="5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3" format="6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47037"/>
  <sheetViews>
    <sheetView zoomScale="90" zoomScaleNormal="90" workbookViewId="0">
      <pane ySplit="1" topLeftCell="A2" activePane="bottomLeft" state="frozen"/>
      <selection activeCell="C1" sqref="C1"/>
      <selection pane="bottomLeft" activeCell="F4" sqref="F4"/>
    </sheetView>
  </sheetViews>
  <sheetFormatPr baseColWidth="10" defaultColWidth="11.42578125" defaultRowHeight="15" x14ac:dyDescent="0.25"/>
  <cols>
    <col min="1" max="1" width="11.42578125" style="34"/>
    <col min="2" max="2" width="15.140625" style="34" customWidth="1"/>
    <col min="3" max="3" width="26.28515625" style="34" customWidth="1"/>
    <col min="4" max="4" width="17.85546875" style="34" customWidth="1"/>
    <col min="5" max="5" width="19.7109375" style="34" bestFit="1" customWidth="1"/>
    <col min="6" max="6" width="22.85546875" style="34" bestFit="1" customWidth="1"/>
    <col min="7" max="7" width="29.7109375" style="34" customWidth="1"/>
    <col min="8" max="8" width="22" style="34" customWidth="1"/>
    <col min="9" max="9" width="18.85546875" style="34" customWidth="1"/>
    <col min="10" max="10" width="18.5703125" style="34" customWidth="1"/>
    <col min="11" max="11" width="16.5703125" style="34" customWidth="1"/>
    <col min="12" max="12" width="11.42578125" style="34"/>
    <col min="13" max="13" width="20" style="48" bestFit="1" customWidth="1"/>
    <col min="14" max="14" width="11.42578125" style="47"/>
    <col min="15" max="15" width="21.85546875" style="45" bestFit="1" customWidth="1"/>
    <col min="16" max="16" width="11.42578125" style="46"/>
    <col min="17" max="17" width="11.42578125" style="34"/>
    <col min="18" max="18" width="15.28515625" style="34" customWidth="1"/>
    <col min="19" max="19" width="31.28515625" style="34" customWidth="1"/>
    <col min="20" max="20" width="25.140625" style="47" customWidth="1"/>
    <col min="21" max="21" width="19" style="34" customWidth="1"/>
    <col min="22" max="22" width="15.140625" style="34" customWidth="1"/>
    <col min="23" max="23" width="14.7109375" style="34" customWidth="1"/>
    <col min="24" max="24" width="27.7109375" style="34" customWidth="1"/>
    <col min="25" max="25" width="25.85546875" style="34" bestFit="1" customWidth="1"/>
    <col min="26" max="16384" width="11.42578125" style="34"/>
  </cols>
  <sheetData>
    <row r="1" spans="1:25" s="26" customFormat="1" ht="60" x14ac:dyDescent="0.25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8" t="s">
        <v>11</v>
      </c>
      <c r="M1" s="19" t="s">
        <v>12</v>
      </c>
      <c r="N1" s="20" t="s">
        <v>13</v>
      </c>
      <c r="O1" s="21" t="s">
        <v>14</v>
      </c>
      <c r="P1" s="22" t="s">
        <v>15</v>
      </c>
      <c r="Q1" s="17" t="s">
        <v>16</v>
      </c>
      <c r="R1" s="17" t="s">
        <v>17</v>
      </c>
      <c r="S1" s="17" t="s">
        <v>18</v>
      </c>
      <c r="T1" s="23" t="s">
        <v>19</v>
      </c>
      <c r="U1" s="17" t="s">
        <v>20</v>
      </c>
      <c r="V1" s="17" t="s">
        <v>21</v>
      </c>
      <c r="W1" s="17" t="s">
        <v>22</v>
      </c>
      <c r="X1" s="24" t="s">
        <v>23</v>
      </c>
      <c r="Y1" s="25"/>
    </row>
    <row r="2" spans="1:25" ht="30" x14ac:dyDescent="0.25">
      <c r="A2" s="27" t="s">
        <v>24</v>
      </c>
      <c r="B2" s="28" t="s">
        <v>73</v>
      </c>
      <c r="C2" s="28"/>
      <c r="D2" s="49" t="s">
        <v>956</v>
      </c>
      <c r="E2" s="28"/>
      <c r="F2" s="28"/>
      <c r="G2" s="49" t="s">
        <v>677</v>
      </c>
      <c r="H2" s="49"/>
      <c r="I2" s="28"/>
      <c r="J2" s="28"/>
      <c r="K2" s="49" t="s">
        <v>666</v>
      </c>
      <c r="L2" s="28"/>
      <c r="M2" s="49" t="s">
        <v>82</v>
      </c>
      <c r="N2" s="50" t="s">
        <v>374</v>
      </c>
      <c r="O2" s="29"/>
      <c r="P2" s="30"/>
      <c r="Q2" s="28"/>
      <c r="R2" s="28"/>
      <c r="S2" s="28"/>
      <c r="T2" s="31"/>
      <c r="U2" s="28"/>
      <c r="V2" s="28"/>
      <c r="W2" s="28"/>
      <c r="X2" s="32"/>
      <c r="Y2" s="33"/>
    </row>
    <row r="3" spans="1:25" ht="60" x14ac:dyDescent="0.25">
      <c r="A3" s="27" t="s">
        <v>24</v>
      </c>
      <c r="B3" s="28" t="s">
        <v>80</v>
      </c>
      <c r="C3" s="28"/>
      <c r="D3" s="49" t="s">
        <v>957</v>
      </c>
      <c r="E3" s="28" t="s">
        <v>75</v>
      </c>
      <c r="F3" s="28"/>
      <c r="G3" s="49" t="s">
        <v>678</v>
      </c>
      <c r="H3" s="49" t="s">
        <v>1199</v>
      </c>
      <c r="I3" s="28"/>
      <c r="J3" s="28"/>
      <c r="K3" s="49" t="s">
        <v>666</v>
      </c>
      <c r="L3" s="28"/>
      <c r="M3" s="49" t="s">
        <v>83</v>
      </c>
      <c r="N3" s="51" t="s">
        <v>375</v>
      </c>
      <c r="O3" s="29"/>
      <c r="P3" s="30"/>
      <c r="Q3" s="28"/>
      <c r="R3" s="28"/>
      <c r="S3" s="28"/>
      <c r="T3" s="31"/>
      <c r="U3" s="28"/>
      <c r="V3" s="28"/>
      <c r="W3" s="28"/>
      <c r="X3" s="32"/>
      <c r="Y3" s="33"/>
    </row>
    <row r="4" spans="1:25" ht="60" x14ac:dyDescent="0.25">
      <c r="A4" s="27" t="s">
        <v>24</v>
      </c>
      <c r="B4" s="28" t="s">
        <v>80</v>
      </c>
      <c r="C4" s="28"/>
      <c r="D4" s="49" t="s">
        <v>958</v>
      </c>
      <c r="E4" s="28" t="s">
        <v>75</v>
      </c>
      <c r="F4" s="28"/>
      <c r="G4" s="49" t="s">
        <v>679</v>
      </c>
      <c r="H4" s="49" t="s">
        <v>1199</v>
      </c>
      <c r="I4" s="28"/>
      <c r="J4" s="28"/>
      <c r="K4" s="49" t="s">
        <v>666</v>
      </c>
      <c r="L4" s="28"/>
      <c r="M4" s="49" t="s">
        <v>84</v>
      </c>
      <c r="N4" s="50" t="s">
        <v>376</v>
      </c>
      <c r="O4" s="29"/>
      <c r="P4" s="30"/>
      <c r="Q4" s="28"/>
      <c r="R4" s="28"/>
      <c r="S4" s="28"/>
      <c r="T4" s="31"/>
      <c r="U4" s="28"/>
      <c r="V4" s="28"/>
      <c r="W4" s="28"/>
      <c r="X4" s="32"/>
      <c r="Y4" s="33"/>
    </row>
    <row r="5" spans="1:25" ht="75" x14ac:dyDescent="0.25">
      <c r="A5" s="27" t="s">
        <v>24</v>
      </c>
      <c r="B5" s="28" t="s">
        <v>80</v>
      </c>
      <c r="C5" s="28"/>
      <c r="D5" s="49" t="s">
        <v>959</v>
      </c>
      <c r="E5" s="28" t="s">
        <v>75</v>
      </c>
      <c r="F5" s="28"/>
      <c r="G5" s="49" t="s">
        <v>680</v>
      </c>
      <c r="H5" s="49" t="s">
        <v>1199</v>
      </c>
      <c r="I5" s="28"/>
      <c r="J5" s="28"/>
      <c r="K5" s="49" t="s">
        <v>666</v>
      </c>
      <c r="L5" s="28"/>
      <c r="M5" s="49" t="s">
        <v>85</v>
      </c>
      <c r="N5" s="50" t="s">
        <v>377</v>
      </c>
      <c r="O5" s="29"/>
      <c r="P5" s="35"/>
      <c r="Q5" s="28"/>
      <c r="R5" s="28"/>
      <c r="S5" s="28"/>
      <c r="T5" s="36"/>
      <c r="U5" s="28"/>
      <c r="V5" s="28"/>
      <c r="W5" s="28"/>
      <c r="X5" s="32"/>
      <c r="Y5" s="33"/>
    </row>
    <row r="6" spans="1:25" ht="75" x14ac:dyDescent="0.25">
      <c r="A6" s="27" t="s">
        <v>24</v>
      </c>
      <c r="B6" s="28" t="s">
        <v>80</v>
      </c>
      <c r="C6" s="28"/>
      <c r="D6" s="49" t="s">
        <v>960</v>
      </c>
      <c r="E6" s="28" t="s">
        <v>75</v>
      </c>
      <c r="F6" s="28"/>
      <c r="G6" s="49" t="s">
        <v>681</v>
      </c>
      <c r="H6" s="49" t="s">
        <v>1199</v>
      </c>
      <c r="I6" s="28"/>
      <c r="J6" s="28"/>
      <c r="K6" s="49" t="s">
        <v>666</v>
      </c>
      <c r="L6" s="28"/>
      <c r="M6" s="49" t="s">
        <v>86</v>
      </c>
      <c r="N6" s="50" t="s">
        <v>378</v>
      </c>
      <c r="O6" s="29"/>
      <c r="P6" s="35"/>
      <c r="Q6" s="28"/>
      <c r="R6" s="28"/>
      <c r="S6" s="28"/>
      <c r="T6" s="31"/>
      <c r="U6" s="28"/>
      <c r="V6" s="28"/>
      <c r="W6" s="28"/>
      <c r="X6" s="32"/>
      <c r="Y6" s="33"/>
    </row>
    <row r="7" spans="1:25" ht="45" x14ac:dyDescent="0.25">
      <c r="A7" s="27" t="s">
        <v>24</v>
      </c>
      <c r="B7" s="28" t="s">
        <v>80</v>
      </c>
      <c r="C7" s="28"/>
      <c r="D7" s="49" t="s">
        <v>961</v>
      </c>
      <c r="E7" s="28"/>
      <c r="F7" s="28"/>
      <c r="G7" s="49" t="s">
        <v>682</v>
      </c>
      <c r="H7" s="49" t="s">
        <v>1228</v>
      </c>
      <c r="I7" s="28"/>
      <c r="J7" s="28"/>
      <c r="K7" s="49" t="s">
        <v>667</v>
      </c>
      <c r="L7" s="28"/>
      <c r="M7" s="49" t="s">
        <v>87</v>
      </c>
      <c r="N7" s="50" t="s">
        <v>379</v>
      </c>
      <c r="O7" s="29"/>
      <c r="P7" s="30"/>
      <c r="Q7" s="28"/>
      <c r="R7" s="28"/>
      <c r="S7" s="28"/>
      <c r="T7" s="31"/>
      <c r="U7" s="28"/>
      <c r="V7" s="28"/>
      <c r="W7" s="28"/>
      <c r="X7" s="32"/>
      <c r="Y7" s="33"/>
    </row>
    <row r="8" spans="1:25" ht="75" x14ac:dyDescent="0.25">
      <c r="A8" s="27" t="s">
        <v>24</v>
      </c>
      <c r="B8" s="28" t="s">
        <v>80</v>
      </c>
      <c r="C8" s="28"/>
      <c r="D8" s="49" t="s">
        <v>962</v>
      </c>
      <c r="E8" s="28" t="s">
        <v>75</v>
      </c>
      <c r="F8" s="28"/>
      <c r="G8" s="49" t="s">
        <v>683</v>
      </c>
      <c r="H8" s="49" t="s">
        <v>1229</v>
      </c>
      <c r="I8" s="28"/>
      <c r="J8" s="28"/>
      <c r="K8" s="49" t="s">
        <v>666</v>
      </c>
      <c r="L8" s="28"/>
      <c r="M8" s="49" t="s">
        <v>88</v>
      </c>
      <c r="N8" s="50" t="s">
        <v>380</v>
      </c>
      <c r="O8" s="29"/>
      <c r="P8" s="35"/>
      <c r="Q8" s="28"/>
      <c r="R8" s="28"/>
      <c r="S8" s="28"/>
      <c r="T8" s="31"/>
      <c r="U8" s="28"/>
      <c r="V8" s="28"/>
      <c r="W8" s="28"/>
      <c r="X8" s="32"/>
      <c r="Y8" s="33"/>
    </row>
    <row r="9" spans="1:25" ht="45" x14ac:dyDescent="0.25">
      <c r="A9" s="27" t="s">
        <v>24</v>
      </c>
      <c r="B9" s="28" t="s">
        <v>80</v>
      </c>
      <c r="C9" s="28"/>
      <c r="D9" s="49" t="s">
        <v>963</v>
      </c>
      <c r="E9" s="28"/>
      <c r="F9" s="28"/>
      <c r="G9" s="49" t="s">
        <v>684</v>
      </c>
      <c r="H9" s="49" t="s">
        <v>1230</v>
      </c>
      <c r="I9" s="28"/>
      <c r="J9" s="28"/>
      <c r="K9" s="49" t="s">
        <v>668</v>
      </c>
      <c r="L9" s="28"/>
      <c r="M9" s="49" t="s">
        <v>89</v>
      </c>
      <c r="N9" s="50" t="s">
        <v>381</v>
      </c>
      <c r="O9" s="29"/>
      <c r="P9" s="30"/>
      <c r="Q9" s="28"/>
      <c r="R9" s="28"/>
      <c r="S9" s="28"/>
      <c r="T9" s="31"/>
      <c r="U9" s="28"/>
      <c r="V9" s="28"/>
      <c r="W9" s="28"/>
      <c r="X9" s="32"/>
      <c r="Y9" s="33"/>
    </row>
    <row r="10" spans="1:25" ht="45" x14ac:dyDescent="0.25">
      <c r="A10" s="52" t="s">
        <v>1248</v>
      </c>
      <c r="B10" s="28" t="s">
        <v>1250</v>
      </c>
      <c r="C10" s="28"/>
      <c r="D10" s="49" t="s">
        <v>964</v>
      </c>
      <c r="E10" s="28"/>
      <c r="F10" s="28"/>
      <c r="G10" s="49" t="s">
        <v>685</v>
      </c>
      <c r="H10" s="49" t="s">
        <v>1200</v>
      </c>
      <c r="I10" s="28"/>
      <c r="J10" s="28"/>
      <c r="K10" s="49" t="s">
        <v>669</v>
      </c>
      <c r="L10" s="28"/>
      <c r="M10" s="49" t="s">
        <v>90</v>
      </c>
      <c r="N10" s="50" t="s">
        <v>382</v>
      </c>
      <c r="O10" s="29"/>
      <c r="P10" s="30"/>
      <c r="Q10" s="28"/>
      <c r="R10" s="28"/>
      <c r="S10" s="28"/>
      <c r="T10" s="31"/>
      <c r="U10" s="28"/>
      <c r="V10" s="28"/>
      <c r="W10" s="28"/>
      <c r="X10" s="32"/>
      <c r="Y10" s="33"/>
    </row>
    <row r="11" spans="1:25" ht="75" x14ac:dyDescent="0.25">
      <c r="A11" s="27" t="s">
        <v>24</v>
      </c>
      <c r="B11" s="28" t="s">
        <v>80</v>
      </c>
      <c r="C11" s="28"/>
      <c r="D11" s="49" t="s">
        <v>965</v>
      </c>
      <c r="E11" s="28" t="s">
        <v>75</v>
      </c>
      <c r="F11" s="28"/>
      <c r="G11" s="49" t="s">
        <v>686</v>
      </c>
      <c r="H11" s="49" t="s">
        <v>1201</v>
      </c>
      <c r="I11" s="28"/>
      <c r="J11" s="28"/>
      <c r="K11" s="49" t="s">
        <v>670</v>
      </c>
      <c r="L11" s="28"/>
      <c r="M11" s="49" t="s">
        <v>91</v>
      </c>
      <c r="N11" s="50" t="s">
        <v>383</v>
      </c>
      <c r="O11" s="29"/>
      <c r="P11" s="30"/>
      <c r="Q11" s="28"/>
      <c r="R11" s="28"/>
      <c r="S11" s="28"/>
      <c r="T11" s="31"/>
      <c r="U11" s="28"/>
      <c r="V11" s="28"/>
      <c r="W11" s="28"/>
      <c r="X11" s="32"/>
      <c r="Y11" s="33"/>
    </row>
    <row r="12" spans="1:25" ht="60" x14ac:dyDescent="0.25">
      <c r="A12" s="27" t="s">
        <v>24</v>
      </c>
      <c r="B12" s="28" t="s">
        <v>80</v>
      </c>
      <c r="C12" s="28"/>
      <c r="D12" s="49" t="s">
        <v>966</v>
      </c>
      <c r="E12" s="28" t="s">
        <v>75</v>
      </c>
      <c r="F12" s="28"/>
      <c r="G12" s="49" t="s">
        <v>687</v>
      </c>
      <c r="H12" s="49" t="s">
        <v>1231</v>
      </c>
      <c r="I12" s="28"/>
      <c r="J12" s="28"/>
      <c r="K12" s="49" t="s">
        <v>670</v>
      </c>
      <c r="L12" s="28"/>
      <c r="M12" s="49" t="s">
        <v>92</v>
      </c>
      <c r="N12" s="50" t="s">
        <v>384</v>
      </c>
      <c r="O12" s="29"/>
      <c r="P12" s="30"/>
      <c r="Q12" s="28"/>
      <c r="R12" s="28"/>
      <c r="S12" s="28"/>
      <c r="T12" s="31"/>
      <c r="U12" s="28"/>
      <c r="V12" s="28"/>
      <c r="W12" s="28"/>
      <c r="X12" s="32"/>
      <c r="Y12" s="33"/>
    </row>
    <row r="13" spans="1:25" ht="87" customHeight="1" x14ac:dyDescent="0.25">
      <c r="A13" s="27" t="s">
        <v>24</v>
      </c>
      <c r="B13" s="28" t="s">
        <v>80</v>
      </c>
      <c r="C13" s="28"/>
      <c r="D13" s="49" t="s">
        <v>967</v>
      </c>
      <c r="E13" s="28" t="s">
        <v>75</v>
      </c>
      <c r="F13" s="28"/>
      <c r="G13" s="49" t="s">
        <v>688</v>
      </c>
      <c r="H13" s="49" t="s">
        <v>1202</v>
      </c>
      <c r="I13" s="28"/>
      <c r="J13" s="28"/>
      <c r="K13" s="49" t="s">
        <v>667</v>
      </c>
      <c r="L13" s="28"/>
      <c r="M13" s="49" t="s">
        <v>93</v>
      </c>
      <c r="N13" s="50" t="s">
        <v>385</v>
      </c>
      <c r="O13" s="29"/>
      <c r="P13" s="30"/>
      <c r="Q13" s="28"/>
      <c r="R13" s="28"/>
      <c r="S13" s="28"/>
      <c r="T13" s="31"/>
      <c r="U13" s="28"/>
      <c r="V13" s="28"/>
      <c r="W13" s="28"/>
      <c r="X13" s="32"/>
      <c r="Y13" s="33"/>
    </row>
    <row r="14" spans="1:25" ht="60" x14ac:dyDescent="0.25">
      <c r="A14" s="27" t="s">
        <v>24</v>
      </c>
      <c r="B14" s="28" t="s">
        <v>80</v>
      </c>
      <c r="C14" s="28"/>
      <c r="D14" s="49" t="s">
        <v>968</v>
      </c>
      <c r="E14" s="28" t="s">
        <v>75</v>
      </c>
      <c r="F14" s="28"/>
      <c r="G14" s="49" t="s">
        <v>689</v>
      </c>
      <c r="H14" s="49" t="s">
        <v>1232</v>
      </c>
      <c r="I14" s="28"/>
      <c r="J14" s="28"/>
      <c r="K14" s="49" t="s">
        <v>666</v>
      </c>
      <c r="L14" s="28"/>
      <c r="M14" s="49" t="s">
        <v>94</v>
      </c>
      <c r="N14" s="50" t="s">
        <v>386</v>
      </c>
      <c r="O14" s="29"/>
      <c r="P14" s="30"/>
      <c r="Q14" s="28"/>
      <c r="R14" s="28"/>
      <c r="S14" s="28"/>
      <c r="T14" s="31"/>
      <c r="U14" s="28"/>
      <c r="V14" s="28"/>
      <c r="W14" s="28"/>
      <c r="X14" s="32"/>
      <c r="Y14" s="33"/>
    </row>
    <row r="15" spans="1:25" ht="60" x14ac:dyDescent="0.25">
      <c r="A15" s="27" t="s">
        <v>24</v>
      </c>
      <c r="B15" s="28" t="s">
        <v>80</v>
      </c>
      <c r="C15" s="28"/>
      <c r="D15" s="49" t="s">
        <v>958</v>
      </c>
      <c r="E15" s="28" t="s">
        <v>75</v>
      </c>
      <c r="F15" s="28"/>
      <c r="G15" s="49" t="s">
        <v>690</v>
      </c>
      <c r="H15" s="49" t="s">
        <v>1233</v>
      </c>
      <c r="I15" s="28"/>
      <c r="J15" s="28"/>
      <c r="K15" s="49" t="s">
        <v>671</v>
      </c>
      <c r="L15" s="28"/>
      <c r="M15" s="49" t="s">
        <v>95</v>
      </c>
      <c r="N15" s="50" t="s">
        <v>387</v>
      </c>
      <c r="O15" s="29"/>
      <c r="P15" s="30"/>
      <c r="Q15" s="28"/>
      <c r="R15" s="28"/>
      <c r="S15" s="28"/>
      <c r="T15" s="31"/>
      <c r="U15" s="28"/>
      <c r="V15" s="28"/>
      <c r="W15" s="28"/>
      <c r="X15" s="32"/>
      <c r="Y15" s="33"/>
    </row>
    <row r="16" spans="1:25" ht="75" x14ac:dyDescent="0.25">
      <c r="A16" s="27" t="s">
        <v>24</v>
      </c>
      <c r="B16" s="28" t="s">
        <v>80</v>
      </c>
      <c r="C16" s="28"/>
      <c r="D16" s="49" t="s">
        <v>969</v>
      </c>
      <c r="E16" s="28"/>
      <c r="F16" s="28"/>
      <c r="G16" s="49" t="s">
        <v>691</v>
      </c>
      <c r="H16" s="49" t="s">
        <v>1203</v>
      </c>
      <c r="I16" s="28"/>
      <c r="J16" s="28"/>
      <c r="K16" s="49" t="s">
        <v>667</v>
      </c>
      <c r="L16" s="28"/>
      <c r="M16" s="49" t="s">
        <v>96</v>
      </c>
      <c r="N16" s="50" t="s">
        <v>388</v>
      </c>
      <c r="O16" s="29"/>
      <c r="P16" s="30"/>
      <c r="Q16" s="28"/>
      <c r="R16" s="28"/>
      <c r="S16" s="28"/>
      <c r="T16" s="31"/>
      <c r="U16" s="28"/>
      <c r="V16" s="28"/>
      <c r="W16" s="28"/>
      <c r="X16" s="32"/>
      <c r="Y16" s="33"/>
    </row>
    <row r="17" spans="1:25" ht="60" x14ac:dyDescent="0.25">
      <c r="A17" s="27" t="s">
        <v>24</v>
      </c>
      <c r="B17" s="28" t="s">
        <v>80</v>
      </c>
      <c r="C17" s="28"/>
      <c r="D17" s="49" t="s">
        <v>970</v>
      </c>
      <c r="E17" s="28" t="s">
        <v>75</v>
      </c>
      <c r="F17" s="28"/>
      <c r="G17" s="49" t="s">
        <v>692</v>
      </c>
      <c r="H17" s="49" t="s">
        <v>1202</v>
      </c>
      <c r="I17" s="28"/>
      <c r="J17" s="28"/>
      <c r="K17" s="49" t="s">
        <v>666</v>
      </c>
      <c r="L17" s="28"/>
      <c r="M17" s="49" t="s">
        <v>97</v>
      </c>
      <c r="N17" s="50" t="s">
        <v>389</v>
      </c>
      <c r="O17" s="29"/>
      <c r="P17" s="30"/>
      <c r="Q17" s="28"/>
      <c r="R17" s="28"/>
      <c r="S17" s="28"/>
      <c r="T17" s="31"/>
      <c r="U17" s="28"/>
      <c r="V17" s="28"/>
      <c r="W17" s="28"/>
      <c r="X17" s="32"/>
      <c r="Y17" s="33"/>
    </row>
    <row r="18" spans="1:25" ht="210" x14ac:dyDescent="0.25">
      <c r="A18" s="27" t="s">
        <v>24</v>
      </c>
      <c r="B18" s="28" t="s">
        <v>80</v>
      </c>
      <c r="C18" s="28"/>
      <c r="D18" s="49" t="s">
        <v>971</v>
      </c>
      <c r="E18" s="28"/>
      <c r="F18" s="28"/>
      <c r="G18" s="49" t="s">
        <v>693</v>
      </c>
      <c r="H18" s="49" t="s">
        <v>1204</v>
      </c>
      <c r="I18" s="28"/>
      <c r="J18" s="28"/>
      <c r="K18" s="49" t="s">
        <v>670</v>
      </c>
      <c r="L18" s="28"/>
      <c r="M18" s="49" t="s">
        <v>98</v>
      </c>
      <c r="N18" s="50" t="s">
        <v>390</v>
      </c>
      <c r="O18" s="29"/>
      <c r="P18" s="30"/>
      <c r="Q18" s="28"/>
      <c r="R18" s="28"/>
      <c r="S18" s="28"/>
      <c r="T18" s="31"/>
      <c r="U18" s="28"/>
      <c r="V18" s="28"/>
      <c r="W18" s="28"/>
      <c r="X18" s="32"/>
      <c r="Y18" s="33"/>
    </row>
    <row r="19" spans="1:25" ht="60" x14ac:dyDescent="0.25">
      <c r="A19" s="27" t="s">
        <v>24</v>
      </c>
      <c r="B19" s="28" t="s">
        <v>80</v>
      </c>
      <c r="C19" s="28"/>
      <c r="D19" s="49" t="s">
        <v>972</v>
      </c>
      <c r="E19" s="28" t="s">
        <v>75</v>
      </c>
      <c r="F19" s="28"/>
      <c r="G19" s="49" t="s">
        <v>694</v>
      </c>
      <c r="H19" s="49" t="s">
        <v>1205</v>
      </c>
      <c r="I19" s="28"/>
      <c r="J19" s="28"/>
      <c r="K19" s="49" t="s">
        <v>666</v>
      </c>
      <c r="L19" s="28"/>
      <c r="M19" s="49" t="s">
        <v>99</v>
      </c>
      <c r="N19" s="50" t="s">
        <v>391</v>
      </c>
      <c r="O19" s="29"/>
      <c r="P19" s="30"/>
      <c r="Q19" s="28"/>
      <c r="R19" s="28"/>
      <c r="S19" s="28"/>
      <c r="T19" s="31"/>
      <c r="U19" s="28"/>
      <c r="V19" s="28"/>
      <c r="W19" s="28"/>
      <c r="X19" s="32"/>
      <c r="Y19" s="33"/>
    </row>
    <row r="20" spans="1:25" ht="60" x14ac:dyDescent="0.25">
      <c r="A20" s="27" t="s">
        <v>24</v>
      </c>
      <c r="B20" s="28" t="s">
        <v>80</v>
      </c>
      <c r="C20" s="28"/>
      <c r="D20" s="49" t="s">
        <v>973</v>
      </c>
      <c r="E20" s="28" t="s">
        <v>75</v>
      </c>
      <c r="F20" s="28"/>
      <c r="G20" s="49" t="s">
        <v>695</v>
      </c>
      <c r="H20" s="49" t="s">
        <v>1206</v>
      </c>
      <c r="I20" s="28"/>
      <c r="J20" s="28"/>
      <c r="K20" s="49" t="s">
        <v>667</v>
      </c>
      <c r="L20" s="28"/>
      <c r="M20" s="49" t="s">
        <v>100</v>
      </c>
      <c r="N20" s="50" t="s">
        <v>392</v>
      </c>
      <c r="O20" s="29"/>
      <c r="P20" s="30"/>
      <c r="Q20" s="28"/>
      <c r="R20" s="28"/>
      <c r="S20" s="28"/>
      <c r="T20" s="31"/>
      <c r="U20" s="28"/>
      <c r="V20" s="28"/>
      <c r="W20" s="28"/>
      <c r="X20" s="32"/>
      <c r="Y20" s="33"/>
    </row>
    <row r="21" spans="1:25" ht="75" x14ac:dyDescent="0.25">
      <c r="A21" s="27" t="s">
        <v>24</v>
      </c>
      <c r="B21" s="28" t="s">
        <v>80</v>
      </c>
      <c r="C21" s="28"/>
      <c r="D21" s="49" t="s">
        <v>974</v>
      </c>
      <c r="E21" s="28" t="s">
        <v>75</v>
      </c>
      <c r="F21" s="28"/>
      <c r="G21" s="49" t="s">
        <v>696</v>
      </c>
      <c r="H21" s="49" t="s">
        <v>1234</v>
      </c>
      <c r="I21" s="28"/>
      <c r="J21" s="28"/>
      <c r="K21" s="49" t="s">
        <v>666</v>
      </c>
      <c r="L21" s="28"/>
      <c r="M21" s="49" t="s">
        <v>101</v>
      </c>
      <c r="N21" s="50" t="s">
        <v>393</v>
      </c>
      <c r="O21" s="29"/>
      <c r="P21" s="30"/>
      <c r="Q21" s="28"/>
      <c r="R21" s="28"/>
      <c r="S21" s="28"/>
      <c r="T21" s="31"/>
      <c r="U21" s="28"/>
      <c r="V21" s="28"/>
      <c r="W21" s="28"/>
      <c r="X21" s="32"/>
      <c r="Y21" s="33"/>
    </row>
    <row r="22" spans="1:25" ht="45" x14ac:dyDescent="0.25">
      <c r="A22" s="27" t="s">
        <v>24</v>
      </c>
      <c r="B22" s="28" t="s">
        <v>80</v>
      </c>
      <c r="C22" s="28"/>
      <c r="D22" s="49" t="s">
        <v>975</v>
      </c>
      <c r="E22" s="28"/>
      <c r="F22" s="28"/>
      <c r="G22" s="49" t="s">
        <v>697</v>
      </c>
      <c r="H22" s="49" t="s">
        <v>1234</v>
      </c>
      <c r="I22" s="28"/>
      <c r="J22" s="28"/>
      <c r="K22" s="49" t="s">
        <v>667</v>
      </c>
      <c r="L22" s="28"/>
      <c r="M22" s="49" t="s">
        <v>102</v>
      </c>
      <c r="N22" s="50" t="s">
        <v>394</v>
      </c>
      <c r="O22" s="29"/>
      <c r="P22" s="30"/>
      <c r="Q22" s="28"/>
      <c r="R22" s="28"/>
      <c r="S22" s="28"/>
      <c r="T22" s="31"/>
      <c r="U22" s="28"/>
      <c r="V22" s="28"/>
      <c r="W22" s="28"/>
      <c r="X22" s="32"/>
      <c r="Y22" s="33"/>
    </row>
    <row r="23" spans="1:25" ht="45" x14ac:dyDescent="0.25">
      <c r="A23" s="27" t="s">
        <v>24</v>
      </c>
      <c r="B23" s="28" t="s">
        <v>80</v>
      </c>
      <c r="C23" s="28"/>
      <c r="D23" s="49" t="s">
        <v>976</v>
      </c>
      <c r="E23" s="28"/>
      <c r="F23" s="28"/>
      <c r="G23" s="49" t="s">
        <v>698</v>
      </c>
      <c r="H23" s="49" t="s">
        <v>1237</v>
      </c>
      <c r="I23" s="28"/>
      <c r="J23" s="28"/>
      <c r="K23" s="49" t="s">
        <v>666</v>
      </c>
      <c r="L23" s="28"/>
      <c r="M23" s="49" t="s">
        <v>103</v>
      </c>
      <c r="N23" s="50" t="s">
        <v>395</v>
      </c>
      <c r="O23" s="29"/>
      <c r="P23" s="30"/>
      <c r="Q23" s="28"/>
      <c r="R23" s="28"/>
      <c r="S23" s="28"/>
      <c r="T23" s="31"/>
      <c r="U23" s="28"/>
      <c r="V23" s="28"/>
      <c r="W23" s="28"/>
      <c r="X23" s="32"/>
      <c r="Y23" s="33"/>
    </row>
    <row r="24" spans="1:25" ht="45" x14ac:dyDescent="0.25">
      <c r="A24" s="27" t="s">
        <v>24</v>
      </c>
      <c r="B24" s="28" t="s">
        <v>80</v>
      </c>
      <c r="C24" s="28"/>
      <c r="D24" s="49" t="s">
        <v>977</v>
      </c>
      <c r="E24" s="28"/>
      <c r="F24" s="28"/>
      <c r="G24" s="49" t="s">
        <v>699</v>
      </c>
      <c r="H24" s="49"/>
      <c r="I24" s="28"/>
      <c r="J24" s="28"/>
      <c r="K24" s="49" t="s">
        <v>666</v>
      </c>
      <c r="L24" s="28"/>
      <c r="M24" s="49" t="s">
        <v>104</v>
      </c>
      <c r="N24" s="50" t="s">
        <v>396</v>
      </c>
      <c r="O24" s="29"/>
      <c r="P24" s="30"/>
      <c r="Q24" s="28"/>
      <c r="R24" s="28"/>
      <c r="S24" s="28"/>
      <c r="T24" s="31"/>
      <c r="U24" s="28"/>
      <c r="V24" s="28"/>
      <c r="W24" s="28"/>
      <c r="X24" s="32"/>
      <c r="Y24" s="33"/>
    </row>
    <row r="25" spans="1:25" ht="60" x14ac:dyDescent="0.25">
      <c r="A25" s="27" t="s">
        <v>24</v>
      </c>
      <c r="B25" s="28" t="s">
        <v>80</v>
      </c>
      <c r="C25" s="28"/>
      <c r="D25" s="49" t="s">
        <v>978</v>
      </c>
      <c r="E25" s="28" t="s">
        <v>75</v>
      </c>
      <c r="F25" s="28"/>
      <c r="G25" s="49" t="s">
        <v>700</v>
      </c>
      <c r="H25" s="49" t="s">
        <v>1234</v>
      </c>
      <c r="I25" s="28"/>
      <c r="J25" s="28"/>
      <c r="K25" s="49" t="s">
        <v>666</v>
      </c>
      <c r="L25" s="28"/>
      <c r="M25" s="49" t="s">
        <v>105</v>
      </c>
      <c r="N25" s="50" t="s">
        <v>397</v>
      </c>
      <c r="O25" s="29"/>
      <c r="P25" s="30"/>
      <c r="Q25" s="28"/>
      <c r="R25" s="28"/>
      <c r="S25" s="28"/>
      <c r="T25" s="31"/>
      <c r="U25" s="28"/>
      <c r="V25" s="28"/>
      <c r="W25" s="28"/>
      <c r="X25" s="32"/>
      <c r="Y25" s="33"/>
    </row>
    <row r="26" spans="1:25" ht="45" x14ac:dyDescent="0.25">
      <c r="A26" s="27" t="s">
        <v>24</v>
      </c>
      <c r="B26" s="28" t="s">
        <v>80</v>
      </c>
      <c r="C26" s="28"/>
      <c r="D26" s="49" t="s">
        <v>979</v>
      </c>
      <c r="E26" s="28"/>
      <c r="F26" s="28"/>
      <c r="G26" s="49" t="s">
        <v>701</v>
      </c>
      <c r="H26" s="49" t="s">
        <v>1206</v>
      </c>
      <c r="I26" s="28"/>
      <c r="J26" s="28"/>
      <c r="K26" s="49" t="s">
        <v>669</v>
      </c>
      <c r="L26" s="28"/>
      <c r="M26" s="49" t="s">
        <v>106</v>
      </c>
      <c r="N26" s="50" t="s">
        <v>398</v>
      </c>
      <c r="O26" s="29"/>
      <c r="P26" s="30"/>
      <c r="Q26" s="28"/>
      <c r="R26" s="28"/>
      <c r="S26" s="28"/>
      <c r="T26" s="31"/>
      <c r="U26" s="28"/>
      <c r="V26" s="28"/>
      <c r="W26" s="28"/>
      <c r="X26" s="32"/>
      <c r="Y26" s="33"/>
    </row>
    <row r="27" spans="1:25" ht="60" x14ac:dyDescent="0.25">
      <c r="A27" s="27" t="s">
        <v>24</v>
      </c>
      <c r="B27" s="28" t="s">
        <v>80</v>
      </c>
      <c r="C27" s="28"/>
      <c r="D27" s="49" t="s">
        <v>966</v>
      </c>
      <c r="E27" s="28" t="s">
        <v>75</v>
      </c>
      <c r="F27" s="28"/>
      <c r="G27" s="49" t="s">
        <v>702</v>
      </c>
      <c r="H27" s="49" t="s">
        <v>1231</v>
      </c>
      <c r="I27" s="28"/>
      <c r="J27" s="28"/>
      <c r="K27" s="49" t="s">
        <v>670</v>
      </c>
      <c r="L27" s="28"/>
      <c r="M27" s="49" t="s">
        <v>107</v>
      </c>
      <c r="N27" s="50" t="s">
        <v>399</v>
      </c>
      <c r="O27" s="29"/>
      <c r="P27" s="30"/>
      <c r="Q27" s="28"/>
      <c r="R27" s="28"/>
      <c r="S27" s="28"/>
      <c r="T27" s="31"/>
      <c r="U27" s="28"/>
      <c r="V27" s="28"/>
      <c r="W27" s="28"/>
      <c r="X27" s="32"/>
      <c r="Y27" s="33"/>
    </row>
    <row r="28" spans="1:25" ht="60" x14ac:dyDescent="0.25">
      <c r="A28" s="52" t="s">
        <v>1248</v>
      </c>
      <c r="B28" s="28" t="s">
        <v>1250</v>
      </c>
      <c r="C28" s="28"/>
      <c r="D28" s="49" t="s">
        <v>980</v>
      </c>
      <c r="E28" s="28" t="s">
        <v>75</v>
      </c>
      <c r="F28" s="28"/>
      <c r="G28" s="49" t="s">
        <v>703</v>
      </c>
      <c r="H28" s="49" t="s">
        <v>1234</v>
      </c>
      <c r="I28" s="28"/>
      <c r="J28" s="28"/>
      <c r="K28" s="49" t="s">
        <v>667</v>
      </c>
      <c r="L28" s="28"/>
      <c r="M28" s="49" t="s">
        <v>108</v>
      </c>
      <c r="N28" s="50" t="s">
        <v>400</v>
      </c>
      <c r="O28" s="29"/>
      <c r="P28" s="30"/>
      <c r="Q28" s="28"/>
      <c r="R28" s="28"/>
      <c r="S28" s="28"/>
      <c r="T28" s="31"/>
      <c r="U28" s="28"/>
      <c r="V28" s="28"/>
      <c r="W28" s="28"/>
      <c r="X28" s="32"/>
      <c r="Y28" s="33"/>
    </row>
    <row r="29" spans="1:25" ht="120" x14ac:dyDescent="0.25">
      <c r="A29" s="52" t="s">
        <v>1248</v>
      </c>
      <c r="B29" s="28" t="s">
        <v>1250</v>
      </c>
      <c r="C29" s="28"/>
      <c r="D29" s="49" t="s">
        <v>981</v>
      </c>
      <c r="E29" s="28" t="s">
        <v>75</v>
      </c>
      <c r="F29" s="28"/>
      <c r="G29" s="49" t="s">
        <v>704</v>
      </c>
      <c r="H29" s="49" t="s">
        <v>1205</v>
      </c>
      <c r="I29" s="28"/>
      <c r="J29" s="28"/>
      <c r="K29" s="49" t="s">
        <v>670</v>
      </c>
      <c r="L29" s="28"/>
      <c r="M29" s="49" t="s">
        <v>109</v>
      </c>
      <c r="N29" s="50" t="s">
        <v>401</v>
      </c>
      <c r="O29" s="29"/>
      <c r="P29" s="30"/>
      <c r="Q29" s="28"/>
      <c r="R29" s="28"/>
      <c r="S29" s="28"/>
      <c r="T29" s="31"/>
      <c r="U29" s="28"/>
      <c r="V29" s="28"/>
      <c r="W29" s="28"/>
      <c r="X29" s="32"/>
      <c r="Y29" s="33"/>
    </row>
    <row r="30" spans="1:25" ht="135" x14ac:dyDescent="0.25">
      <c r="A30" s="52" t="s">
        <v>1248</v>
      </c>
      <c r="B30" s="28" t="s">
        <v>1250</v>
      </c>
      <c r="C30" s="28"/>
      <c r="D30" s="49" t="s">
        <v>981</v>
      </c>
      <c r="E30" s="28" t="s">
        <v>75</v>
      </c>
      <c r="F30" s="28"/>
      <c r="G30" s="49" t="s">
        <v>705</v>
      </c>
      <c r="H30" s="49" t="s">
        <v>1205</v>
      </c>
      <c r="I30" s="28"/>
      <c r="J30" s="28"/>
      <c r="K30" s="49" t="s">
        <v>670</v>
      </c>
      <c r="L30" s="28"/>
      <c r="M30" s="49" t="s">
        <v>110</v>
      </c>
      <c r="N30" s="50" t="s">
        <v>402</v>
      </c>
      <c r="O30" s="29"/>
      <c r="P30" s="30"/>
      <c r="Q30" s="28"/>
      <c r="R30" s="28"/>
      <c r="S30" s="28"/>
      <c r="T30" s="31"/>
      <c r="U30" s="28"/>
      <c r="V30" s="28"/>
      <c r="W30" s="28"/>
      <c r="X30" s="32"/>
      <c r="Y30" s="33"/>
    </row>
    <row r="31" spans="1:25" ht="45" x14ac:dyDescent="0.25">
      <c r="A31" s="52" t="s">
        <v>24</v>
      </c>
      <c r="B31" s="28" t="s">
        <v>80</v>
      </c>
      <c r="C31" s="28"/>
      <c r="D31" s="49" t="s">
        <v>982</v>
      </c>
      <c r="E31" s="28"/>
      <c r="F31" s="28"/>
      <c r="G31" s="49" t="s">
        <v>706</v>
      </c>
      <c r="H31" s="49"/>
      <c r="I31" s="28"/>
      <c r="J31" s="28"/>
      <c r="K31" s="49" t="s">
        <v>666</v>
      </c>
      <c r="L31" s="28"/>
      <c r="M31" s="49" t="s">
        <v>111</v>
      </c>
      <c r="N31" s="50" t="s">
        <v>403</v>
      </c>
      <c r="O31" s="29"/>
      <c r="P31" s="30"/>
      <c r="Q31" s="28"/>
      <c r="R31" s="28"/>
      <c r="S31" s="28"/>
      <c r="T31" s="31"/>
      <c r="U31" s="28"/>
      <c r="V31" s="28"/>
      <c r="W31" s="28"/>
      <c r="X31" s="32"/>
      <c r="Y31" s="33"/>
    </row>
    <row r="32" spans="1:25" ht="45" x14ac:dyDescent="0.25">
      <c r="A32" s="52" t="s">
        <v>24</v>
      </c>
      <c r="B32" s="28" t="s">
        <v>80</v>
      </c>
      <c r="C32" s="28"/>
      <c r="D32" s="49" t="s">
        <v>982</v>
      </c>
      <c r="E32" s="28"/>
      <c r="F32" s="28"/>
      <c r="G32" s="49" t="s">
        <v>706</v>
      </c>
      <c r="H32" s="49" t="s">
        <v>1228</v>
      </c>
      <c r="I32" s="28"/>
      <c r="J32" s="28"/>
      <c r="K32" s="49" t="s">
        <v>670</v>
      </c>
      <c r="L32" s="28"/>
      <c r="M32" s="49" t="s">
        <v>112</v>
      </c>
      <c r="N32" s="50" t="s">
        <v>404</v>
      </c>
      <c r="O32" s="29"/>
      <c r="P32" s="30"/>
      <c r="Q32" s="28"/>
      <c r="R32" s="28"/>
      <c r="S32" s="28"/>
      <c r="T32" s="31"/>
      <c r="U32" s="28"/>
      <c r="V32" s="28"/>
      <c r="W32" s="28"/>
      <c r="X32" s="32"/>
      <c r="Y32" s="33"/>
    </row>
    <row r="33" spans="1:25" ht="90" x14ac:dyDescent="0.25">
      <c r="A33" s="52" t="s">
        <v>1248</v>
      </c>
      <c r="B33" s="28" t="s">
        <v>1250</v>
      </c>
      <c r="C33" s="28"/>
      <c r="D33" s="49" t="s">
        <v>983</v>
      </c>
      <c r="E33" s="28" t="s">
        <v>75</v>
      </c>
      <c r="F33" s="28"/>
      <c r="G33" s="49" t="s">
        <v>707</v>
      </c>
      <c r="H33" s="49"/>
      <c r="I33" s="28"/>
      <c r="J33" s="28"/>
      <c r="K33" s="49" t="s">
        <v>666</v>
      </c>
      <c r="L33" s="28"/>
      <c r="M33" s="49" t="s">
        <v>113</v>
      </c>
      <c r="N33" s="50" t="s">
        <v>405</v>
      </c>
      <c r="O33" s="29"/>
      <c r="P33" s="30"/>
      <c r="Q33" s="28"/>
      <c r="R33" s="28"/>
      <c r="S33" s="28"/>
      <c r="T33" s="31"/>
      <c r="U33" s="28"/>
      <c r="V33" s="28"/>
      <c r="W33" s="28"/>
      <c r="X33" s="32"/>
      <c r="Y33" s="33"/>
    </row>
    <row r="34" spans="1:25" ht="90" x14ac:dyDescent="0.25">
      <c r="A34" s="52" t="s">
        <v>1248</v>
      </c>
      <c r="B34" s="28" t="s">
        <v>1250</v>
      </c>
      <c r="C34" s="28"/>
      <c r="D34" s="49" t="s">
        <v>983</v>
      </c>
      <c r="E34" s="28" t="s">
        <v>75</v>
      </c>
      <c r="F34" s="28"/>
      <c r="G34" s="49" t="s">
        <v>707</v>
      </c>
      <c r="H34" s="49" t="s">
        <v>1199</v>
      </c>
      <c r="I34" s="28"/>
      <c r="J34" s="28"/>
      <c r="K34" s="49" t="s">
        <v>670</v>
      </c>
      <c r="L34" s="28"/>
      <c r="M34" s="49" t="s">
        <v>114</v>
      </c>
      <c r="N34" s="50" t="s">
        <v>406</v>
      </c>
      <c r="O34" s="29"/>
      <c r="P34" s="30"/>
      <c r="Q34" s="28"/>
      <c r="R34" s="28"/>
      <c r="S34" s="28"/>
      <c r="T34" s="31"/>
      <c r="U34" s="28"/>
      <c r="V34" s="28"/>
      <c r="W34" s="28"/>
      <c r="X34" s="32"/>
      <c r="Y34" s="33"/>
    </row>
    <row r="35" spans="1:25" ht="39.75" customHeight="1" x14ac:dyDescent="0.25">
      <c r="A35" s="27" t="s">
        <v>24</v>
      </c>
      <c r="B35" s="28" t="s">
        <v>80</v>
      </c>
      <c r="C35" s="28"/>
      <c r="D35" s="49" t="s">
        <v>984</v>
      </c>
      <c r="E35" s="28" t="s">
        <v>41</v>
      </c>
      <c r="F35" s="28"/>
      <c r="G35" s="49" t="s">
        <v>708</v>
      </c>
      <c r="H35" s="49" t="s">
        <v>1204</v>
      </c>
      <c r="I35" s="28"/>
      <c r="J35" s="28"/>
      <c r="K35" s="49" t="s">
        <v>670</v>
      </c>
      <c r="L35" s="28"/>
      <c r="M35" s="49" t="s">
        <v>115</v>
      </c>
      <c r="N35" s="50" t="s">
        <v>407</v>
      </c>
      <c r="O35" s="29"/>
      <c r="P35" s="30"/>
      <c r="Q35" s="28"/>
      <c r="R35" s="28"/>
      <c r="S35" s="28"/>
      <c r="T35" s="31"/>
      <c r="U35" s="28"/>
      <c r="V35" s="28"/>
      <c r="W35" s="28"/>
      <c r="X35" s="32"/>
      <c r="Y35" s="33"/>
    </row>
    <row r="36" spans="1:25" ht="75" x14ac:dyDescent="0.25">
      <c r="A36" s="27" t="s">
        <v>24</v>
      </c>
      <c r="B36" s="28" t="s">
        <v>80</v>
      </c>
      <c r="C36" s="28"/>
      <c r="D36" s="49" t="s">
        <v>985</v>
      </c>
      <c r="E36" s="28" t="s">
        <v>75</v>
      </c>
      <c r="F36" s="28"/>
      <c r="G36" s="49" t="s">
        <v>709</v>
      </c>
      <c r="H36" s="49" t="s">
        <v>1206</v>
      </c>
      <c r="I36" s="28"/>
      <c r="J36" s="28"/>
      <c r="K36" s="49" t="s">
        <v>670</v>
      </c>
      <c r="L36" s="28"/>
      <c r="M36" s="49" t="s">
        <v>116</v>
      </c>
      <c r="N36" s="50" t="s">
        <v>408</v>
      </c>
      <c r="O36" s="29"/>
      <c r="P36" s="30"/>
      <c r="Q36" s="28"/>
      <c r="R36" s="28"/>
      <c r="S36" s="28"/>
      <c r="T36" s="31"/>
      <c r="U36" s="28"/>
      <c r="V36" s="28"/>
      <c r="W36" s="28"/>
      <c r="X36" s="32"/>
      <c r="Y36" s="33"/>
    </row>
    <row r="37" spans="1:25" ht="45" x14ac:dyDescent="0.25">
      <c r="A37" s="27" t="s">
        <v>24</v>
      </c>
      <c r="B37" s="28" t="s">
        <v>80</v>
      </c>
      <c r="C37" s="28"/>
      <c r="D37" s="49" t="s">
        <v>986</v>
      </c>
      <c r="E37" s="28"/>
      <c r="F37" s="28"/>
      <c r="G37" s="49" t="s">
        <v>710</v>
      </c>
      <c r="H37" s="49" t="s">
        <v>1207</v>
      </c>
      <c r="I37" s="28"/>
      <c r="J37" s="28"/>
      <c r="K37" s="49" t="s">
        <v>672</v>
      </c>
      <c r="L37" s="28"/>
      <c r="M37" s="49" t="s">
        <v>117</v>
      </c>
      <c r="N37" s="50" t="s">
        <v>409</v>
      </c>
      <c r="O37" s="29"/>
      <c r="P37" s="30"/>
      <c r="Q37" s="28"/>
      <c r="R37" s="28"/>
      <c r="S37" s="28"/>
      <c r="T37" s="31"/>
      <c r="U37" s="28"/>
      <c r="V37" s="28"/>
      <c r="W37" s="28"/>
      <c r="X37" s="32"/>
      <c r="Y37" s="33"/>
    </row>
    <row r="38" spans="1:25" ht="45" x14ac:dyDescent="0.25">
      <c r="A38" s="27" t="s">
        <v>24</v>
      </c>
      <c r="B38" s="28" t="s">
        <v>80</v>
      </c>
      <c r="C38" s="28"/>
      <c r="D38" s="49" t="s">
        <v>987</v>
      </c>
      <c r="E38" s="28"/>
      <c r="F38" s="28"/>
      <c r="G38" s="49" t="s">
        <v>678</v>
      </c>
      <c r="H38" s="49" t="s">
        <v>1233</v>
      </c>
      <c r="I38" s="28"/>
      <c r="J38" s="28"/>
      <c r="K38" s="49" t="s">
        <v>667</v>
      </c>
      <c r="L38" s="28"/>
      <c r="M38" s="49" t="s">
        <v>118</v>
      </c>
      <c r="N38" s="50" t="s">
        <v>410</v>
      </c>
      <c r="O38" s="29"/>
      <c r="P38" s="30"/>
      <c r="Q38" s="28"/>
      <c r="R38" s="28"/>
      <c r="S38" s="28"/>
      <c r="T38" s="31"/>
      <c r="U38" s="28"/>
      <c r="V38" s="28"/>
      <c r="W38" s="28"/>
      <c r="X38" s="32"/>
      <c r="Y38" s="33"/>
    </row>
    <row r="39" spans="1:25" ht="60" x14ac:dyDescent="0.25">
      <c r="A39" s="27" t="s">
        <v>24</v>
      </c>
      <c r="B39" s="28" t="s">
        <v>80</v>
      </c>
      <c r="C39" s="28"/>
      <c r="D39" s="49" t="s">
        <v>988</v>
      </c>
      <c r="E39" s="28" t="s">
        <v>75</v>
      </c>
      <c r="F39" s="28"/>
      <c r="G39" s="49" t="s">
        <v>711</v>
      </c>
      <c r="H39" s="49" t="s">
        <v>1238</v>
      </c>
      <c r="I39" s="28"/>
      <c r="J39" s="28"/>
      <c r="K39" s="49" t="s">
        <v>670</v>
      </c>
      <c r="L39" s="28"/>
      <c r="M39" s="49" t="s">
        <v>119</v>
      </c>
      <c r="N39" s="50" t="s">
        <v>411</v>
      </c>
      <c r="O39" s="29"/>
      <c r="P39" s="30"/>
      <c r="Q39" s="28"/>
      <c r="R39" s="28"/>
      <c r="S39" s="28"/>
      <c r="T39" s="31"/>
      <c r="U39" s="28"/>
      <c r="V39" s="28"/>
      <c r="W39" s="28"/>
      <c r="X39" s="32"/>
      <c r="Y39" s="33"/>
    </row>
    <row r="40" spans="1:25" ht="75" x14ac:dyDescent="0.25">
      <c r="A40" s="27" t="s">
        <v>24</v>
      </c>
      <c r="B40" s="28" t="s">
        <v>80</v>
      </c>
      <c r="C40" s="28"/>
      <c r="D40" s="49" t="s">
        <v>989</v>
      </c>
      <c r="E40" s="28" t="s">
        <v>75</v>
      </c>
      <c r="F40" s="28"/>
      <c r="G40" s="49" t="s">
        <v>712</v>
      </c>
      <c r="H40" s="49" t="s">
        <v>1208</v>
      </c>
      <c r="I40" s="28"/>
      <c r="J40" s="28"/>
      <c r="K40" s="49" t="s">
        <v>670</v>
      </c>
      <c r="L40" s="28"/>
      <c r="M40" s="49" t="s">
        <v>120</v>
      </c>
      <c r="N40" s="50" t="s">
        <v>412</v>
      </c>
      <c r="O40" s="29"/>
      <c r="P40" s="30"/>
      <c r="Q40" s="28"/>
      <c r="R40" s="28"/>
      <c r="S40" s="28"/>
      <c r="T40" s="31"/>
      <c r="U40" s="28"/>
      <c r="V40" s="28"/>
      <c r="W40" s="28"/>
      <c r="X40" s="32"/>
      <c r="Y40" s="33"/>
    </row>
    <row r="41" spans="1:25" ht="60" x14ac:dyDescent="0.25">
      <c r="A41" s="27" t="s">
        <v>24</v>
      </c>
      <c r="B41" s="28" t="s">
        <v>80</v>
      </c>
      <c r="C41" s="28"/>
      <c r="D41" s="49" t="s">
        <v>990</v>
      </c>
      <c r="E41" s="28" t="s">
        <v>41</v>
      </c>
      <c r="F41" s="28"/>
      <c r="G41" s="49" t="s">
        <v>713</v>
      </c>
      <c r="H41" s="49" t="s">
        <v>1206</v>
      </c>
      <c r="I41" s="28"/>
      <c r="J41" s="28"/>
      <c r="K41" s="49" t="s">
        <v>670</v>
      </c>
      <c r="L41" s="28"/>
      <c r="M41" s="49" t="s">
        <v>121</v>
      </c>
      <c r="N41" s="50" t="s">
        <v>413</v>
      </c>
      <c r="O41" s="29"/>
      <c r="P41" s="30"/>
      <c r="Q41" s="28"/>
      <c r="R41" s="28"/>
      <c r="S41" s="28"/>
      <c r="T41" s="31"/>
      <c r="U41" s="28"/>
      <c r="V41" s="28"/>
      <c r="W41" s="28"/>
      <c r="X41" s="32"/>
      <c r="Y41" s="33"/>
    </row>
    <row r="42" spans="1:25" ht="60" x14ac:dyDescent="0.25">
      <c r="A42" s="27" t="s">
        <v>24</v>
      </c>
      <c r="B42" s="28" t="s">
        <v>80</v>
      </c>
      <c r="C42" s="28"/>
      <c r="D42" s="49" t="s">
        <v>991</v>
      </c>
      <c r="E42" s="28" t="s">
        <v>75</v>
      </c>
      <c r="F42" s="28"/>
      <c r="G42" s="49" t="s">
        <v>714</v>
      </c>
      <c r="H42" s="49" t="s">
        <v>1206</v>
      </c>
      <c r="I42" s="28"/>
      <c r="J42" s="28"/>
      <c r="K42" s="49" t="s">
        <v>670</v>
      </c>
      <c r="L42" s="28"/>
      <c r="M42" s="49" t="s">
        <v>122</v>
      </c>
      <c r="N42" s="50" t="s">
        <v>414</v>
      </c>
      <c r="O42" s="29"/>
      <c r="P42" s="30"/>
      <c r="Q42" s="28"/>
      <c r="R42" s="28"/>
      <c r="S42" s="28"/>
      <c r="T42" s="31"/>
      <c r="U42" s="28"/>
      <c r="V42" s="28"/>
      <c r="W42" s="28"/>
      <c r="X42" s="32"/>
      <c r="Y42" s="33"/>
    </row>
    <row r="43" spans="1:25" ht="60" x14ac:dyDescent="0.25">
      <c r="A43" s="27" t="s">
        <v>24</v>
      </c>
      <c r="B43" s="28" t="s">
        <v>80</v>
      </c>
      <c r="C43" s="28"/>
      <c r="D43" s="49" t="s">
        <v>992</v>
      </c>
      <c r="E43" s="28" t="s">
        <v>75</v>
      </c>
      <c r="F43" s="28"/>
      <c r="G43" s="49" t="s">
        <v>715</v>
      </c>
      <c r="H43" s="49" t="s">
        <v>1207</v>
      </c>
      <c r="I43" s="28"/>
      <c r="J43" s="28"/>
      <c r="K43" s="49" t="s">
        <v>667</v>
      </c>
      <c r="L43" s="28"/>
      <c r="M43" s="49" t="s">
        <v>123</v>
      </c>
      <c r="N43" s="50" t="s">
        <v>415</v>
      </c>
      <c r="O43" s="29"/>
      <c r="P43" s="30"/>
      <c r="Q43" s="28"/>
      <c r="R43" s="28"/>
      <c r="S43" s="28"/>
      <c r="T43" s="31"/>
      <c r="U43" s="28"/>
      <c r="V43" s="28"/>
      <c r="W43" s="28"/>
      <c r="X43" s="32"/>
      <c r="Y43" s="33"/>
    </row>
    <row r="44" spans="1:25" ht="45" x14ac:dyDescent="0.25">
      <c r="A44" s="27" t="s">
        <v>24</v>
      </c>
      <c r="B44" s="28" t="s">
        <v>80</v>
      </c>
      <c r="C44" s="28"/>
      <c r="D44" s="49" t="s">
        <v>993</v>
      </c>
      <c r="E44" s="28"/>
      <c r="F44" s="28"/>
      <c r="G44" s="49" t="s">
        <v>716</v>
      </c>
      <c r="H44" s="49" t="s">
        <v>1239</v>
      </c>
      <c r="I44" s="28"/>
      <c r="J44" s="28"/>
      <c r="K44" s="49" t="s">
        <v>673</v>
      </c>
      <c r="L44" s="28"/>
      <c r="M44" s="49" t="s">
        <v>124</v>
      </c>
      <c r="N44" s="50" t="s">
        <v>416</v>
      </c>
      <c r="O44" s="29"/>
      <c r="P44" s="30"/>
      <c r="Q44" s="28"/>
      <c r="R44" s="28"/>
      <c r="S44" s="28"/>
      <c r="T44" s="31"/>
      <c r="U44" s="28"/>
      <c r="V44" s="28"/>
      <c r="W44" s="28"/>
      <c r="X44" s="32"/>
      <c r="Y44" s="33"/>
    </row>
    <row r="45" spans="1:25" ht="45" x14ac:dyDescent="0.25">
      <c r="A45" s="27" t="s">
        <v>24</v>
      </c>
      <c r="B45" s="28" t="s">
        <v>80</v>
      </c>
      <c r="C45" s="28"/>
      <c r="D45" s="49" t="s">
        <v>994</v>
      </c>
      <c r="E45" s="28" t="s">
        <v>41</v>
      </c>
      <c r="F45" s="28"/>
      <c r="G45" s="49" t="s">
        <v>717</v>
      </c>
      <c r="H45" s="49" t="s">
        <v>1234</v>
      </c>
      <c r="I45" s="28"/>
      <c r="J45" s="28"/>
      <c r="K45" s="49" t="s">
        <v>667</v>
      </c>
      <c r="L45" s="28"/>
      <c r="M45" s="49" t="s">
        <v>125</v>
      </c>
      <c r="N45" s="50" t="s">
        <v>417</v>
      </c>
      <c r="O45" s="29"/>
      <c r="P45" s="30"/>
      <c r="Q45" s="28"/>
      <c r="R45" s="28"/>
      <c r="S45" s="28"/>
      <c r="T45" s="31"/>
      <c r="U45" s="28"/>
      <c r="V45" s="28"/>
      <c r="W45" s="28"/>
      <c r="X45" s="32"/>
      <c r="Y45" s="33"/>
    </row>
    <row r="46" spans="1:25" ht="75" x14ac:dyDescent="0.25">
      <c r="A46" s="27" t="s">
        <v>24</v>
      </c>
      <c r="B46" s="28" t="s">
        <v>80</v>
      </c>
      <c r="C46" s="28"/>
      <c r="D46" s="49" t="s">
        <v>995</v>
      </c>
      <c r="E46" s="28" t="s">
        <v>75</v>
      </c>
      <c r="F46" s="28"/>
      <c r="G46" s="49" t="s">
        <v>718</v>
      </c>
      <c r="H46" s="49" t="s">
        <v>1206</v>
      </c>
      <c r="I46" s="28"/>
      <c r="J46" s="28"/>
      <c r="K46" s="49" t="s">
        <v>667</v>
      </c>
      <c r="L46" s="28"/>
      <c r="M46" s="49" t="s">
        <v>126</v>
      </c>
      <c r="N46" s="50" t="s">
        <v>418</v>
      </c>
      <c r="O46" s="29"/>
      <c r="P46" s="30"/>
      <c r="Q46" s="28"/>
      <c r="R46" s="28"/>
      <c r="S46" s="28"/>
      <c r="T46" s="31"/>
      <c r="U46" s="28"/>
      <c r="V46" s="28"/>
      <c r="W46" s="28"/>
      <c r="X46" s="32"/>
      <c r="Y46" s="33"/>
    </row>
    <row r="47" spans="1:25" ht="75" x14ac:dyDescent="0.25">
      <c r="A47" s="27" t="s">
        <v>24</v>
      </c>
      <c r="B47" s="28" t="s">
        <v>80</v>
      </c>
      <c r="C47" s="28"/>
      <c r="D47" s="49" t="s">
        <v>996</v>
      </c>
      <c r="E47" s="28" t="s">
        <v>75</v>
      </c>
      <c r="F47" s="28"/>
      <c r="G47" s="49" t="s">
        <v>719</v>
      </c>
      <c r="H47" s="49" t="s">
        <v>1229</v>
      </c>
      <c r="I47" s="28"/>
      <c r="J47" s="28"/>
      <c r="K47" s="49" t="s">
        <v>666</v>
      </c>
      <c r="L47" s="28"/>
      <c r="M47" s="49" t="s">
        <v>127</v>
      </c>
      <c r="N47" s="50" t="s">
        <v>419</v>
      </c>
      <c r="O47" s="29"/>
      <c r="P47" s="30"/>
      <c r="Q47" s="28"/>
      <c r="R47" s="28"/>
      <c r="S47" s="28"/>
      <c r="T47" s="31"/>
      <c r="U47" s="28"/>
      <c r="V47" s="28"/>
      <c r="W47" s="28"/>
      <c r="X47" s="32"/>
      <c r="Y47" s="33"/>
    </row>
    <row r="48" spans="1:25" ht="60" x14ac:dyDescent="0.25">
      <c r="A48" s="27" t="s">
        <v>24</v>
      </c>
      <c r="B48" s="28" t="s">
        <v>80</v>
      </c>
      <c r="C48" s="28"/>
      <c r="D48" s="49" t="s">
        <v>997</v>
      </c>
      <c r="E48" s="28" t="s">
        <v>75</v>
      </c>
      <c r="F48" s="28"/>
      <c r="G48" s="49" t="s">
        <v>720</v>
      </c>
      <c r="H48" s="49" t="s">
        <v>1202</v>
      </c>
      <c r="I48" s="28"/>
      <c r="J48" s="28"/>
      <c r="K48" s="49" t="s">
        <v>666</v>
      </c>
      <c r="L48" s="28"/>
      <c r="M48" s="49" t="s">
        <v>128</v>
      </c>
      <c r="N48" s="50" t="s">
        <v>420</v>
      </c>
      <c r="O48" s="29"/>
      <c r="P48" s="30"/>
      <c r="Q48" s="28"/>
      <c r="R48" s="28"/>
      <c r="S48" s="28"/>
      <c r="T48" s="31"/>
      <c r="U48" s="28"/>
      <c r="V48" s="28"/>
      <c r="W48" s="28"/>
      <c r="X48" s="32"/>
      <c r="Y48" s="33"/>
    </row>
    <row r="49" spans="1:25" ht="60" x14ac:dyDescent="0.25">
      <c r="A49" s="27" t="s">
        <v>24</v>
      </c>
      <c r="B49" s="28" t="s">
        <v>80</v>
      </c>
      <c r="C49" s="28"/>
      <c r="D49" s="49" t="s">
        <v>998</v>
      </c>
      <c r="E49" s="28" t="s">
        <v>75</v>
      </c>
      <c r="F49" s="28"/>
      <c r="G49" s="49" t="s">
        <v>721</v>
      </c>
      <c r="H49" s="49" t="s">
        <v>1202</v>
      </c>
      <c r="I49" s="28"/>
      <c r="J49" s="28"/>
      <c r="K49" s="49" t="s">
        <v>666</v>
      </c>
      <c r="L49" s="28"/>
      <c r="M49" s="49" t="s">
        <v>129</v>
      </c>
      <c r="N49" s="50" t="s">
        <v>421</v>
      </c>
      <c r="O49" s="29"/>
      <c r="P49" s="30"/>
      <c r="Q49" s="28"/>
      <c r="R49" s="28"/>
      <c r="S49" s="28"/>
      <c r="T49" s="31"/>
      <c r="U49" s="28"/>
      <c r="V49" s="28"/>
      <c r="W49" s="28"/>
      <c r="X49" s="32"/>
      <c r="Y49" s="33"/>
    </row>
    <row r="50" spans="1:25" ht="90" x14ac:dyDescent="0.25">
      <c r="A50" s="27" t="s">
        <v>24</v>
      </c>
      <c r="B50" s="28" t="s">
        <v>80</v>
      </c>
      <c r="C50" s="28"/>
      <c r="D50" s="49" t="s">
        <v>999</v>
      </c>
      <c r="E50" s="28"/>
      <c r="F50" s="28"/>
      <c r="G50" s="49" t="s">
        <v>722</v>
      </c>
      <c r="H50" s="49" t="s">
        <v>1199</v>
      </c>
      <c r="I50" s="28"/>
      <c r="J50" s="28"/>
      <c r="K50" s="49" t="s">
        <v>666</v>
      </c>
      <c r="L50" s="28"/>
      <c r="M50" s="49" t="s">
        <v>130</v>
      </c>
      <c r="N50" s="50" t="s">
        <v>422</v>
      </c>
      <c r="O50" s="29"/>
      <c r="P50" s="30"/>
      <c r="Q50" s="28"/>
      <c r="R50" s="28"/>
      <c r="S50" s="28"/>
      <c r="T50" s="31"/>
      <c r="U50" s="28"/>
      <c r="V50" s="28"/>
      <c r="W50" s="28"/>
      <c r="X50" s="32"/>
      <c r="Y50" s="33"/>
    </row>
    <row r="51" spans="1:25" ht="105" x14ac:dyDescent="0.25">
      <c r="A51" s="27" t="s">
        <v>24</v>
      </c>
      <c r="B51" s="28" t="s">
        <v>80</v>
      </c>
      <c r="C51" s="28"/>
      <c r="D51" s="49" t="s">
        <v>1000</v>
      </c>
      <c r="E51" s="28"/>
      <c r="F51" s="28"/>
      <c r="G51" s="49" t="s">
        <v>723</v>
      </c>
      <c r="H51" s="49" t="s">
        <v>1234</v>
      </c>
      <c r="I51" s="28"/>
      <c r="J51" s="28"/>
      <c r="K51" s="49" t="s">
        <v>674</v>
      </c>
      <c r="L51" s="28"/>
      <c r="M51" s="49" t="s">
        <v>131</v>
      </c>
      <c r="N51" s="50" t="s">
        <v>423</v>
      </c>
      <c r="O51" s="29"/>
      <c r="P51" s="30"/>
      <c r="Q51" s="28"/>
      <c r="R51" s="28"/>
      <c r="S51" s="28"/>
      <c r="T51" s="31"/>
      <c r="U51" s="28"/>
      <c r="V51" s="28"/>
      <c r="W51" s="28"/>
      <c r="X51" s="32"/>
      <c r="Y51" s="33"/>
    </row>
    <row r="52" spans="1:25" ht="45" x14ac:dyDescent="0.25">
      <c r="A52" s="27" t="s">
        <v>24</v>
      </c>
      <c r="B52" s="28" t="s">
        <v>80</v>
      </c>
      <c r="C52" s="28"/>
      <c r="D52" s="49" t="s">
        <v>1001</v>
      </c>
      <c r="E52" s="28"/>
      <c r="F52" s="28"/>
      <c r="G52" s="49" t="s">
        <v>724</v>
      </c>
      <c r="H52" s="49" t="s">
        <v>1206</v>
      </c>
      <c r="I52" s="28"/>
      <c r="J52" s="28"/>
      <c r="K52" s="49" t="s">
        <v>669</v>
      </c>
      <c r="L52" s="28"/>
      <c r="M52" s="49" t="s">
        <v>132</v>
      </c>
      <c r="N52" s="50" t="s">
        <v>424</v>
      </c>
      <c r="O52" s="29"/>
      <c r="P52" s="30"/>
      <c r="Q52" s="28"/>
      <c r="R52" s="28"/>
      <c r="S52" s="28"/>
      <c r="T52" s="31"/>
      <c r="U52" s="28"/>
      <c r="V52" s="28"/>
      <c r="W52" s="28"/>
      <c r="X52" s="32"/>
      <c r="Y52" s="33"/>
    </row>
    <row r="53" spans="1:25" ht="60" x14ac:dyDescent="0.25">
      <c r="A53" s="52" t="s">
        <v>1248</v>
      </c>
      <c r="B53" s="28" t="s">
        <v>1250</v>
      </c>
      <c r="C53" s="28"/>
      <c r="D53" s="49" t="s">
        <v>1002</v>
      </c>
      <c r="E53" s="28" t="s">
        <v>75</v>
      </c>
      <c r="F53" s="28"/>
      <c r="G53" s="49" t="s">
        <v>725</v>
      </c>
      <c r="H53" s="49" t="s">
        <v>1234</v>
      </c>
      <c r="I53" s="28"/>
      <c r="J53" s="28"/>
      <c r="K53" s="49" t="s">
        <v>666</v>
      </c>
      <c r="L53" s="28"/>
      <c r="M53" s="49" t="s">
        <v>133</v>
      </c>
      <c r="N53" s="50" t="s">
        <v>425</v>
      </c>
      <c r="O53" s="29"/>
      <c r="P53" s="30"/>
      <c r="Q53" s="28"/>
      <c r="R53" s="28"/>
      <c r="S53" s="28"/>
      <c r="T53" s="31"/>
      <c r="U53" s="28"/>
      <c r="V53" s="28"/>
      <c r="W53" s="28"/>
      <c r="X53" s="32"/>
      <c r="Y53" s="33"/>
    </row>
    <row r="54" spans="1:25" ht="60" x14ac:dyDescent="0.25">
      <c r="A54" s="52" t="s">
        <v>1248</v>
      </c>
      <c r="B54" s="28" t="s">
        <v>1250</v>
      </c>
      <c r="C54" s="28"/>
      <c r="D54" s="49" t="s">
        <v>1003</v>
      </c>
      <c r="E54" s="28" t="s">
        <v>75</v>
      </c>
      <c r="F54" s="28"/>
      <c r="G54" s="49" t="s">
        <v>726</v>
      </c>
      <c r="H54" s="49" t="s">
        <v>1200</v>
      </c>
      <c r="I54" s="28"/>
      <c r="J54" s="28"/>
      <c r="K54" s="49" t="s">
        <v>666</v>
      </c>
      <c r="L54" s="28"/>
      <c r="M54" s="49" t="s">
        <v>134</v>
      </c>
      <c r="N54" s="50" t="s">
        <v>426</v>
      </c>
      <c r="O54" s="29"/>
      <c r="P54" s="30"/>
      <c r="Q54" s="28"/>
      <c r="R54" s="28"/>
      <c r="S54" s="28"/>
      <c r="T54" s="31"/>
      <c r="U54" s="28"/>
      <c r="V54" s="28"/>
      <c r="W54" s="28"/>
      <c r="X54" s="32"/>
      <c r="Y54" s="33"/>
    </row>
    <row r="55" spans="1:25" ht="45" x14ac:dyDescent="0.25">
      <c r="A55" s="27" t="s">
        <v>24</v>
      </c>
      <c r="B55" s="28" t="s">
        <v>80</v>
      </c>
      <c r="C55" s="28"/>
      <c r="D55" s="49" t="s">
        <v>1004</v>
      </c>
      <c r="E55" s="28" t="s">
        <v>75</v>
      </c>
      <c r="F55" s="28"/>
      <c r="G55" s="49" t="s">
        <v>727</v>
      </c>
      <c r="H55" s="49" t="s">
        <v>1206</v>
      </c>
      <c r="I55" s="28"/>
      <c r="J55" s="28"/>
      <c r="K55" s="49" t="s">
        <v>670</v>
      </c>
      <c r="L55" s="28"/>
      <c r="M55" s="49" t="s">
        <v>135</v>
      </c>
      <c r="N55" s="50" t="s">
        <v>427</v>
      </c>
      <c r="O55" s="29"/>
      <c r="P55" s="30"/>
      <c r="Q55" s="28"/>
      <c r="R55" s="28"/>
      <c r="S55" s="28"/>
      <c r="T55" s="31"/>
      <c r="U55" s="28"/>
      <c r="V55" s="28"/>
      <c r="W55" s="28"/>
      <c r="X55" s="32"/>
      <c r="Y55" s="33"/>
    </row>
    <row r="56" spans="1:25" ht="60" x14ac:dyDescent="0.25">
      <c r="A56" s="27" t="s">
        <v>24</v>
      </c>
      <c r="B56" s="28" t="s">
        <v>80</v>
      </c>
      <c r="C56" s="28"/>
      <c r="D56" s="49" t="s">
        <v>1005</v>
      </c>
      <c r="E56" s="28" t="s">
        <v>75</v>
      </c>
      <c r="F56" s="28"/>
      <c r="G56" s="49" t="s">
        <v>728</v>
      </c>
      <c r="H56" s="49" t="s">
        <v>1234</v>
      </c>
      <c r="I56" s="28"/>
      <c r="J56" s="28"/>
      <c r="K56" s="49" t="s">
        <v>666</v>
      </c>
      <c r="L56" s="28"/>
      <c r="M56" s="49" t="s">
        <v>136</v>
      </c>
      <c r="N56" s="50" t="s">
        <v>428</v>
      </c>
      <c r="O56" s="29"/>
      <c r="P56" s="30"/>
      <c r="Q56" s="28"/>
      <c r="R56" s="28"/>
      <c r="S56" s="28"/>
      <c r="T56" s="31"/>
      <c r="U56" s="28"/>
      <c r="V56" s="28"/>
      <c r="W56" s="28"/>
      <c r="X56" s="32"/>
      <c r="Y56" s="33"/>
    </row>
    <row r="57" spans="1:25" ht="45" x14ac:dyDescent="0.25">
      <c r="A57" s="27" t="s">
        <v>24</v>
      </c>
      <c r="B57" s="28" t="s">
        <v>80</v>
      </c>
      <c r="C57" s="28"/>
      <c r="D57" s="49" t="s">
        <v>1006</v>
      </c>
      <c r="E57" s="28"/>
      <c r="F57" s="28"/>
      <c r="G57" s="49" t="s">
        <v>729</v>
      </c>
      <c r="H57" s="49"/>
      <c r="I57" s="28"/>
      <c r="J57" s="28"/>
      <c r="K57" s="49" t="s">
        <v>666</v>
      </c>
      <c r="L57" s="28"/>
      <c r="M57" s="49" t="s">
        <v>137</v>
      </c>
      <c r="N57" s="50" t="s">
        <v>429</v>
      </c>
      <c r="O57" s="29"/>
      <c r="P57" s="30"/>
      <c r="Q57" s="28"/>
      <c r="R57" s="28"/>
      <c r="S57" s="28"/>
      <c r="T57" s="31"/>
      <c r="U57" s="28"/>
      <c r="V57" s="28"/>
      <c r="W57" s="28"/>
      <c r="X57" s="32"/>
      <c r="Y57" s="33"/>
    </row>
    <row r="58" spans="1:25" ht="45" x14ac:dyDescent="0.25">
      <c r="A58" s="27" t="s">
        <v>24</v>
      </c>
      <c r="B58" s="28" t="s">
        <v>80</v>
      </c>
      <c r="C58" s="28"/>
      <c r="D58" s="49" t="s">
        <v>1006</v>
      </c>
      <c r="E58" s="28"/>
      <c r="F58" s="28"/>
      <c r="G58" s="49" t="s">
        <v>729</v>
      </c>
      <c r="H58" s="49"/>
      <c r="I58" s="28"/>
      <c r="J58" s="28"/>
      <c r="K58" s="49" t="s">
        <v>666</v>
      </c>
      <c r="L58" s="28"/>
      <c r="M58" s="49" t="s">
        <v>138</v>
      </c>
      <c r="N58" s="50" t="s">
        <v>430</v>
      </c>
      <c r="O58" s="29"/>
      <c r="P58" s="30"/>
      <c r="Q58" s="28"/>
      <c r="R58" s="28"/>
      <c r="S58" s="28"/>
      <c r="T58" s="31"/>
      <c r="U58" s="28"/>
      <c r="V58" s="28"/>
      <c r="W58" s="28"/>
      <c r="X58" s="32"/>
      <c r="Y58" s="33"/>
    </row>
    <row r="59" spans="1:25" ht="60" x14ac:dyDescent="0.25">
      <c r="A59" s="27" t="s">
        <v>24</v>
      </c>
      <c r="B59" s="28" t="s">
        <v>80</v>
      </c>
      <c r="C59" s="28"/>
      <c r="D59" s="49" t="s">
        <v>1007</v>
      </c>
      <c r="E59" s="28"/>
      <c r="F59" s="28"/>
      <c r="G59" s="49" t="s">
        <v>730</v>
      </c>
      <c r="H59" s="49" t="s">
        <v>1200</v>
      </c>
      <c r="I59" s="28"/>
      <c r="J59" s="28"/>
      <c r="K59" s="49" t="s">
        <v>675</v>
      </c>
      <c r="L59" s="28"/>
      <c r="M59" s="49" t="s">
        <v>139</v>
      </c>
      <c r="N59" s="50" t="s">
        <v>431</v>
      </c>
      <c r="O59" s="29"/>
      <c r="P59" s="30"/>
      <c r="Q59" s="28"/>
      <c r="R59" s="28"/>
      <c r="S59" s="28"/>
      <c r="T59" s="31"/>
      <c r="U59" s="28"/>
      <c r="V59" s="28"/>
      <c r="W59" s="28"/>
      <c r="X59" s="32"/>
      <c r="Y59" s="33"/>
    </row>
    <row r="60" spans="1:25" ht="60" x14ac:dyDescent="0.25">
      <c r="A60" s="27" t="s">
        <v>24</v>
      </c>
      <c r="B60" s="28" t="s">
        <v>80</v>
      </c>
      <c r="C60" s="28"/>
      <c r="D60" s="49" t="s">
        <v>1008</v>
      </c>
      <c r="E60" s="28" t="s">
        <v>75</v>
      </c>
      <c r="F60" s="28"/>
      <c r="G60" s="49" t="s">
        <v>731</v>
      </c>
      <c r="H60" s="49" t="s">
        <v>1208</v>
      </c>
      <c r="I60" s="28"/>
      <c r="J60" s="28"/>
      <c r="K60" s="49" t="s">
        <v>667</v>
      </c>
      <c r="L60" s="28"/>
      <c r="M60" s="49" t="s">
        <v>140</v>
      </c>
      <c r="N60" s="50" t="s">
        <v>432</v>
      </c>
      <c r="O60" s="29"/>
      <c r="P60" s="30"/>
      <c r="Q60" s="28"/>
      <c r="R60" s="28"/>
      <c r="S60" s="28"/>
      <c r="T60" s="31"/>
      <c r="U60" s="28"/>
      <c r="V60" s="28"/>
      <c r="W60" s="28"/>
      <c r="X60" s="32"/>
      <c r="Y60" s="33"/>
    </row>
    <row r="61" spans="1:25" ht="88.5" customHeight="1" x14ac:dyDescent="0.25">
      <c r="A61" s="27" t="s">
        <v>24</v>
      </c>
      <c r="B61" s="28" t="s">
        <v>80</v>
      </c>
      <c r="C61" s="28"/>
      <c r="D61" s="49" t="s">
        <v>1009</v>
      </c>
      <c r="E61" s="28" t="s">
        <v>75</v>
      </c>
      <c r="F61" s="28"/>
      <c r="G61" s="49" t="s">
        <v>732</v>
      </c>
      <c r="H61" s="49" t="s">
        <v>1233</v>
      </c>
      <c r="I61" s="28"/>
      <c r="J61" s="28"/>
      <c r="K61" s="49" t="s">
        <v>666</v>
      </c>
      <c r="L61" s="28"/>
      <c r="M61" s="49" t="s">
        <v>141</v>
      </c>
      <c r="N61" s="50" t="s">
        <v>433</v>
      </c>
      <c r="O61" s="29"/>
      <c r="P61" s="30"/>
      <c r="Q61" s="28"/>
      <c r="R61" s="28"/>
      <c r="S61" s="28"/>
      <c r="T61" s="31"/>
      <c r="U61" s="28"/>
      <c r="V61" s="28"/>
      <c r="W61" s="28"/>
      <c r="X61" s="32"/>
      <c r="Y61" s="33"/>
    </row>
    <row r="62" spans="1:25" ht="60" x14ac:dyDescent="0.25">
      <c r="A62" s="27" t="s">
        <v>24</v>
      </c>
      <c r="B62" s="28" t="s">
        <v>80</v>
      </c>
      <c r="C62" s="28"/>
      <c r="D62" s="49" t="s">
        <v>1009</v>
      </c>
      <c r="E62" s="28" t="s">
        <v>75</v>
      </c>
      <c r="F62" s="28"/>
      <c r="G62" s="49" t="s">
        <v>733</v>
      </c>
      <c r="H62" s="49" t="s">
        <v>1233</v>
      </c>
      <c r="I62" s="28"/>
      <c r="J62" s="28"/>
      <c r="K62" s="49" t="s">
        <v>666</v>
      </c>
      <c r="L62" s="28"/>
      <c r="M62" s="49" t="s">
        <v>142</v>
      </c>
      <c r="N62" s="50" t="s">
        <v>434</v>
      </c>
      <c r="O62" s="29"/>
      <c r="P62" s="30"/>
      <c r="Q62" s="28"/>
      <c r="R62" s="28"/>
      <c r="S62" s="28"/>
      <c r="T62" s="31"/>
      <c r="U62" s="28"/>
      <c r="V62" s="28"/>
      <c r="W62" s="28"/>
      <c r="X62" s="32"/>
      <c r="Y62" s="33"/>
    </row>
    <row r="63" spans="1:25" ht="90" x14ac:dyDescent="0.25">
      <c r="A63" s="27" t="s">
        <v>24</v>
      </c>
      <c r="B63" s="28" t="s">
        <v>80</v>
      </c>
      <c r="C63" s="28"/>
      <c r="D63" s="49" t="s">
        <v>1010</v>
      </c>
      <c r="E63" s="28" t="s">
        <v>75</v>
      </c>
      <c r="F63" s="28"/>
      <c r="G63" s="49" t="s">
        <v>734</v>
      </c>
      <c r="H63" s="49" t="s">
        <v>1207</v>
      </c>
      <c r="I63" s="28"/>
      <c r="J63" s="28"/>
      <c r="K63" s="49" t="s">
        <v>671</v>
      </c>
      <c r="L63" s="28"/>
      <c r="M63" s="49" t="s">
        <v>143</v>
      </c>
      <c r="N63" s="50" t="s">
        <v>435</v>
      </c>
      <c r="O63" s="29"/>
      <c r="P63" s="30"/>
      <c r="Q63" s="28"/>
      <c r="R63" s="28"/>
      <c r="S63" s="28"/>
      <c r="T63" s="31"/>
      <c r="U63" s="28"/>
      <c r="V63" s="28"/>
      <c r="W63" s="28"/>
      <c r="X63" s="32"/>
      <c r="Y63" s="33"/>
    </row>
    <row r="64" spans="1:25" ht="60" x14ac:dyDescent="0.25">
      <c r="A64" s="27" t="s">
        <v>24</v>
      </c>
      <c r="B64" s="28" t="s">
        <v>80</v>
      </c>
      <c r="C64" s="28"/>
      <c r="D64" s="49" t="s">
        <v>1008</v>
      </c>
      <c r="E64" s="28" t="s">
        <v>75</v>
      </c>
      <c r="F64" s="28"/>
      <c r="G64" s="49" t="s">
        <v>735</v>
      </c>
      <c r="H64" s="49" t="s">
        <v>1231</v>
      </c>
      <c r="I64" s="28"/>
      <c r="J64" s="28"/>
      <c r="K64" s="49" t="s">
        <v>666</v>
      </c>
      <c r="L64" s="28"/>
      <c r="M64" s="49" t="s">
        <v>144</v>
      </c>
      <c r="N64" s="50" t="s">
        <v>436</v>
      </c>
      <c r="O64" s="29"/>
      <c r="P64" s="30"/>
      <c r="Q64" s="28"/>
      <c r="R64" s="28"/>
      <c r="S64" s="28"/>
      <c r="T64" s="31"/>
      <c r="U64" s="28"/>
      <c r="V64" s="28"/>
      <c r="W64" s="28"/>
      <c r="X64" s="32"/>
      <c r="Y64" s="33"/>
    </row>
    <row r="65" spans="1:25" ht="75" x14ac:dyDescent="0.25">
      <c r="A65" s="27" t="s">
        <v>24</v>
      </c>
      <c r="B65" s="28" t="s">
        <v>80</v>
      </c>
      <c r="C65" s="28"/>
      <c r="D65" s="49" t="s">
        <v>1011</v>
      </c>
      <c r="E65" s="28"/>
      <c r="F65" s="28"/>
      <c r="G65" s="49" t="s">
        <v>736</v>
      </c>
      <c r="H65" s="49" t="s">
        <v>1237</v>
      </c>
      <c r="I65" s="28"/>
      <c r="J65" s="28"/>
      <c r="K65" s="49" t="s">
        <v>666</v>
      </c>
      <c r="L65" s="28"/>
      <c r="M65" s="49" t="s">
        <v>145</v>
      </c>
      <c r="N65" s="50" t="s">
        <v>437</v>
      </c>
      <c r="O65" s="29"/>
      <c r="P65" s="30"/>
      <c r="Q65" s="28"/>
      <c r="R65" s="28"/>
      <c r="S65" s="28"/>
      <c r="T65" s="31"/>
      <c r="U65" s="28"/>
      <c r="V65" s="28"/>
      <c r="W65" s="28"/>
      <c r="X65" s="32"/>
      <c r="Y65" s="33"/>
    </row>
    <row r="66" spans="1:25" ht="45" x14ac:dyDescent="0.25">
      <c r="A66" s="27" t="s">
        <v>24</v>
      </c>
      <c r="B66" s="28" t="s">
        <v>80</v>
      </c>
      <c r="C66" s="28"/>
      <c r="D66" s="49" t="s">
        <v>1012</v>
      </c>
      <c r="E66" s="28"/>
      <c r="F66" s="28"/>
      <c r="G66" s="49" t="s">
        <v>737</v>
      </c>
      <c r="H66" s="49" t="s">
        <v>1240</v>
      </c>
      <c r="I66" s="28"/>
      <c r="J66" s="28"/>
      <c r="K66" s="49" t="s">
        <v>666</v>
      </c>
      <c r="L66" s="28"/>
      <c r="M66" s="49" t="s">
        <v>146</v>
      </c>
      <c r="N66" s="50" t="s">
        <v>438</v>
      </c>
      <c r="O66" s="29"/>
      <c r="P66" s="30"/>
      <c r="Q66" s="28"/>
      <c r="R66" s="28"/>
      <c r="S66" s="28"/>
      <c r="T66" s="31"/>
      <c r="U66" s="28"/>
      <c r="V66" s="28"/>
      <c r="W66" s="28"/>
      <c r="X66" s="32"/>
      <c r="Y66" s="33"/>
    </row>
    <row r="67" spans="1:25" ht="45" x14ac:dyDescent="0.25">
      <c r="A67" s="27" t="s">
        <v>24</v>
      </c>
      <c r="B67" s="28" t="s">
        <v>80</v>
      </c>
      <c r="C67" s="28"/>
      <c r="D67" s="49" t="s">
        <v>1013</v>
      </c>
      <c r="E67" s="28"/>
      <c r="F67" s="28"/>
      <c r="G67" s="49" t="s">
        <v>738</v>
      </c>
      <c r="H67" s="49" t="s">
        <v>1237</v>
      </c>
      <c r="I67" s="28"/>
      <c r="J67" s="28"/>
      <c r="K67" s="49" t="s">
        <v>666</v>
      </c>
      <c r="L67" s="28"/>
      <c r="M67" s="49" t="s">
        <v>147</v>
      </c>
      <c r="N67" s="50" t="s">
        <v>439</v>
      </c>
      <c r="O67" s="29"/>
      <c r="P67" s="30"/>
      <c r="Q67" s="28"/>
      <c r="R67" s="28"/>
      <c r="S67" s="28"/>
      <c r="T67" s="31"/>
      <c r="U67" s="28"/>
      <c r="V67" s="28"/>
      <c r="W67" s="28"/>
      <c r="X67" s="32"/>
      <c r="Y67" s="33"/>
    </row>
    <row r="68" spans="1:25" ht="45" x14ac:dyDescent="0.25">
      <c r="A68" s="27" t="s">
        <v>24</v>
      </c>
      <c r="B68" s="28" t="s">
        <v>80</v>
      </c>
      <c r="C68" s="28"/>
      <c r="D68" s="49" t="s">
        <v>993</v>
      </c>
      <c r="E68" s="28"/>
      <c r="F68" s="28"/>
      <c r="G68" s="49" t="s">
        <v>739</v>
      </c>
      <c r="H68" s="49" t="s">
        <v>1203</v>
      </c>
      <c r="I68" s="28"/>
      <c r="J68" s="28"/>
      <c r="K68" s="49" t="s">
        <v>667</v>
      </c>
      <c r="L68" s="28"/>
      <c r="M68" s="49" t="s">
        <v>148</v>
      </c>
      <c r="N68" s="50" t="s">
        <v>440</v>
      </c>
      <c r="O68" s="29"/>
      <c r="P68" s="30"/>
      <c r="Q68" s="28"/>
      <c r="R68" s="28"/>
      <c r="S68" s="28"/>
      <c r="T68" s="31"/>
      <c r="U68" s="28"/>
      <c r="V68" s="28"/>
      <c r="W68" s="28"/>
      <c r="X68" s="32"/>
      <c r="Y68" s="33"/>
    </row>
    <row r="69" spans="1:25" ht="45" x14ac:dyDescent="0.25">
      <c r="A69" s="27" t="s">
        <v>24</v>
      </c>
      <c r="B69" s="28" t="s">
        <v>80</v>
      </c>
      <c r="C69" s="28"/>
      <c r="D69" s="49" t="s">
        <v>1014</v>
      </c>
      <c r="E69" s="28"/>
      <c r="F69" s="28"/>
      <c r="G69" s="49" t="s">
        <v>740</v>
      </c>
      <c r="H69" s="49" t="s">
        <v>1241</v>
      </c>
      <c r="I69" s="28"/>
      <c r="J69" s="28"/>
      <c r="K69" s="49" t="s">
        <v>666</v>
      </c>
      <c r="L69" s="28"/>
      <c r="M69" s="49" t="s">
        <v>149</v>
      </c>
      <c r="N69" s="50" t="s">
        <v>441</v>
      </c>
      <c r="O69" s="29"/>
      <c r="P69" s="30"/>
      <c r="Q69" s="28"/>
      <c r="R69" s="28"/>
      <c r="S69" s="28"/>
      <c r="T69" s="31"/>
      <c r="U69" s="28"/>
      <c r="V69" s="28"/>
      <c r="W69" s="28"/>
      <c r="X69" s="32"/>
      <c r="Y69" s="33"/>
    </row>
    <row r="70" spans="1:25" ht="45" x14ac:dyDescent="0.25">
      <c r="A70" s="27" t="s">
        <v>24</v>
      </c>
      <c r="B70" s="28" t="s">
        <v>80</v>
      </c>
      <c r="C70" s="28"/>
      <c r="D70" s="49" t="s">
        <v>1015</v>
      </c>
      <c r="E70" s="28"/>
      <c r="F70" s="28"/>
      <c r="G70" s="49" t="s">
        <v>741</v>
      </c>
      <c r="H70" s="49"/>
      <c r="I70" s="28"/>
      <c r="J70" s="28"/>
      <c r="K70" s="49" t="s">
        <v>666</v>
      </c>
      <c r="L70" s="28"/>
      <c r="M70" s="49" t="s">
        <v>150</v>
      </c>
      <c r="N70" s="50" t="s">
        <v>442</v>
      </c>
      <c r="O70" s="29"/>
      <c r="P70" s="30"/>
      <c r="Q70" s="28"/>
      <c r="R70" s="28"/>
      <c r="S70" s="28"/>
      <c r="T70" s="31"/>
      <c r="U70" s="28"/>
      <c r="V70" s="28"/>
      <c r="W70" s="28"/>
      <c r="X70" s="32"/>
      <c r="Y70" s="33"/>
    </row>
    <row r="71" spans="1:25" ht="45" x14ac:dyDescent="0.25">
      <c r="A71" s="27" t="s">
        <v>24</v>
      </c>
      <c r="B71" s="28" t="s">
        <v>80</v>
      </c>
      <c r="C71" s="28"/>
      <c r="D71" s="49" t="s">
        <v>1016</v>
      </c>
      <c r="E71" s="28"/>
      <c r="F71" s="28"/>
      <c r="G71" s="49" t="s">
        <v>742</v>
      </c>
      <c r="H71" s="49" t="s">
        <v>1203</v>
      </c>
      <c r="I71" s="28"/>
      <c r="J71" s="28"/>
      <c r="K71" s="49" t="s">
        <v>666</v>
      </c>
      <c r="L71" s="28"/>
      <c r="M71" s="49" t="s">
        <v>151</v>
      </c>
      <c r="N71" s="50" t="s">
        <v>443</v>
      </c>
      <c r="O71" s="29"/>
      <c r="P71" s="30"/>
      <c r="Q71" s="28"/>
      <c r="R71" s="28"/>
      <c r="S71" s="28"/>
      <c r="T71" s="31"/>
      <c r="U71" s="28"/>
      <c r="V71" s="28"/>
      <c r="W71" s="28"/>
      <c r="X71" s="32"/>
      <c r="Y71" s="33"/>
    </row>
    <row r="72" spans="1:25" ht="90" x14ac:dyDescent="0.25">
      <c r="A72" s="27" t="s">
        <v>24</v>
      </c>
      <c r="B72" s="28" t="s">
        <v>80</v>
      </c>
      <c r="C72" s="28"/>
      <c r="D72" s="49" t="s">
        <v>1017</v>
      </c>
      <c r="E72" s="28" t="s">
        <v>75</v>
      </c>
      <c r="F72" s="28"/>
      <c r="G72" s="49" t="s">
        <v>743</v>
      </c>
      <c r="H72" s="49" t="s">
        <v>1206</v>
      </c>
      <c r="I72" s="28"/>
      <c r="J72" s="28"/>
      <c r="K72" s="49" t="s">
        <v>670</v>
      </c>
      <c r="L72" s="28"/>
      <c r="M72" s="49" t="s">
        <v>152</v>
      </c>
      <c r="N72" s="50" t="s">
        <v>444</v>
      </c>
      <c r="O72" s="29"/>
      <c r="P72" s="30"/>
      <c r="Q72" s="28"/>
      <c r="R72" s="28"/>
      <c r="S72" s="28"/>
      <c r="T72" s="31"/>
      <c r="U72" s="28"/>
      <c r="V72" s="28"/>
      <c r="W72" s="28"/>
      <c r="X72" s="32"/>
      <c r="Y72" s="33"/>
    </row>
    <row r="73" spans="1:25" ht="60" x14ac:dyDescent="0.25">
      <c r="A73" s="27" t="s">
        <v>24</v>
      </c>
      <c r="B73" s="28" t="s">
        <v>80</v>
      </c>
      <c r="C73" s="28"/>
      <c r="D73" s="49" t="s">
        <v>1018</v>
      </c>
      <c r="E73" s="28" t="s">
        <v>75</v>
      </c>
      <c r="F73" s="28"/>
      <c r="G73" s="49" t="s">
        <v>744</v>
      </c>
      <c r="H73" s="49" t="s">
        <v>1202</v>
      </c>
      <c r="I73" s="28"/>
      <c r="J73" s="28"/>
      <c r="K73" s="49" t="s">
        <v>670</v>
      </c>
      <c r="L73" s="28"/>
      <c r="M73" s="49" t="s">
        <v>153</v>
      </c>
      <c r="N73" s="50" t="s">
        <v>445</v>
      </c>
      <c r="O73" s="29"/>
      <c r="P73" s="30"/>
      <c r="Q73" s="28"/>
      <c r="R73" s="28"/>
      <c r="S73" s="28"/>
      <c r="T73" s="31"/>
      <c r="U73" s="28"/>
      <c r="V73" s="28"/>
      <c r="W73" s="28"/>
      <c r="X73" s="32"/>
      <c r="Y73" s="33"/>
    </row>
    <row r="74" spans="1:25" ht="60" x14ac:dyDescent="0.25">
      <c r="A74" s="27" t="s">
        <v>24</v>
      </c>
      <c r="B74" s="28" t="s">
        <v>80</v>
      </c>
      <c r="C74" s="28"/>
      <c r="D74" s="49" t="s">
        <v>980</v>
      </c>
      <c r="E74" s="28" t="s">
        <v>75</v>
      </c>
      <c r="F74" s="28"/>
      <c r="G74" s="49" t="s">
        <v>745</v>
      </c>
      <c r="H74" s="49" t="s">
        <v>1206</v>
      </c>
      <c r="I74" s="28"/>
      <c r="J74" s="28"/>
      <c r="K74" s="49" t="s">
        <v>672</v>
      </c>
      <c r="L74" s="28"/>
      <c r="M74" s="49" t="s">
        <v>154</v>
      </c>
      <c r="N74" s="50" t="s">
        <v>446</v>
      </c>
      <c r="O74" s="29"/>
      <c r="P74" s="30"/>
      <c r="Q74" s="28"/>
      <c r="R74" s="28"/>
      <c r="S74" s="28"/>
      <c r="T74" s="31"/>
      <c r="U74" s="28"/>
      <c r="V74" s="28"/>
      <c r="W74" s="28"/>
      <c r="X74" s="32"/>
      <c r="Y74" s="33"/>
    </row>
    <row r="75" spans="1:25" ht="45" x14ac:dyDescent="0.25">
      <c r="A75" s="27" t="s">
        <v>24</v>
      </c>
      <c r="B75" s="28" t="s">
        <v>80</v>
      </c>
      <c r="C75" s="28"/>
      <c r="D75" s="49" t="s">
        <v>1019</v>
      </c>
      <c r="E75" s="28"/>
      <c r="F75" s="28"/>
      <c r="G75" s="49" t="s">
        <v>746</v>
      </c>
      <c r="H75" s="49" t="s">
        <v>1237</v>
      </c>
      <c r="I75" s="28"/>
      <c r="J75" s="28"/>
      <c r="K75" s="49" t="s">
        <v>667</v>
      </c>
      <c r="L75" s="28"/>
      <c r="M75" s="49" t="s">
        <v>155</v>
      </c>
      <c r="N75" s="50" t="s">
        <v>447</v>
      </c>
      <c r="O75" s="29"/>
      <c r="P75" s="30"/>
      <c r="Q75" s="28"/>
      <c r="R75" s="28"/>
      <c r="S75" s="28"/>
      <c r="T75" s="31"/>
      <c r="U75" s="28"/>
      <c r="V75" s="28"/>
      <c r="W75" s="28"/>
      <c r="X75" s="32"/>
      <c r="Y75" s="33"/>
    </row>
    <row r="76" spans="1:25" ht="60" x14ac:dyDescent="0.25">
      <c r="A76" s="27" t="s">
        <v>24</v>
      </c>
      <c r="B76" s="28" t="s">
        <v>80</v>
      </c>
      <c r="C76" s="28"/>
      <c r="D76" s="49" t="s">
        <v>1020</v>
      </c>
      <c r="E76" s="28" t="s">
        <v>75</v>
      </c>
      <c r="F76" s="28"/>
      <c r="G76" s="49" t="s">
        <v>747</v>
      </c>
      <c r="H76" s="49" t="s">
        <v>1199</v>
      </c>
      <c r="I76" s="28"/>
      <c r="J76" s="28"/>
      <c r="K76" s="49" t="s">
        <v>666</v>
      </c>
      <c r="L76" s="28"/>
      <c r="M76" s="49" t="s">
        <v>156</v>
      </c>
      <c r="N76" s="50" t="s">
        <v>448</v>
      </c>
      <c r="O76" s="29"/>
      <c r="P76" s="30"/>
      <c r="Q76" s="28"/>
      <c r="R76" s="28"/>
      <c r="S76" s="28"/>
      <c r="T76" s="31"/>
      <c r="U76" s="28"/>
      <c r="V76" s="28"/>
      <c r="W76" s="28"/>
      <c r="X76" s="32"/>
      <c r="Y76" s="33"/>
    </row>
    <row r="77" spans="1:25" ht="60" x14ac:dyDescent="0.25">
      <c r="A77" s="27" t="s">
        <v>24</v>
      </c>
      <c r="B77" s="28" t="s">
        <v>80</v>
      </c>
      <c r="C77" s="28"/>
      <c r="D77" s="49" t="s">
        <v>1021</v>
      </c>
      <c r="E77" s="28" t="s">
        <v>75</v>
      </c>
      <c r="F77" s="28"/>
      <c r="G77" s="49" t="s">
        <v>748</v>
      </c>
      <c r="H77" s="49" t="s">
        <v>1200</v>
      </c>
      <c r="I77" s="28"/>
      <c r="J77" s="28"/>
      <c r="K77" s="49" t="s">
        <v>669</v>
      </c>
      <c r="L77" s="28"/>
      <c r="M77" s="49" t="s">
        <v>157</v>
      </c>
      <c r="N77" s="50" t="s">
        <v>449</v>
      </c>
      <c r="O77" s="29"/>
      <c r="P77" s="30"/>
      <c r="Q77" s="28"/>
      <c r="R77" s="28"/>
      <c r="S77" s="28"/>
      <c r="T77" s="31"/>
      <c r="U77" s="28"/>
      <c r="V77" s="28"/>
      <c r="W77" s="28"/>
      <c r="X77" s="32"/>
      <c r="Y77" s="33"/>
    </row>
    <row r="78" spans="1:25" ht="60" x14ac:dyDescent="0.25">
      <c r="A78" s="27" t="s">
        <v>24</v>
      </c>
      <c r="B78" s="28" t="s">
        <v>80</v>
      </c>
      <c r="C78" s="28"/>
      <c r="D78" s="49" t="s">
        <v>1022</v>
      </c>
      <c r="E78" s="28" t="s">
        <v>75</v>
      </c>
      <c r="F78" s="28"/>
      <c r="G78" s="49" t="s">
        <v>749</v>
      </c>
      <c r="H78" s="49" t="s">
        <v>1238</v>
      </c>
      <c r="I78" s="28"/>
      <c r="J78" s="28"/>
      <c r="K78" s="49" t="s">
        <v>670</v>
      </c>
      <c r="L78" s="28"/>
      <c r="M78" s="49" t="s">
        <v>158</v>
      </c>
      <c r="N78" s="50" t="s">
        <v>450</v>
      </c>
      <c r="O78" s="29"/>
      <c r="P78" s="30"/>
      <c r="Q78" s="28"/>
      <c r="R78" s="28"/>
      <c r="S78" s="28"/>
      <c r="T78" s="31"/>
      <c r="U78" s="28"/>
      <c r="V78" s="28"/>
      <c r="W78" s="28"/>
      <c r="X78" s="32"/>
      <c r="Y78" s="33"/>
    </row>
    <row r="79" spans="1:25" ht="45" x14ac:dyDescent="0.25">
      <c r="A79" s="27" t="s">
        <v>24</v>
      </c>
      <c r="B79" s="28" t="s">
        <v>80</v>
      </c>
      <c r="C79" s="28"/>
      <c r="D79" s="49" t="s">
        <v>1023</v>
      </c>
      <c r="E79" s="28" t="s">
        <v>75</v>
      </c>
      <c r="F79" s="28"/>
      <c r="G79" s="49" t="s">
        <v>750</v>
      </c>
      <c r="H79" s="49" t="s">
        <v>1202</v>
      </c>
      <c r="I79" s="28"/>
      <c r="J79" s="28"/>
      <c r="K79" s="49" t="s">
        <v>670</v>
      </c>
      <c r="L79" s="28"/>
      <c r="M79" s="49" t="s">
        <v>159</v>
      </c>
      <c r="N79" s="50" t="s">
        <v>451</v>
      </c>
      <c r="O79" s="29"/>
      <c r="P79" s="30"/>
      <c r="Q79" s="28"/>
      <c r="R79" s="28"/>
      <c r="S79" s="28"/>
      <c r="T79" s="31"/>
      <c r="U79" s="28"/>
      <c r="V79" s="28"/>
      <c r="W79" s="28"/>
      <c r="X79" s="32"/>
      <c r="Y79" s="33"/>
    </row>
    <row r="80" spans="1:25" ht="45" x14ac:dyDescent="0.25">
      <c r="A80" s="27" t="s">
        <v>24</v>
      </c>
      <c r="B80" s="28" t="s">
        <v>80</v>
      </c>
      <c r="C80" s="28"/>
      <c r="D80" s="49" t="s">
        <v>1024</v>
      </c>
      <c r="E80" s="28"/>
      <c r="F80" s="28"/>
      <c r="G80" s="49" t="s">
        <v>751</v>
      </c>
      <c r="H80" s="49" t="s">
        <v>1239</v>
      </c>
      <c r="I80" s="28"/>
      <c r="J80" s="28"/>
      <c r="K80" s="49" t="s">
        <v>675</v>
      </c>
      <c r="L80" s="28"/>
      <c r="M80" s="49" t="s">
        <v>160</v>
      </c>
      <c r="N80" s="50" t="s">
        <v>452</v>
      </c>
      <c r="O80" s="29"/>
      <c r="P80" s="30"/>
      <c r="Q80" s="28"/>
      <c r="R80" s="28"/>
      <c r="S80" s="28"/>
      <c r="T80" s="31"/>
      <c r="U80" s="28"/>
      <c r="V80" s="28"/>
      <c r="W80" s="28"/>
      <c r="X80" s="32"/>
      <c r="Y80" s="33"/>
    </row>
    <row r="81" spans="1:25" ht="60" x14ac:dyDescent="0.25">
      <c r="A81" s="27" t="s">
        <v>24</v>
      </c>
      <c r="B81" s="28" t="s">
        <v>80</v>
      </c>
      <c r="C81" s="28"/>
      <c r="D81" s="49" t="s">
        <v>1025</v>
      </c>
      <c r="E81" s="28" t="s">
        <v>75</v>
      </c>
      <c r="F81" s="28"/>
      <c r="G81" s="49" t="s">
        <v>752</v>
      </c>
      <c r="H81" s="49" t="s">
        <v>1241</v>
      </c>
      <c r="I81" s="28"/>
      <c r="J81" s="28"/>
      <c r="K81" s="49" t="s">
        <v>671</v>
      </c>
      <c r="L81" s="28"/>
      <c r="M81" s="49" t="s">
        <v>161</v>
      </c>
      <c r="N81" s="50" t="s">
        <v>453</v>
      </c>
      <c r="O81" s="29"/>
      <c r="P81" s="30"/>
      <c r="Q81" s="28"/>
      <c r="R81" s="28"/>
      <c r="S81" s="28"/>
      <c r="T81" s="31"/>
      <c r="U81" s="28"/>
      <c r="V81" s="28"/>
      <c r="W81" s="28"/>
      <c r="X81" s="32"/>
      <c r="Y81" s="33"/>
    </row>
    <row r="82" spans="1:25" ht="105" x14ac:dyDescent="0.25">
      <c r="A82" s="27" t="s">
        <v>24</v>
      </c>
      <c r="B82" s="28" t="s">
        <v>80</v>
      </c>
      <c r="C82" s="28"/>
      <c r="D82" s="49" t="s">
        <v>1026</v>
      </c>
      <c r="E82" s="28"/>
      <c r="F82" s="28"/>
      <c r="G82" s="49" t="s">
        <v>753</v>
      </c>
      <c r="H82" s="49" t="s">
        <v>1232</v>
      </c>
      <c r="I82" s="28"/>
      <c r="J82" s="28"/>
      <c r="K82" s="49" t="s">
        <v>666</v>
      </c>
      <c r="L82" s="28"/>
      <c r="M82" s="49" t="s">
        <v>162</v>
      </c>
      <c r="N82" s="50" t="s">
        <v>454</v>
      </c>
      <c r="O82" s="29"/>
      <c r="P82" s="30"/>
      <c r="Q82" s="28"/>
      <c r="R82" s="28"/>
      <c r="S82" s="28"/>
      <c r="T82" s="31"/>
      <c r="U82" s="28"/>
      <c r="V82" s="28"/>
      <c r="W82" s="28"/>
      <c r="X82" s="32"/>
      <c r="Y82" s="33"/>
    </row>
    <row r="83" spans="1:25" ht="90" x14ac:dyDescent="0.25">
      <c r="A83" s="27" t="s">
        <v>24</v>
      </c>
      <c r="B83" s="28" t="s">
        <v>80</v>
      </c>
      <c r="C83" s="28"/>
      <c r="D83" s="49" t="s">
        <v>1027</v>
      </c>
      <c r="E83" s="28"/>
      <c r="F83" s="28"/>
      <c r="G83" s="49" t="s">
        <v>754</v>
      </c>
      <c r="H83" s="49" t="s">
        <v>1238</v>
      </c>
      <c r="I83" s="28"/>
      <c r="J83" s="28"/>
      <c r="K83" s="49"/>
      <c r="L83" s="28"/>
      <c r="M83" s="49" t="s">
        <v>163</v>
      </c>
      <c r="N83" s="50" t="s">
        <v>455</v>
      </c>
      <c r="O83" s="29"/>
      <c r="P83" s="30"/>
      <c r="Q83" s="28"/>
      <c r="R83" s="28"/>
      <c r="S83" s="28"/>
      <c r="T83" s="31"/>
      <c r="U83" s="28"/>
      <c r="V83" s="28"/>
      <c r="W83" s="28"/>
      <c r="X83" s="32"/>
      <c r="Y83" s="33"/>
    </row>
    <row r="84" spans="1:25" ht="45" x14ac:dyDescent="0.25">
      <c r="A84" s="27" t="s">
        <v>24</v>
      </c>
      <c r="B84" s="28" t="s">
        <v>80</v>
      </c>
      <c r="C84" s="28"/>
      <c r="D84" s="49" t="s">
        <v>1028</v>
      </c>
      <c r="E84" s="28"/>
      <c r="F84" s="28"/>
      <c r="G84" s="49" t="s">
        <v>755</v>
      </c>
      <c r="H84" s="49" t="s">
        <v>1202</v>
      </c>
      <c r="I84" s="28"/>
      <c r="J84" s="28"/>
      <c r="K84" s="49" t="s">
        <v>666</v>
      </c>
      <c r="L84" s="28"/>
      <c r="M84" s="49" t="s">
        <v>164</v>
      </c>
      <c r="N84" s="50" t="s">
        <v>456</v>
      </c>
      <c r="O84" s="29"/>
      <c r="P84" s="30"/>
      <c r="Q84" s="28"/>
      <c r="R84" s="28"/>
      <c r="S84" s="28"/>
      <c r="T84" s="31"/>
      <c r="U84" s="28"/>
      <c r="V84" s="28"/>
      <c r="W84" s="28"/>
      <c r="X84" s="32"/>
      <c r="Y84" s="33"/>
    </row>
    <row r="85" spans="1:25" ht="75" x14ac:dyDescent="0.25">
      <c r="A85" s="27" t="s">
        <v>24</v>
      </c>
      <c r="B85" s="28" t="s">
        <v>80</v>
      </c>
      <c r="C85" s="28"/>
      <c r="D85" s="49" t="s">
        <v>1029</v>
      </c>
      <c r="E85" s="28" t="s">
        <v>75</v>
      </c>
      <c r="F85" s="28"/>
      <c r="G85" s="49" t="s">
        <v>756</v>
      </c>
      <c r="H85" s="49" t="s">
        <v>1200</v>
      </c>
      <c r="I85" s="28"/>
      <c r="J85" s="28"/>
      <c r="K85" s="49" t="s">
        <v>666</v>
      </c>
      <c r="L85" s="28"/>
      <c r="M85" s="49" t="s">
        <v>165</v>
      </c>
      <c r="N85" s="50" t="s">
        <v>457</v>
      </c>
      <c r="O85" s="29"/>
      <c r="P85" s="30"/>
      <c r="Q85" s="28"/>
      <c r="R85" s="28"/>
      <c r="S85" s="28"/>
      <c r="T85" s="31"/>
      <c r="U85" s="28"/>
      <c r="V85" s="28"/>
      <c r="W85" s="28"/>
      <c r="X85" s="32"/>
      <c r="Y85" s="33"/>
    </row>
    <row r="86" spans="1:25" ht="75" x14ac:dyDescent="0.25">
      <c r="A86" s="27" t="s">
        <v>24</v>
      </c>
      <c r="B86" s="28" t="s">
        <v>80</v>
      </c>
      <c r="C86" s="28"/>
      <c r="D86" s="49" t="s">
        <v>1030</v>
      </c>
      <c r="E86" s="28" t="s">
        <v>75</v>
      </c>
      <c r="F86" s="28"/>
      <c r="G86" s="49" t="s">
        <v>757</v>
      </c>
      <c r="H86" s="49" t="s">
        <v>1204</v>
      </c>
      <c r="I86" s="28"/>
      <c r="J86" s="28"/>
      <c r="K86" s="49" t="s">
        <v>670</v>
      </c>
      <c r="L86" s="28"/>
      <c r="M86" s="49" t="s">
        <v>166</v>
      </c>
      <c r="N86" s="50" t="s">
        <v>458</v>
      </c>
      <c r="O86" s="29"/>
      <c r="P86" s="30"/>
      <c r="Q86" s="28"/>
      <c r="R86" s="28"/>
      <c r="S86" s="28"/>
      <c r="T86" s="31"/>
      <c r="U86" s="28"/>
      <c r="V86" s="28"/>
      <c r="W86" s="28"/>
      <c r="X86" s="32"/>
      <c r="Y86" s="33"/>
    </row>
    <row r="87" spans="1:25" ht="90" x14ac:dyDescent="0.25">
      <c r="A87" s="27" t="s">
        <v>24</v>
      </c>
      <c r="B87" s="28" t="s">
        <v>80</v>
      </c>
      <c r="C87" s="28"/>
      <c r="D87" s="49" t="s">
        <v>1031</v>
      </c>
      <c r="E87" s="28"/>
      <c r="F87" s="28"/>
      <c r="G87" s="49" t="s">
        <v>758</v>
      </c>
      <c r="H87" s="49"/>
      <c r="I87" s="28"/>
      <c r="J87" s="28"/>
      <c r="K87" s="49" t="s">
        <v>666</v>
      </c>
      <c r="L87" s="28"/>
      <c r="M87" s="49" t="s">
        <v>167</v>
      </c>
      <c r="N87" s="50" t="s">
        <v>459</v>
      </c>
      <c r="O87" s="29"/>
      <c r="P87" s="30"/>
      <c r="Q87" s="28"/>
      <c r="R87" s="28"/>
      <c r="S87" s="28"/>
      <c r="T87" s="31"/>
      <c r="U87" s="28"/>
      <c r="V87" s="28"/>
      <c r="W87" s="28"/>
      <c r="X87" s="32"/>
      <c r="Y87" s="33"/>
    </row>
    <row r="88" spans="1:25" ht="120" x14ac:dyDescent="0.25">
      <c r="A88" s="27" t="s">
        <v>24</v>
      </c>
      <c r="B88" s="28" t="s">
        <v>80</v>
      </c>
      <c r="C88" s="28"/>
      <c r="D88" s="49" t="s">
        <v>1032</v>
      </c>
      <c r="E88" s="28"/>
      <c r="F88" s="28"/>
      <c r="G88" s="49" t="s">
        <v>759</v>
      </c>
      <c r="H88" s="49" t="s">
        <v>1200</v>
      </c>
      <c r="I88" s="28"/>
      <c r="J88" s="28"/>
      <c r="K88" s="49" t="s">
        <v>666</v>
      </c>
      <c r="L88" s="28"/>
      <c r="M88" s="49" t="s">
        <v>168</v>
      </c>
      <c r="N88" s="50" t="s">
        <v>460</v>
      </c>
      <c r="O88" s="29"/>
      <c r="P88" s="30"/>
      <c r="Q88" s="28"/>
      <c r="R88" s="28"/>
      <c r="S88" s="28"/>
      <c r="T88" s="31"/>
      <c r="U88" s="28"/>
      <c r="V88" s="28"/>
      <c r="W88" s="28"/>
      <c r="X88" s="32"/>
      <c r="Y88" s="33"/>
    </row>
    <row r="89" spans="1:25" ht="45" x14ac:dyDescent="0.25">
      <c r="A89" s="27" t="s">
        <v>24</v>
      </c>
      <c r="B89" s="28" t="s">
        <v>80</v>
      </c>
      <c r="C89" s="28"/>
      <c r="D89" s="49" t="s">
        <v>1033</v>
      </c>
      <c r="E89" s="28" t="s">
        <v>41</v>
      </c>
      <c r="F89" s="28"/>
      <c r="G89" s="49" t="s">
        <v>760</v>
      </c>
      <c r="H89" s="49" t="s">
        <v>1238</v>
      </c>
      <c r="I89" s="28"/>
      <c r="J89" s="28"/>
      <c r="K89" s="49" t="s">
        <v>667</v>
      </c>
      <c r="L89" s="28"/>
      <c r="M89" s="49" t="s">
        <v>169</v>
      </c>
      <c r="N89" s="50" t="s">
        <v>461</v>
      </c>
      <c r="O89" s="29"/>
      <c r="P89" s="30"/>
      <c r="Q89" s="28"/>
      <c r="R89" s="28"/>
      <c r="S89" s="28"/>
      <c r="T89" s="31"/>
      <c r="U89" s="28"/>
      <c r="V89" s="28"/>
      <c r="W89" s="28"/>
      <c r="X89" s="32"/>
      <c r="Y89" s="33"/>
    </row>
    <row r="90" spans="1:25" ht="45" x14ac:dyDescent="0.25">
      <c r="A90" s="27" t="s">
        <v>24</v>
      </c>
      <c r="B90" s="28" t="s">
        <v>80</v>
      </c>
      <c r="C90" s="28"/>
      <c r="D90" s="49" t="s">
        <v>1034</v>
      </c>
      <c r="E90" s="28" t="s">
        <v>41</v>
      </c>
      <c r="F90" s="28"/>
      <c r="G90" s="49" t="s">
        <v>761</v>
      </c>
      <c r="H90" s="49" t="s">
        <v>1238</v>
      </c>
      <c r="I90" s="28"/>
      <c r="J90" s="28"/>
      <c r="K90" s="49" t="s">
        <v>666</v>
      </c>
      <c r="L90" s="28"/>
      <c r="M90" s="49" t="s">
        <v>170</v>
      </c>
      <c r="N90" s="50" t="s">
        <v>462</v>
      </c>
      <c r="O90" s="29"/>
      <c r="P90" s="30"/>
      <c r="Q90" s="28"/>
      <c r="R90" s="28"/>
      <c r="S90" s="28"/>
      <c r="T90" s="31"/>
      <c r="U90" s="28"/>
      <c r="V90" s="28"/>
      <c r="W90" s="28"/>
      <c r="X90" s="32"/>
      <c r="Y90" s="33"/>
    </row>
    <row r="91" spans="1:25" ht="60" x14ac:dyDescent="0.25">
      <c r="A91" s="27" t="s">
        <v>24</v>
      </c>
      <c r="B91" s="28" t="s">
        <v>80</v>
      </c>
      <c r="C91" s="28"/>
      <c r="D91" s="49" t="s">
        <v>1035</v>
      </c>
      <c r="E91" s="28" t="s">
        <v>75</v>
      </c>
      <c r="F91" s="28"/>
      <c r="G91" s="49" t="s">
        <v>762</v>
      </c>
      <c r="H91" s="49" t="s">
        <v>1234</v>
      </c>
      <c r="I91" s="28"/>
      <c r="J91" s="28"/>
      <c r="K91" s="49" t="s">
        <v>667</v>
      </c>
      <c r="L91" s="28"/>
      <c r="M91" s="49" t="s">
        <v>171</v>
      </c>
      <c r="N91" s="50" t="s">
        <v>463</v>
      </c>
      <c r="O91" s="29"/>
      <c r="P91" s="30"/>
      <c r="Q91" s="28"/>
      <c r="R91" s="28"/>
      <c r="S91" s="28"/>
      <c r="T91" s="31"/>
      <c r="U91" s="28"/>
      <c r="V91" s="28"/>
      <c r="W91" s="28"/>
      <c r="X91" s="32"/>
      <c r="Y91" s="33"/>
    </row>
    <row r="92" spans="1:25" ht="45" x14ac:dyDescent="0.25">
      <c r="A92" s="27" t="s">
        <v>24</v>
      </c>
      <c r="B92" s="28" t="s">
        <v>80</v>
      </c>
      <c r="C92" s="28"/>
      <c r="D92" s="49" t="s">
        <v>1036</v>
      </c>
      <c r="E92" s="28"/>
      <c r="F92" s="28"/>
      <c r="G92" s="49" t="s">
        <v>763</v>
      </c>
      <c r="H92" s="49"/>
      <c r="I92" s="28"/>
      <c r="J92" s="28"/>
      <c r="K92" s="49" t="s">
        <v>666</v>
      </c>
      <c r="L92" s="28"/>
      <c r="M92" s="49" t="s">
        <v>172</v>
      </c>
      <c r="N92" s="50" t="s">
        <v>464</v>
      </c>
      <c r="O92" s="29"/>
      <c r="P92" s="30"/>
      <c r="Q92" s="28"/>
      <c r="R92" s="28"/>
      <c r="S92" s="28"/>
      <c r="T92" s="31"/>
      <c r="U92" s="28"/>
      <c r="V92" s="28"/>
      <c r="W92" s="28"/>
      <c r="X92" s="32"/>
      <c r="Y92" s="33"/>
    </row>
    <row r="93" spans="1:25" ht="45" x14ac:dyDescent="0.25">
      <c r="A93" s="27" t="s">
        <v>24</v>
      </c>
      <c r="B93" s="28" t="s">
        <v>80</v>
      </c>
      <c r="C93" s="28"/>
      <c r="D93" s="49" t="s">
        <v>1037</v>
      </c>
      <c r="E93" s="28"/>
      <c r="F93" s="28"/>
      <c r="G93" s="49" t="s">
        <v>764</v>
      </c>
      <c r="H93" s="49" t="s">
        <v>1200</v>
      </c>
      <c r="I93" s="28"/>
      <c r="J93" s="28"/>
      <c r="K93" s="49" t="s">
        <v>670</v>
      </c>
      <c r="L93" s="28"/>
      <c r="M93" s="49" t="s">
        <v>173</v>
      </c>
      <c r="N93" s="50" t="s">
        <v>465</v>
      </c>
      <c r="O93" s="29"/>
      <c r="P93" s="30"/>
      <c r="Q93" s="28"/>
      <c r="R93" s="28"/>
      <c r="S93" s="28"/>
      <c r="T93" s="31"/>
      <c r="U93" s="28"/>
      <c r="V93" s="28"/>
      <c r="W93" s="28"/>
      <c r="X93" s="32"/>
      <c r="Y93" s="33"/>
    </row>
    <row r="94" spans="1:25" ht="90" x14ac:dyDescent="0.25">
      <c r="A94" s="27" t="s">
        <v>24</v>
      </c>
      <c r="B94" s="28" t="s">
        <v>80</v>
      </c>
      <c r="C94" s="28"/>
      <c r="D94" s="49" t="s">
        <v>1038</v>
      </c>
      <c r="E94" s="28" t="s">
        <v>75</v>
      </c>
      <c r="F94" s="28"/>
      <c r="G94" s="49" t="s">
        <v>765</v>
      </c>
      <c r="H94" s="49" t="s">
        <v>1233</v>
      </c>
      <c r="I94" s="28"/>
      <c r="J94" s="28"/>
      <c r="K94" s="49" t="s">
        <v>671</v>
      </c>
      <c r="L94" s="28"/>
      <c r="M94" s="49" t="s">
        <v>174</v>
      </c>
      <c r="N94" s="50" t="s">
        <v>466</v>
      </c>
      <c r="O94" s="29"/>
      <c r="P94" s="30"/>
      <c r="Q94" s="28"/>
      <c r="R94" s="28"/>
      <c r="S94" s="28"/>
      <c r="T94" s="31"/>
      <c r="U94" s="28"/>
      <c r="V94" s="28"/>
      <c r="W94" s="28"/>
      <c r="X94" s="32"/>
      <c r="Y94" s="33"/>
    </row>
    <row r="95" spans="1:25" ht="75" x14ac:dyDescent="0.25">
      <c r="A95" s="27" t="s">
        <v>24</v>
      </c>
      <c r="B95" s="28" t="s">
        <v>80</v>
      </c>
      <c r="C95" s="28"/>
      <c r="D95" s="49" t="s">
        <v>1039</v>
      </c>
      <c r="E95" s="28" t="s">
        <v>75</v>
      </c>
      <c r="F95" s="28"/>
      <c r="G95" s="49" t="s">
        <v>766</v>
      </c>
      <c r="H95" s="49" t="s">
        <v>1234</v>
      </c>
      <c r="I95" s="28"/>
      <c r="J95" s="28"/>
      <c r="K95" s="49" t="s">
        <v>667</v>
      </c>
      <c r="L95" s="28"/>
      <c r="M95" s="49" t="s">
        <v>175</v>
      </c>
      <c r="N95" s="50" t="s">
        <v>467</v>
      </c>
      <c r="O95" s="29"/>
      <c r="P95" s="30"/>
      <c r="Q95" s="28"/>
      <c r="R95" s="28"/>
      <c r="S95" s="28"/>
      <c r="T95" s="31"/>
      <c r="U95" s="28"/>
      <c r="V95" s="28"/>
      <c r="W95" s="28"/>
      <c r="X95" s="32"/>
      <c r="Y95" s="33"/>
    </row>
    <row r="96" spans="1:25" ht="60" x14ac:dyDescent="0.25">
      <c r="A96" s="27" t="s">
        <v>24</v>
      </c>
      <c r="B96" s="28" t="s">
        <v>80</v>
      </c>
      <c r="C96" s="28"/>
      <c r="D96" s="49" t="s">
        <v>1040</v>
      </c>
      <c r="E96" s="28" t="s">
        <v>75</v>
      </c>
      <c r="F96" s="28"/>
      <c r="G96" s="49" t="s">
        <v>767</v>
      </c>
      <c r="H96" s="49" t="s">
        <v>1209</v>
      </c>
      <c r="I96" s="28"/>
      <c r="J96" s="28"/>
      <c r="K96" s="49" t="s">
        <v>671</v>
      </c>
      <c r="L96" s="28"/>
      <c r="M96" s="49" t="s">
        <v>176</v>
      </c>
      <c r="N96" s="50" t="s">
        <v>468</v>
      </c>
      <c r="O96" s="29"/>
      <c r="P96" s="30"/>
      <c r="Q96" s="28"/>
      <c r="R96" s="28"/>
      <c r="S96" s="28"/>
      <c r="T96" s="31"/>
      <c r="U96" s="28"/>
      <c r="V96" s="28"/>
      <c r="W96" s="28"/>
      <c r="X96" s="32"/>
      <c r="Y96" s="33"/>
    </row>
    <row r="97" spans="1:25" ht="75" x14ac:dyDescent="0.25">
      <c r="A97" s="27" t="s">
        <v>24</v>
      </c>
      <c r="B97" s="28" t="s">
        <v>80</v>
      </c>
      <c r="C97" s="28"/>
      <c r="D97" s="49" t="s">
        <v>1041</v>
      </c>
      <c r="E97" s="28"/>
      <c r="F97" s="28"/>
      <c r="G97" s="49" t="s">
        <v>768</v>
      </c>
      <c r="H97" s="49" t="s">
        <v>1239</v>
      </c>
      <c r="I97" s="28"/>
      <c r="J97" s="28"/>
      <c r="K97" s="49" t="s">
        <v>675</v>
      </c>
      <c r="L97" s="28"/>
      <c r="M97" s="49" t="s">
        <v>177</v>
      </c>
      <c r="N97" s="50" t="s">
        <v>469</v>
      </c>
      <c r="O97" s="29"/>
      <c r="P97" s="30"/>
      <c r="Q97" s="28"/>
      <c r="R97" s="28"/>
      <c r="S97" s="28"/>
      <c r="T97" s="31"/>
      <c r="U97" s="28"/>
      <c r="V97" s="28"/>
      <c r="W97" s="28"/>
      <c r="X97" s="32"/>
      <c r="Y97" s="33"/>
    </row>
    <row r="98" spans="1:25" ht="105" x14ac:dyDescent="0.25">
      <c r="A98" s="27" t="s">
        <v>24</v>
      </c>
      <c r="B98" s="28" t="s">
        <v>80</v>
      </c>
      <c r="C98" s="28"/>
      <c r="D98" s="49" t="s">
        <v>1042</v>
      </c>
      <c r="E98" s="28"/>
      <c r="F98" s="28"/>
      <c r="G98" s="49" t="s">
        <v>769</v>
      </c>
      <c r="H98" s="49" t="s">
        <v>1242</v>
      </c>
      <c r="I98" s="28"/>
      <c r="J98" s="28"/>
      <c r="K98" s="49" t="s">
        <v>674</v>
      </c>
      <c r="L98" s="28"/>
      <c r="M98" s="49" t="s">
        <v>178</v>
      </c>
      <c r="N98" s="50" t="s">
        <v>470</v>
      </c>
      <c r="O98" s="29"/>
      <c r="P98" s="30"/>
      <c r="Q98" s="28"/>
      <c r="R98" s="28"/>
      <c r="S98" s="28"/>
      <c r="T98" s="31"/>
      <c r="U98" s="28"/>
      <c r="V98" s="28"/>
      <c r="W98" s="28"/>
      <c r="X98" s="32"/>
      <c r="Y98" s="33"/>
    </row>
    <row r="99" spans="1:25" ht="60" x14ac:dyDescent="0.25">
      <c r="A99" s="27" t="s">
        <v>24</v>
      </c>
      <c r="B99" s="28" t="s">
        <v>80</v>
      </c>
      <c r="C99" s="28"/>
      <c r="D99" s="49" t="s">
        <v>1043</v>
      </c>
      <c r="E99" s="28" t="s">
        <v>41</v>
      </c>
      <c r="F99" s="28"/>
      <c r="G99" s="49" t="s">
        <v>770</v>
      </c>
      <c r="H99" s="49"/>
      <c r="I99" s="28"/>
      <c r="J99" s="28"/>
      <c r="K99" s="49" t="s">
        <v>666</v>
      </c>
      <c r="L99" s="28"/>
      <c r="M99" s="49" t="s">
        <v>179</v>
      </c>
      <c r="N99" s="50" t="s">
        <v>471</v>
      </c>
      <c r="O99" s="29"/>
      <c r="P99" s="30"/>
      <c r="Q99" s="28"/>
      <c r="R99" s="28"/>
      <c r="S99" s="28"/>
      <c r="T99" s="31"/>
      <c r="U99" s="28"/>
      <c r="V99" s="28"/>
      <c r="W99" s="28"/>
      <c r="X99" s="32"/>
      <c r="Y99" s="33"/>
    </row>
    <row r="100" spans="1:25" ht="90" x14ac:dyDescent="0.25">
      <c r="A100" s="27" t="s">
        <v>24</v>
      </c>
      <c r="B100" s="28" t="s">
        <v>80</v>
      </c>
      <c r="C100" s="28"/>
      <c r="D100" s="49" t="s">
        <v>1044</v>
      </c>
      <c r="E100" s="28"/>
      <c r="F100" s="28"/>
      <c r="G100" s="49" t="s">
        <v>771</v>
      </c>
      <c r="H100" s="49" t="s">
        <v>1243</v>
      </c>
      <c r="I100" s="28"/>
      <c r="J100" s="28"/>
      <c r="K100" s="49"/>
      <c r="L100" s="28"/>
      <c r="M100" s="49" t="s">
        <v>180</v>
      </c>
      <c r="N100" s="50" t="s">
        <v>472</v>
      </c>
      <c r="O100" s="29"/>
      <c r="P100" s="30"/>
      <c r="Q100" s="28"/>
      <c r="R100" s="28"/>
      <c r="S100" s="28"/>
      <c r="T100" s="31"/>
      <c r="U100" s="28"/>
      <c r="V100" s="28"/>
      <c r="W100" s="28"/>
      <c r="X100" s="32"/>
      <c r="Y100" s="33"/>
    </row>
    <row r="101" spans="1:25" ht="45" x14ac:dyDescent="0.25">
      <c r="A101" s="27" t="s">
        <v>24</v>
      </c>
      <c r="B101" s="28" t="s">
        <v>80</v>
      </c>
      <c r="C101" s="28"/>
      <c r="D101" s="49" t="s">
        <v>1045</v>
      </c>
      <c r="E101" s="28"/>
      <c r="F101" s="28"/>
      <c r="G101" s="49" t="s">
        <v>772</v>
      </c>
      <c r="H101" s="49" t="s">
        <v>1237</v>
      </c>
      <c r="I101" s="28"/>
      <c r="J101" s="28"/>
      <c r="K101" s="49" t="s">
        <v>666</v>
      </c>
      <c r="L101" s="28"/>
      <c r="M101" s="49" t="s">
        <v>181</v>
      </c>
      <c r="N101" s="50" t="s">
        <v>473</v>
      </c>
      <c r="O101" s="29"/>
      <c r="P101" s="30"/>
      <c r="Q101" s="28"/>
      <c r="R101" s="28"/>
      <c r="S101" s="28"/>
      <c r="T101" s="31"/>
      <c r="U101" s="28"/>
      <c r="V101" s="28"/>
      <c r="W101" s="28"/>
      <c r="X101" s="32"/>
      <c r="Y101" s="33"/>
    </row>
    <row r="102" spans="1:25" ht="60" x14ac:dyDescent="0.25">
      <c r="A102" s="27" t="s">
        <v>24</v>
      </c>
      <c r="B102" s="28" t="s">
        <v>80</v>
      </c>
      <c r="C102" s="28"/>
      <c r="D102" s="49" t="s">
        <v>1046</v>
      </c>
      <c r="E102" s="28" t="s">
        <v>75</v>
      </c>
      <c r="F102" s="28"/>
      <c r="G102" s="49" t="s">
        <v>773</v>
      </c>
      <c r="H102" s="49" t="s">
        <v>1238</v>
      </c>
      <c r="I102" s="28"/>
      <c r="J102" s="28"/>
      <c r="K102" s="49" t="s">
        <v>670</v>
      </c>
      <c r="L102" s="28"/>
      <c r="M102" s="49" t="s">
        <v>182</v>
      </c>
      <c r="N102" s="50" t="s">
        <v>474</v>
      </c>
      <c r="O102" s="29"/>
      <c r="P102" s="30"/>
      <c r="Q102" s="28"/>
      <c r="R102" s="28"/>
      <c r="S102" s="28"/>
      <c r="T102" s="31"/>
      <c r="U102" s="28"/>
      <c r="V102" s="28"/>
      <c r="W102" s="28"/>
      <c r="X102" s="32"/>
      <c r="Y102" s="33"/>
    </row>
    <row r="103" spans="1:25" ht="60" x14ac:dyDescent="0.25">
      <c r="A103" s="27" t="s">
        <v>24</v>
      </c>
      <c r="B103" s="28" t="s">
        <v>80</v>
      </c>
      <c r="C103" s="28"/>
      <c r="D103" s="49" t="s">
        <v>1047</v>
      </c>
      <c r="E103" s="28" t="s">
        <v>75</v>
      </c>
      <c r="F103" s="28"/>
      <c r="G103" s="49" t="s">
        <v>774</v>
      </c>
      <c r="H103" s="49" t="s">
        <v>1238</v>
      </c>
      <c r="I103" s="28"/>
      <c r="J103" s="28"/>
      <c r="K103" s="49" t="s">
        <v>670</v>
      </c>
      <c r="L103" s="28"/>
      <c r="M103" s="49" t="s">
        <v>183</v>
      </c>
      <c r="N103" s="50" t="s">
        <v>475</v>
      </c>
      <c r="O103" s="29"/>
      <c r="P103" s="30"/>
      <c r="Q103" s="28"/>
      <c r="R103" s="28"/>
      <c r="S103" s="28"/>
      <c r="T103" s="31"/>
      <c r="U103" s="28"/>
      <c r="V103" s="28"/>
      <c r="W103" s="28"/>
      <c r="X103" s="32"/>
      <c r="Y103" s="33"/>
    </row>
    <row r="104" spans="1:25" ht="45" x14ac:dyDescent="0.25">
      <c r="A104" s="27" t="s">
        <v>24</v>
      </c>
      <c r="B104" s="28" t="s">
        <v>80</v>
      </c>
      <c r="C104" s="28"/>
      <c r="D104" s="49" t="s">
        <v>1048</v>
      </c>
      <c r="E104" s="28" t="s">
        <v>75</v>
      </c>
      <c r="F104" s="28"/>
      <c r="G104" s="49" t="s">
        <v>775</v>
      </c>
      <c r="H104" s="49" t="s">
        <v>1242</v>
      </c>
      <c r="I104" s="28"/>
      <c r="J104" s="28"/>
      <c r="K104" s="49" t="s">
        <v>666</v>
      </c>
      <c r="L104" s="28"/>
      <c r="M104" s="49" t="s">
        <v>184</v>
      </c>
      <c r="N104" s="50" t="s">
        <v>476</v>
      </c>
      <c r="O104" s="29"/>
      <c r="P104" s="30"/>
      <c r="Q104" s="28"/>
      <c r="R104" s="28"/>
      <c r="S104" s="28"/>
      <c r="T104" s="31"/>
      <c r="U104" s="28"/>
      <c r="V104" s="28"/>
      <c r="W104" s="28"/>
      <c r="X104" s="32"/>
      <c r="Y104" s="33"/>
    </row>
    <row r="105" spans="1:25" ht="60" x14ac:dyDescent="0.25">
      <c r="A105" s="27" t="s">
        <v>24</v>
      </c>
      <c r="B105" s="28" t="s">
        <v>80</v>
      </c>
      <c r="C105" s="28"/>
      <c r="D105" s="49" t="s">
        <v>1049</v>
      </c>
      <c r="E105" s="28" t="s">
        <v>75</v>
      </c>
      <c r="F105" s="28"/>
      <c r="G105" s="49" t="s">
        <v>776</v>
      </c>
      <c r="H105" s="49" t="s">
        <v>1202</v>
      </c>
      <c r="I105" s="28"/>
      <c r="J105" s="28"/>
      <c r="K105" s="49" t="s">
        <v>666</v>
      </c>
      <c r="L105" s="28"/>
      <c r="M105" s="49" t="s">
        <v>185</v>
      </c>
      <c r="N105" s="50" t="s">
        <v>477</v>
      </c>
      <c r="O105" s="29"/>
      <c r="P105" s="30"/>
      <c r="Q105" s="28"/>
      <c r="R105" s="28"/>
      <c r="S105" s="28"/>
      <c r="T105" s="31"/>
      <c r="U105" s="28"/>
      <c r="V105" s="28"/>
      <c r="W105" s="28"/>
      <c r="X105" s="32"/>
      <c r="Y105" s="33"/>
    </row>
    <row r="106" spans="1:25" ht="45" x14ac:dyDescent="0.25">
      <c r="A106" s="27" t="s">
        <v>24</v>
      </c>
      <c r="B106" s="28" t="s">
        <v>80</v>
      </c>
      <c r="C106" s="28"/>
      <c r="D106" s="49" t="s">
        <v>1050</v>
      </c>
      <c r="E106" s="28" t="s">
        <v>41</v>
      </c>
      <c r="F106" s="28"/>
      <c r="G106" s="49" t="s">
        <v>777</v>
      </c>
      <c r="H106" s="49" t="s">
        <v>1238</v>
      </c>
      <c r="I106" s="28"/>
      <c r="J106" s="28"/>
      <c r="K106" s="49" t="s">
        <v>666</v>
      </c>
      <c r="L106" s="28"/>
      <c r="M106" s="49" t="s">
        <v>186</v>
      </c>
      <c r="N106" s="50" t="s">
        <v>478</v>
      </c>
      <c r="O106" s="29"/>
      <c r="P106" s="30"/>
      <c r="Q106" s="28"/>
      <c r="R106" s="28"/>
      <c r="S106" s="28"/>
      <c r="T106" s="31"/>
      <c r="U106" s="28"/>
      <c r="V106" s="28"/>
      <c r="W106" s="28"/>
      <c r="X106" s="32"/>
      <c r="Y106" s="33"/>
    </row>
    <row r="107" spans="1:25" ht="90" x14ac:dyDescent="0.25">
      <c r="A107" s="27" t="s">
        <v>24</v>
      </c>
      <c r="B107" s="28" t="s">
        <v>80</v>
      </c>
      <c r="C107" s="28"/>
      <c r="D107" s="49" t="s">
        <v>1051</v>
      </c>
      <c r="E107" s="28" t="s">
        <v>41</v>
      </c>
      <c r="F107" s="28"/>
      <c r="G107" s="49" t="s">
        <v>778</v>
      </c>
      <c r="H107" s="49" t="s">
        <v>1238</v>
      </c>
      <c r="I107" s="28"/>
      <c r="J107" s="28"/>
      <c r="K107" s="49" t="s">
        <v>666</v>
      </c>
      <c r="L107" s="28"/>
      <c r="M107" s="49" t="s">
        <v>187</v>
      </c>
      <c r="N107" s="50" t="s">
        <v>479</v>
      </c>
      <c r="O107" s="29"/>
      <c r="P107" s="30"/>
      <c r="Q107" s="28"/>
      <c r="R107" s="28"/>
      <c r="S107" s="28"/>
      <c r="T107" s="31"/>
      <c r="U107" s="28"/>
      <c r="V107" s="28"/>
      <c r="W107" s="28"/>
      <c r="X107" s="32"/>
      <c r="Y107" s="33"/>
    </row>
    <row r="108" spans="1:25" ht="45" x14ac:dyDescent="0.25">
      <c r="A108" s="27" t="s">
        <v>24</v>
      </c>
      <c r="B108" s="28" t="s">
        <v>80</v>
      </c>
      <c r="C108" s="28"/>
      <c r="D108" s="49" t="s">
        <v>1052</v>
      </c>
      <c r="E108" s="28"/>
      <c r="F108" s="28"/>
      <c r="G108" s="49" t="s">
        <v>779</v>
      </c>
      <c r="H108" s="49" t="s">
        <v>1200</v>
      </c>
      <c r="I108" s="28"/>
      <c r="J108" s="28"/>
      <c r="K108" s="49" t="s">
        <v>666</v>
      </c>
      <c r="L108" s="28"/>
      <c r="M108" s="49" t="s">
        <v>188</v>
      </c>
      <c r="N108" s="50" t="s">
        <v>480</v>
      </c>
      <c r="O108" s="29"/>
      <c r="P108" s="30"/>
      <c r="Q108" s="28"/>
      <c r="R108" s="28"/>
      <c r="S108" s="28"/>
      <c r="T108" s="31"/>
      <c r="U108" s="28"/>
      <c r="V108" s="28"/>
      <c r="W108" s="28"/>
      <c r="X108" s="32"/>
      <c r="Y108" s="33"/>
    </row>
    <row r="109" spans="1:25" ht="60" x14ac:dyDescent="0.25">
      <c r="A109" s="27" t="s">
        <v>24</v>
      </c>
      <c r="B109" s="28" t="s">
        <v>80</v>
      </c>
      <c r="C109" s="28"/>
      <c r="D109" s="49" t="s">
        <v>980</v>
      </c>
      <c r="E109" s="28" t="s">
        <v>75</v>
      </c>
      <c r="F109" s="28"/>
      <c r="G109" s="49" t="s">
        <v>780</v>
      </c>
      <c r="H109" s="49" t="s">
        <v>1200</v>
      </c>
      <c r="I109" s="28"/>
      <c r="J109" s="28"/>
      <c r="K109" s="49" t="s">
        <v>666</v>
      </c>
      <c r="L109" s="28"/>
      <c r="M109" s="49" t="s">
        <v>189</v>
      </c>
      <c r="N109" s="50" t="s">
        <v>481</v>
      </c>
      <c r="O109" s="29"/>
      <c r="P109" s="30"/>
      <c r="Q109" s="28"/>
      <c r="R109" s="28"/>
      <c r="S109" s="28"/>
      <c r="T109" s="31"/>
      <c r="U109" s="28"/>
      <c r="V109" s="28"/>
      <c r="W109" s="28"/>
      <c r="X109" s="32"/>
      <c r="Y109" s="33"/>
    </row>
    <row r="110" spans="1:25" ht="60" x14ac:dyDescent="0.25">
      <c r="A110" s="27" t="s">
        <v>24</v>
      </c>
      <c r="B110" s="28" t="s">
        <v>80</v>
      </c>
      <c r="C110" s="28"/>
      <c r="D110" s="49" t="s">
        <v>1053</v>
      </c>
      <c r="E110" s="28" t="s">
        <v>75</v>
      </c>
      <c r="F110" s="28"/>
      <c r="G110" s="49" t="s">
        <v>781</v>
      </c>
      <c r="H110" s="49" t="s">
        <v>1234</v>
      </c>
      <c r="I110" s="28"/>
      <c r="J110" s="28"/>
      <c r="K110" s="49" t="s">
        <v>666</v>
      </c>
      <c r="L110" s="28"/>
      <c r="M110" s="49" t="s">
        <v>190</v>
      </c>
      <c r="N110" s="50" t="s">
        <v>482</v>
      </c>
      <c r="O110" s="29"/>
      <c r="P110" s="30"/>
      <c r="Q110" s="28"/>
      <c r="R110" s="28"/>
      <c r="S110" s="28"/>
      <c r="T110" s="31"/>
      <c r="U110" s="28"/>
      <c r="V110" s="28"/>
      <c r="W110" s="28"/>
      <c r="X110" s="32"/>
      <c r="Y110" s="33"/>
    </row>
    <row r="111" spans="1:25" ht="45" x14ac:dyDescent="0.25">
      <c r="A111" s="27" t="s">
        <v>24</v>
      </c>
      <c r="B111" s="28" t="s">
        <v>80</v>
      </c>
      <c r="C111" s="28"/>
      <c r="D111" s="49" t="s">
        <v>1054</v>
      </c>
      <c r="E111" s="28"/>
      <c r="F111" s="28"/>
      <c r="G111" s="49" t="s">
        <v>782</v>
      </c>
      <c r="H111" s="49" t="s">
        <v>1210</v>
      </c>
      <c r="I111" s="28"/>
      <c r="J111" s="28"/>
      <c r="K111" s="49" t="s">
        <v>676</v>
      </c>
      <c r="L111" s="28"/>
      <c r="M111" s="49" t="s">
        <v>191</v>
      </c>
      <c r="N111" s="50" t="s">
        <v>483</v>
      </c>
      <c r="O111" s="29"/>
      <c r="P111" s="30"/>
      <c r="Q111" s="28"/>
      <c r="R111" s="28"/>
      <c r="S111" s="28"/>
      <c r="T111" s="31"/>
      <c r="U111" s="28"/>
      <c r="V111" s="28"/>
      <c r="W111" s="28"/>
      <c r="X111" s="32"/>
      <c r="Y111" s="33"/>
    </row>
    <row r="112" spans="1:25" ht="60" x14ac:dyDescent="0.25">
      <c r="A112" s="27" t="s">
        <v>24</v>
      </c>
      <c r="B112" s="28" t="s">
        <v>80</v>
      </c>
      <c r="C112" s="28"/>
      <c r="D112" s="49" t="s">
        <v>1055</v>
      </c>
      <c r="E112" s="28" t="s">
        <v>75</v>
      </c>
      <c r="F112" s="28"/>
      <c r="G112" s="49" t="s">
        <v>783</v>
      </c>
      <c r="H112" s="49" t="s">
        <v>1211</v>
      </c>
      <c r="I112" s="28"/>
      <c r="J112" s="28"/>
      <c r="K112" s="49" t="s">
        <v>667</v>
      </c>
      <c r="L112" s="28"/>
      <c r="M112" s="49" t="s">
        <v>192</v>
      </c>
      <c r="N112" s="50" t="s">
        <v>484</v>
      </c>
      <c r="O112" s="29"/>
      <c r="P112" s="30"/>
      <c r="Q112" s="28"/>
      <c r="R112" s="28"/>
      <c r="S112" s="28"/>
      <c r="T112" s="31"/>
      <c r="U112" s="28"/>
      <c r="V112" s="28"/>
      <c r="W112" s="28"/>
      <c r="X112" s="32"/>
      <c r="Y112" s="33"/>
    </row>
    <row r="113" spans="1:25" ht="75" x14ac:dyDescent="0.25">
      <c r="A113" s="27" t="s">
        <v>24</v>
      </c>
      <c r="B113" s="28" t="s">
        <v>80</v>
      </c>
      <c r="C113" s="28"/>
      <c r="D113" s="49" t="s">
        <v>1056</v>
      </c>
      <c r="E113" s="28" t="s">
        <v>75</v>
      </c>
      <c r="F113" s="28"/>
      <c r="G113" s="49" t="s">
        <v>784</v>
      </c>
      <c r="H113" s="49" t="s">
        <v>1242</v>
      </c>
      <c r="I113" s="28"/>
      <c r="J113" s="28"/>
      <c r="K113" s="49" t="s">
        <v>666</v>
      </c>
      <c r="L113" s="28"/>
      <c r="M113" s="49" t="s">
        <v>193</v>
      </c>
      <c r="N113" s="50" t="s">
        <v>485</v>
      </c>
      <c r="O113" s="29"/>
      <c r="P113" s="30"/>
      <c r="Q113" s="28"/>
      <c r="R113" s="28"/>
      <c r="S113" s="28"/>
      <c r="T113" s="31"/>
      <c r="U113" s="28"/>
      <c r="V113" s="28"/>
      <c r="W113" s="28"/>
      <c r="X113" s="32"/>
      <c r="Y113" s="33"/>
    </row>
    <row r="114" spans="1:25" ht="90" x14ac:dyDescent="0.25">
      <c r="A114" s="27" t="s">
        <v>24</v>
      </c>
      <c r="B114" s="28" t="s">
        <v>80</v>
      </c>
      <c r="C114" s="28"/>
      <c r="D114" s="49" t="s">
        <v>1057</v>
      </c>
      <c r="E114" s="28" t="s">
        <v>75</v>
      </c>
      <c r="F114" s="28"/>
      <c r="G114" s="49" t="s">
        <v>785</v>
      </c>
      <c r="H114" s="49" t="s">
        <v>1212</v>
      </c>
      <c r="I114" s="28"/>
      <c r="J114" s="28"/>
      <c r="K114" s="49" t="s">
        <v>666</v>
      </c>
      <c r="L114" s="28"/>
      <c r="M114" s="49" t="s">
        <v>194</v>
      </c>
      <c r="N114" s="50" t="s">
        <v>486</v>
      </c>
      <c r="O114" s="29"/>
      <c r="P114" s="30"/>
      <c r="Q114" s="28"/>
      <c r="R114" s="28"/>
      <c r="S114" s="28"/>
      <c r="T114" s="31"/>
      <c r="U114" s="28"/>
      <c r="V114" s="28"/>
      <c r="W114" s="28"/>
      <c r="X114" s="32"/>
      <c r="Y114" s="33"/>
    </row>
    <row r="115" spans="1:25" ht="90" x14ac:dyDescent="0.25">
      <c r="A115" s="27" t="s">
        <v>24</v>
      </c>
      <c r="B115" s="28" t="s">
        <v>80</v>
      </c>
      <c r="C115" s="28"/>
      <c r="D115" s="49" t="s">
        <v>1057</v>
      </c>
      <c r="E115" s="28" t="s">
        <v>75</v>
      </c>
      <c r="F115" s="28"/>
      <c r="G115" s="49" t="s">
        <v>786</v>
      </c>
      <c r="H115" s="49" t="s">
        <v>1228</v>
      </c>
      <c r="I115" s="28"/>
      <c r="J115" s="28"/>
      <c r="K115" s="49" t="s">
        <v>666</v>
      </c>
      <c r="L115" s="28"/>
      <c r="M115" s="49" t="s">
        <v>195</v>
      </c>
      <c r="N115" s="50" t="s">
        <v>487</v>
      </c>
      <c r="O115" s="29"/>
      <c r="P115" s="30"/>
      <c r="Q115" s="28"/>
      <c r="R115" s="28"/>
      <c r="S115" s="28"/>
      <c r="T115" s="31"/>
      <c r="U115" s="28"/>
      <c r="V115" s="28"/>
      <c r="W115" s="28"/>
      <c r="X115" s="32"/>
      <c r="Y115" s="33"/>
    </row>
    <row r="116" spans="1:25" ht="90" x14ac:dyDescent="0.25">
      <c r="A116" s="27" t="s">
        <v>24</v>
      </c>
      <c r="B116" s="28" t="s">
        <v>80</v>
      </c>
      <c r="C116" s="28"/>
      <c r="D116" s="49" t="s">
        <v>1058</v>
      </c>
      <c r="E116" s="28"/>
      <c r="F116" s="28"/>
      <c r="G116" s="49" t="s">
        <v>787</v>
      </c>
      <c r="H116" s="49" t="s">
        <v>1242</v>
      </c>
      <c r="I116" s="28"/>
      <c r="J116" s="28"/>
      <c r="K116" s="49" t="s">
        <v>666</v>
      </c>
      <c r="L116" s="28"/>
      <c r="M116" s="49" t="s">
        <v>196</v>
      </c>
      <c r="N116" s="50" t="s">
        <v>488</v>
      </c>
      <c r="O116" s="29"/>
      <c r="P116" s="30"/>
      <c r="Q116" s="28"/>
      <c r="R116" s="28"/>
      <c r="S116" s="28"/>
      <c r="T116" s="31"/>
      <c r="U116" s="28"/>
      <c r="V116" s="28"/>
      <c r="W116" s="28"/>
      <c r="X116" s="32"/>
      <c r="Y116" s="33"/>
    </row>
    <row r="117" spans="1:25" ht="60" x14ac:dyDescent="0.25">
      <c r="A117" s="27" t="s">
        <v>24</v>
      </c>
      <c r="B117" s="28" t="s">
        <v>80</v>
      </c>
      <c r="C117" s="28"/>
      <c r="D117" s="49" t="s">
        <v>1059</v>
      </c>
      <c r="E117" s="28"/>
      <c r="F117" s="28"/>
      <c r="G117" s="49" t="s">
        <v>788</v>
      </c>
      <c r="H117" s="49" t="s">
        <v>1239</v>
      </c>
      <c r="I117" s="28"/>
      <c r="J117" s="28"/>
      <c r="K117" s="49" t="s">
        <v>666</v>
      </c>
      <c r="L117" s="28"/>
      <c r="M117" s="49" t="s">
        <v>197</v>
      </c>
      <c r="N117" s="50" t="s">
        <v>489</v>
      </c>
      <c r="O117" s="29"/>
      <c r="P117" s="30"/>
      <c r="Q117" s="28"/>
      <c r="R117" s="28"/>
      <c r="S117" s="28"/>
      <c r="T117" s="31"/>
      <c r="U117" s="28"/>
      <c r="V117" s="28"/>
      <c r="W117" s="28"/>
      <c r="X117" s="32"/>
      <c r="Y117" s="33"/>
    </row>
    <row r="118" spans="1:25" ht="45" x14ac:dyDescent="0.25">
      <c r="A118" s="27" t="s">
        <v>24</v>
      </c>
      <c r="B118" s="38" t="s">
        <v>1251</v>
      </c>
      <c r="C118" s="28"/>
      <c r="D118" s="49" t="s">
        <v>1060</v>
      </c>
      <c r="E118" s="37"/>
      <c r="F118" s="28"/>
      <c r="G118" s="49" t="s">
        <v>789</v>
      </c>
      <c r="H118" s="49" t="s">
        <v>1233</v>
      </c>
      <c r="I118" s="37"/>
      <c r="J118" s="28"/>
      <c r="K118" s="49" t="s">
        <v>670</v>
      </c>
      <c r="L118" s="37"/>
      <c r="M118" s="49" t="s">
        <v>198</v>
      </c>
      <c r="N118" s="50" t="s">
        <v>490</v>
      </c>
      <c r="O118" s="39"/>
      <c r="P118" s="40"/>
      <c r="Q118" s="37"/>
      <c r="R118" s="37"/>
      <c r="S118" s="37"/>
      <c r="T118" s="41"/>
      <c r="U118" s="37"/>
      <c r="V118" s="37"/>
      <c r="W118" s="37"/>
      <c r="X118" s="37"/>
    </row>
    <row r="119" spans="1:25" ht="45" x14ac:dyDescent="0.25">
      <c r="A119" s="27" t="s">
        <v>24</v>
      </c>
      <c r="B119" s="28" t="s">
        <v>80</v>
      </c>
      <c r="C119" s="28"/>
      <c r="D119" s="49" t="s">
        <v>1061</v>
      </c>
      <c r="E119" s="15"/>
      <c r="F119" s="28"/>
      <c r="G119" s="49" t="s">
        <v>790</v>
      </c>
      <c r="H119" s="49" t="s">
        <v>1207</v>
      </c>
      <c r="I119" s="15"/>
      <c r="J119" s="28"/>
      <c r="K119" s="49" t="s">
        <v>670</v>
      </c>
      <c r="L119" s="15"/>
      <c r="M119" s="49" t="s">
        <v>199</v>
      </c>
      <c r="N119" s="50" t="s">
        <v>491</v>
      </c>
      <c r="O119" s="42"/>
      <c r="P119" s="43"/>
      <c r="Q119" s="15"/>
      <c r="R119" s="15"/>
      <c r="S119" s="15"/>
      <c r="T119" s="44"/>
      <c r="U119" s="15"/>
      <c r="V119" s="15"/>
      <c r="W119" s="15"/>
      <c r="X119" s="15"/>
    </row>
    <row r="120" spans="1:25" ht="60" x14ac:dyDescent="0.25">
      <c r="A120" s="27" t="s">
        <v>24</v>
      </c>
      <c r="B120" s="28" t="s">
        <v>80</v>
      </c>
      <c r="C120" s="28"/>
      <c r="D120" s="49" t="s">
        <v>1062</v>
      </c>
      <c r="E120" s="15"/>
      <c r="F120" s="28"/>
      <c r="G120" s="49" t="s">
        <v>791</v>
      </c>
      <c r="H120" s="49" t="s">
        <v>1212</v>
      </c>
      <c r="I120" s="15"/>
      <c r="J120" s="28"/>
      <c r="K120" s="49" t="s">
        <v>666</v>
      </c>
      <c r="L120" s="15"/>
      <c r="M120" s="49" t="s">
        <v>200</v>
      </c>
      <c r="N120" s="50" t="s">
        <v>492</v>
      </c>
      <c r="O120" s="42"/>
      <c r="P120" s="43"/>
      <c r="Q120" s="15"/>
      <c r="R120" s="15"/>
      <c r="S120" s="15"/>
      <c r="T120" s="44"/>
      <c r="U120" s="15"/>
      <c r="V120" s="15"/>
      <c r="W120" s="15"/>
      <c r="X120" s="15"/>
    </row>
    <row r="121" spans="1:25" ht="45" x14ac:dyDescent="0.25">
      <c r="A121" s="27" t="s">
        <v>24</v>
      </c>
      <c r="B121" s="28" t="s">
        <v>80</v>
      </c>
      <c r="C121" s="28"/>
      <c r="D121" s="49" t="s">
        <v>1063</v>
      </c>
      <c r="E121" s="15"/>
      <c r="F121" s="28"/>
      <c r="G121" s="49" t="s">
        <v>792</v>
      </c>
      <c r="H121" s="49" t="s">
        <v>1237</v>
      </c>
      <c r="I121" s="15"/>
      <c r="J121" s="28"/>
      <c r="K121" s="49" t="s">
        <v>666</v>
      </c>
      <c r="L121" s="15"/>
      <c r="M121" s="49" t="s">
        <v>201</v>
      </c>
      <c r="N121" s="50" t="s">
        <v>493</v>
      </c>
      <c r="O121" s="42"/>
      <c r="P121" s="43"/>
      <c r="Q121" s="15"/>
      <c r="R121" s="15"/>
      <c r="S121" s="15"/>
      <c r="T121" s="44"/>
      <c r="U121" s="15"/>
      <c r="V121" s="15"/>
      <c r="W121" s="15"/>
      <c r="X121" s="15"/>
    </row>
    <row r="122" spans="1:25" ht="45" x14ac:dyDescent="0.25">
      <c r="A122" s="27" t="s">
        <v>24</v>
      </c>
      <c r="B122" s="28" t="s">
        <v>80</v>
      </c>
      <c r="C122" s="28"/>
      <c r="D122" s="49" t="s">
        <v>1064</v>
      </c>
      <c r="E122" s="15"/>
      <c r="F122" s="28"/>
      <c r="G122" s="49" t="s">
        <v>793</v>
      </c>
      <c r="H122" s="49" t="s">
        <v>1237</v>
      </c>
      <c r="I122" s="15"/>
      <c r="J122" s="28"/>
      <c r="K122" s="49" t="s">
        <v>666</v>
      </c>
      <c r="L122" s="15"/>
      <c r="M122" s="49" t="s">
        <v>202</v>
      </c>
      <c r="N122" s="50" t="s">
        <v>494</v>
      </c>
      <c r="O122" s="42"/>
      <c r="P122" s="43"/>
      <c r="Q122" s="15"/>
      <c r="R122" s="15"/>
      <c r="S122" s="15"/>
      <c r="T122" s="44"/>
      <c r="U122" s="15"/>
      <c r="V122" s="15"/>
      <c r="W122" s="15"/>
      <c r="X122" s="15"/>
    </row>
    <row r="123" spans="1:25" ht="75" x14ac:dyDescent="0.25">
      <c r="A123" s="27" t="s">
        <v>24</v>
      </c>
      <c r="B123" s="28" t="s">
        <v>80</v>
      </c>
      <c r="C123" s="28"/>
      <c r="D123" s="49" t="s">
        <v>1065</v>
      </c>
      <c r="E123" s="15"/>
      <c r="F123" s="28"/>
      <c r="G123" s="49" t="s">
        <v>794</v>
      </c>
      <c r="H123" s="49" t="s">
        <v>1237</v>
      </c>
      <c r="I123" s="15"/>
      <c r="J123" s="28"/>
      <c r="K123" s="49" t="s">
        <v>666</v>
      </c>
      <c r="L123" s="15"/>
      <c r="M123" s="49" t="s">
        <v>203</v>
      </c>
      <c r="N123" s="50" t="s">
        <v>495</v>
      </c>
      <c r="O123" s="42"/>
      <c r="P123" s="43"/>
      <c r="Q123" s="15"/>
      <c r="R123" s="15"/>
      <c r="S123" s="15"/>
      <c r="T123" s="44"/>
      <c r="U123" s="15"/>
      <c r="V123" s="15"/>
      <c r="W123" s="15"/>
      <c r="X123" s="15"/>
    </row>
    <row r="124" spans="1:25" ht="60" x14ac:dyDescent="0.25">
      <c r="A124" s="27" t="s">
        <v>24</v>
      </c>
      <c r="B124" s="28" t="s">
        <v>80</v>
      </c>
      <c r="C124" s="28"/>
      <c r="D124" s="49" t="s">
        <v>1066</v>
      </c>
      <c r="E124" s="28" t="s">
        <v>75</v>
      </c>
      <c r="F124" s="28"/>
      <c r="G124" s="49" t="s">
        <v>795</v>
      </c>
      <c r="H124" s="49" t="s">
        <v>1237</v>
      </c>
      <c r="I124" s="15"/>
      <c r="J124" s="28"/>
      <c r="K124" s="49" t="s">
        <v>666</v>
      </c>
      <c r="L124" s="15"/>
      <c r="M124" s="49" t="s">
        <v>204</v>
      </c>
      <c r="N124" s="50" t="s">
        <v>496</v>
      </c>
      <c r="O124" s="42"/>
      <c r="P124" s="43"/>
      <c r="Q124" s="15"/>
      <c r="R124" s="15"/>
      <c r="S124" s="15"/>
      <c r="T124" s="44"/>
      <c r="U124" s="15"/>
      <c r="V124" s="15"/>
      <c r="W124" s="15"/>
      <c r="X124" s="15"/>
    </row>
    <row r="125" spans="1:25" ht="120" x14ac:dyDescent="0.25">
      <c r="A125" s="27" t="s">
        <v>24</v>
      </c>
      <c r="B125" s="28" t="s">
        <v>80</v>
      </c>
      <c r="C125" s="28"/>
      <c r="D125" s="49" t="s">
        <v>1067</v>
      </c>
      <c r="E125" s="15"/>
      <c r="F125" s="28"/>
      <c r="G125" s="49" t="s">
        <v>796</v>
      </c>
      <c r="H125" s="49" t="s">
        <v>1237</v>
      </c>
      <c r="I125" s="15"/>
      <c r="J125" s="28"/>
      <c r="K125" s="49" t="s">
        <v>666</v>
      </c>
      <c r="L125" s="15"/>
      <c r="M125" s="49" t="s">
        <v>205</v>
      </c>
      <c r="N125" s="50" t="s">
        <v>497</v>
      </c>
      <c r="O125" s="42"/>
      <c r="P125" s="43"/>
      <c r="Q125" s="15"/>
      <c r="R125" s="15"/>
      <c r="S125" s="15"/>
      <c r="T125" s="44"/>
      <c r="U125" s="15"/>
      <c r="V125" s="15"/>
      <c r="W125" s="15"/>
      <c r="X125" s="15"/>
    </row>
    <row r="126" spans="1:25" ht="60" x14ac:dyDescent="0.25">
      <c r="A126" s="27" t="s">
        <v>24</v>
      </c>
      <c r="B126" s="28" t="s">
        <v>80</v>
      </c>
      <c r="C126" s="28"/>
      <c r="D126" s="49" t="s">
        <v>1068</v>
      </c>
      <c r="E126" s="28" t="s">
        <v>41</v>
      </c>
      <c r="F126" s="28"/>
      <c r="G126" s="49" t="s">
        <v>797</v>
      </c>
      <c r="H126" s="49" t="s">
        <v>1233</v>
      </c>
      <c r="I126" s="15"/>
      <c r="J126" s="28"/>
      <c r="K126" s="49" t="s">
        <v>670</v>
      </c>
      <c r="L126" s="15"/>
      <c r="M126" s="49" t="s">
        <v>206</v>
      </c>
      <c r="N126" s="50" t="s">
        <v>498</v>
      </c>
      <c r="O126" s="42"/>
      <c r="P126" s="43"/>
      <c r="Q126" s="15"/>
      <c r="R126" s="15"/>
      <c r="S126" s="15"/>
      <c r="T126" s="44"/>
      <c r="U126" s="15"/>
      <c r="V126" s="15"/>
      <c r="W126" s="15"/>
      <c r="X126" s="15"/>
    </row>
    <row r="127" spans="1:25" ht="45" x14ac:dyDescent="0.25">
      <c r="A127" s="27" t="s">
        <v>24</v>
      </c>
      <c r="B127" s="28" t="s">
        <v>80</v>
      </c>
      <c r="C127" s="28"/>
      <c r="D127" s="49" t="s">
        <v>1069</v>
      </c>
      <c r="E127" s="15"/>
      <c r="F127" s="28"/>
      <c r="G127" s="49" t="s">
        <v>798</v>
      </c>
      <c r="H127" s="49" t="s">
        <v>1213</v>
      </c>
      <c r="I127" s="15"/>
      <c r="J127" s="28"/>
      <c r="K127" s="49" t="s">
        <v>670</v>
      </c>
      <c r="L127" s="15"/>
      <c r="M127" s="49" t="s">
        <v>207</v>
      </c>
      <c r="N127" s="50" t="s">
        <v>499</v>
      </c>
      <c r="O127" s="42"/>
      <c r="P127" s="43"/>
      <c r="Q127" s="15"/>
      <c r="R127" s="15"/>
      <c r="S127" s="15"/>
      <c r="T127" s="44"/>
      <c r="U127" s="15"/>
      <c r="V127" s="15"/>
      <c r="W127" s="15"/>
      <c r="X127" s="15"/>
    </row>
    <row r="128" spans="1:25" ht="60" x14ac:dyDescent="0.25">
      <c r="A128" s="27" t="s">
        <v>24</v>
      </c>
      <c r="B128" s="28" t="s">
        <v>80</v>
      </c>
      <c r="C128" s="28"/>
      <c r="D128" s="49" t="s">
        <v>1070</v>
      </c>
      <c r="E128" s="28" t="s">
        <v>75</v>
      </c>
      <c r="F128" s="28"/>
      <c r="G128" s="49" t="s">
        <v>799</v>
      </c>
      <c r="H128" s="49" t="s">
        <v>1213</v>
      </c>
      <c r="I128" s="15"/>
      <c r="J128" s="28"/>
      <c r="K128" s="49" t="s">
        <v>667</v>
      </c>
      <c r="L128" s="15"/>
      <c r="M128" s="49" t="s">
        <v>208</v>
      </c>
      <c r="N128" s="50" t="s">
        <v>500</v>
      </c>
      <c r="O128" s="42"/>
      <c r="P128" s="43"/>
      <c r="Q128" s="15"/>
      <c r="R128" s="15"/>
      <c r="S128" s="15"/>
      <c r="T128" s="44"/>
      <c r="U128" s="15"/>
      <c r="V128" s="15"/>
      <c r="W128" s="15"/>
      <c r="X128" s="15"/>
    </row>
    <row r="129" spans="1:24" ht="60" x14ac:dyDescent="0.25">
      <c r="A129" s="27" t="s">
        <v>24</v>
      </c>
      <c r="B129" s="28" t="s">
        <v>80</v>
      </c>
      <c r="C129" s="28"/>
      <c r="D129" s="49" t="s">
        <v>1071</v>
      </c>
      <c r="E129" s="28" t="s">
        <v>75</v>
      </c>
      <c r="F129" s="28"/>
      <c r="G129" s="49" t="s">
        <v>800</v>
      </c>
      <c r="H129" s="49" t="s">
        <v>1234</v>
      </c>
      <c r="I129" s="15"/>
      <c r="J129" s="28"/>
      <c r="K129" s="49" t="s">
        <v>671</v>
      </c>
      <c r="L129" s="15"/>
      <c r="M129" s="49" t="s">
        <v>209</v>
      </c>
      <c r="N129" s="50" t="s">
        <v>501</v>
      </c>
      <c r="O129" s="42"/>
      <c r="P129" s="43"/>
      <c r="Q129" s="15"/>
      <c r="R129" s="15"/>
      <c r="S129" s="15"/>
      <c r="T129" s="44"/>
      <c r="U129" s="15"/>
      <c r="V129" s="15"/>
      <c r="W129" s="15"/>
      <c r="X129" s="15"/>
    </row>
    <row r="130" spans="1:24" ht="60" x14ac:dyDescent="0.25">
      <c r="A130" s="27" t="s">
        <v>24</v>
      </c>
      <c r="B130" s="28" t="s">
        <v>80</v>
      </c>
      <c r="C130" s="28"/>
      <c r="D130" s="49" t="s">
        <v>1072</v>
      </c>
      <c r="E130" s="28" t="s">
        <v>75</v>
      </c>
      <c r="F130" s="28"/>
      <c r="G130" s="49" t="s">
        <v>801</v>
      </c>
      <c r="H130" s="49" t="s">
        <v>1206</v>
      </c>
      <c r="I130" s="15"/>
      <c r="J130" s="28"/>
      <c r="K130" s="49" t="s">
        <v>670</v>
      </c>
      <c r="L130" s="15"/>
      <c r="M130" s="49" t="s">
        <v>210</v>
      </c>
      <c r="N130" s="50" t="s">
        <v>502</v>
      </c>
      <c r="O130" s="42"/>
      <c r="P130" s="43"/>
      <c r="Q130" s="15"/>
      <c r="R130" s="15"/>
      <c r="S130" s="15"/>
      <c r="T130" s="44"/>
      <c r="U130" s="15"/>
      <c r="V130" s="15"/>
      <c r="W130" s="15"/>
      <c r="X130" s="15"/>
    </row>
    <row r="131" spans="1:24" ht="45" x14ac:dyDescent="0.25">
      <c r="A131" s="27" t="s">
        <v>24</v>
      </c>
      <c r="B131" s="28" t="s">
        <v>80</v>
      </c>
      <c r="C131" s="28"/>
      <c r="D131" s="49" t="s">
        <v>1073</v>
      </c>
      <c r="E131" s="15"/>
      <c r="F131" s="28"/>
      <c r="G131" s="49" t="s">
        <v>802</v>
      </c>
      <c r="H131" s="49" t="s">
        <v>1237</v>
      </c>
      <c r="I131" s="15"/>
      <c r="J131" s="28"/>
      <c r="K131" s="49" t="s">
        <v>666</v>
      </c>
      <c r="L131" s="15"/>
      <c r="M131" s="49" t="s">
        <v>211</v>
      </c>
      <c r="N131" s="50" t="s">
        <v>503</v>
      </c>
      <c r="O131" s="42"/>
      <c r="P131" s="43"/>
      <c r="Q131" s="15"/>
      <c r="R131" s="15"/>
      <c r="S131" s="15"/>
      <c r="T131" s="44"/>
      <c r="U131" s="15"/>
      <c r="V131" s="15"/>
      <c r="W131" s="15"/>
      <c r="X131" s="15"/>
    </row>
    <row r="132" spans="1:24" ht="60" x14ac:dyDescent="0.25">
      <c r="A132" s="27" t="s">
        <v>24</v>
      </c>
      <c r="B132" s="28" t="s">
        <v>80</v>
      </c>
      <c r="C132" s="28"/>
      <c r="D132" s="49" t="s">
        <v>968</v>
      </c>
      <c r="E132" s="28" t="s">
        <v>75</v>
      </c>
      <c r="F132" s="28"/>
      <c r="G132" s="49" t="s">
        <v>803</v>
      </c>
      <c r="H132" s="49" t="s">
        <v>1239</v>
      </c>
      <c r="I132" s="15"/>
      <c r="J132" s="28"/>
      <c r="K132" s="49" t="s">
        <v>670</v>
      </c>
      <c r="L132" s="15"/>
      <c r="M132" s="49" t="s">
        <v>212</v>
      </c>
      <c r="N132" s="50" t="s">
        <v>504</v>
      </c>
      <c r="O132" s="42"/>
      <c r="P132" s="43"/>
      <c r="Q132" s="15"/>
      <c r="R132" s="15"/>
      <c r="S132" s="15"/>
      <c r="T132" s="44"/>
      <c r="U132" s="15"/>
      <c r="V132" s="15"/>
      <c r="W132" s="15"/>
      <c r="X132" s="15"/>
    </row>
    <row r="133" spans="1:24" ht="90" x14ac:dyDescent="0.25">
      <c r="A133" s="27" t="s">
        <v>24</v>
      </c>
      <c r="B133" s="28" t="s">
        <v>80</v>
      </c>
      <c r="C133" s="28"/>
      <c r="D133" s="49" t="s">
        <v>962</v>
      </c>
      <c r="E133" s="28" t="s">
        <v>75</v>
      </c>
      <c r="F133" s="28"/>
      <c r="G133" s="49" t="s">
        <v>804</v>
      </c>
      <c r="H133" s="49" t="s">
        <v>1238</v>
      </c>
      <c r="I133" s="15"/>
      <c r="J133" s="28"/>
      <c r="K133" s="49" t="s">
        <v>670</v>
      </c>
      <c r="L133" s="15"/>
      <c r="M133" s="49" t="s">
        <v>213</v>
      </c>
      <c r="N133" s="50" t="s">
        <v>505</v>
      </c>
      <c r="O133" s="42"/>
      <c r="P133" s="43"/>
      <c r="Q133" s="15"/>
      <c r="R133" s="15"/>
      <c r="S133" s="15"/>
      <c r="T133" s="44"/>
      <c r="U133" s="15"/>
      <c r="V133" s="15"/>
      <c r="W133" s="15"/>
      <c r="X133" s="15"/>
    </row>
    <row r="134" spans="1:24" ht="60" x14ac:dyDescent="0.25">
      <c r="A134" s="27" t="s">
        <v>24</v>
      </c>
      <c r="B134" s="28" t="s">
        <v>80</v>
      </c>
      <c r="C134" s="28"/>
      <c r="D134" s="49" t="s">
        <v>1074</v>
      </c>
      <c r="E134" s="28" t="s">
        <v>75</v>
      </c>
      <c r="F134" s="28"/>
      <c r="G134" s="49" t="s">
        <v>805</v>
      </c>
      <c r="H134" s="49" t="s">
        <v>1234</v>
      </c>
      <c r="I134" s="15"/>
      <c r="J134" s="28"/>
      <c r="K134" s="49" t="s">
        <v>671</v>
      </c>
      <c r="L134" s="15"/>
      <c r="M134" s="49" t="s">
        <v>214</v>
      </c>
      <c r="N134" s="50" t="s">
        <v>506</v>
      </c>
      <c r="O134" s="42"/>
      <c r="P134" s="43"/>
      <c r="Q134" s="15"/>
      <c r="R134" s="15"/>
      <c r="S134" s="15"/>
      <c r="T134" s="44"/>
      <c r="U134" s="15"/>
      <c r="V134" s="15"/>
      <c r="W134" s="15"/>
      <c r="X134" s="15"/>
    </row>
    <row r="135" spans="1:24" ht="60" x14ac:dyDescent="0.25">
      <c r="A135" s="27" t="s">
        <v>24</v>
      </c>
      <c r="B135" s="28" t="s">
        <v>80</v>
      </c>
      <c r="C135" s="28"/>
      <c r="D135" s="49" t="s">
        <v>1075</v>
      </c>
      <c r="E135" s="15"/>
      <c r="F135" s="28"/>
      <c r="G135" s="49" t="s">
        <v>806</v>
      </c>
      <c r="H135" s="49" t="s">
        <v>1243</v>
      </c>
      <c r="I135" s="15"/>
      <c r="J135" s="28"/>
      <c r="K135" s="49" t="s">
        <v>675</v>
      </c>
      <c r="L135" s="15"/>
      <c r="M135" s="49" t="s">
        <v>215</v>
      </c>
      <c r="N135" s="50" t="s">
        <v>507</v>
      </c>
      <c r="O135" s="42"/>
      <c r="P135" s="43"/>
      <c r="Q135" s="15"/>
      <c r="R135" s="15"/>
      <c r="S135" s="15"/>
      <c r="T135" s="44"/>
      <c r="U135" s="15"/>
      <c r="V135" s="15"/>
      <c r="W135" s="15"/>
      <c r="X135" s="15"/>
    </row>
    <row r="136" spans="1:24" ht="45" x14ac:dyDescent="0.25">
      <c r="A136" s="27" t="s">
        <v>24</v>
      </c>
      <c r="B136" s="28" t="s">
        <v>80</v>
      </c>
      <c r="C136" s="28"/>
      <c r="D136" s="49" t="s">
        <v>1076</v>
      </c>
      <c r="E136" s="15"/>
      <c r="F136" s="28"/>
      <c r="G136" s="49" t="s">
        <v>807</v>
      </c>
      <c r="H136" s="49" t="s">
        <v>1237</v>
      </c>
      <c r="I136" s="15"/>
      <c r="J136" s="28"/>
      <c r="K136" s="49" t="s">
        <v>666</v>
      </c>
      <c r="L136" s="15"/>
      <c r="M136" s="49" t="s">
        <v>216</v>
      </c>
      <c r="N136" s="50" t="s">
        <v>508</v>
      </c>
      <c r="O136" s="42"/>
      <c r="P136" s="43"/>
      <c r="Q136" s="15"/>
      <c r="R136" s="15"/>
      <c r="S136" s="15"/>
      <c r="T136" s="44"/>
      <c r="U136" s="15"/>
      <c r="V136" s="15"/>
      <c r="W136" s="15"/>
      <c r="X136" s="15"/>
    </row>
    <row r="137" spans="1:24" ht="90" x14ac:dyDescent="0.25">
      <c r="A137" s="27" t="s">
        <v>24</v>
      </c>
      <c r="B137" s="28" t="s">
        <v>80</v>
      </c>
      <c r="C137" s="28"/>
      <c r="D137" s="49" t="s">
        <v>1076</v>
      </c>
      <c r="E137" s="15"/>
      <c r="F137" s="28"/>
      <c r="G137" s="49" t="s">
        <v>808</v>
      </c>
      <c r="H137" s="49" t="s">
        <v>1237</v>
      </c>
      <c r="I137" s="15"/>
      <c r="J137" s="28"/>
      <c r="K137" s="49" t="s">
        <v>666</v>
      </c>
      <c r="L137" s="15"/>
      <c r="M137" s="49" t="s">
        <v>217</v>
      </c>
      <c r="N137" s="50" t="s">
        <v>509</v>
      </c>
      <c r="O137" s="42"/>
      <c r="P137" s="43"/>
      <c r="Q137" s="15"/>
      <c r="R137" s="15"/>
      <c r="S137" s="15"/>
      <c r="T137" s="44"/>
      <c r="U137" s="15"/>
      <c r="V137" s="15"/>
      <c r="W137" s="15"/>
      <c r="X137" s="15"/>
    </row>
    <row r="138" spans="1:24" ht="45" x14ac:dyDescent="0.25">
      <c r="A138" s="27" t="s">
        <v>24</v>
      </c>
      <c r="B138" s="15" t="s">
        <v>1252</v>
      </c>
      <c r="C138" s="28"/>
      <c r="D138" s="49" t="s">
        <v>1077</v>
      </c>
      <c r="E138" s="15"/>
      <c r="F138" s="28"/>
      <c r="G138" s="49" t="s">
        <v>809</v>
      </c>
      <c r="H138" s="49" t="s">
        <v>1242</v>
      </c>
      <c r="I138" s="15"/>
      <c r="J138" s="28"/>
      <c r="K138" s="49" t="s">
        <v>671</v>
      </c>
      <c r="L138" s="15"/>
      <c r="M138" s="49" t="s">
        <v>218</v>
      </c>
      <c r="N138" s="50" t="s">
        <v>510</v>
      </c>
      <c r="O138" s="42"/>
      <c r="P138" s="43"/>
      <c r="Q138" s="15"/>
      <c r="R138" s="15"/>
      <c r="S138" s="15"/>
      <c r="T138" s="44"/>
      <c r="U138" s="15"/>
      <c r="V138" s="15"/>
      <c r="W138" s="15"/>
      <c r="X138" s="15"/>
    </row>
    <row r="139" spans="1:24" ht="45" x14ac:dyDescent="0.25">
      <c r="A139" s="27" t="s">
        <v>24</v>
      </c>
      <c r="B139" s="28" t="s">
        <v>80</v>
      </c>
      <c r="C139" s="28"/>
      <c r="D139" s="49" t="s">
        <v>1078</v>
      </c>
      <c r="E139" s="15"/>
      <c r="F139" s="28"/>
      <c r="G139" s="49" t="s">
        <v>810</v>
      </c>
      <c r="H139" s="49" t="s">
        <v>1214</v>
      </c>
      <c r="I139" s="15"/>
      <c r="J139" s="28"/>
      <c r="K139" s="49" t="s">
        <v>666</v>
      </c>
      <c r="L139" s="15"/>
      <c r="M139" s="49" t="s">
        <v>219</v>
      </c>
      <c r="N139" s="50" t="s">
        <v>511</v>
      </c>
      <c r="O139" s="42"/>
      <c r="P139" s="43"/>
      <c r="Q139" s="15"/>
      <c r="R139" s="15"/>
      <c r="S139" s="15"/>
      <c r="T139" s="44"/>
      <c r="U139" s="15"/>
      <c r="V139" s="15"/>
      <c r="W139" s="15"/>
      <c r="X139" s="15"/>
    </row>
    <row r="140" spans="1:24" ht="75" x14ac:dyDescent="0.25">
      <c r="A140" s="27" t="s">
        <v>24</v>
      </c>
      <c r="B140" s="28" t="s">
        <v>80</v>
      </c>
      <c r="C140" s="28"/>
      <c r="D140" s="49" t="s">
        <v>1079</v>
      </c>
      <c r="E140" s="28" t="s">
        <v>75</v>
      </c>
      <c r="F140" s="28"/>
      <c r="G140" s="49" t="s">
        <v>811</v>
      </c>
      <c r="H140" s="49" t="s">
        <v>1231</v>
      </c>
      <c r="I140" s="15"/>
      <c r="J140" s="28"/>
      <c r="K140" s="49" t="s">
        <v>667</v>
      </c>
      <c r="L140" s="15"/>
      <c r="M140" s="49" t="s">
        <v>220</v>
      </c>
      <c r="N140" s="50" t="s">
        <v>512</v>
      </c>
      <c r="O140" s="42"/>
      <c r="P140" s="43"/>
      <c r="Q140" s="15"/>
      <c r="R140" s="15"/>
      <c r="S140" s="15"/>
      <c r="T140" s="44"/>
      <c r="U140" s="15"/>
      <c r="V140" s="15"/>
      <c r="W140" s="15"/>
      <c r="X140" s="15"/>
    </row>
    <row r="141" spans="1:24" ht="45" x14ac:dyDescent="0.25">
      <c r="A141" s="27" t="s">
        <v>24</v>
      </c>
      <c r="B141" s="28" t="s">
        <v>80</v>
      </c>
      <c r="C141" s="28"/>
      <c r="D141" s="49" t="s">
        <v>1080</v>
      </c>
      <c r="E141" s="15"/>
      <c r="F141" s="28"/>
      <c r="G141" s="49" t="s">
        <v>812</v>
      </c>
      <c r="H141" s="49" t="s">
        <v>1200</v>
      </c>
      <c r="I141" s="15"/>
      <c r="J141" s="28"/>
      <c r="K141" s="49" t="s">
        <v>669</v>
      </c>
      <c r="L141" s="15"/>
      <c r="M141" s="49" t="s">
        <v>221</v>
      </c>
      <c r="N141" s="50" t="s">
        <v>513</v>
      </c>
      <c r="O141" s="42"/>
      <c r="P141" s="43"/>
      <c r="Q141" s="15"/>
      <c r="R141" s="15"/>
      <c r="S141" s="15"/>
      <c r="T141" s="44"/>
      <c r="U141" s="15"/>
      <c r="V141" s="15"/>
      <c r="W141" s="15"/>
      <c r="X141" s="15"/>
    </row>
    <row r="142" spans="1:24" ht="75" x14ac:dyDescent="0.25">
      <c r="A142" s="27" t="s">
        <v>24</v>
      </c>
      <c r="B142" s="28" t="s">
        <v>80</v>
      </c>
      <c r="C142" s="28"/>
      <c r="D142" s="49" t="s">
        <v>1081</v>
      </c>
      <c r="E142" s="28" t="s">
        <v>75</v>
      </c>
      <c r="F142" s="28"/>
      <c r="G142" s="49" t="s">
        <v>813</v>
      </c>
      <c r="H142" s="49" t="s">
        <v>1238</v>
      </c>
      <c r="I142" s="15"/>
      <c r="J142" s="28"/>
      <c r="K142" s="49" t="s">
        <v>667</v>
      </c>
      <c r="L142" s="15"/>
      <c r="M142" s="49" t="s">
        <v>222</v>
      </c>
      <c r="N142" s="50" t="s">
        <v>514</v>
      </c>
      <c r="O142" s="42"/>
      <c r="P142" s="43"/>
      <c r="Q142" s="15"/>
      <c r="R142" s="15"/>
      <c r="S142" s="15"/>
      <c r="T142" s="44"/>
      <c r="U142" s="15"/>
      <c r="V142" s="15"/>
      <c r="W142" s="15"/>
      <c r="X142" s="15"/>
    </row>
    <row r="143" spans="1:24" ht="45" x14ac:dyDescent="0.25">
      <c r="A143" s="27" t="s">
        <v>24</v>
      </c>
      <c r="B143" s="28" t="s">
        <v>80</v>
      </c>
      <c r="C143" s="28"/>
      <c r="D143" s="49" t="s">
        <v>1082</v>
      </c>
      <c r="E143" s="15"/>
      <c r="F143" s="28"/>
      <c r="G143" s="49" t="s">
        <v>814</v>
      </c>
      <c r="H143" s="49" t="s">
        <v>1230</v>
      </c>
      <c r="I143" s="15"/>
      <c r="J143" s="28"/>
      <c r="K143" s="49" t="s">
        <v>666</v>
      </c>
      <c r="L143" s="15"/>
      <c r="M143" s="49" t="s">
        <v>223</v>
      </c>
      <c r="N143" s="50" t="s">
        <v>515</v>
      </c>
      <c r="O143" s="42"/>
      <c r="P143" s="43"/>
      <c r="Q143" s="15"/>
      <c r="R143" s="15"/>
      <c r="S143" s="15"/>
      <c r="T143" s="44"/>
      <c r="U143" s="15"/>
      <c r="V143" s="15"/>
      <c r="W143" s="15"/>
      <c r="X143" s="15"/>
    </row>
    <row r="144" spans="1:24" ht="45" x14ac:dyDescent="0.25">
      <c r="A144" s="27" t="s">
        <v>24</v>
      </c>
      <c r="B144" s="28" t="s">
        <v>80</v>
      </c>
      <c r="C144" s="28"/>
      <c r="D144" s="49" t="s">
        <v>1083</v>
      </c>
      <c r="E144" s="15"/>
      <c r="F144" s="28"/>
      <c r="G144" s="49" t="s">
        <v>815</v>
      </c>
      <c r="H144" s="49" t="s">
        <v>1237</v>
      </c>
      <c r="I144" s="15"/>
      <c r="J144" s="28"/>
      <c r="K144" s="49" t="s">
        <v>666</v>
      </c>
      <c r="L144" s="15"/>
      <c r="M144" s="49" t="s">
        <v>224</v>
      </c>
      <c r="N144" s="50" t="s">
        <v>516</v>
      </c>
      <c r="O144" s="42"/>
      <c r="P144" s="43"/>
      <c r="Q144" s="15"/>
      <c r="R144" s="15"/>
      <c r="S144" s="15"/>
      <c r="T144" s="44"/>
      <c r="U144" s="15"/>
      <c r="V144" s="15"/>
      <c r="W144" s="15"/>
      <c r="X144" s="15"/>
    </row>
    <row r="145" spans="1:24" ht="60" x14ac:dyDescent="0.25">
      <c r="A145" s="27" t="s">
        <v>24</v>
      </c>
      <c r="B145" s="38" t="s">
        <v>1251</v>
      </c>
      <c r="C145" s="28"/>
      <c r="D145" s="49" t="s">
        <v>1084</v>
      </c>
      <c r="E145" s="28" t="s">
        <v>75</v>
      </c>
      <c r="F145" s="28"/>
      <c r="G145" s="49" t="s">
        <v>816</v>
      </c>
      <c r="H145" s="49" t="s">
        <v>1215</v>
      </c>
      <c r="I145" s="15"/>
      <c r="J145" s="28"/>
      <c r="K145" s="49" t="s">
        <v>666</v>
      </c>
      <c r="L145" s="15"/>
      <c r="M145" s="49" t="s">
        <v>225</v>
      </c>
      <c r="N145" s="50" t="s">
        <v>517</v>
      </c>
      <c r="O145" s="42"/>
      <c r="P145" s="43"/>
      <c r="Q145" s="15"/>
      <c r="R145" s="15"/>
      <c r="S145" s="15"/>
      <c r="T145" s="44"/>
      <c r="U145" s="15"/>
      <c r="V145" s="15"/>
      <c r="W145" s="15"/>
      <c r="X145" s="15"/>
    </row>
    <row r="146" spans="1:24" ht="60" x14ac:dyDescent="0.25">
      <c r="A146" s="27" t="s">
        <v>24</v>
      </c>
      <c r="B146" s="28" t="s">
        <v>80</v>
      </c>
      <c r="C146" s="28"/>
      <c r="D146" s="49" t="s">
        <v>1085</v>
      </c>
      <c r="E146" s="28" t="s">
        <v>75</v>
      </c>
      <c r="F146" s="28"/>
      <c r="G146" s="49" t="s">
        <v>817</v>
      </c>
      <c r="H146" s="49" t="s">
        <v>1200</v>
      </c>
      <c r="I146" s="15"/>
      <c r="J146" s="28"/>
      <c r="K146" s="49" t="s">
        <v>666</v>
      </c>
      <c r="L146" s="15"/>
      <c r="M146" s="49" t="s">
        <v>226</v>
      </c>
      <c r="N146" s="50" t="s">
        <v>518</v>
      </c>
      <c r="O146" s="42"/>
      <c r="P146" s="43"/>
      <c r="Q146" s="15"/>
      <c r="R146" s="15"/>
      <c r="S146" s="15"/>
      <c r="T146" s="44"/>
      <c r="U146" s="15"/>
      <c r="V146" s="15"/>
      <c r="W146" s="15"/>
      <c r="X146" s="15"/>
    </row>
    <row r="147" spans="1:24" ht="60" x14ac:dyDescent="0.25">
      <c r="A147" s="27" t="s">
        <v>24</v>
      </c>
      <c r="B147" s="28" t="s">
        <v>80</v>
      </c>
      <c r="C147" s="28"/>
      <c r="D147" s="49" t="s">
        <v>1086</v>
      </c>
      <c r="E147" s="15"/>
      <c r="F147" s="28"/>
      <c r="G147" s="49" t="s">
        <v>818</v>
      </c>
      <c r="H147" s="49" t="s">
        <v>1242</v>
      </c>
      <c r="I147" s="15"/>
      <c r="J147" s="28"/>
      <c r="K147" s="49" t="s">
        <v>671</v>
      </c>
      <c r="L147" s="15"/>
      <c r="M147" s="49" t="s">
        <v>227</v>
      </c>
      <c r="N147" s="50" t="s">
        <v>519</v>
      </c>
      <c r="O147" s="42"/>
      <c r="P147" s="43"/>
      <c r="Q147" s="15"/>
      <c r="R147" s="15"/>
      <c r="S147" s="15"/>
      <c r="T147" s="44"/>
      <c r="U147" s="15"/>
      <c r="V147" s="15"/>
      <c r="W147" s="15"/>
      <c r="X147" s="15"/>
    </row>
    <row r="148" spans="1:24" ht="75" x14ac:dyDescent="0.25">
      <c r="A148" s="27" t="s">
        <v>24</v>
      </c>
      <c r="B148" s="28" t="s">
        <v>80</v>
      </c>
      <c r="C148" s="28"/>
      <c r="D148" s="49" t="s">
        <v>1087</v>
      </c>
      <c r="E148" s="28" t="s">
        <v>75</v>
      </c>
      <c r="F148" s="28"/>
      <c r="G148" s="49" t="s">
        <v>819</v>
      </c>
      <c r="H148" s="49" t="s">
        <v>1206</v>
      </c>
      <c r="I148" s="15"/>
      <c r="J148" s="28"/>
      <c r="K148" s="49" t="s">
        <v>670</v>
      </c>
      <c r="L148" s="15"/>
      <c r="M148" s="49" t="s">
        <v>228</v>
      </c>
      <c r="N148" s="50" t="s">
        <v>520</v>
      </c>
      <c r="O148" s="42"/>
      <c r="P148" s="43"/>
      <c r="Q148" s="15"/>
      <c r="R148" s="15"/>
      <c r="S148" s="15"/>
      <c r="T148" s="44"/>
      <c r="U148" s="15"/>
      <c r="V148" s="15"/>
      <c r="W148" s="15"/>
      <c r="X148" s="15"/>
    </row>
    <row r="149" spans="1:24" ht="150" x14ac:dyDescent="0.25">
      <c r="A149" s="27" t="s">
        <v>24</v>
      </c>
      <c r="B149" s="28" t="s">
        <v>80</v>
      </c>
      <c r="C149" s="28"/>
      <c r="D149" s="49" t="s">
        <v>1039</v>
      </c>
      <c r="E149" s="28" t="s">
        <v>75</v>
      </c>
      <c r="F149" s="28"/>
      <c r="G149" s="49" t="s">
        <v>820</v>
      </c>
      <c r="H149" s="49" t="s">
        <v>1200</v>
      </c>
      <c r="I149" s="15"/>
      <c r="J149" s="28"/>
      <c r="K149" s="49" t="s">
        <v>670</v>
      </c>
      <c r="L149" s="15"/>
      <c r="M149" s="49" t="s">
        <v>229</v>
      </c>
      <c r="N149" s="50" t="s">
        <v>521</v>
      </c>
      <c r="O149" s="42"/>
      <c r="P149" s="43"/>
      <c r="Q149" s="15"/>
      <c r="R149" s="15"/>
      <c r="S149" s="15"/>
      <c r="T149" s="44"/>
      <c r="U149" s="15"/>
      <c r="V149" s="15"/>
      <c r="W149" s="15"/>
      <c r="X149" s="15"/>
    </row>
    <row r="150" spans="1:24" ht="60" x14ac:dyDescent="0.25">
      <c r="A150" s="27" t="s">
        <v>1248</v>
      </c>
      <c r="B150" s="27" t="s">
        <v>1250</v>
      </c>
      <c r="C150" s="28"/>
      <c r="D150" s="49" t="s">
        <v>1088</v>
      </c>
      <c r="E150" s="15"/>
      <c r="F150" s="28"/>
      <c r="G150" s="49" t="s">
        <v>821</v>
      </c>
      <c r="H150" s="49" t="s">
        <v>1230</v>
      </c>
      <c r="I150" s="15"/>
      <c r="J150" s="28"/>
      <c r="K150" s="49" t="s">
        <v>666</v>
      </c>
      <c r="L150" s="15"/>
      <c r="M150" s="49" t="s">
        <v>230</v>
      </c>
      <c r="N150" s="50" t="s">
        <v>522</v>
      </c>
      <c r="O150" s="42"/>
      <c r="P150" s="43"/>
      <c r="Q150" s="15"/>
      <c r="R150" s="15"/>
      <c r="S150" s="15"/>
      <c r="T150" s="44"/>
      <c r="U150" s="15"/>
      <c r="V150" s="15"/>
      <c r="W150" s="15"/>
      <c r="X150" s="15"/>
    </row>
    <row r="151" spans="1:24" ht="105" x14ac:dyDescent="0.25">
      <c r="A151" s="27" t="s">
        <v>24</v>
      </c>
      <c r="B151" s="28" t="s">
        <v>80</v>
      </c>
      <c r="C151" s="28"/>
      <c r="D151" s="49" t="s">
        <v>1083</v>
      </c>
      <c r="E151" s="15"/>
      <c r="F151" s="28"/>
      <c r="G151" s="49" t="s">
        <v>822</v>
      </c>
      <c r="H151" s="49" t="s">
        <v>1237</v>
      </c>
      <c r="I151" s="15"/>
      <c r="J151" s="28"/>
      <c r="K151" s="49" t="s">
        <v>666</v>
      </c>
      <c r="L151" s="15"/>
      <c r="M151" s="49" t="s">
        <v>231</v>
      </c>
      <c r="N151" s="50" t="s">
        <v>523</v>
      </c>
      <c r="O151" s="42"/>
      <c r="P151" s="43"/>
      <c r="Q151" s="15"/>
      <c r="R151" s="15"/>
      <c r="S151" s="15"/>
      <c r="T151" s="44"/>
      <c r="U151" s="15"/>
      <c r="V151" s="15"/>
      <c r="W151" s="15"/>
      <c r="X151" s="15"/>
    </row>
    <row r="152" spans="1:24" ht="90" x14ac:dyDescent="0.25">
      <c r="A152" s="27" t="s">
        <v>24</v>
      </c>
      <c r="B152" s="28" t="s">
        <v>80</v>
      </c>
      <c r="C152" s="28"/>
      <c r="D152" s="49" t="s">
        <v>1057</v>
      </c>
      <c r="E152" s="28" t="s">
        <v>75</v>
      </c>
      <c r="F152" s="28"/>
      <c r="G152" s="49" t="s">
        <v>823</v>
      </c>
      <c r="H152" s="49" t="s">
        <v>1216</v>
      </c>
      <c r="I152" s="15"/>
      <c r="J152" s="28"/>
      <c r="K152" s="49" t="s">
        <v>666</v>
      </c>
      <c r="L152" s="15"/>
      <c r="M152" s="49" t="s">
        <v>232</v>
      </c>
      <c r="N152" s="50" t="s">
        <v>524</v>
      </c>
      <c r="O152" s="42"/>
      <c r="P152" s="43"/>
      <c r="Q152" s="15"/>
      <c r="R152" s="15"/>
      <c r="S152" s="15"/>
      <c r="T152" s="44"/>
      <c r="U152" s="15"/>
      <c r="V152" s="15"/>
      <c r="W152" s="15"/>
      <c r="X152" s="15"/>
    </row>
    <row r="153" spans="1:24" ht="60" x14ac:dyDescent="0.25">
      <c r="A153" s="27" t="s">
        <v>24</v>
      </c>
      <c r="B153" s="28" t="s">
        <v>80</v>
      </c>
      <c r="C153" s="28"/>
      <c r="D153" s="49" t="s">
        <v>1089</v>
      </c>
      <c r="E153" s="15"/>
      <c r="F153" s="28"/>
      <c r="G153" s="49" t="s">
        <v>824</v>
      </c>
      <c r="H153" s="49" t="s">
        <v>1244</v>
      </c>
      <c r="I153" s="15"/>
      <c r="J153" s="28"/>
      <c r="K153" s="49" t="s">
        <v>666</v>
      </c>
      <c r="L153" s="15"/>
      <c r="M153" s="49" t="s">
        <v>233</v>
      </c>
      <c r="N153" s="50" t="s">
        <v>525</v>
      </c>
      <c r="O153" s="42"/>
      <c r="P153" s="43"/>
      <c r="Q153" s="15"/>
      <c r="R153" s="15"/>
      <c r="S153" s="15"/>
      <c r="T153" s="44"/>
      <c r="U153" s="15"/>
      <c r="V153" s="15"/>
      <c r="W153" s="15"/>
      <c r="X153" s="15"/>
    </row>
    <row r="154" spans="1:24" ht="45" x14ac:dyDescent="0.25">
      <c r="A154" s="27" t="s">
        <v>24</v>
      </c>
      <c r="B154" s="28" t="s">
        <v>80</v>
      </c>
      <c r="C154" s="28"/>
      <c r="D154" s="49" t="s">
        <v>1090</v>
      </c>
      <c r="E154" s="15"/>
      <c r="F154" s="28"/>
      <c r="G154" s="49" t="s">
        <v>825</v>
      </c>
      <c r="H154" s="49" t="s">
        <v>1206</v>
      </c>
      <c r="I154" s="15"/>
      <c r="J154" s="28"/>
      <c r="K154" s="49" t="s">
        <v>666</v>
      </c>
      <c r="L154" s="15"/>
      <c r="M154" s="49" t="s">
        <v>234</v>
      </c>
      <c r="N154" s="50" t="s">
        <v>526</v>
      </c>
      <c r="O154" s="42"/>
      <c r="P154" s="43"/>
      <c r="Q154" s="15"/>
      <c r="R154" s="15"/>
      <c r="S154" s="15"/>
      <c r="T154" s="44"/>
      <c r="U154" s="15"/>
      <c r="V154" s="15"/>
      <c r="W154" s="15"/>
      <c r="X154" s="15"/>
    </row>
    <row r="155" spans="1:24" ht="45" x14ac:dyDescent="0.25">
      <c r="A155" s="27" t="s">
        <v>1248</v>
      </c>
      <c r="B155" s="27" t="s">
        <v>1250</v>
      </c>
      <c r="C155" s="28"/>
      <c r="D155" s="49" t="s">
        <v>1091</v>
      </c>
      <c r="E155" s="15"/>
      <c r="F155" s="28"/>
      <c r="G155" s="49" t="s">
        <v>826</v>
      </c>
      <c r="H155" s="49" t="s">
        <v>1236</v>
      </c>
      <c r="I155" s="15"/>
      <c r="J155" s="28"/>
      <c r="K155" s="49" t="s">
        <v>671</v>
      </c>
      <c r="L155" s="15"/>
      <c r="M155" s="49" t="s">
        <v>235</v>
      </c>
      <c r="N155" s="50" t="s">
        <v>527</v>
      </c>
      <c r="O155" s="42"/>
      <c r="P155" s="43"/>
      <c r="Q155" s="15"/>
      <c r="R155" s="15"/>
      <c r="S155" s="15"/>
      <c r="T155" s="44"/>
      <c r="U155" s="15"/>
      <c r="V155" s="15"/>
      <c r="W155" s="15"/>
      <c r="X155" s="15"/>
    </row>
    <row r="156" spans="1:24" ht="45" x14ac:dyDescent="0.25">
      <c r="A156" s="27" t="s">
        <v>24</v>
      </c>
      <c r="B156" s="15" t="s">
        <v>1252</v>
      </c>
      <c r="C156" s="28"/>
      <c r="D156" s="49" t="s">
        <v>1092</v>
      </c>
      <c r="E156" s="15"/>
      <c r="F156" s="28"/>
      <c r="G156" s="49" t="s">
        <v>827</v>
      </c>
      <c r="H156" s="49" t="s">
        <v>1241</v>
      </c>
      <c r="I156" s="15"/>
      <c r="J156" s="28"/>
      <c r="K156" s="49" t="s">
        <v>667</v>
      </c>
      <c r="L156" s="15"/>
      <c r="M156" s="49" t="s">
        <v>236</v>
      </c>
      <c r="N156" s="50" t="s">
        <v>528</v>
      </c>
      <c r="O156" s="42"/>
      <c r="P156" s="43"/>
      <c r="Q156" s="15"/>
      <c r="R156" s="15"/>
      <c r="S156" s="15"/>
      <c r="T156" s="44"/>
      <c r="U156" s="15"/>
      <c r="V156" s="15"/>
      <c r="W156" s="15"/>
      <c r="X156" s="15"/>
    </row>
    <row r="157" spans="1:24" ht="75" x14ac:dyDescent="0.25">
      <c r="A157" s="27" t="s">
        <v>24</v>
      </c>
      <c r="B157" s="28" t="s">
        <v>80</v>
      </c>
      <c r="C157" s="28"/>
      <c r="D157" s="49" t="s">
        <v>1093</v>
      </c>
      <c r="E157" s="15"/>
      <c r="F157" s="28"/>
      <c r="G157" s="49" t="s">
        <v>828</v>
      </c>
      <c r="H157" s="49" t="s">
        <v>1217</v>
      </c>
      <c r="I157" s="15"/>
      <c r="J157" s="28"/>
      <c r="K157" s="49" t="s">
        <v>666</v>
      </c>
      <c r="L157" s="15"/>
      <c r="M157" s="49" t="s">
        <v>237</v>
      </c>
      <c r="N157" s="50" t="s">
        <v>529</v>
      </c>
      <c r="O157" s="42"/>
      <c r="P157" s="43"/>
      <c r="Q157" s="15"/>
      <c r="R157" s="15"/>
      <c r="S157" s="15"/>
      <c r="T157" s="44"/>
      <c r="U157" s="15"/>
      <c r="V157" s="15"/>
      <c r="W157" s="15"/>
      <c r="X157" s="15"/>
    </row>
    <row r="158" spans="1:24" ht="60" x14ac:dyDescent="0.25">
      <c r="A158" s="27" t="s">
        <v>24</v>
      </c>
      <c r="B158" s="28" t="s">
        <v>80</v>
      </c>
      <c r="C158" s="28"/>
      <c r="D158" s="49" t="s">
        <v>1094</v>
      </c>
      <c r="E158" s="28" t="s">
        <v>41</v>
      </c>
      <c r="F158" s="28"/>
      <c r="G158" s="49" t="s">
        <v>829</v>
      </c>
      <c r="H158" s="49" t="s">
        <v>1200</v>
      </c>
      <c r="I158" s="15"/>
      <c r="J158" s="28"/>
      <c r="K158" s="49" t="s">
        <v>670</v>
      </c>
      <c r="L158" s="15"/>
      <c r="M158" s="49" t="s">
        <v>238</v>
      </c>
      <c r="N158" s="50" t="s">
        <v>530</v>
      </c>
      <c r="O158" s="42"/>
      <c r="P158" s="43"/>
      <c r="Q158" s="15"/>
      <c r="R158" s="15"/>
      <c r="S158" s="15"/>
      <c r="T158" s="44"/>
      <c r="U158" s="15"/>
      <c r="V158" s="15"/>
      <c r="W158" s="15"/>
      <c r="X158" s="15"/>
    </row>
    <row r="159" spans="1:24" ht="75" x14ac:dyDescent="0.25">
      <c r="A159" s="27" t="s">
        <v>24</v>
      </c>
      <c r="B159" s="28" t="s">
        <v>80</v>
      </c>
      <c r="C159" s="28"/>
      <c r="D159" s="49" t="s">
        <v>1029</v>
      </c>
      <c r="E159" s="28" t="s">
        <v>75</v>
      </c>
      <c r="F159" s="28"/>
      <c r="G159" s="49" t="s">
        <v>830</v>
      </c>
      <c r="H159" s="49" t="s">
        <v>1200</v>
      </c>
      <c r="I159" s="15"/>
      <c r="J159" s="28"/>
      <c r="K159" s="49" t="s">
        <v>666</v>
      </c>
      <c r="L159" s="15"/>
      <c r="M159" s="49" t="s">
        <v>239</v>
      </c>
      <c r="N159" s="50" t="s">
        <v>531</v>
      </c>
      <c r="O159" s="42"/>
      <c r="P159" s="43"/>
      <c r="Q159" s="15"/>
      <c r="R159" s="15"/>
      <c r="S159" s="15"/>
      <c r="T159" s="44"/>
      <c r="U159" s="15"/>
      <c r="V159" s="15"/>
      <c r="W159" s="15"/>
      <c r="X159" s="15"/>
    </row>
    <row r="160" spans="1:24" ht="60" x14ac:dyDescent="0.25">
      <c r="A160" s="27" t="s">
        <v>24</v>
      </c>
      <c r="B160" s="28" t="s">
        <v>80</v>
      </c>
      <c r="C160" s="28"/>
      <c r="D160" s="49" t="s">
        <v>1095</v>
      </c>
      <c r="E160" s="15"/>
      <c r="F160" s="28"/>
      <c r="G160" s="49" t="s">
        <v>831</v>
      </c>
      <c r="H160" s="49" t="s">
        <v>1204</v>
      </c>
      <c r="I160" s="15"/>
      <c r="J160" s="28"/>
      <c r="K160" s="49" t="s">
        <v>670</v>
      </c>
      <c r="L160" s="15"/>
      <c r="M160" s="49" t="s">
        <v>240</v>
      </c>
      <c r="N160" s="50" t="s">
        <v>532</v>
      </c>
      <c r="O160" s="42"/>
      <c r="P160" s="43"/>
      <c r="Q160" s="15"/>
      <c r="R160" s="15"/>
      <c r="S160" s="15"/>
      <c r="T160" s="44"/>
      <c r="U160" s="15"/>
      <c r="V160" s="15"/>
      <c r="W160" s="15"/>
      <c r="X160" s="15"/>
    </row>
    <row r="161" spans="1:24" ht="60" x14ac:dyDescent="0.25">
      <c r="A161" s="27" t="s">
        <v>24</v>
      </c>
      <c r="B161" s="28" t="s">
        <v>80</v>
      </c>
      <c r="C161" s="28"/>
      <c r="D161" s="49" t="s">
        <v>1096</v>
      </c>
      <c r="E161" s="28" t="s">
        <v>75</v>
      </c>
      <c r="F161" s="28"/>
      <c r="G161" s="49" t="s">
        <v>832</v>
      </c>
      <c r="H161" s="49" t="s">
        <v>1232</v>
      </c>
      <c r="I161" s="15"/>
      <c r="J161" s="28"/>
      <c r="K161" s="49" t="s">
        <v>666</v>
      </c>
      <c r="L161" s="15"/>
      <c r="M161" s="49" t="s">
        <v>241</v>
      </c>
      <c r="N161" s="50" t="s">
        <v>533</v>
      </c>
      <c r="O161" s="42"/>
      <c r="P161" s="43"/>
      <c r="Q161" s="15"/>
      <c r="R161" s="15"/>
      <c r="S161" s="15"/>
      <c r="T161" s="44"/>
      <c r="U161" s="15"/>
      <c r="V161" s="15"/>
      <c r="W161" s="15"/>
      <c r="X161" s="15"/>
    </row>
    <row r="162" spans="1:24" ht="60" x14ac:dyDescent="0.25">
      <c r="A162" s="27" t="s">
        <v>24</v>
      </c>
      <c r="B162" s="28" t="s">
        <v>80</v>
      </c>
      <c r="C162" s="28"/>
      <c r="D162" s="49" t="s">
        <v>1097</v>
      </c>
      <c r="E162" s="28" t="s">
        <v>75</v>
      </c>
      <c r="F162" s="28"/>
      <c r="G162" s="49" t="s">
        <v>833</v>
      </c>
      <c r="H162" s="49" t="s">
        <v>1202</v>
      </c>
      <c r="I162" s="15"/>
      <c r="J162" s="28"/>
      <c r="K162" s="49" t="s">
        <v>666</v>
      </c>
      <c r="L162" s="15"/>
      <c r="M162" s="49" t="s">
        <v>242</v>
      </c>
      <c r="N162" s="50" t="s">
        <v>534</v>
      </c>
      <c r="O162" s="42"/>
      <c r="P162" s="43"/>
      <c r="Q162" s="15"/>
      <c r="R162" s="15"/>
      <c r="S162" s="15"/>
      <c r="T162" s="44"/>
      <c r="U162" s="15"/>
      <c r="V162" s="15"/>
      <c r="W162" s="15"/>
      <c r="X162" s="15"/>
    </row>
    <row r="163" spans="1:24" ht="60" x14ac:dyDescent="0.25">
      <c r="A163" s="27" t="s">
        <v>24</v>
      </c>
      <c r="B163" s="28" t="s">
        <v>80</v>
      </c>
      <c r="C163" s="28"/>
      <c r="D163" s="49" t="s">
        <v>1098</v>
      </c>
      <c r="E163" s="28" t="s">
        <v>75</v>
      </c>
      <c r="F163" s="28"/>
      <c r="G163" s="49" t="s">
        <v>834</v>
      </c>
      <c r="H163" s="49" t="s">
        <v>1238</v>
      </c>
      <c r="I163" s="15"/>
      <c r="J163" s="28"/>
      <c r="K163" s="49" t="s">
        <v>670</v>
      </c>
      <c r="L163" s="15"/>
      <c r="M163" s="49" t="s">
        <v>243</v>
      </c>
      <c r="N163" s="50" t="s">
        <v>535</v>
      </c>
      <c r="O163" s="42"/>
      <c r="P163" s="43"/>
      <c r="Q163" s="15"/>
      <c r="R163" s="15"/>
      <c r="S163" s="15"/>
      <c r="T163" s="44"/>
      <c r="U163" s="15"/>
      <c r="V163" s="15"/>
      <c r="W163" s="15"/>
      <c r="X163" s="15"/>
    </row>
    <row r="164" spans="1:24" ht="60" x14ac:dyDescent="0.25">
      <c r="A164" s="27" t="s">
        <v>24</v>
      </c>
      <c r="B164" s="28" t="s">
        <v>80</v>
      </c>
      <c r="C164" s="28"/>
      <c r="D164" s="49" t="s">
        <v>1099</v>
      </c>
      <c r="E164" s="28" t="s">
        <v>75</v>
      </c>
      <c r="F164" s="28"/>
      <c r="G164" s="49" t="s">
        <v>835</v>
      </c>
      <c r="H164" s="49" t="s">
        <v>1234</v>
      </c>
      <c r="I164" s="15"/>
      <c r="J164" s="28"/>
      <c r="K164" s="49" t="s">
        <v>667</v>
      </c>
      <c r="L164" s="15"/>
      <c r="M164" s="49" t="s">
        <v>244</v>
      </c>
      <c r="N164" s="50" t="s">
        <v>536</v>
      </c>
      <c r="O164" s="42"/>
      <c r="P164" s="43"/>
      <c r="Q164" s="15"/>
      <c r="R164" s="15"/>
      <c r="S164" s="15"/>
      <c r="T164" s="44"/>
      <c r="U164" s="15"/>
      <c r="V164" s="15"/>
      <c r="W164" s="15"/>
      <c r="X164" s="15"/>
    </row>
    <row r="165" spans="1:24" ht="45" x14ac:dyDescent="0.25">
      <c r="A165" s="27" t="s">
        <v>24</v>
      </c>
      <c r="B165" s="28" t="s">
        <v>80</v>
      </c>
      <c r="C165" s="28"/>
      <c r="D165" s="49" t="s">
        <v>1100</v>
      </c>
      <c r="E165" s="15"/>
      <c r="F165" s="28"/>
      <c r="G165" s="49" t="s">
        <v>836</v>
      </c>
      <c r="H165" s="49"/>
      <c r="I165" s="15"/>
      <c r="J165" s="28"/>
      <c r="K165" s="49" t="s">
        <v>666</v>
      </c>
      <c r="L165" s="15"/>
      <c r="M165" s="49" t="s">
        <v>245</v>
      </c>
      <c r="N165" s="50" t="s">
        <v>537</v>
      </c>
      <c r="O165" s="42"/>
      <c r="P165" s="43"/>
      <c r="Q165" s="15"/>
      <c r="R165" s="15"/>
      <c r="S165" s="15"/>
      <c r="T165" s="44"/>
      <c r="U165" s="15"/>
      <c r="V165" s="15"/>
      <c r="W165" s="15"/>
      <c r="X165" s="15"/>
    </row>
    <row r="166" spans="1:24" ht="45" x14ac:dyDescent="0.25">
      <c r="A166" s="27" t="s">
        <v>24</v>
      </c>
      <c r="B166" s="28" t="s">
        <v>80</v>
      </c>
      <c r="C166" s="28"/>
      <c r="D166" s="49" t="s">
        <v>1101</v>
      </c>
      <c r="E166" s="15"/>
      <c r="F166" s="28"/>
      <c r="G166" s="49" t="s">
        <v>837</v>
      </c>
      <c r="H166" s="49" t="s">
        <v>1245</v>
      </c>
      <c r="I166" s="15"/>
      <c r="J166" s="28"/>
      <c r="K166" s="49" t="s">
        <v>666</v>
      </c>
      <c r="L166" s="15"/>
      <c r="M166" s="49" t="s">
        <v>246</v>
      </c>
      <c r="N166" s="50" t="s">
        <v>538</v>
      </c>
      <c r="O166" s="42"/>
      <c r="P166" s="43"/>
      <c r="Q166" s="15"/>
      <c r="R166" s="15"/>
      <c r="S166" s="15"/>
      <c r="T166" s="44"/>
      <c r="U166" s="15"/>
      <c r="V166" s="15"/>
      <c r="W166" s="15"/>
      <c r="X166" s="15"/>
    </row>
    <row r="167" spans="1:24" ht="75" x14ac:dyDescent="0.25">
      <c r="A167" s="27" t="s">
        <v>24</v>
      </c>
      <c r="B167" s="28" t="s">
        <v>80</v>
      </c>
      <c r="C167" s="28"/>
      <c r="D167" s="49" t="s">
        <v>1102</v>
      </c>
      <c r="E167" s="15"/>
      <c r="F167" s="28"/>
      <c r="G167" s="49" t="s">
        <v>838</v>
      </c>
      <c r="H167" s="49" t="s">
        <v>1232</v>
      </c>
      <c r="I167" s="15"/>
      <c r="J167" s="28"/>
      <c r="K167" s="49" t="s">
        <v>666</v>
      </c>
      <c r="L167" s="15"/>
      <c r="M167" s="49" t="s">
        <v>247</v>
      </c>
      <c r="N167" s="50" t="s">
        <v>539</v>
      </c>
      <c r="O167" s="42"/>
      <c r="P167" s="43"/>
      <c r="Q167" s="15"/>
      <c r="R167" s="15"/>
      <c r="S167" s="15"/>
      <c r="T167" s="44"/>
      <c r="U167" s="15"/>
      <c r="V167" s="15"/>
      <c r="W167" s="15"/>
      <c r="X167" s="15"/>
    </row>
    <row r="168" spans="1:24" ht="60" x14ac:dyDescent="0.25">
      <c r="A168" s="27" t="s">
        <v>24</v>
      </c>
      <c r="B168" s="28" t="s">
        <v>80</v>
      </c>
      <c r="C168" s="28"/>
      <c r="D168" s="49" t="s">
        <v>966</v>
      </c>
      <c r="E168" s="28" t="s">
        <v>75</v>
      </c>
      <c r="F168" s="28"/>
      <c r="G168" s="49" t="s">
        <v>839</v>
      </c>
      <c r="H168" s="49" t="s">
        <v>1218</v>
      </c>
      <c r="I168" s="15"/>
      <c r="J168" s="28"/>
      <c r="K168" s="49" t="s">
        <v>666</v>
      </c>
      <c r="L168" s="15"/>
      <c r="M168" s="49" t="s">
        <v>248</v>
      </c>
      <c r="N168" s="50" t="s">
        <v>540</v>
      </c>
      <c r="O168" s="42"/>
      <c r="P168" s="43"/>
      <c r="Q168" s="15"/>
      <c r="R168" s="15"/>
      <c r="S168" s="15"/>
      <c r="T168" s="44"/>
      <c r="U168" s="15"/>
      <c r="V168" s="15"/>
      <c r="W168" s="15"/>
      <c r="X168" s="15"/>
    </row>
    <row r="169" spans="1:24" ht="90" x14ac:dyDescent="0.25">
      <c r="A169" s="27" t="s">
        <v>24</v>
      </c>
      <c r="B169" s="28" t="s">
        <v>80</v>
      </c>
      <c r="C169" s="28"/>
      <c r="D169" s="49" t="s">
        <v>1057</v>
      </c>
      <c r="E169" s="28" t="s">
        <v>75</v>
      </c>
      <c r="F169" s="28"/>
      <c r="G169" s="49" t="s">
        <v>840</v>
      </c>
      <c r="H169" s="49"/>
      <c r="I169" s="15"/>
      <c r="J169" s="28"/>
      <c r="K169" s="49" t="s">
        <v>666</v>
      </c>
      <c r="L169" s="15"/>
      <c r="M169" s="49" t="s">
        <v>249</v>
      </c>
      <c r="N169" s="50" t="s">
        <v>541</v>
      </c>
      <c r="O169" s="42"/>
      <c r="P169" s="43"/>
      <c r="Q169" s="15"/>
      <c r="R169" s="15"/>
      <c r="S169" s="15"/>
      <c r="T169" s="44"/>
      <c r="U169" s="15"/>
      <c r="V169" s="15"/>
      <c r="W169" s="15"/>
      <c r="X169" s="15"/>
    </row>
    <row r="170" spans="1:24" ht="75" x14ac:dyDescent="0.25">
      <c r="A170" s="27" t="s">
        <v>24</v>
      </c>
      <c r="B170" s="28" t="s">
        <v>80</v>
      </c>
      <c r="C170" s="28"/>
      <c r="D170" s="49" t="s">
        <v>996</v>
      </c>
      <c r="E170" s="28" t="s">
        <v>75</v>
      </c>
      <c r="F170" s="28"/>
      <c r="G170" s="49" t="s">
        <v>841</v>
      </c>
      <c r="H170" s="49"/>
      <c r="I170" s="15"/>
      <c r="J170" s="28"/>
      <c r="K170" s="49" t="s">
        <v>666</v>
      </c>
      <c r="L170" s="15"/>
      <c r="M170" s="49" t="s">
        <v>250</v>
      </c>
      <c r="N170" s="50" t="s">
        <v>542</v>
      </c>
      <c r="O170" s="42"/>
      <c r="P170" s="43"/>
      <c r="Q170" s="15"/>
      <c r="R170" s="15"/>
      <c r="S170" s="15"/>
      <c r="T170" s="44"/>
      <c r="U170" s="15"/>
      <c r="V170" s="15"/>
      <c r="W170" s="15"/>
      <c r="X170" s="15"/>
    </row>
    <row r="171" spans="1:24" ht="75" x14ac:dyDescent="0.25">
      <c r="A171" s="27" t="s">
        <v>24</v>
      </c>
      <c r="B171" s="28" t="s">
        <v>80</v>
      </c>
      <c r="C171" s="28"/>
      <c r="D171" s="49" t="s">
        <v>1104</v>
      </c>
      <c r="E171" s="15"/>
      <c r="F171" s="28"/>
      <c r="G171" s="49" t="s">
        <v>842</v>
      </c>
      <c r="H171" s="49" t="s">
        <v>1213</v>
      </c>
      <c r="I171" s="15"/>
      <c r="J171" s="28"/>
      <c r="K171" s="49" t="s">
        <v>670</v>
      </c>
      <c r="L171" s="15"/>
      <c r="M171" s="49" t="s">
        <v>251</v>
      </c>
      <c r="N171" s="50" t="s">
        <v>543</v>
      </c>
      <c r="O171" s="42"/>
      <c r="P171" s="43"/>
      <c r="Q171" s="15"/>
      <c r="R171" s="15"/>
      <c r="S171" s="15"/>
      <c r="T171" s="44"/>
      <c r="U171" s="15"/>
      <c r="V171" s="15"/>
      <c r="W171" s="15"/>
      <c r="X171" s="15"/>
    </row>
    <row r="172" spans="1:24" ht="60" x14ac:dyDescent="0.25">
      <c r="A172" s="27" t="s">
        <v>24</v>
      </c>
      <c r="B172" s="28" t="s">
        <v>80</v>
      </c>
      <c r="C172" s="28"/>
      <c r="D172" s="49" t="s">
        <v>1105</v>
      </c>
      <c r="E172" s="28" t="s">
        <v>75</v>
      </c>
      <c r="F172" s="28"/>
      <c r="G172" s="49" t="s">
        <v>843</v>
      </c>
      <c r="H172" s="49" t="s">
        <v>1246</v>
      </c>
      <c r="I172" s="15"/>
      <c r="J172" s="28"/>
      <c r="K172" s="49" t="s">
        <v>671</v>
      </c>
      <c r="L172" s="15"/>
      <c r="M172" s="49" t="s">
        <v>252</v>
      </c>
      <c r="N172" s="50" t="s">
        <v>544</v>
      </c>
      <c r="O172" s="42"/>
      <c r="P172" s="43"/>
      <c r="Q172" s="15"/>
      <c r="R172" s="15"/>
      <c r="S172" s="15"/>
      <c r="T172" s="44"/>
      <c r="U172" s="15"/>
      <c r="V172" s="15"/>
      <c r="W172" s="15"/>
      <c r="X172" s="15"/>
    </row>
    <row r="173" spans="1:24" ht="60" x14ac:dyDescent="0.25">
      <c r="A173" s="27" t="s">
        <v>24</v>
      </c>
      <c r="B173" s="28" t="s">
        <v>80</v>
      </c>
      <c r="C173" s="28"/>
      <c r="D173" s="49" t="s">
        <v>1106</v>
      </c>
      <c r="E173" s="28" t="s">
        <v>75</v>
      </c>
      <c r="F173" s="28"/>
      <c r="G173" s="49" t="s">
        <v>844</v>
      </c>
      <c r="H173" s="49" t="s">
        <v>1199</v>
      </c>
      <c r="I173" s="15"/>
      <c r="J173" s="28"/>
      <c r="K173" s="49" t="s">
        <v>666</v>
      </c>
      <c r="L173" s="15"/>
      <c r="M173" s="49" t="s">
        <v>253</v>
      </c>
      <c r="N173" s="50" t="s">
        <v>545</v>
      </c>
      <c r="O173" s="42"/>
      <c r="P173" s="43"/>
      <c r="Q173" s="15"/>
      <c r="R173" s="15"/>
      <c r="S173" s="15"/>
      <c r="T173" s="44"/>
      <c r="U173" s="15"/>
      <c r="V173" s="15"/>
      <c r="W173" s="15"/>
      <c r="X173" s="15"/>
    </row>
    <row r="174" spans="1:24" ht="45" x14ac:dyDescent="0.25">
      <c r="A174" s="27" t="s">
        <v>24</v>
      </c>
      <c r="B174" s="28" t="s">
        <v>80</v>
      </c>
      <c r="C174" s="28"/>
      <c r="D174" s="49" t="s">
        <v>990</v>
      </c>
      <c r="E174" s="28" t="s">
        <v>41</v>
      </c>
      <c r="F174" s="28"/>
      <c r="G174" s="49" t="s">
        <v>845</v>
      </c>
      <c r="H174" s="49" t="s">
        <v>1206</v>
      </c>
      <c r="I174" s="15"/>
      <c r="J174" s="28"/>
      <c r="K174" s="49" t="s">
        <v>666</v>
      </c>
      <c r="L174" s="15"/>
      <c r="M174" s="49" t="s">
        <v>254</v>
      </c>
      <c r="N174" s="50" t="s">
        <v>546</v>
      </c>
      <c r="O174" s="42"/>
      <c r="P174" s="43"/>
      <c r="Q174" s="15"/>
      <c r="R174" s="15"/>
      <c r="S174" s="15"/>
      <c r="T174" s="44"/>
      <c r="U174" s="15"/>
      <c r="V174" s="15"/>
      <c r="W174" s="15"/>
      <c r="X174" s="15"/>
    </row>
    <row r="175" spans="1:24" ht="75" x14ac:dyDescent="0.25">
      <c r="A175" s="27" t="s">
        <v>24</v>
      </c>
      <c r="B175" s="38" t="s">
        <v>1251</v>
      </c>
      <c r="C175" s="28"/>
      <c r="D175" s="49" t="s">
        <v>1107</v>
      </c>
      <c r="E175" s="15"/>
      <c r="F175" s="28"/>
      <c r="G175" s="49" t="s">
        <v>846</v>
      </c>
      <c r="H175" s="49" t="s">
        <v>1219</v>
      </c>
      <c r="I175" s="15"/>
      <c r="J175" s="28"/>
      <c r="K175" s="49" t="s">
        <v>675</v>
      </c>
      <c r="L175" s="15"/>
      <c r="M175" s="49" t="s">
        <v>255</v>
      </c>
      <c r="N175" s="50" t="s">
        <v>547</v>
      </c>
      <c r="O175" s="42"/>
      <c r="P175" s="43"/>
      <c r="Q175" s="15"/>
      <c r="R175" s="15"/>
      <c r="S175" s="15"/>
      <c r="T175" s="44"/>
      <c r="U175" s="15"/>
      <c r="V175" s="15"/>
      <c r="W175" s="15"/>
      <c r="X175" s="15"/>
    </row>
    <row r="176" spans="1:24" ht="45" x14ac:dyDescent="0.25">
      <c r="A176" s="27" t="s">
        <v>24</v>
      </c>
      <c r="B176" s="28" t="s">
        <v>80</v>
      </c>
      <c r="C176" s="28"/>
      <c r="D176" s="49" t="s">
        <v>1108</v>
      </c>
      <c r="E176" s="28" t="s">
        <v>41</v>
      </c>
      <c r="F176" s="28"/>
      <c r="G176" s="49" t="s">
        <v>847</v>
      </c>
      <c r="H176" s="49" t="s">
        <v>1201</v>
      </c>
      <c r="I176" s="15"/>
      <c r="J176" s="28"/>
      <c r="K176" s="49" t="s">
        <v>667</v>
      </c>
      <c r="L176" s="15"/>
      <c r="M176" s="49" t="s">
        <v>256</v>
      </c>
      <c r="N176" s="50" t="s">
        <v>548</v>
      </c>
      <c r="O176" s="42"/>
      <c r="P176" s="43"/>
      <c r="Q176" s="15"/>
      <c r="R176" s="15"/>
      <c r="S176" s="15"/>
      <c r="T176" s="44"/>
      <c r="U176" s="15"/>
      <c r="V176" s="15"/>
      <c r="W176" s="15"/>
      <c r="X176" s="15"/>
    </row>
    <row r="177" spans="1:24" ht="60" x14ac:dyDescent="0.25">
      <c r="A177" s="27" t="s">
        <v>24</v>
      </c>
      <c r="B177" s="28" t="s">
        <v>80</v>
      </c>
      <c r="C177" s="28"/>
      <c r="D177" s="49" t="s">
        <v>980</v>
      </c>
      <c r="E177" s="28" t="s">
        <v>75</v>
      </c>
      <c r="F177" s="28"/>
      <c r="G177" s="49" t="s">
        <v>848</v>
      </c>
      <c r="H177" s="49" t="s">
        <v>1238</v>
      </c>
      <c r="I177" s="15"/>
      <c r="J177" s="28"/>
      <c r="K177" s="49" t="s">
        <v>670</v>
      </c>
      <c r="L177" s="15"/>
      <c r="M177" s="49" t="s">
        <v>257</v>
      </c>
      <c r="N177" s="50" t="s">
        <v>549</v>
      </c>
      <c r="O177" s="42"/>
      <c r="P177" s="43"/>
      <c r="Q177" s="15"/>
      <c r="R177" s="15"/>
      <c r="S177" s="15"/>
      <c r="T177" s="44"/>
      <c r="U177" s="15"/>
      <c r="V177" s="15"/>
      <c r="W177" s="15"/>
      <c r="X177" s="15"/>
    </row>
    <row r="178" spans="1:24" ht="60" x14ac:dyDescent="0.25">
      <c r="A178" s="27" t="s">
        <v>24</v>
      </c>
      <c r="B178" s="28" t="s">
        <v>80</v>
      </c>
      <c r="C178" s="28"/>
      <c r="D178" s="49" t="s">
        <v>1109</v>
      </c>
      <c r="E178" s="28" t="s">
        <v>75</v>
      </c>
      <c r="F178" s="28"/>
      <c r="G178" s="49" t="s">
        <v>849</v>
      </c>
      <c r="H178" s="49" t="s">
        <v>1233</v>
      </c>
      <c r="I178" s="15"/>
      <c r="J178" s="28"/>
      <c r="K178" s="49" t="s">
        <v>671</v>
      </c>
      <c r="L178" s="15"/>
      <c r="M178" s="49" t="s">
        <v>258</v>
      </c>
      <c r="N178" s="50" t="s">
        <v>550</v>
      </c>
      <c r="O178" s="42"/>
      <c r="P178" s="43"/>
      <c r="Q178" s="15"/>
      <c r="R178" s="15"/>
      <c r="S178" s="15"/>
      <c r="T178" s="44"/>
      <c r="U178" s="15"/>
      <c r="V178" s="15"/>
      <c r="W178" s="15"/>
      <c r="X178" s="15"/>
    </row>
    <row r="179" spans="1:24" ht="90" x14ac:dyDescent="0.25">
      <c r="A179" s="27" t="s">
        <v>24</v>
      </c>
      <c r="B179" s="28" t="s">
        <v>80</v>
      </c>
      <c r="C179" s="28"/>
      <c r="D179" s="49" t="s">
        <v>1110</v>
      </c>
      <c r="E179" s="28" t="s">
        <v>75</v>
      </c>
      <c r="F179" s="28"/>
      <c r="G179" s="49" t="s">
        <v>850</v>
      </c>
      <c r="H179" s="49" t="s">
        <v>1199</v>
      </c>
      <c r="I179" s="15"/>
      <c r="J179" s="28"/>
      <c r="K179" s="49" t="s">
        <v>666</v>
      </c>
      <c r="L179" s="15"/>
      <c r="M179" s="49" t="s">
        <v>259</v>
      </c>
      <c r="N179" s="50" t="s">
        <v>551</v>
      </c>
      <c r="O179" s="42"/>
      <c r="P179" s="43"/>
      <c r="Q179" s="15"/>
      <c r="R179" s="15"/>
      <c r="S179" s="15"/>
      <c r="T179" s="44"/>
      <c r="U179" s="15"/>
      <c r="V179" s="15"/>
      <c r="W179" s="15"/>
      <c r="X179" s="15"/>
    </row>
    <row r="180" spans="1:24" ht="60" x14ac:dyDescent="0.25">
      <c r="A180" s="27" t="s">
        <v>24</v>
      </c>
      <c r="B180" s="28" t="s">
        <v>80</v>
      </c>
      <c r="C180" s="28"/>
      <c r="D180" s="49" t="s">
        <v>1018</v>
      </c>
      <c r="E180" s="28" t="s">
        <v>75</v>
      </c>
      <c r="F180" s="28"/>
      <c r="G180" s="49" t="s">
        <v>851</v>
      </c>
      <c r="H180" s="49" t="s">
        <v>1237</v>
      </c>
      <c r="I180" s="15"/>
      <c r="J180" s="28"/>
      <c r="K180" s="49" t="s">
        <v>666</v>
      </c>
      <c r="L180" s="15"/>
      <c r="M180" s="49" t="s">
        <v>260</v>
      </c>
      <c r="N180" s="50" t="s">
        <v>552</v>
      </c>
      <c r="O180" s="42"/>
      <c r="P180" s="43"/>
      <c r="Q180" s="15"/>
      <c r="R180" s="15"/>
      <c r="S180" s="15"/>
      <c r="T180" s="44"/>
      <c r="U180" s="15"/>
      <c r="V180" s="15"/>
      <c r="W180" s="15"/>
      <c r="X180" s="15"/>
    </row>
    <row r="181" spans="1:24" ht="60" x14ac:dyDescent="0.25">
      <c r="A181" s="27" t="s">
        <v>24</v>
      </c>
      <c r="B181" s="28" t="s">
        <v>80</v>
      </c>
      <c r="C181" s="28"/>
      <c r="D181" s="49" t="s">
        <v>1053</v>
      </c>
      <c r="E181" s="28" t="s">
        <v>75</v>
      </c>
      <c r="F181" s="28"/>
      <c r="G181" s="49" t="s">
        <v>852</v>
      </c>
      <c r="H181" s="49" t="s">
        <v>1208</v>
      </c>
      <c r="I181" s="15"/>
      <c r="J181" s="28"/>
      <c r="K181" s="49" t="s">
        <v>667</v>
      </c>
      <c r="L181" s="15"/>
      <c r="M181" s="49" t="s">
        <v>261</v>
      </c>
      <c r="N181" s="50" t="s">
        <v>553</v>
      </c>
      <c r="O181" s="42"/>
      <c r="P181" s="43"/>
      <c r="Q181" s="15"/>
      <c r="R181" s="15"/>
      <c r="S181" s="15"/>
      <c r="T181" s="44"/>
      <c r="U181" s="15"/>
      <c r="V181" s="15"/>
      <c r="W181" s="15"/>
      <c r="X181" s="15"/>
    </row>
    <row r="182" spans="1:24" ht="75" x14ac:dyDescent="0.25">
      <c r="A182" s="27" t="s">
        <v>1248</v>
      </c>
      <c r="B182" s="28" t="s">
        <v>1249</v>
      </c>
      <c r="C182" s="28"/>
      <c r="D182" s="49" t="s">
        <v>1111</v>
      </c>
      <c r="E182" s="28" t="s">
        <v>75</v>
      </c>
      <c r="F182" s="28"/>
      <c r="G182" s="49" t="s">
        <v>853</v>
      </c>
      <c r="H182" s="49" t="s">
        <v>1241</v>
      </c>
      <c r="I182" s="15"/>
      <c r="J182" s="28"/>
      <c r="K182" s="49" t="s">
        <v>666</v>
      </c>
      <c r="L182" s="15"/>
      <c r="M182" s="49" t="s">
        <v>262</v>
      </c>
      <c r="N182" s="50" t="s">
        <v>554</v>
      </c>
      <c r="O182" s="42"/>
      <c r="P182" s="43"/>
      <c r="Q182" s="15"/>
      <c r="R182" s="15"/>
      <c r="S182" s="15"/>
      <c r="T182" s="44"/>
      <c r="U182" s="15"/>
      <c r="V182" s="15"/>
      <c r="W182" s="15"/>
      <c r="X182" s="15"/>
    </row>
    <row r="183" spans="1:24" ht="90" x14ac:dyDescent="0.25">
      <c r="A183" s="27" t="s">
        <v>1248</v>
      </c>
      <c r="B183" s="27" t="s">
        <v>1250</v>
      </c>
      <c r="C183" s="28"/>
      <c r="D183" s="49" t="s">
        <v>1112</v>
      </c>
      <c r="E183" s="28" t="s">
        <v>75</v>
      </c>
      <c r="F183" s="28"/>
      <c r="G183" s="49" t="s">
        <v>854</v>
      </c>
      <c r="H183" s="49" t="s">
        <v>1238</v>
      </c>
      <c r="I183" s="15"/>
      <c r="J183" s="28"/>
      <c r="K183" s="49" t="s">
        <v>670</v>
      </c>
      <c r="L183" s="15"/>
      <c r="M183" s="49" t="s">
        <v>263</v>
      </c>
      <c r="N183" s="50" t="s">
        <v>555</v>
      </c>
      <c r="O183" s="42"/>
      <c r="P183" s="43"/>
      <c r="Q183" s="15"/>
      <c r="R183" s="15"/>
      <c r="S183" s="15"/>
      <c r="T183" s="44"/>
      <c r="U183" s="15"/>
      <c r="V183" s="15"/>
      <c r="W183" s="15"/>
      <c r="X183" s="15"/>
    </row>
    <row r="184" spans="1:24" ht="45" x14ac:dyDescent="0.25">
      <c r="A184" s="27" t="s">
        <v>24</v>
      </c>
      <c r="B184" s="28" t="s">
        <v>80</v>
      </c>
      <c r="C184" s="28"/>
      <c r="D184" s="49" t="s">
        <v>1113</v>
      </c>
      <c r="E184" s="28" t="s">
        <v>41</v>
      </c>
      <c r="F184" s="28"/>
      <c r="G184" s="49" t="s">
        <v>855</v>
      </c>
      <c r="H184" s="49" t="s">
        <v>1237</v>
      </c>
      <c r="I184" s="15"/>
      <c r="J184" s="28"/>
      <c r="K184" s="49" t="s">
        <v>666</v>
      </c>
      <c r="L184" s="15"/>
      <c r="M184" s="49" t="s">
        <v>264</v>
      </c>
      <c r="N184" s="50" t="s">
        <v>556</v>
      </c>
      <c r="O184" s="42"/>
      <c r="P184" s="43"/>
      <c r="Q184" s="15"/>
      <c r="R184" s="15"/>
      <c r="S184" s="15"/>
      <c r="T184" s="44"/>
      <c r="U184" s="15"/>
      <c r="V184" s="15"/>
      <c r="W184" s="15"/>
      <c r="X184" s="15"/>
    </row>
    <row r="185" spans="1:24" ht="60" x14ac:dyDescent="0.25">
      <c r="A185" s="27" t="s">
        <v>24</v>
      </c>
      <c r="B185" s="28" t="s">
        <v>80</v>
      </c>
      <c r="C185" s="28"/>
      <c r="D185" s="49" t="s">
        <v>1114</v>
      </c>
      <c r="E185" s="28" t="s">
        <v>75</v>
      </c>
      <c r="F185" s="28"/>
      <c r="G185" s="49" t="s">
        <v>856</v>
      </c>
      <c r="H185" s="49" t="s">
        <v>1206</v>
      </c>
      <c r="I185" s="15"/>
      <c r="J185" s="28"/>
      <c r="K185" s="49" t="s">
        <v>670</v>
      </c>
      <c r="L185" s="15"/>
      <c r="M185" s="49" t="s">
        <v>265</v>
      </c>
      <c r="N185" s="50" t="s">
        <v>557</v>
      </c>
      <c r="O185" s="42"/>
      <c r="P185" s="43"/>
      <c r="Q185" s="15"/>
      <c r="R185" s="15"/>
      <c r="S185" s="15"/>
      <c r="T185" s="44"/>
      <c r="U185" s="15"/>
      <c r="V185" s="15"/>
      <c r="W185" s="15"/>
      <c r="X185" s="15"/>
    </row>
    <row r="186" spans="1:24" ht="45" x14ac:dyDescent="0.25">
      <c r="A186" s="27" t="s">
        <v>24</v>
      </c>
      <c r="B186" s="28" t="s">
        <v>80</v>
      </c>
      <c r="C186" s="28"/>
      <c r="D186" s="49" t="s">
        <v>1115</v>
      </c>
      <c r="E186" s="15"/>
      <c r="F186" s="28"/>
      <c r="G186" s="49" t="s">
        <v>857</v>
      </c>
      <c r="H186" s="49" t="s">
        <v>1213</v>
      </c>
      <c r="I186" s="15"/>
      <c r="J186" s="28"/>
      <c r="K186" s="49" t="s">
        <v>670</v>
      </c>
      <c r="L186" s="15"/>
      <c r="M186" s="49" t="s">
        <v>266</v>
      </c>
      <c r="N186" s="50" t="s">
        <v>558</v>
      </c>
      <c r="O186" s="42"/>
      <c r="P186" s="43"/>
      <c r="Q186" s="15"/>
      <c r="R186" s="15"/>
      <c r="S186" s="15"/>
      <c r="T186" s="44"/>
      <c r="U186" s="15"/>
      <c r="V186" s="15"/>
      <c r="W186" s="15"/>
      <c r="X186" s="15"/>
    </row>
    <row r="187" spans="1:24" ht="90" x14ac:dyDescent="0.25">
      <c r="A187" s="27" t="s">
        <v>24</v>
      </c>
      <c r="B187" s="28" t="s">
        <v>80</v>
      </c>
      <c r="C187" s="28"/>
      <c r="D187" s="49" t="s">
        <v>1116</v>
      </c>
      <c r="E187" s="15"/>
      <c r="F187" s="28"/>
      <c r="G187" s="49" t="s">
        <v>858</v>
      </c>
      <c r="H187" s="49" t="s">
        <v>1238</v>
      </c>
      <c r="I187" s="15"/>
      <c r="J187" s="28"/>
      <c r="K187" s="49" t="s">
        <v>666</v>
      </c>
      <c r="L187" s="15"/>
      <c r="M187" s="49" t="s">
        <v>267</v>
      </c>
      <c r="N187" s="50" t="s">
        <v>559</v>
      </c>
      <c r="O187" s="42"/>
      <c r="P187" s="43"/>
      <c r="Q187" s="15"/>
      <c r="R187" s="15"/>
      <c r="S187" s="15"/>
      <c r="T187" s="44"/>
      <c r="U187" s="15"/>
      <c r="V187" s="15"/>
      <c r="W187" s="15"/>
      <c r="X187" s="15"/>
    </row>
    <row r="188" spans="1:24" ht="60" x14ac:dyDescent="0.25">
      <c r="A188" s="27" t="s">
        <v>1248</v>
      </c>
      <c r="B188" s="27" t="s">
        <v>1250</v>
      </c>
      <c r="C188" s="28"/>
      <c r="D188" s="49" t="s">
        <v>1117</v>
      </c>
      <c r="E188" s="28" t="s">
        <v>75</v>
      </c>
      <c r="F188" s="28"/>
      <c r="G188" s="49" t="s">
        <v>859</v>
      </c>
      <c r="H188" s="49" t="s">
        <v>1233</v>
      </c>
      <c r="I188" s="15"/>
      <c r="J188" s="28"/>
      <c r="K188" s="49" t="s">
        <v>671</v>
      </c>
      <c r="L188" s="15"/>
      <c r="M188" s="49" t="s">
        <v>268</v>
      </c>
      <c r="N188" s="50" t="s">
        <v>560</v>
      </c>
      <c r="O188" s="42"/>
      <c r="P188" s="43"/>
      <c r="Q188" s="15"/>
      <c r="R188" s="15"/>
      <c r="S188" s="15"/>
      <c r="T188" s="44"/>
      <c r="U188" s="15"/>
      <c r="V188" s="15"/>
      <c r="W188" s="15"/>
      <c r="X188" s="15"/>
    </row>
    <row r="189" spans="1:24" ht="60" x14ac:dyDescent="0.25">
      <c r="A189" s="27" t="s">
        <v>24</v>
      </c>
      <c r="B189" s="28" t="s">
        <v>80</v>
      </c>
      <c r="C189" s="28"/>
      <c r="D189" s="49" t="s">
        <v>1118</v>
      </c>
      <c r="E189" s="15"/>
      <c r="F189" s="28"/>
      <c r="G189" s="49" t="s">
        <v>860</v>
      </c>
      <c r="H189" s="49" t="s">
        <v>1229</v>
      </c>
      <c r="I189" s="15"/>
      <c r="J189" s="28"/>
      <c r="K189" s="49" t="s">
        <v>666</v>
      </c>
      <c r="L189" s="15"/>
      <c r="M189" s="49" t="s">
        <v>269</v>
      </c>
      <c r="N189" s="50" t="s">
        <v>561</v>
      </c>
      <c r="O189" s="42"/>
      <c r="P189" s="43"/>
      <c r="Q189" s="15"/>
      <c r="R189" s="15"/>
      <c r="S189" s="15"/>
      <c r="T189" s="44"/>
      <c r="U189" s="15"/>
      <c r="V189" s="15"/>
      <c r="W189" s="15"/>
      <c r="X189" s="15"/>
    </row>
    <row r="190" spans="1:24" ht="60" x14ac:dyDescent="0.25">
      <c r="A190" s="27" t="s">
        <v>24</v>
      </c>
      <c r="B190" s="28" t="s">
        <v>80</v>
      </c>
      <c r="C190" s="28"/>
      <c r="D190" s="49" t="s">
        <v>1103</v>
      </c>
      <c r="E190" s="28" t="s">
        <v>75</v>
      </c>
      <c r="F190" s="28"/>
      <c r="G190" s="49" t="s">
        <v>861</v>
      </c>
      <c r="H190" s="49" t="s">
        <v>1233</v>
      </c>
      <c r="I190" s="15"/>
      <c r="J190" s="28"/>
      <c r="K190" s="49" t="s">
        <v>671</v>
      </c>
      <c r="L190" s="15"/>
      <c r="M190" s="49" t="s">
        <v>270</v>
      </c>
      <c r="N190" s="50" t="s">
        <v>562</v>
      </c>
      <c r="O190" s="42"/>
      <c r="P190" s="43"/>
      <c r="Q190" s="15"/>
      <c r="R190" s="15"/>
      <c r="S190" s="15"/>
      <c r="T190" s="44"/>
      <c r="U190" s="15"/>
      <c r="V190" s="15"/>
      <c r="W190" s="15"/>
      <c r="X190" s="15"/>
    </row>
    <row r="191" spans="1:24" ht="60" x14ac:dyDescent="0.25">
      <c r="A191" s="27" t="s">
        <v>24</v>
      </c>
      <c r="B191" s="28" t="s">
        <v>80</v>
      </c>
      <c r="C191" s="28"/>
      <c r="D191" s="49" t="s">
        <v>1103</v>
      </c>
      <c r="E191" s="28" t="s">
        <v>75</v>
      </c>
      <c r="F191" s="28"/>
      <c r="G191" s="49" t="s">
        <v>861</v>
      </c>
      <c r="H191" s="49" t="s">
        <v>1233</v>
      </c>
      <c r="J191" s="28"/>
      <c r="K191" s="49" t="s">
        <v>671</v>
      </c>
      <c r="M191" s="49" t="s">
        <v>271</v>
      </c>
      <c r="N191" s="50" t="s">
        <v>563</v>
      </c>
    </row>
    <row r="192" spans="1:24" ht="120" x14ac:dyDescent="0.25">
      <c r="A192" s="27" t="s">
        <v>24</v>
      </c>
      <c r="B192" s="28" t="s">
        <v>80</v>
      </c>
      <c r="C192" s="28"/>
      <c r="D192" s="49" t="s">
        <v>1119</v>
      </c>
      <c r="E192" s="28" t="s">
        <v>75</v>
      </c>
      <c r="F192" s="28"/>
      <c r="G192" s="49" t="s">
        <v>862</v>
      </c>
      <c r="H192" s="49" t="s">
        <v>1206</v>
      </c>
      <c r="J192" s="28"/>
      <c r="K192" s="49" t="s">
        <v>670</v>
      </c>
      <c r="M192" s="49" t="s">
        <v>272</v>
      </c>
      <c r="N192" s="50" t="s">
        <v>564</v>
      </c>
    </row>
    <row r="193" spans="1:14" ht="75" x14ac:dyDescent="0.25">
      <c r="A193" s="27" t="s">
        <v>24</v>
      </c>
      <c r="B193" s="28" t="s">
        <v>80</v>
      </c>
      <c r="C193" s="28"/>
      <c r="D193" s="49" t="s">
        <v>1120</v>
      </c>
      <c r="E193" s="28" t="s">
        <v>75</v>
      </c>
      <c r="F193" s="28"/>
      <c r="G193" s="49" t="s">
        <v>863</v>
      </c>
      <c r="H193" s="49" t="s">
        <v>1237</v>
      </c>
      <c r="J193" s="28"/>
      <c r="K193" s="49" t="s">
        <v>666</v>
      </c>
      <c r="M193" s="49" t="s">
        <v>273</v>
      </c>
      <c r="N193" s="50" t="s">
        <v>565</v>
      </c>
    </row>
    <row r="194" spans="1:14" ht="45" x14ac:dyDescent="0.25">
      <c r="A194" s="27" t="s">
        <v>24</v>
      </c>
      <c r="B194" s="28" t="s">
        <v>80</v>
      </c>
      <c r="C194" s="28"/>
      <c r="D194" s="49" t="s">
        <v>990</v>
      </c>
      <c r="E194" s="28" t="s">
        <v>41</v>
      </c>
      <c r="F194" s="28"/>
      <c r="G194" s="49" t="s">
        <v>864</v>
      </c>
      <c r="H194" s="49" t="s">
        <v>1206</v>
      </c>
      <c r="J194" s="28"/>
      <c r="K194" s="49" t="s">
        <v>670</v>
      </c>
      <c r="M194" s="49" t="s">
        <v>274</v>
      </c>
      <c r="N194" s="50" t="s">
        <v>566</v>
      </c>
    </row>
    <row r="195" spans="1:14" ht="45" x14ac:dyDescent="0.25">
      <c r="A195" s="27" t="s">
        <v>24</v>
      </c>
      <c r="B195" s="28" t="s">
        <v>80</v>
      </c>
      <c r="C195" s="28"/>
      <c r="D195" s="49" t="s">
        <v>1121</v>
      </c>
      <c r="F195" s="28"/>
      <c r="G195" s="49" t="s">
        <v>865</v>
      </c>
      <c r="H195" s="49" t="s">
        <v>1247</v>
      </c>
      <c r="J195" s="28"/>
      <c r="K195" s="49" t="s">
        <v>671</v>
      </c>
      <c r="M195" s="49" t="s">
        <v>275</v>
      </c>
      <c r="N195" s="50" t="s">
        <v>567</v>
      </c>
    </row>
    <row r="196" spans="1:14" ht="75" x14ac:dyDescent="0.25">
      <c r="A196" s="27" t="s">
        <v>24</v>
      </c>
      <c r="B196" s="28" t="s">
        <v>80</v>
      </c>
      <c r="C196" s="28"/>
      <c r="D196" s="49" t="s">
        <v>1122</v>
      </c>
      <c r="E196" s="28" t="s">
        <v>75</v>
      </c>
      <c r="F196" s="28"/>
      <c r="G196" s="49" t="s">
        <v>866</v>
      </c>
      <c r="H196" s="49" t="s">
        <v>1205</v>
      </c>
      <c r="J196" s="28"/>
      <c r="K196" s="49" t="s">
        <v>666</v>
      </c>
      <c r="M196" s="49" t="s">
        <v>276</v>
      </c>
      <c r="N196" s="50" t="s">
        <v>568</v>
      </c>
    </row>
    <row r="197" spans="1:14" ht="45" x14ac:dyDescent="0.25">
      <c r="A197" s="27" t="s">
        <v>1248</v>
      </c>
      <c r="B197" s="27" t="s">
        <v>1250</v>
      </c>
      <c r="C197" s="28"/>
      <c r="D197" s="49" t="s">
        <v>1123</v>
      </c>
      <c r="F197" s="28"/>
      <c r="G197" s="49" t="s">
        <v>867</v>
      </c>
      <c r="H197" s="49" t="s">
        <v>1236</v>
      </c>
      <c r="J197" s="28"/>
      <c r="K197" s="49" t="s">
        <v>671</v>
      </c>
      <c r="M197" s="49" t="s">
        <v>277</v>
      </c>
      <c r="N197" s="50" t="s">
        <v>569</v>
      </c>
    </row>
    <row r="198" spans="1:14" ht="45" x14ac:dyDescent="0.25">
      <c r="A198" s="27" t="s">
        <v>24</v>
      </c>
      <c r="B198" s="28" t="s">
        <v>80</v>
      </c>
      <c r="C198" s="28"/>
      <c r="D198" s="49" t="s">
        <v>1124</v>
      </c>
      <c r="F198" s="28"/>
      <c r="G198" s="49" t="s">
        <v>868</v>
      </c>
      <c r="H198" s="49" t="s">
        <v>1238</v>
      </c>
      <c r="J198" s="28"/>
      <c r="K198" s="49" t="s">
        <v>666</v>
      </c>
      <c r="M198" s="49" t="s">
        <v>278</v>
      </c>
      <c r="N198" s="50" t="s">
        <v>570</v>
      </c>
    </row>
    <row r="199" spans="1:14" ht="45" x14ac:dyDescent="0.25">
      <c r="A199" s="27" t="s">
        <v>24</v>
      </c>
      <c r="B199" s="28" t="s">
        <v>80</v>
      </c>
      <c r="C199" s="28"/>
      <c r="D199" s="49" t="s">
        <v>1125</v>
      </c>
      <c r="F199" s="28"/>
      <c r="G199" s="49" t="s">
        <v>869</v>
      </c>
      <c r="H199" s="49" t="s">
        <v>1232</v>
      </c>
      <c r="J199" s="28"/>
      <c r="K199" s="49" t="s">
        <v>666</v>
      </c>
      <c r="M199" s="49" t="s">
        <v>279</v>
      </c>
      <c r="N199" s="50" t="s">
        <v>571</v>
      </c>
    </row>
    <row r="200" spans="1:14" ht="75" x14ac:dyDescent="0.25">
      <c r="A200" s="27" t="s">
        <v>24</v>
      </c>
      <c r="B200" s="28" t="s">
        <v>80</v>
      </c>
      <c r="C200" s="28"/>
      <c r="D200" s="49" t="s">
        <v>1126</v>
      </c>
      <c r="E200" s="28" t="s">
        <v>75</v>
      </c>
      <c r="F200" s="28"/>
      <c r="G200" s="49" t="s">
        <v>870</v>
      </c>
      <c r="H200" s="49" t="s">
        <v>1220</v>
      </c>
      <c r="J200" s="28"/>
      <c r="K200" s="49" t="s">
        <v>670</v>
      </c>
      <c r="M200" s="49" t="s">
        <v>280</v>
      </c>
      <c r="N200" s="50" t="s">
        <v>572</v>
      </c>
    </row>
    <row r="201" spans="1:14" ht="45" x14ac:dyDescent="0.25">
      <c r="A201" s="27" t="s">
        <v>24</v>
      </c>
      <c r="B201" s="28" t="s">
        <v>80</v>
      </c>
      <c r="C201" s="28"/>
      <c r="D201" s="49" t="s">
        <v>1127</v>
      </c>
      <c r="F201" s="28"/>
      <c r="G201" s="49" t="s">
        <v>871</v>
      </c>
      <c r="H201" s="49" t="s">
        <v>1205</v>
      </c>
      <c r="J201" s="28"/>
      <c r="K201" s="49" t="s">
        <v>670</v>
      </c>
      <c r="M201" s="49" t="s">
        <v>281</v>
      </c>
      <c r="N201" s="50" t="s">
        <v>573</v>
      </c>
    </row>
    <row r="202" spans="1:14" ht="45" x14ac:dyDescent="0.25">
      <c r="A202" s="27" t="s">
        <v>24</v>
      </c>
      <c r="B202" s="28" t="s">
        <v>80</v>
      </c>
      <c r="C202" s="28"/>
      <c r="D202" s="49" t="s">
        <v>1128</v>
      </c>
      <c r="F202" s="28"/>
      <c r="G202" s="49" t="s">
        <v>872</v>
      </c>
      <c r="H202" s="49" t="s">
        <v>1218</v>
      </c>
      <c r="J202" s="28"/>
      <c r="K202" s="49" t="s">
        <v>670</v>
      </c>
      <c r="M202" s="49" t="s">
        <v>282</v>
      </c>
      <c r="N202" s="50" t="s">
        <v>574</v>
      </c>
    </row>
    <row r="203" spans="1:14" ht="75" x14ac:dyDescent="0.25">
      <c r="A203" s="27" t="s">
        <v>24</v>
      </c>
      <c r="B203" s="28" t="s">
        <v>80</v>
      </c>
      <c r="C203" s="28"/>
      <c r="D203" s="49" t="s">
        <v>1129</v>
      </c>
      <c r="E203" s="28" t="s">
        <v>75</v>
      </c>
      <c r="F203" s="28"/>
      <c r="G203" s="49" t="s">
        <v>873</v>
      </c>
      <c r="H203" s="49" t="s">
        <v>1200</v>
      </c>
      <c r="J203" s="28"/>
      <c r="K203" s="49" t="s">
        <v>666</v>
      </c>
      <c r="M203" s="49" t="s">
        <v>283</v>
      </c>
      <c r="N203" s="50" t="s">
        <v>575</v>
      </c>
    </row>
    <row r="204" spans="1:14" ht="45" x14ac:dyDescent="0.25">
      <c r="A204" s="27" t="s">
        <v>24</v>
      </c>
      <c r="B204" s="28" t="s">
        <v>80</v>
      </c>
      <c r="C204" s="28"/>
      <c r="D204" s="49" t="s">
        <v>1130</v>
      </c>
      <c r="F204" s="28"/>
      <c r="G204" s="49" t="s">
        <v>874</v>
      </c>
      <c r="H204" s="49"/>
      <c r="J204" s="28"/>
      <c r="K204" s="49" t="s">
        <v>666</v>
      </c>
      <c r="M204" s="49" t="s">
        <v>284</v>
      </c>
      <c r="N204" s="50" t="s">
        <v>576</v>
      </c>
    </row>
    <row r="205" spans="1:14" ht="45" x14ac:dyDescent="0.25">
      <c r="A205" s="27" t="s">
        <v>24</v>
      </c>
      <c r="B205" s="28" t="s">
        <v>80</v>
      </c>
      <c r="C205" s="28"/>
      <c r="D205" s="49" t="s">
        <v>1131</v>
      </c>
      <c r="E205" s="28" t="s">
        <v>75</v>
      </c>
      <c r="F205" s="28"/>
      <c r="G205" s="49" t="s">
        <v>875</v>
      </c>
      <c r="H205" s="49" t="s">
        <v>1205</v>
      </c>
      <c r="J205" s="28"/>
      <c r="K205" s="49" t="s">
        <v>670</v>
      </c>
      <c r="M205" s="49" t="s">
        <v>285</v>
      </c>
      <c r="N205" s="50" t="s">
        <v>577</v>
      </c>
    </row>
    <row r="206" spans="1:14" ht="60" x14ac:dyDescent="0.25">
      <c r="A206" s="27" t="s">
        <v>24</v>
      </c>
      <c r="B206" s="28" t="s">
        <v>80</v>
      </c>
      <c r="C206" s="28"/>
      <c r="D206" s="49" t="s">
        <v>1132</v>
      </c>
      <c r="F206" s="28"/>
      <c r="G206" s="49" t="s">
        <v>876</v>
      </c>
      <c r="H206" s="49" t="s">
        <v>1221</v>
      </c>
      <c r="J206" s="28"/>
      <c r="K206" s="49" t="s">
        <v>671</v>
      </c>
      <c r="M206" s="49" t="s">
        <v>286</v>
      </c>
      <c r="N206" s="50" t="s">
        <v>578</v>
      </c>
    </row>
    <row r="207" spans="1:14" ht="60" x14ac:dyDescent="0.25">
      <c r="A207" s="27" t="s">
        <v>24</v>
      </c>
      <c r="B207" s="28" t="s">
        <v>80</v>
      </c>
      <c r="C207" s="28"/>
      <c r="D207" s="49" t="s">
        <v>1133</v>
      </c>
      <c r="E207" s="28" t="s">
        <v>75</v>
      </c>
      <c r="F207" s="28"/>
      <c r="G207" s="49" t="s">
        <v>877</v>
      </c>
      <c r="H207" s="49" t="s">
        <v>1205</v>
      </c>
      <c r="J207" s="28"/>
      <c r="K207" s="49" t="s">
        <v>670</v>
      </c>
      <c r="M207" s="49" t="s">
        <v>287</v>
      </c>
      <c r="N207" s="50" t="s">
        <v>579</v>
      </c>
    </row>
    <row r="208" spans="1:14" ht="75" x14ac:dyDescent="0.25">
      <c r="A208" s="27" t="s">
        <v>24</v>
      </c>
      <c r="B208" s="28" t="s">
        <v>80</v>
      </c>
      <c r="C208" s="28"/>
      <c r="D208" s="49" t="s">
        <v>1134</v>
      </c>
      <c r="F208" s="28"/>
      <c r="G208" s="49" t="s">
        <v>878</v>
      </c>
      <c r="H208" s="49" t="s">
        <v>1233</v>
      </c>
      <c r="J208" s="28"/>
      <c r="K208" s="49" t="s">
        <v>666</v>
      </c>
      <c r="M208" s="49" t="s">
        <v>288</v>
      </c>
      <c r="N208" s="50" t="s">
        <v>580</v>
      </c>
    </row>
    <row r="209" spans="1:14" ht="45" x14ac:dyDescent="0.25">
      <c r="A209" s="27" t="s">
        <v>24</v>
      </c>
      <c r="C209" s="28"/>
      <c r="D209" s="49" t="s">
        <v>1135</v>
      </c>
      <c r="F209" s="28"/>
      <c r="G209" s="49" t="s">
        <v>879</v>
      </c>
      <c r="H209" s="49" t="s">
        <v>1218</v>
      </c>
      <c r="J209" s="28"/>
      <c r="K209" s="49" t="s">
        <v>667</v>
      </c>
      <c r="M209" s="49" t="s">
        <v>289</v>
      </c>
      <c r="N209" s="50" t="s">
        <v>581</v>
      </c>
    </row>
    <row r="210" spans="1:14" ht="60" x14ac:dyDescent="0.25">
      <c r="A210" s="27" t="s">
        <v>24</v>
      </c>
      <c r="B210" s="38" t="s">
        <v>1251</v>
      </c>
      <c r="C210" s="28"/>
      <c r="D210" s="49" t="s">
        <v>1136</v>
      </c>
      <c r="E210" s="28" t="s">
        <v>41</v>
      </c>
      <c r="F210" s="28"/>
      <c r="G210" s="49" t="s">
        <v>880</v>
      </c>
      <c r="H210" s="49" t="s">
        <v>1238</v>
      </c>
      <c r="J210" s="28"/>
      <c r="K210" s="49" t="s">
        <v>670</v>
      </c>
      <c r="M210" s="49" t="s">
        <v>290</v>
      </c>
      <c r="N210" s="50" t="s">
        <v>582</v>
      </c>
    </row>
    <row r="211" spans="1:14" ht="75" x14ac:dyDescent="0.25">
      <c r="A211" s="27" t="s">
        <v>24</v>
      </c>
      <c r="B211" s="28" t="s">
        <v>80</v>
      </c>
      <c r="C211" s="28"/>
      <c r="D211" s="49" t="s">
        <v>1137</v>
      </c>
      <c r="E211" s="28" t="s">
        <v>75</v>
      </c>
      <c r="F211" s="28"/>
      <c r="G211" s="49" t="s">
        <v>881</v>
      </c>
      <c r="H211" s="49" t="s">
        <v>1237</v>
      </c>
      <c r="J211" s="28"/>
      <c r="K211" s="49" t="s">
        <v>666</v>
      </c>
      <c r="M211" s="49" t="s">
        <v>291</v>
      </c>
      <c r="N211" s="50" t="s">
        <v>583</v>
      </c>
    </row>
    <row r="212" spans="1:14" ht="75" x14ac:dyDescent="0.25">
      <c r="A212" s="27" t="s">
        <v>24</v>
      </c>
      <c r="B212" s="28" t="s">
        <v>80</v>
      </c>
      <c r="C212" s="28"/>
      <c r="D212" s="49" t="s">
        <v>1087</v>
      </c>
      <c r="E212" s="28" t="s">
        <v>75</v>
      </c>
      <c r="F212" s="28"/>
      <c r="G212" s="49" t="s">
        <v>882</v>
      </c>
      <c r="H212" s="49" t="s">
        <v>1208</v>
      </c>
      <c r="J212" s="28"/>
      <c r="K212" s="49" t="s">
        <v>667</v>
      </c>
      <c r="M212" s="49" t="s">
        <v>292</v>
      </c>
      <c r="N212" s="50" t="s">
        <v>584</v>
      </c>
    </row>
    <row r="213" spans="1:14" ht="60" x14ac:dyDescent="0.25">
      <c r="A213" s="27" t="s">
        <v>24</v>
      </c>
      <c r="B213" s="28" t="s">
        <v>80</v>
      </c>
      <c r="C213" s="28"/>
      <c r="D213" s="49" t="s">
        <v>990</v>
      </c>
      <c r="E213" s="28" t="s">
        <v>41</v>
      </c>
      <c r="F213" s="28"/>
      <c r="G213" s="49" t="s">
        <v>883</v>
      </c>
      <c r="H213" s="49" t="s">
        <v>1200</v>
      </c>
      <c r="J213" s="28"/>
      <c r="K213" s="49" t="s">
        <v>670</v>
      </c>
      <c r="M213" s="49" t="s">
        <v>293</v>
      </c>
      <c r="N213" s="50" t="s">
        <v>585</v>
      </c>
    </row>
    <row r="214" spans="1:14" ht="45" x14ac:dyDescent="0.25">
      <c r="A214" s="27" t="s">
        <v>24</v>
      </c>
      <c r="B214" s="28" t="s">
        <v>80</v>
      </c>
      <c r="C214" s="28"/>
      <c r="D214" s="49" t="s">
        <v>1138</v>
      </c>
      <c r="F214" s="28"/>
      <c r="G214" s="49" t="s">
        <v>884</v>
      </c>
      <c r="H214" s="49" t="s">
        <v>1200</v>
      </c>
      <c r="J214" s="28"/>
      <c r="K214" s="49" t="s">
        <v>670</v>
      </c>
      <c r="M214" s="49" t="s">
        <v>294</v>
      </c>
      <c r="N214" s="50" t="s">
        <v>586</v>
      </c>
    </row>
    <row r="215" spans="1:14" ht="45" x14ac:dyDescent="0.25">
      <c r="A215" s="27" t="s">
        <v>24</v>
      </c>
      <c r="B215" s="28" t="s">
        <v>80</v>
      </c>
      <c r="C215" s="28"/>
      <c r="D215" s="49" t="s">
        <v>1139</v>
      </c>
      <c r="F215" s="28"/>
      <c r="G215" s="49" t="s">
        <v>885</v>
      </c>
      <c r="H215" s="49" t="s">
        <v>1206</v>
      </c>
      <c r="J215" s="28"/>
      <c r="K215" s="49" t="s">
        <v>670</v>
      </c>
      <c r="M215" s="49" t="s">
        <v>295</v>
      </c>
      <c r="N215" s="50" t="s">
        <v>587</v>
      </c>
    </row>
    <row r="216" spans="1:14" ht="75" x14ac:dyDescent="0.25">
      <c r="A216" s="27" t="s">
        <v>24</v>
      </c>
      <c r="B216" s="28" t="s">
        <v>80</v>
      </c>
      <c r="C216" s="28"/>
      <c r="D216" s="49" t="s">
        <v>1140</v>
      </c>
      <c r="E216" s="28" t="s">
        <v>75</v>
      </c>
      <c r="F216" s="28"/>
      <c r="G216" s="49" t="s">
        <v>886</v>
      </c>
      <c r="H216" s="49" t="s">
        <v>1205</v>
      </c>
      <c r="J216" s="28"/>
      <c r="K216" s="49" t="s">
        <v>670</v>
      </c>
      <c r="M216" s="49" t="s">
        <v>296</v>
      </c>
      <c r="N216" s="50" t="s">
        <v>588</v>
      </c>
    </row>
    <row r="217" spans="1:14" ht="45" x14ac:dyDescent="0.25">
      <c r="A217" s="27" t="s">
        <v>24</v>
      </c>
      <c r="B217" s="28" t="s">
        <v>80</v>
      </c>
      <c r="C217" s="28"/>
      <c r="D217" s="49" t="s">
        <v>1141</v>
      </c>
      <c r="F217" s="28"/>
      <c r="G217" s="49" t="s">
        <v>886</v>
      </c>
      <c r="H217" s="49" t="s">
        <v>1218</v>
      </c>
      <c r="J217" s="28"/>
      <c r="K217" s="49" t="s">
        <v>670</v>
      </c>
      <c r="M217" s="49" t="s">
        <v>297</v>
      </c>
      <c r="N217" s="50" t="s">
        <v>589</v>
      </c>
    </row>
    <row r="218" spans="1:14" ht="75" x14ac:dyDescent="0.25">
      <c r="A218" s="27" t="s">
        <v>24</v>
      </c>
      <c r="B218" s="28" t="s">
        <v>80</v>
      </c>
      <c r="C218" s="28"/>
      <c r="D218" s="49" t="s">
        <v>1142</v>
      </c>
      <c r="E218" s="28" t="s">
        <v>75</v>
      </c>
      <c r="F218" s="28"/>
      <c r="G218" s="49" t="s">
        <v>887</v>
      </c>
      <c r="H218" s="49" t="s">
        <v>1203</v>
      </c>
      <c r="J218" s="28"/>
      <c r="K218" s="49" t="s">
        <v>667</v>
      </c>
      <c r="M218" s="49" t="s">
        <v>298</v>
      </c>
      <c r="N218" s="50" t="s">
        <v>590</v>
      </c>
    </row>
    <row r="219" spans="1:14" ht="60" x14ac:dyDescent="0.25">
      <c r="A219" s="27" t="s">
        <v>24</v>
      </c>
      <c r="B219" s="38" t="s">
        <v>1251</v>
      </c>
      <c r="C219" s="28"/>
      <c r="D219" s="49" t="s">
        <v>1143</v>
      </c>
      <c r="E219" s="28" t="s">
        <v>75</v>
      </c>
      <c r="F219" s="28"/>
      <c r="G219" s="49" t="s">
        <v>888</v>
      </c>
      <c r="H219" s="49" t="s">
        <v>1205</v>
      </c>
      <c r="J219" s="28"/>
      <c r="K219" s="49" t="s">
        <v>666</v>
      </c>
      <c r="M219" s="49" t="s">
        <v>299</v>
      </c>
      <c r="N219" s="50" t="s">
        <v>591</v>
      </c>
    </row>
    <row r="220" spans="1:14" ht="60" x14ac:dyDescent="0.25">
      <c r="A220" s="27" t="s">
        <v>24</v>
      </c>
      <c r="B220" s="28" t="s">
        <v>80</v>
      </c>
      <c r="C220" s="28"/>
      <c r="D220" s="49" t="s">
        <v>958</v>
      </c>
      <c r="E220" s="28" t="s">
        <v>75</v>
      </c>
      <c r="F220" s="28"/>
      <c r="G220" s="49" t="s">
        <v>679</v>
      </c>
      <c r="H220" s="49" t="s">
        <v>1201</v>
      </c>
      <c r="J220" s="28"/>
      <c r="K220" s="49" t="s">
        <v>671</v>
      </c>
      <c r="M220" s="49" t="s">
        <v>300</v>
      </c>
      <c r="N220" s="50" t="s">
        <v>592</v>
      </c>
    </row>
    <row r="221" spans="1:14" ht="75" x14ac:dyDescent="0.25">
      <c r="A221" s="27" t="s">
        <v>24</v>
      </c>
      <c r="B221" s="28" t="s">
        <v>80</v>
      </c>
      <c r="C221" s="28"/>
      <c r="D221" s="49" t="s">
        <v>1144</v>
      </c>
      <c r="F221" s="28"/>
      <c r="G221" s="49" t="s">
        <v>889</v>
      </c>
      <c r="H221" s="49" t="s">
        <v>1200</v>
      </c>
      <c r="J221" s="28"/>
      <c r="K221" s="49" t="s">
        <v>670</v>
      </c>
      <c r="M221" s="49" t="s">
        <v>301</v>
      </c>
      <c r="N221" s="50" t="s">
        <v>593</v>
      </c>
    </row>
    <row r="222" spans="1:14" ht="60" x14ac:dyDescent="0.25">
      <c r="A222" s="27" t="s">
        <v>24</v>
      </c>
      <c r="B222" s="28" t="s">
        <v>80</v>
      </c>
      <c r="C222" s="28"/>
      <c r="D222" s="49" t="s">
        <v>1145</v>
      </c>
      <c r="E222" s="28" t="s">
        <v>75</v>
      </c>
      <c r="F222" s="28"/>
      <c r="G222" s="49" t="s">
        <v>890</v>
      </c>
      <c r="H222" s="49" t="s">
        <v>1206</v>
      </c>
      <c r="J222" s="28"/>
      <c r="K222" s="49" t="s">
        <v>670</v>
      </c>
      <c r="M222" s="49" t="s">
        <v>302</v>
      </c>
      <c r="N222" s="50" t="s">
        <v>594</v>
      </c>
    </row>
    <row r="223" spans="1:14" ht="45" x14ac:dyDescent="0.25">
      <c r="A223" s="27" t="s">
        <v>24</v>
      </c>
      <c r="B223" s="28" t="s">
        <v>80</v>
      </c>
      <c r="C223" s="28"/>
      <c r="D223" s="49" t="s">
        <v>1146</v>
      </c>
      <c r="F223" s="28"/>
      <c r="G223" s="49" t="s">
        <v>891</v>
      </c>
      <c r="H223" s="49" t="s">
        <v>1206</v>
      </c>
      <c r="J223" s="28"/>
      <c r="K223" s="49" t="s">
        <v>670</v>
      </c>
      <c r="M223" s="49" t="s">
        <v>303</v>
      </c>
      <c r="N223" s="50" t="s">
        <v>595</v>
      </c>
    </row>
    <row r="224" spans="1:14" ht="60" x14ac:dyDescent="0.25">
      <c r="A224" s="27" t="s">
        <v>24</v>
      </c>
      <c r="B224" s="28" t="s">
        <v>80</v>
      </c>
      <c r="C224" s="28"/>
      <c r="D224" s="49" t="s">
        <v>1046</v>
      </c>
      <c r="E224" s="28" t="s">
        <v>75</v>
      </c>
      <c r="F224" s="28"/>
      <c r="G224" s="49" t="s">
        <v>892</v>
      </c>
      <c r="H224" s="49" t="s">
        <v>1201</v>
      </c>
      <c r="J224" s="28"/>
      <c r="K224" s="49" t="s">
        <v>667</v>
      </c>
      <c r="M224" s="49" t="s">
        <v>304</v>
      </c>
      <c r="N224" s="50" t="s">
        <v>596</v>
      </c>
    </row>
    <row r="225" spans="1:14" ht="60" x14ac:dyDescent="0.25">
      <c r="A225" s="27" t="s">
        <v>24</v>
      </c>
      <c r="B225" s="28" t="s">
        <v>80</v>
      </c>
      <c r="C225" s="28"/>
      <c r="D225" s="49" t="s">
        <v>1147</v>
      </c>
      <c r="E225" s="28" t="s">
        <v>75</v>
      </c>
      <c r="F225" s="28"/>
      <c r="G225" s="49" t="s">
        <v>893</v>
      </c>
      <c r="H225" s="49" t="s">
        <v>1232</v>
      </c>
      <c r="J225" s="28"/>
      <c r="K225" s="49" t="s">
        <v>670</v>
      </c>
      <c r="M225" s="49" t="s">
        <v>305</v>
      </c>
      <c r="N225" s="50" t="s">
        <v>597</v>
      </c>
    </row>
    <row r="226" spans="1:14" ht="90" x14ac:dyDescent="0.25">
      <c r="A226" s="27" t="s">
        <v>24</v>
      </c>
      <c r="B226" s="28" t="s">
        <v>80</v>
      </c>
      <c r="C226" s="28"/>
      <c r="D226" s="49" t="s">
        <v>1148</v>
      </c>
      <c r="F226" s="28"/>
      <c r="G226" s="49" t="s">
        <v>894</v>
      </c>
      <c r="H226" s="49" t="s">
        <v>1243</v>
      </c>
      <c r="J226" s="28"/>
      <c r="K226" s="49" t="s">
        <v>675</v>
      </c>
      <c r="M226" s="49" t="s">
        <v>306</v>
      </c>
      <c r="N226" s="50" t="s">
        <v>598</v>
      </c>
    </row>
    <row r="227" spans="1:14" ht="45" x14ac:dyDescent="0.25">
      <c r="A227" s="27" t="s">
        <v>24</v>
      </c>
      <c r="B227" s="28" t="s">
        <v>80</v>
      </c>
      <c r="C227" s="28"/>
      <c r="D227" s="49" t="s">
        <v>961</v>
      </c>
      <c r="F227" s="28"/>
      <c r="G227" s="49" t="s">
        <v>895</v>
      </c>
      <c r="H227" s="49" t="s">
        <v>1203</v>
      </c>
      <c r="J227" s="28"/>
      <c r="K227" s="49" t="s">
        <v>667</v>
      </c>
      <c r="M227" s="49" t="s">
        <v>307</v>
      </c>
      <c r="N227" s="50" t="s">
        <v>599</v>
      </c>
    </row>
    <row r="228" spans="1:14" ht="60" x14ac:dyDescent="0.25">
      <c r="A228" s="27" t="s">
        <v>24</v>
      </c>
      <c r="B228" s="28" t="s">
        <v>80</v>
      </c>
      <c r="C228" s="28"/>
      <c r="D228" s="49" t="s">
        <v>1149</v>
      </c>
      <c r="E228" s="28" t="s">
        <v>75</v>
      </c>
      <c r="F228" s="28"/>
      <c r="G228" s="49" t="s">
        <v>896</v>
      </c>
      <c r="H228" s="49" t="s">
        <v>1235</v>
      </c>
      <c r="J228" s="28"/>
      <c r="K228" s="49" t="s">
        <v>666</v>
      </c>
      <c r="M228" s="49" t="s">
        <v>308</v>
      </c>
      <c r="N228" s="50" t="s">
        <v>600</v>
      </c>
    </row>
    <row r="229" spans="1:14" ht="60" x14ac:dyDescent="0.25">
      <c r="A229" s="27" t="s">
        <v>24</v>
      </c>
      <c r="B229" s="28" t="s">
        <v>80</v>
      </c>
      <c r="C229" s="28"/>
      <c r="D229" s="49" t="s">
        <v>1150</v>
      </c>
      <c r="E229" s="28" t="s">
        <v>75</v>
      </c>
      <c r="F229" s="28"/>
      <c r="G229" s="49" t="s">
        <v>897</v>
      </c>
      <c r="H229" s="49"/>
      <c r="J229" s="28"/>
      <c r="K229" s="49" t="s">
        <v>666</v>
      </c>
      <c r="M229" s="49" t="s">
        <v>309</v>
      </c>
      <c r="N229" s="50" t="s">
        <v>601</v>
      </c>
    </row>
    <row r="230" spans="1:14" ht="60" x14ac:dyDescent="0.25">
      <c r="A230" s="27" t="s">
        <v>24</v>
      </c>
      <c r="B230" s="28" t="s">
        <v>80</v>
      </c>
      <c r="C230" s="28"/>
      <c r="D230" s="49" t="s">
        <v>1150</v>
      </c>
      <c r="E230" s="28" t="s">
        <v>75</v>
      </c>
      <c r="F230" s="28"/>
      <c r="G230" s="49" t="s">
        <v>897</v>
      </c>
      <c r="H230" s="49"/>
      <c r="J230" s="28"/>
      <c r="K230" s="49" t="s">
        <v>666</v>
      </c>
      <c r="M230" s="49" t="s">
        <v>310</v>
      </c>
      <c r="N230" s="50" t="s">
        <v>602</v>
      </c>
    </row>
    <row r="231" spans="1:14" ht="60" x14ac:dyDescent="0.25">
      <c r="A231" s="27" t="s">
        <v>24</v>
      </c>
      <c r="B231" s="28" t="s">
        <v>80</v>
      </c>
      <c r="C231" s="28"/>
      <c r="D231" s="49" t="s">
        <v>1150</v>
      </c>
      <c r="E231" s="28" t="s">
        <v>75</v>
      </c>
      <c r="F231" s="28"/>
      <c r="G231" s="49" t="s">
        <v>897</v>
      </c>
      <c r="H231" s="49" t="s">
        <v>1218</v>
      </c>
      <c r="J231" s="28"/>
      <c r="K231" s="49" t="s">
        <v>670</v>
      </c>
      <c r="M231" s="49" t="s">
        <v>311</v>
      </c>
      <c r="N231" s="50" t="s">
        <v>603</v>
      </c>
    </row>
    <row r="232" spans="1:14" ht="120" x14ac:dyDescent="0.25">
      <c r="A232" s="27" t="s">
        <v>24</v>
      </c>
      <c r="B232" s="28" t="s">
        <v>80</v>
      </c>
      <c r="C232" s="28"/>
      <c r="D232" s="49" t="s">
        <v>1067</v>
      </c>
      <c r="F232" s="28"/>
      <c r="G232" s="49" t="s">
        <v>898</v>
      </c>
      <c r="H232" s="49" t="s">
        <v>1229</v>
      </c>
      <c r="J232" s="28"/>
      <c r="K232" s="49" t="s">
        <v>666</v>
      </c>
      <c r="M232" s="49" t="s">
        <v>312</v>
      </c>
      <c r="N232" s="50" t="s">
        <v>604</v>
      </c>
    </row>
    <row r="233" spans="1:14" ht="45" x14ac:dyDescent="0.25">
      <c r="A233" s="27" t="s">
        <v>24</v>
      </c>
      <c r="B233" s="28" t="s">
        <v>80</v>
      </c>
      <c r="C233" s="28"/>
      <c r="D233" s="49" t="s">
        <v>1151</v>
      </c>
      <c r="F233" s="28"/>
      <c r="G233" s="49" t="s">
        <v>886</v>
      </c>
      <c r="H233" s="49" t="s">
        <v>1206</v>
      </c>
      <c r="J233" s="28"/>
      <c r="K233" s="49" t="s">
        <v>669</v>
      </c>
      <c r="M233" s="49" t="s">
        <v>313</v>
      </c>
      <c r="N233" s="50" t="s">
        <v>605</v>
      </c>
    </row>
    <row r="234" spans="1:14" ht="90" x14ac:dyDescent="0.25">
      <c r="A234" s="27" t="s">
        <v>24</v>
      </c>
      <c r="B234" s="28" t="s">
        <v>80</v>
      </c>
      <c r="C234" s="28"/>
      <c r="D234" s="49" t="s">
        <v>1152</v>
      </c>
      <c r="F234" s="28"/>
      <c r="G234" s="49" t="s">
        <v>899</v>
      </c>
      <c r="H234" s="49"/>
      <c r="J234" s="28"/>
      <c r="K234" s="49" t="s">
        <v>666</v>
      </c>
      <c r="M234" s="49" t="s">
        <v>314</v>
      </c>
      <c r="N234" s="50" t="s">
        <v>606</v>
      </c>
    </row>
    <row r="235" spans="1:14" ht="45" x14ac:dyDescent="0.25">
      <c r="A235" s="27" t="s">
        <v>24</v>
      </c>
      <c r="B235" s="28" t="s">
        <v>80</v>
      </c>
      <c r="C235" s="28"/>
      <c r="D235" s="49" t="s">
        <v>1153</v>
      </c>
      <c r="F235" s="28"/>
      <c r="G235" s="49" t="s">
        <v>900</v>
      </c>
      <c r="H235" s="49" t="s">
        <v>1206</v>
      </c>
      <c r="J235" s="28"/>
      <c r="K235" s="49" t="s">
        <v>669</v>
      </c>
      <c r="M235" s="49" t="s">
        <v>315</v>
      </c>
      <c r="N235" s="50" t="s">
        <v>607</v>
      </c>
    </row>
    <row r="236" spans="1:14" ht="45" x14ac:dyDescent="0.25">
      <c r="A236" s="27" t="s">
        <v>24</v>
      </c>
      <c r="B236" s="28" t="s">
        <v>80</v>
      </c>
      <c r="C236" s="28"/>
      <c r="D236" s="49" t="s">
        <v>1090</v>
      </c>
      <c r="F236" s="28"/>
      <c r="G236" s="49" t="s">
        <v>901</v>
      </c>
      <c r="H236" s="49" t="s">
        <v>1229</v>
      </c>
      <c r="J236" s="28"/>
      <c r="K236" s="49" t="s">
        <v>666</v>
      </c>
      <c r="M236" s="49" t="s">
        <v>316</v>
      </c>
      <c r="N236" s="50" t="s">
        <v>608</v>
      </c>
    </row>
    <row r="237" spans="1:14" ht="75" x14ac:dyDescent="0.25">
      <c r="A237" s="27" t="s">
        <v>24</v>
      </c>
      <c r="B237" s="28" t="s">
        <v>80</v>
      </c>
      <c r="C237" s="28"/>
      <c r="D237" s="49" t="s">
        <v>996</v>
      </c>
      <c r="E237" s="28" t="s">
        <v>75</v>
      </c>
      <c r="F237" s="28"/>
      <c r="G237" s="49" t="s">
        <v>902</v>
      </c>
      <c r="H237" s="49" t="s">
        <v>1229</v>
      </c>
      <c r="J237" s="28"/>
      <c r="K237" s="49" t="s">
        <v>666</v>
      </c>
      <c r="M237" s="49" t="s">
        <v>317</v>
      </c>
      <c r="N237" s="50" t="s">
        <v>609</v>
      </c>
    </row>
    <row r="238" spans="1:14" ht="45" x14ac:dyDescent="0.25">
      <c r="A238" s="27" t="s">
        <v>24</v>
      </c>
      <c r="B238" s="28" t="s">
        <v>80</v>
      </c>
      <c r="C238" s="28"/>
      <c r="D238" s="49" t="s">
        <v>1154</v>
      </c>
      <c r="F238" s="28"/>
      <c r="G238" s="49" t="s">
        <v>886</v>
      </c>
      <c r="H238" s="49" t="s">
        <v>1218</v>
      </c>
      <c r="J238" s="28"/>
      <c r="K238" s="49" t="s">
        <v>670</v>
      </c>
      <c r="M238" s="49" t="s">
        <v>318</v>
      </c>
      <c r="N238" s="50" t="s">
        <v>610</v>
      </c>
    </row>
    <row r="239" spans="1:14" ht="60" x14ac:dyDescent="0.25">
      <c r="A239" s="27" t="s">
        <v>24</v>
      </c>
      <c r="B239" s="28" t="s">
        <v>80</v>
      </c>
      <c r="C239" s="28"/>
      <c r="D239" s="49" t="s">
        <v>1155</v>
      </c>
      <c r="E239" s="28" t="s">
        <v>75</v>
      </c>
      <c r="F239" s="28"/>
      <c r="G239" s="49" t="s">
        <v>903</v>
      </c>
      <c r="H239" s="49" t="s">
        <v>1218</v>
      </c>
      <c r="J239" s="28"/>
      <c r="K239" s="49" t="s">
        <v>670</v>
      </c>
      <c r="M239" s="49" t="s">
        <v>319</v>
      </c>
      <c r="N239" s="50" t="s">
        <v>611</v>
      </c>
    </row>
    <row r="240" spans="1:14" ht="30" x14ac:dyDescent="0.25">
      <c r="A240" s="27" t="s">
        <v>24</v>
      </c>
      <c r="B240" s="15" t="s">
        <v>1252</v>
      </c>
      <c r="C240" s="28"/>
      <c r="D240" s="49" t="s">
        <v>1156</v>
      </c>
      <c r="F240" s="28"/>
      <c r="G240" s="49" t="s">
        <v>904</v>
      </c>
      <c r="H240" s="49"/>
      <c r="J240" s="28"/>
      <c r="K240" s="49" t="s">
        <v>666</v>
      </c>
      <c r="M240" s="49" t="s">
        <v>320</v>
      </c>
      <c r="N240" s="50" t="s">
        <v>612</v>
      </c>
    </row>
    <row r="241" spans="1:14" ht="90" x14ac:dyDescent="0.25">
      <c r="A241" s="27" t="s">
        <v>24</v>
      </c>
      <c r="B241" s="15" t="s">
        <v>1252</v>
      </c>
      <c r="C241" s="28"/>
      <c r="D241" s="49" t="s">
        <v>1157</v>
      </c>
      <c r="F241" s="28"/>
      <c r="G241" s="49" t="s">
        <v>905</v>
      </c>
      <c r="H241" s="49"/>
      <c r="J241" s="28"/>
      <c r="K241" s="49" t="s">
        <v>666</v>
      </c>
      <c r="M241" s="49" t="s">
        <v>321</v>
      </c>
      <c r="N241" s="50" t="s">
        <v>613</v>
      </c>
    </row>
    <row r="242" spans="1:14" ht="45" x14ac:dyDescent="0.25">
      <c r="A242" s="27" t="s">
        <v>24</v>
      </c>
      <c r="B242" s="28" t="s">
        <v>80</v>
      </c>
      <c r="C242" s="28"/>
      <c r="D242" s="49" t="s">
        <v>1158</v>
      </c>
      <c r="F242" s="28"/>
      <c r="G242" s="49" t="s">
        <v>906</v>
      </c>
      <c r="H242" s="49" t="s">
        <v>1241</v>
      </c>
      <c r="J242" s="28"/>
      <c r="K242" s="49" t="s">
        <v>666</v>
      </c>
      <c r="M242" s="49" t="s">
        <v>322</v>
      </c>
      <c r="N242" s="50" t="s">
        <v>614</v>
      </c>
    </row>
    <row r="243" spans="1:14" ht="60" x14ac:dyDescent="0.25">
      <c r="A243" s="27" t="s">
        <v>24</v>
      </c>
      <c r="B243" s="28" t="s">
        <v>80</v>
      </c>
      <c r="C243" s="28"/>
      <c r="D243" s="49" t="s">
        <v>1159</v>
      </c>
      <c r="F243" s="28"/>
      <c r="G243" s="49" t="s">
        <v>907</v>
      </c>
      <c r="H243" s="49" t="s">
        <v>1222</v>
      </c>
      <c r="J243" s="28"/>
      <c r="K243" s="49" t="s">
        <v>667</v>
      </c>
      <c r="M243" s="49" t="s">
        <v>323</v>
      </c>
      <c r="N243" s="50" t="s">
        <v>615</v>
      </c>
    </row>
    <row r="244" spans="1:14" ht="75" x14ac:dyDescent="0.25">
      <c r="A244" s="27" t="s">
        <v>24</v>
      </c>
      <c r="B244" s="28" t="s">
        <v>80</v>
      </c>
      <c r="C244" s="28"/>
      <c r="D244" s="49" t="s">
        <v>1160</v>
      </c>
      <c r="E244" s="28" t="s">
        <v>75</v>
      </c>
      <c r="F244" s="28"/>
      <c r="G244" s="49" t="s">
        <v>908</v>
      </c>
      <c r="H244" s="49" t="s">
        <v>1206</v>
      </c>
      <c r="J244" s="28"/>
      <c r="K244" s="49" t="s">
        <v>670</v>
      </c>
      <c r="M244" s="49" t="s">
        <v>324</v>
      </c>
      <c r="N244" s="50" t="s">
        <v>616</v>
      </c>
    </row>
    <row r="245" spans="1:14" ht="105" x14ac:dyDescent="0.25">
      <c r="A245" s="27" t="s">
        <v>24</v>
      </c>
      <c r="B245" s="28" t="s">
        <v>80</v>
      </c>
      <c r="C245" s="28"/>
      <c r="D245" s="49" t="s">
        <v>1161</v>
      </c>
      <c r="F245" s="28"/>
      <c r="G245" s="49" t="s">
        <v>909</v>
      </c>
      <c r="H245" s="49" t="s">
        <v>1238</v>
      </c>
      <c r="J245" s="28"/>
      <c r="K245" s="49" t="s">
        <v>675</v>
      </c>
      <c r="M245" s="49" t="s">
        <v>325</v>
      </c>
      <c r="N245" s="50" t="s">
        <v>617</v>
      </c>
    </row>
    <row r="246" spans="1:14" ht="75" x14ac:dyDescent="0.25">
      <c r="A246" s="27" t="s">
        <v>24</v>
      </c>
      <c r="B246" s="28" t="s">
        <v>80</v>
      </c>
      <c r="C246" s="28"/>
      <c r="D246" s="49" t="s">
        <v>1029</v>
      </c>
      <c r="E246" s="28" t="s">
        <v>75</v>
      </c>
      <c r="F246" s="28"/>
      <c r="G246" s="49" t="s">
        <v>910</v>
      </c>
      <c r="H246" s="49" t="s">
        <v>1232</v>
      </c>
      <c r="J246" s="28"/>
      <c r="K246" s="49" t="s">
        <v>666</v>
      </c>
      <c r="M246" s="49" t="s">
        <v>326</v>
      </c>
      <c r="N246" s="50" t="s">
        <v>618</v>
      </c>
    </row>
    <row r="247" spans="1:14" ht="60" x14ac:dyDescent="0.25">
      <c r="A247" s="27" t="s">
        <v>24</v>
      </c>
      <c r="B247" s="28" t="s">
        <v>80</v>
      </c>
      <c r="C247" s="28"/>
      <c r="D247" s="49" t="s">
        <v>1162</v>
      </c>
      <c r="E247" s="28" t="s">
        <v>75</v>
      </c>
      <c r="F247" s="28"/>
      <c r="G247" s="49" t="s">
        <v>911</v>
      </c>
      <c r="H247" s="49" t="s">
        <v>1233</v>
      </c>
      <c r="J247" s="28"/>
      <c r="K247" s="49" t="s">
        <v>671</v>
      </c>
      <c r="M247" s="49" t="s">
        <v>327</v>
      </c>
      <c r="N247" s="50" t="s">
        <v>619</v>
      </c>
    </row>
    <row r="248" spans="1:14" ht="60" x14ac:dyDescent="0.25">
      <c r="A248" s="27" t="s">
        <v>24</v>
      </c>
      <c r="B248" s="28" t="s">
        <v>80</v>
      </c>
      <c r="C248" s="28"/>
      <c r="D248" s="49" t="s">
        <v>1007</v>
      </c>
      <c r="F248" s="28"/>
      <c r="G248" s="49" t="s">
        <v>912</v>
      </c>
      <c r="H248" s="49" t="s">
        <v>1229</v>
      </c>
      <c r="J248" s="28"/>
      <c r="K248" s="49" t="s">
        <v>666</v>
      </c>
      <c r="M248" s="49" t="s">
        <v>328</v>
      </c>
      <c r="N248" s="50" t="s">
        <v>620</v>
      </c>
    </row>
    <row r="249" spans="1:14" ht="45" x14ac:dyDescent="0.25">
      <c r="A249" s="27" t="s">
        <v>24</v>
      </c>
      <c r="B249" s="28" t="s">
        <v>80</v>
      </c>
      <c r="C249" s="28"/>
      <c r="D249" s="49" t="s">
        <v>1163</v>
      </c>
      <c r="F249" s="28"/>
      <c r="G249" s="49" t="s">
        <v>913</v>
      </c>
      <c r="H249" s="49" t="s">
        <v>1218</v>
      </c>
      <c r="J249" s="28"/>
      <c r="K249" s="49" t="s">
        <v>667</v>
      </c>
      <c r="M249" s="49" t="s">
        <v>329</v>
      </c>
      <c r="N249" s="50" t="s">
        <v>621</v>
      </c>
    </row>
    <row r="250" spans="1:14" ht="45" x14ac:dyDescent="0.25">
      <c r="A250" s="27" t="s">
        <v>24</v>
      </c>
      <c r="B250" s="28" t="s">
        <v>80</v>
      </c>
      <c r="C250" s="28"/>
      <c r="D250" s="49" t="s">
        <v>1164</v>
      </c>
      <c r="E250" s="28" t="s">
        <v>41</v>
      </c>
      <c r="F250" s="28"/>
      <c r="G250" s="49" t="s">
        <v>914</v>
      </c>
      <c r="H250" s="49" t="s">
        <v>1223</v>
      </c>
      <c r="J250" s="28"/>
      <c r="K250" s="49" t="s">
        <v>666</v>
      </c>
      <c r="M250" s="49" t="s">
        <v>330</v>
      </c>
      <c r="N250" s="50" t="s">
        <v>622</v>
      </c>
    </row>
    <row r="251" spans="1:14" ht="45" x14ac:dyDescent="0.25">
      <c r="A251" s="27" t="s">
        <v>24</v>
      </c>
      <c r="B251" s="15" t="s">
        <v>1252</v>
      </c>
      <c r="C251" s="28"/>
      <c r="D251" s="49" t="s">
        <v>1165</v>
      </c>
      <c r="F251" s="28"/>
      <c r="G251" s="49" t="s">
        <v>915</v>
      </c>
      <c r="H251" s="49" t="s">
        <v>1206</v>
      </c>
      <c r="J251" s="28"/>
      <c r="K251" s="49" t="s">
        <v>669</v>
      </c>
      <c r="M251" s="49" t="s">
        <v>331</v>
      </c>
      <c r="N251" s="50" t="s">
        <v>623</v>
      </c>
    </row>
    <row r="252" spans="1:14" ht="60" x14ac:dyDescent="0.25">
      <c r="A252" s="27" t="s">
        <v>24</v>
      </c>
      <c r="B252" s="28" t="s">
        <v>80</v>
      </c>
      <c r="C252" s="28"/>
      <c r="D252" s="49" t="s">
        <v>1084</v>
      </c>
      <c r="E252" s="28" t="s">
        <v>75</v>
      </c>
      <c r="F252" s="28"/>
      <c r="G252" s="49" t="s">
        <v>916</v>
      </c>
      <c r="H252" s="49" t="s">
        <v>1224</v>
      </c>
      <c r="J252" s="28"/>
      <c r="K252" s="49" t="s">
        <v>666</v>
      </c>
      <c r="M252" s="49" t="s">
        <v>332</v>
      </c>
      <c r="N252" s="50" t="s">
        <v>624</v>
      </c>
    </row>
    <row r="253" spans="1:14" ht="60" x14ac:dyDescent="0.25">
      <c r="A253" s="27" t="s">
        <v>24</v>
      </c>
      <c r="B253" s="38" t="s">
        <v>1251</v>
      </c>
      <c r="C253" s="28"/>
      <c r="D253" s="49" t="s">
        <v>1166</v>
      </c>
      <c r="F253" s="28"/>
      <c r="G253" s="49" t="s">
        <v>917</v>
      </c>
      <c r="H253" s="49" t="s">
        <v>1213</v>
      </c>
      <c r="J253" s="28"/>
      <c r="K253" s="49" t="s">
        <v>666</v>
      </c>
      <c r="M253" s="49" t="s">
        <v>333</v>
      </c>
      <c r="N253" s="50" t="s">
        <v>625</v>
      </c>
    </row>
    <row r="254" spans="1:14" ht="60" x14ac:dyDescent="0.25">
      <c r="A254" s="27" t="s">
        <v>24</v>
      </c>
      <c r="B254" s="28" t="s">
        <v>80</v>
      </c>
      <c r="C254" s="28"/>
      <c r="D254" s="49" t="s">
        <v>1167</v>
      </c>
      <c r="F254" s="28"/>
      <c r="G254" s="49" t="s">
        <v>918</v>
      </c>
      <c r="H254" s="49" t="s">
        <v>1246</v>
      </c>
      <c r="J254" s="28"/>
      <c r="K254" s="49" t="s">
        <v>670</v>
      </c>
      <c r="M254" s="49" t="s">
        <v>334</v>
      </c>
      <c r="N254" s="50" t="s">
        <v>626</v>
      </c>
    </row>
    <row r="255" spans="1:14" ht="60" x14ac:dyDescent="0.25">
      <c r="A255" s="27" t="s">
        <v>24</v>
      </c>
      <c r="B255" s="28" t="s">
        <v>80</v>
      </c>
      <c r="C255" s="28"/>
      <c r="D255" s="49" t="s">
        <v>1126</v>
      </c>
      <c r="E255" s="28" t="s">
        <v>75</v>
      </c>
      <c r="F255" s="28"/>
      <c r="G255" s="49" t="s">
        <v>919</v>
      </c>
      <c r="H255" s="49" t="s">
        <v>1218</v>
      </c>
      <c r="J255" s="28"/>
      <c r="K255" s="49" t="s">
        <v>666</v>
      </c>
      <c r="M255" s="49" t="s">
        <v>335</v>
      </c>
      <c r="N255" s="50" t="s">
        <v>627</v>
      </c>
    </row>
    <row r="256" spans="1:14" ht="90" x14ac:dyDescent="0.25">
      <c r="A256" s="27" t="s">
        <v>24</v>
      </c>
      <c r="B256" s="28" t="s">
        <v>80</v>
      </c>
      <c r="C256" s="28"/>
      <c r="D256" s="49" t="s">
        <v>1168</v>
      </c>
      <c r="E256" s="28" t="s">
        <v>41</v>
      </c>
      <c r="F256" s="28"/>
      <c r="G256" s="49" t="s">
        <v>920</v>
      </c>
      <c r="H256" s="49" t="s">
        <v>1214</v>
      </c>
      <c r="J256" s="28"/>
      <c r="K256" s="49" t="s">
        <v>672</v>
      </c>
      <c r="M256" s="49" t="s">
        <v>336</v>
      </c>
      <c r="N256" s="50" t="s">
        <v>628</v>
      </c>
    </row>
    <row r="257" spans="1:14" ht="75" x14ac:dyDescent="0.25">
      <c r="A257" s="27" t="s">
        <v>24</v>
      </c>
      <c r="B257" s="28" t="s">
        <v>80</v>
      </c>
      <c r="C257" s="28"/>
      <c r="D257" s="49" t="s">
        <v>1169</v>
      </c>
      <c r="F257" s="28"/>
      <c r="G257" s="49" t="s">
        <v>921</v>
      </c>
      <c r="H257" s="49" t="s">
        <v>1222</v>
      </c>
      <c r="J257" s="28"/>
      <c r="K257" s="49" t="s">
        <v>670</v>
      </c>
      <c r="M257" s="49" t="s">
        <v>337</v>
      </c>
      <c r="N257" s="50" t="s">
        <v>629</v>
      </c>
    </row>
    <row r="258" spans="1:14" ht="45" x14ac:dyDescent="0.25">
      <c r="A258" s="27" t="s">
        <v>24</v>
      </c>
      <c r="B258" s="38" t="s">
        <v>1251</v>
      </c>
      <c r="C258" s="28"/>
      <c r="D258" s="49" t="s">
        <v>1164</v>
      </c>
      <c r="E258" s="28" t="s">
        <v>41</v>
      </c>
      <c r="F258" s="28"/>
      <c r="G258" s="49" t="s">
        <v>922</v>
      </c>
      <c r="H258" s="49" t="s">
        <v>1206</v>
      </c>
      <c r="J258" s="28"/>
      <c r="K258" s="49" t="s">
        <v>666</v>
      </c>
      <c r="M258" s="49" t="s">
        <v>338</v>
      </c>
      <c r="N258" s="50" t="s">
        <v>630</v>
      </c>
    </row>
    <row r="259" spans="1:14" ht="60" x14ac:dyDescent="0.25">
      <c r="A259" s="27" t="s">
        <v>24</v>
      </c>
      <c r="B259" s="28" t="s">
        <v>80</v>
      </c>
      <c r="C259" s="28"/>
      <c r="D259" s="49" t="s">
        <v>1170</v>
      </c>
      <c r="F259" s="28"/>
      <c r="G259" s="49" t="s">
        <v>923</v>
      </c>
      <c r="H259" s="49" t="s">
        <v>1225</v>
      </c>
      <c r="J259" s="28"/>
      <c r="K259" s="49" t="s">
        <v>675</v>
      </c>
      <c r="M259" s="49" t="s">
        <v>339</v>
      </c>
      <c r="N259" s="50" t="s">
        <v>631</v>
      </c>
    </row>
    <row r="260" spans="1:14" ht="75" x14ac:dyDescent="0.25">
      <c r="A260" s="27" t="s">
        <v>1248</v>
      </c>
      <c r="B260" s="27" t="s">
        <v>1250</v>
      </c>
      <c r="C260" s="28"/>
      <c r="D260" s="49" t="s">
        <v>1171</v>
      </c>
      <c r="E260" s="28" t="s">
        <v>75</v>
      </c>
      <c r="F260" s="28"/>
      <c r="G260" s="49" t="s">
        <v>924</v>
      </c>
      <c r="H260" s="49" t="s">
        <v>1229</v>
      </c>
      <c r="J260" s="28"/>
      <c r="K260" s="49" t="s">
        <v>666</v>
      </c>
      <c r="M260" s="49" t="s">
        <v>340</v>
      </c>
      <c r="N260" s="50" t="s">
        <v>632</v>
      </c>
    </row>
    <row r="261" spans="1:14" ht="60" x14ac:dyDescent="0.25">
      <c r="A261" s="27" t="s">
        <v>24</v>
      </c>
      <c r="B261" s="28" t="s">
        <v>80</v>
      </c>
      <c r="C261" s="28"/>
      <c r="D261" s="49" t="s">
        <v>1172</v>
      </c>
      <c r="E261" s="28" t="s">
        <v>75</v>
      </c>
      <c r="F261" s="28"/>
      <c r="G261" s="49" t="s">
        <v>925</v>
      </c>
      <c r="H261" s="49" t="s">
        <v>1201</v>
      </c>
      <c r="J261" s="28"/>
      <c r="K261" s="49" t="s">
        <v>670</v>
      </c>
      <c r="M261" s="49" t="s">
        <v>341</v>
      </c>
      <c r="N261" s="50" t="s">
        <v>633</v>
      </c>
    </row>
    <row r="262" spans="1:14" ht="45" x14ac:dyDescent="0.25">
      <c r="A262" s="27" t="s">
        <v>24</v>
      </c>
      <c r="B262" s="15" t="s">
        <v>1252</v>
      </c>
      <c r="C262" s="28"/>
      <c r="D262" s="49" t="s">
        <v>1173</v>
      </c>
      <c r="F262" s="28"/>
      <c r="G262" s="49" t="s">
        <v>926</v>
      </c>
      <c r="H262" s="49" t="s">
        <v>1206</v>
      </c>
      <c r="J262" s="28"/>
      <c r="K262" s="49" t="s">
        <v>670</v>
      </c>
      <c r="M262" s="49" t="s">
        <v>342</v>
      </c>
      <c r="N262" s="50" t="s">
        <v>634</v>
      </c>
    </row>
    <row r="263" spans="1:14" ht="180" x14ac:dyDescent="0.25">
      <c r="A263" s="27" t="s">
        <v>24</v>
      </c>
      <c r="B263" s="28" t="s">
        <v>80</v>
      </c>
      <c r="C263" s="28"/>
      <c r="D263" s="49" t="s">
        <v>1087</v>
      </c>
      <c r="E263" s="28" t="s">
        <v>75</v>
      </c>
      <c r="F263" s="28"/>
      <c r="G263" s="49" t="s">
        <v>927</v>
      </c>
      <c r="H263" s="49" t="s">
        <v>1214</v>
      </c>
      <c r="J263" s="28"/>
      <c r="K263" s="49" t="s">
        <v>666</v>
      </c>
      <c r="M263" s="49" t="s">
        <v>343</v>
      </c>
      <c r="N263" s="50" t="s">
        <v>635</v>
      </c>
    </row>
    <row r="264" spans="1:14" ht="45" x14ac:dyDescent="0.25">
      <c r="A264" s="27" t="s">
        <v>24</v>
      </c>
      <c r="B264" s="28" t="s">
        <v>80</v>
      </c>
      <c r="C264" s="28"/>
      <c r="D264" s="49" t="s">
        <v>1174</v>
      </c>
      <c r="F264" s="28"/>
      <c r="G264" s="49" t="s">
        <v>928</v>
      </c>
      <c r="H264" s="49" t="s">
        <v>1222</v>
      </c>
      <c r="J264" s="28"/>
      <c r="K264" s="49" t="s">
        <v>675</v>
      </c>
      <c r="M264" s="49" t="s">
        <v>344</v>
      </c>
      <c r="N264" s="50" t="s">
        <v>636</v>
      </c>
    </row>
    <row r="265" spans="1:14" ht="45" x14ac:dyDescent="0.25">
      <c r="A265" s="27" t="s">
        <v>24</v>
      </c>
      <c r="B265" s="28" t="s">
        <v>80</v>
      </c>
      <c r="C265" s="28"/>
      <c r="D265" s="49" t="s">
        <v>1175</v>
      </c>
      <c r="F265" s="28"/>
      <c r="G265" s="49" t="s">
        <v>929</v>
      </c>
      <c r="H265" s="49" t="s">
        <v>1243</v>
      </c>
      <c r="J265" s="28"/>
      <c r="K265" s="49" t="s">
        <v>669</v>
      </c>
      <c r="M265" s="49" t="s">
        <v>345</v>
      </c>
      <c r="N265" s="50" t="s">
        <v>637</v>
      </c>
    </row>
    <row r="266" spans="1:14" ht="45" x14ac:dyDescent="0.25">
      <c r="A266" s="27" t="s">
        <v>24</v>
      </c>
      <c r="B266" s="38" t="s">
        <v>1251</v>
      </c>
      <c r="C266" s="28"/>
      <c r="D266" s="49" t="s">
        <v>1128</v>
      </c>
      <c r="F266" s="28"/>
      <c r="G266" s="49" t="s">
        <v>930</v>
      </c>
      <c r="H266" s="49" t="s">
        <v>1218</v>
      </c>
      <c r="J266" s="28"/>
      <c r="K266" s="49" t="s">
        <v>670</v>
      </c>
      <c r="M266" s="49" t="s">
        <v>346</v>
      </c>
      <c r="N266" s="50" t="s">
        <v>638</v>
      </c>
    </row>
    <row r="267" spans="1:14" ht="45" x14ac:dyDescent="0.25">
      <c r="A267" s="27" t="s">
        <v>24</v>
      </c>
      <c r="B267" s="28" t="s">
        <v>80</v>
      </c>
      <c r="C267" s="28"/>
      <c r="D267" s="49" t="s">
        <v>1048</v>
      </c>
      <c r="E267" s="28" t="s">
        <v>75</v>
      </c>
      <c r="F267" s="28"/>
      <c r="G267" s="49" t="s">
        <v>931</v>
      </c>
      <c r="H267" s="49" t="s">
        <v>1205</v>
      </c>
      <c r="J267" s="28"/>
      <c r="K267" s="49" t="s">
        <v>666</v>
      </c>
      <c r="M267" s="49" t="s">
        <v>347</v>
      </c>
      <c r="N267" s="50" t="s">
        <v>639</v>
      </c>
    </row>
    <row r="268" spans="1:14" ht="45" x14ac:dyDescent="0.25">
      <c r="A268" s="27" t="s">
        <v>24</v>
      </c>
      <c r="B268" s="28" t="s">
        <v>80</v>
      </c>
      <c r="C268" s="28"/>
      <c r="D268" s="49" t="s">
        <v>1176</v>
      </c>
      <c r="F268" s="28"/>
      <c r="G268" s="49" t="s">
        <v>932</v>
      </c>
      <c r="H268" s="49" t="s">
        <v>1218</v>
      </c>
      <c r="J268" s="28"/>
      <c r="K268" s="49" t="s">
        <v>669</v>
      </c>
      <c r="M268" s="49" t="s">
        <v>348</v>
      </c>
      <c r="N268" s="50" t="s">
        <v>640</v>
      </c>
    </row>
    <row r="269" spans="1:14" ht="60" x14ac:dyDescent="0.25">
      <c r="A269" s="27" t="s">
        <v>24</v>
      </c>
      <c r="B269" s="38" t="s">
        <v>1251</v>
      </c>
      <c r="C269" s="28"/>
      <c r="D269" s="49" t="s">
        <v>1177</v>
      </c>
      <c r="E269" s="28" t="s">
        <v>41</v>
      </c>
      <c r="F269" s="28"/>
      <c r="G269" s="49" t="s">
        <v>933</v>
      </c>
      <c r="H269" s="49" t="s">
        <v>1223</v>
      </c>
      <c r="J269" s="28"/>
      <c r="K269" s="49" t="s">
        <v>666</v>
      </c>
      <c r="M269" s="49" t="s">
        <v>349</v>
      </c>
      <c r="N269" s="50" t="s">
        <v>641</v>
      </c>
    </row>
    <row r="270" spans="1:14" ht="45" x14ac:dyDescent="0.25">
      <c r="A270" s="27" t="s">
        <v>24</v>
      </c>
      <c r="B270" s="28" t="s">
        <v>80</v>
      </c>
      <c r="C270" s="28"/>
      <c r="D270" s="49" t="s">
        <v>1178</v>
      </c>
      <c r="F270" s="28"/>
      <c r="G270" s="49" t="s">
        <v>934</v>
      </c>
      <c r="H270" s="49" t="s">
        <v>1206</v>
      </c>
      <c r="J270" s="28"/>
      <c r="K270" s="49" t="s">
        <v>666</v>
      </c>
      <c r="M270" s="49" t="s">
        <v>350</v>
      </c>
      <c r="N270" s="50" t="s">
        <v>642</v>
      </c>
    </row>
    <row r="271" spans="1:14" ht="60" x14ac:dyDescent="0.25">
      <c r="A271" s="27" t="s">
        <v>24</v>
      </c>
      <c r="B271" s="28" t="s">
        <v>80</v>
      </c>
      <c r="C271" s="28"/>
      <c r="D271" s="49" t="s">
        <v>1179</v>
      </c>
      <c r="E271" s="28" t="s">
        <v>75</v>
      </c>
      <c r="F271" s="28"/>
      <c r="G271" s="49" t="s">
        <v>935</v>
      </c>
      <c r="H271" s="49" t="s">
        <v>1235</v>
      </c>
      <c r="J271" s="28"/>
      <c r="K271" s="49" t="s">
        <v>666</v>
      </c>
      <c r="M271" s="49" t="s">
        <v>351</v>
      </c>
      <c r="N271" s="50" t="s">
        <v>643</v>
      </c>
    </row>
    <row r="272" spans="1:14" ht="75" x14ac:dyDescent="0.25">
      <c r="A272" s="27" t="s">
        <v>24</v>
      </c>
      <c r="B272" s="28" t="s">
        <v>80</v>
      </c>
      <c r="C272" s="28"/>
      <c r="D272" s="49" t="s">
        <v>1180</v>
      </c>
      <c r="E272" s="28" t="s">
        <v>75</v>
      </c>
      <c r="F272" s="28"/>
      <c r="G272" s="49" t="s">
        <v>936</v>
      </c>
      <c r="H272" s="49" t="s">
        <v>1218</v>
      </c>
      <c r="J272" s="28"/>
      <c r="K272" s="49" t="s">
        <v>670</v>
      </c>
      <c r="M272" s="49" t="s">
        <v>352</v>
      </c>
      <c r="N272" s="50" t="s">
        <v>644</v>
      </c>
    </row>
    <row r="273" spans="1:14" ht="75" x14ac:dyDescent="0.25">
      <c r="A273" s="27" t="s">
        <v>24</v>
      </c>
      <c r="B273" s="28" t="s">
        <v>80</v>
      </c>
      <c r="C273" s="28"/>
      <c r="D273" s="49" t="s">
        <v>1181</v>
      </c>
      <c r="E273" s="28" t="s">
        <v>41</v>
      </c>
      <c r="F273" s="28"/>
      <c r="G273" s="49" t="s">
        <v>937</v>
      </c>
      <c r="H273" s="49" t="s">
        <v>1206</v>
      </c>
      <c r="J273" s="28"/>
      <c r="K273" s="49" t="s">
        <v>670</v>
      </c>
      <c r="M273" s="49" t="s">
        <v>353</v>
      </c>
      <c r="N273" s="50" t="s">
        <v>645</v>
      </c>
    </row>
    <row r="274" spans="1:14" ht="60" x14ac:dyDescent="0.25">
      <c r="A274" s="27" t="s">
        <v>24</v>
      </c>
      <c r="B274" s="28" t="s">
        <v>80</v>
      </c>
      <c r="C274" s="28"/>
      <c r="D274" s="49" t="s">
        <v>1182</v>
      </c>
      <c r="E274" s="28" t="s">
        <v>75</v>
      </c>
      <c r="F274" s="28"/>
      <c r="G274" s="49" t="s">
        <v>938</v>
      </c>
      <c r="H274" s="49" t="s">
        <v>1218</v>
      </c>
      <c r="J274" s="28"/>
      <c r="K274" s="49" t="s">
        <v>670</v>
      </c>
      <c r="M274" s="49" t="s">
        <v>354</v>
      </c>
      <c r="N274" s="50" t="s">
        <v>646</v>
      </c>
    </row>
    <row r="275" spans="1:14" ht="45" x14ac:dyDescent="0.25">
      <c r="A275" s="27" t="s">
        <v>24</v>
      </c>
      <c r="B275" s="28" t="s">
        <v>80</v>
      </c>
      <c r="C275" s="28"/>
      <c r="D275" s="49" t="s">
        <v>1183</v>
      </c>
      <c r="F275" s="28"/>
      <c r="G275" s="49" t="s">
        <v>939</v>
      </c>
      <c r="H275" s="49" t="s">
        <v>1224</v>
      </c>
      <c r="J275" s="28"/>
      <c r="K275" s="49" t="s">
        <v>670</v>
      </c>
      <c r="M275" s="49" t="s">
        <v>355</v>
      </c>
      <c r="N275" s="50" t="s">
        <v>647</v>
      </c>
    </row>
    <row r="276" spans="1:14" ht="45" x14ac:dyDescent="0.25">
      <c r="A276" s="27" t="s">
        <v>24</v>
      </c>
      <c r="B276" s="28" t="s">
        <v>80</v>
      </c>
      <c r="C276" s="28"/>
      <c r="D276" s="49" t="s">
        <v>1184</v>
      </c>
      <c r="F276" s="28"/>
      <c r="G276" s="49" t="s">
        <v>940</v>
      </c>
      <c r="H276" s="49" t="s">
        <v>1218</v>
      </c>
      <c r="J276" s="28"/>
      <c r="K276" s="49" t="s">
        <v>670</v>
      </c>
      <c r="M276" s="49" t="s">
        <v>356</v>
      </c>
      <c r="N276" s="50" t="s">
        <v>648</v>
      </c>
    </row>
    <row r="277" spans="1:14" ht="75" x14ac:dyDescent="0.25">
      <c r="A277" s="27" t="s">
        <v>24</v>
      </c>
      <c r="B277" s="28" t="s">
        <v>80</v>
      </c>
      <c r="C277" s="28"/>
      <c r="D277" s="49" t="s">
        <v>1185</v>
      </c>
      <c r="F277" s="28"/>
      <c r="G277" s="49" t="s">
        <v>941</v>
      </c>
      <c r="H277" s="49" t="s">
        <v>1237</v>
      </c>
      <c r="J277" s="28"/>
      <c r="K277" s="49" t="s">
        <v>666</v>
      </c>
      <c r="M277" s="49" t="s">
        <v>357</v>
      </c>
      <c r="N277" s="50" t="s">
        <v>649</v>
      </c>
    </row>
    <row r="278" spans="1:14" ht="60" x14ac:dyDescent="0.25">
      <c r="A278" s="27" t="s">
        <v>24</v>
      </c>
      <c r="B278" s="28" t="s">
        <v>80</v>
      </c>
      <c r="C278" s="28"/>
      <c r="D278" s="49" t="s">
        <v>1186</v>
      </c>
      <c r="E278" s="28" t="s">
        <v>75</v>
      </c>
      <c r="F278" s="28"/>
      <c r="G278" s="49" t="s">
        <v>876</v>
      </c>
      <c r="H278" s="49" t="s">
        <v>1201</v>
      </c>
      <c r="J278" s="28"/>
      <c r="K278" s="49" t="s">
        <v>671</v>
      </c>
      <c r="M278" s="49" t="s">
        <v>358</v>
      </c>
      <c r="N278" s="50" t="s">
        <v>650</v>
      </c>
    </row>
    <row r="279" spans="1:14" ht="60" x14ac:dyDescent="0.25">
      <c r="A279" s="27" t="s">
        <v>24</v>
      </c>
      <c r="B279" s="28" t="s">
        <v>80</v>
      </c>
      <c r="C279" s="28"/>
      <c r="D279" s="49" t="s">
        <v>1182</v>
      </c>
      <c r="E279" s="28" t="s">
        <v>75</v>
      </c>
      <c r="F279" s="28"/>
      <c r="G279" s="49" t="s">
        <v>942</v>
      </c>
      <c r="H279" s="49" t="s">
        <v>1206</v>
      </c>
      <c r="J279" s="28"/>
      <c r="K279" s="49" t="s">
        <v>670</v>
      </c>
      <c r="M279" s="49" t="s">
        <v>359</v>
      </c>
      <c r="N279" s="50" t="s">
        <v>651</v>
      </c>
    </row>
    <row r="280" spans="1:14" ht="30" x14ac:dyDescent="0.25">
      <c r="A280" s="27" t="s">
        <v>24</v>
      </c>
      <c r="B280" s="15" t="s">
        <v>1252</v>
      </c>
      <c r="C280" s="28"/>
      <c r="D280" s="49" t="s">
        <v>1187</v>
      </c>
      <c r="F280" s="28"/>
      <c r="G280" s="49" t="s">
        <v>943</v>
      </c>
      <c r="H280" s="49"/>
      <c r="J280" s="28"/>
      <c r="K280" s="49" t="s">
        <v>666</v>
      </c>
      <c r="M280" s="49" t="s">
        <v>360</v>
      </c>
      <c r="N280" s="50" t="s">
        <v>652</v>
      </c>
    </row>
    <row r="281" spans="1:14" ht="60" x14ac:dyDescent="0.25">
      <c r="A281" s="27" t="s">
        <v>24</v>
      </c>
      <c r="B281" s="28" t="s">
        <v>80</v>
      </c>
      <c r="C281" s="28"/>
      <c r="D281" s="49" t="s">
        <v>1188</v>
      </c>
      <c r="F281" s="28"/>
      <c r="G281" s="49" t="s">
        <v>944</v>
      </c>
      <c r="H281" s="49" t="s">
        <v>1222</v>
      </c>
      <c r="J281" s="28"/>
      <c r="K281" s="49" t="s">
        <v>675</v>
      </c>
      <c r="M281" s="49" t="s">
        <v>361</v>
      </c>
      <c r="N281" s="50" t="s">
        <v>653</v>
      </c>
    </row>
    <row r="282" spans="1:14" ht="45" x14ac:dyDescent="0.25">
      <c r="A282" s="27" t="s">
        <v>24</v>
      </c>
      <c r="B282" s="28" t="s">
        <v>80</v>
      </c>
      <c r="C282" s="28"/>
      <c r="D282" s="49" t="s">
        <v>1189</v>
      </c>
      <c r="F282" s="28"/>
      <c r="G282" s="49" t="s">
        <v>945</v>
      </c>
      <c r="H282" s="49" t="s">
        <v>1226</v>
      </c>
      <c r="J282" s="28"/>
      <c r="K282" s="49" t="s">
        <v>669</v>
      </c>
      <c r="M282" s="49" t="s">
        <v>362</v>
      </c>
      <c r="N282" s="50" t="s">
        <v>654</v>
      </c>
    </row>
    <row r="283" spans="1:14" ht="60" x14ac:dyDescent="0.25">
      <c r="A283" s="27" t="s">
        <v>24</v>
      </c>
      <c r="B283" s="28" t="s">
        <v>80</v>
      </c>
      <c r="C283" s="28"/>
      <c r="D283" s="49" t="s">
        <v>1190</v>
      </c>
      <c r="E283" s="28" t="s">
        <v>75</v>
      </c>
      <c r="F283" s="28"/>
      <c r="G283" s="49" t="s">
        <v>946</v>
      </c>
      <c r="H283" s="49" t="s">
        <v>1229</v>
      </c>
      <c r="J283" s="28"/>
      <c r="K283" s="49" t="s">
        <v>666</v>
      </c>
      <c r="M283" s="49" t="s">
        <v>363</v>
      </c>
      <c r="N283" s="50" t="s">
        <v>655</v>
      </c>
    </row>
    <row r="284" spans="1:14" ht="60" x14ac:dyDescent="0.25">
      <c r="A284" s="27" t="s">
        <v>24</v>
      </c>
      <c r="B284" s="28" t="s">
        <v>80</v>
      </c>
      <c r="C284" s="28"/>
      <c r="D284" s="49" t="s">
        <v>1191</v>
      </c>
      <c r="E284" s="28" t="s">
        <v>75</v>
      </c>
      <c r="F284" s="28"/>
      <c r="G284" s="49" t="s">
        <v>947</v>
      </c>
      <c r="H284" s="49" t="s">
        <v>1226</v>
      </c>
      <c r="J284" s="28"/>
      <c r="K284" s="49" t="s">
        <v>670</v>
      </c>
      <c r="M284" s="49" t="s">
        <v>364</v>
      </c>
      <c r="N284" s="50" t="s">
        <v>656</v>
      </c>
    </row>
    <row r="285" spans="1:14" ht="60" x14ac:dyDescent="0.25">
      <c r="A285" s="27" t="s">
        <v>24</v>
      </c>
      <c r="B285" s="28" t="s">
        <v>80</v>
      </c>
      <c r="C285" s="28"/>
      <c r="D285" s="49" t="s">
        <v>1068</v>
      </c>
      <c r="E285" s="28" t="s">
        <v>41</v>
      </c>
      <c r="F285" s="28"/>
      <c r="G285" s="49" t="s">
        <v>948</v>
      </c>
      <c r="H285" s="49" t="s">
        <v>1226</v>
      </c>
      <c r="J285" s="28"/>
      <c r="K285" s="49" t="s">
        <v>670</v>
      </c>
      <c r="M285" s="49" t="s">
        <v>365</v>
      </c>
      <c r="N285" s="50" t="s">
        <v>657</v>
      </c>
    </row>
    <row r="286" spans="1:14" ht="75" x14ac:dyDescent="0.25">
      <c r="A286" s="27" t="s">
        <v>24</v>
      </c>
      <c r="B286" s="28" t="s">
        <v>80</v>
      </c>
      <c r="C286" s="28"/>
      <c r="D286" s="49" t="s">
        <v>1192</v>
      </c>
      <c r="F286" s="28"/>
      <c r="G286" s="49" t="s">
        <v>949</v>
      </c>
      <c r="H286" s="49"/>
      <c r="J286" s="28"/>
      <c r="K286" s="49" t="s">
        <v>666</v>
      </c>
      <c r="M286" s="49" t="s">
        <v>366</v>
      </c>
      <c r="N286" s="50" t="s">
        <v>658</v>
      </c>
    </row>
    <row r="287" spans="1:14" ht="45" x14ac:dyDescent="0.25">
      <c r="A287" s="27" t="s">
        <v>24</v>
      </c>
      <c r="B287" s="28" t="s">
        <v>80</v>
      </c>
      <c r="C287" s="28"/>
      <c r="D287" s="49" t="s">
        <v>1193</v>
      </c>
      <c r="F287" s="28"/>
      <c r="G287" s="49" t="s">
        <v>950</v>
      </c>
      <c r="H287" s="49" t="s">
        <v>1221</v>
      </c>
      <c r="J287" s="28"/>
      <c r="K287" s="49" t="s">
        <v>671</v>
      </c>
      <c r="M287" s="49" t="s">
        <v>367</v>
      </c>
      <c r="N287" s="50" t="s">
        <v>659</v>
      </c>
    </row>
    <row r="288" spans="1:14" ht="60" x14ac:dyDescent="0.25">
      <c r="A288" s="27" t="s">
        <v>24</v>
      </c>
      <c r="C288" s="28"/>
      <c r="D288" s="49" t="s">
        <v>1194</v>
      </c>
      <c r="E288" s="28" t="s">
        <v>75</v>
      </c>
      <c r="F288" s="28"/>
      <c r="G288" s="49" t="s">
        <v>951</v>
      </c>
      <c r="H288" s="49" t="s">
        <v>1208</v>
      </c>
      <c r="J288" s="28"/>
      <c r="K288" s="49" t="s">
        <v>670</v>
      </c>
      <c r="M288" s="49" t="s">
        <v>368</v>
      </c>
      <c r="N288" s="50" t="s">
        <v>660</v>
      </c>
    </row>
    <row r="289" spans="1:14" ht="45" x14ac:dyDescent="0.25">
      <c r="A289" s="27" t="s">
        <v>24</v>
      </c>
      <c r="B289" s="28" t="s">
        <v>80</v>
      </c>
      <c r="C289" s="28"/>
      <c r="D289" s="49" t="s">
        <v>1195</v>
      </c>
      <c r="F289" s="28"/>
      <c r="G289" s="49" t="s">
        <v>836</v>
      </c>
      <c r="H289" s="49" t="s">
        <v>1226</v>
      </c>
      <c r="J289" s="28"/>
      <c r="K289" s="49" t="s">
        <v>670</v>
      </c>
      <c r="M289" s="49" t="s">
        <v>369</v>
      </c>
      <c r="N289" s="50" t="s">
        <v>661</v>
      </c>
    </row>
    <row r="290" spans="1:14" ht="60" x14ac:dyDescent="0.25">
      <c r="A290" s="27" t="s">
        <v>24</v>
      </c>
      <c r="B290" s="28" t="s">
        <v>80</v>
      </c>
      <c r="C290" s="28"/>
      <c r="D290" s="49" t="s">
        <v>968</v>
      </c>
      <c r="E290" s="28" t="s">
        <v>75</v>
      </c>
      <c r="F290" s="28"/>
      <c r="G290" s="49" t="s">
        <v>952</v>
      </c>
      <c r="H290" s="49" t="s">
        <v>1212</v>
      </c>
      <c r="J290" s="28"/>
      <c r="K290" s="49" t="s">
        <v>669</v>
      </c>
      <c r="M290" s="49" t="s">
        <v>370</v>
      </c>
      <c r="N290" s="50" t="s">
        <v>662</v>
      </c>
    </row>
    <row r="291" spans="1:14" ht="45" x14ac:dyDescent="0.25">
      <c r="A291" s="27" t="s">
        <v>24</v>
      </c>
      <c r="B291" s="28" t="s">
        <v>80</v>
      </c>
      <c r="C291" s="28"/>
      <c r="D291" s="49" t="s">
        <v>1196</v>
      </c>
      <c r="F291" s="28"/>
      <c r="G291" s="49" t="s">
        <v>953</v>
      </c>
      <c r="H291" s="49" t="s">
        <v>1227</v>
      </c>
      <c r="J291" s="28"/>
      <c r="K291" s="49" t="s">
        <v>667</v>
      </c>
      <c r="M291" s="49" t="s">
        <v>371</v>
      </c>
      <c r="N291" s="50" t="s">
        <v>663</v>
      </c>
    </row>
    <row r="292" spans="1:14" ht="45" x14ac:dyDescent="0.25">
      <c r="A292" s="27" t="s">
        <v>24</v>
      </c>
      <c r="B292" s="28" t="s">
        <v>80</v>
      </c>
      <c r="C292" s="28"/>
      <c r="D292" s="49" t="s">
        <v>1197</v>
      </c>
      <c r="F292" s="28"/>
      <c r="G292" s="49" t="s">
        <v>954</v>
      </c>
      <c r="H292" s="49" t="s">
        <v>1237</v>
      </c>
      <c r="J292" s="28"/>
      <c r="K292" s="49" t="s">
        <v>666</v>
      </c>
      <c r="M292" s="49" t="s">
        <v>372</v>
      </c>
      <c r="N292" s="50" t="s">
        <v>664</v>
      </c>
    </row>
    <row r="293" spans="1:14" ht="60" x14ac:dyDescent="0.25">
      <c r="A293" s="27" t="s">
        <v>24</v>
      </c>
      <c r="B293" s="28" t="s">
        <v>80</v>
      </c>
      <c r="C293" s="28"/>
      <c r="D293" s="49" t="s">
        <v>1198</v>
      </c>
      <c r="F293" s="28"/>
      <c r="G293" s="49" t="s">
        <v>955</v>
      </c>
      <c r="H293" s="49" t="s">
        <v>1226</v>
      </c>
      <c r="J293" s="28"/>
      <c r="K293" s="49" t="s">
        <v>666</v>
      </c>
      <c r="M293" s="49" t="s">
        <v>373</v>
      </c>
      <c r="N293" s="50" t="s">
        <v>665</v>
      </c>
    </row>
    <row r="294" spans="1:14" x14ac:dyDescent="0.25">
      <c r="J294" s="28"/>
    </row>
    <row r="295" spans="1:14" x14ac:dyDescent="0.25">
      <c r="J295" s="28"/>
    </row>
    <row r="296" spans="1:14" x14ac:dyDescent="0.25">
      <c r="J296" s="28"/>
    </row>
    <row r="297" spans="1:14" x14ac:dyDescent="0.25">
      <c r="J297" s="28"/>
    </row>
    <row r="298" spans="1:14" x14ac:dyDescent="0.25">
      <c r="J298" s="28"/>
    </row>
    <row r="299" spans="1:14" x14ac:dyDescent="0.25">
      <c r="J299" s="28"/>
    </row>
    <row r="300" spans="1:14" x14ac:dyDescent="0.25">
      <c r="J300" s="28"/>
    </row>
    <row r="301" spans="1:14" x14ac:dyDescent="0.25">
      <c r="J301" s="28"/>
    </row>
    <row r="302" spans="1:14" x14ac:dyDescent="0.25">
      <c r="J302" s="28"/>
    </row>
    <row r="303" spans="1:14" x14ac:dyDescent="0.25">
      <c r="J303" s="28"/>
    </row>
    <row r="304" spans="1:14" x14ac:dyDescent="0.25">
      <c r="J304" s="28"/>
    </row>
    <row r="305" spans="10:10" x14ac:dyDescent="0.25">
      <c r="J305" s="28"/>
    </row>
    <row r="306" spans="10:10" x14ac:dyDescent="0.25">
      <c r="J306" s="28"/>
    </row>
    <row r="307" spans="10:10" x14ac:dyDescent="0.25">
      <c r="J307" s="28"/>
    </row>
    <row r="308" spans="10:10" x14ac:dyDescent="0.25">
      <c r="J308" s="28"/>
    </row>
    <row r="309" spans="10:10" x14ac:dyDescent="0.25">
      <c r="J309" s="28"/>
    </row>
    <row r="310" spans="10:10" x14ac:dyDescent="0.25">
      <c r="J310" s="28"/>
    </row>
    <row r="311" spans="10:10" x14ac:dyDescent="0.25">
      <c r="J311" s="28"/>
    </row>
    <row r="312" spans="10:10" x14ac:dyDescent="0.25">
      <c r="J312" s="28"/>
    </row>
    <row r="313" spans="10:10" x14ac:dyDescent="0.25">
      <c r="J313" s="28"/>
    </row>
    <row r="314" spans="10:10" x14ac:dyDescent="0.25">
      <c r="J314" s="28"/>
    </row>
    <row r="315" spans="10:10" x14ac:dyDescent="0.25">
      <c r="J315" s="28"/>
    </row>
    <row r="316" spans="10:10" x14ac:dyDescent="0.25">
      <c r="J316" s="28"/>
    </row>
    <row r="317" spans="10:10" x14ac:dyDescent="0.25">
      <c r="J317" s="28"/>
    </row>
    <row r="318" spans="10:10" x14ac:dyDescent="0.25">
      <c r="J318" s="28"/>
    </row>
    <row r="319" spans="10:10" x14ac:dyDescent="0.25">
      <c r="J319" s="28"/>
    </row>
    <row r="320" spans="10:10" x14ac:dyDescent="0.25">
      <c r="J320" s="28"/>
    </row>
    <row r="321" spans="10:10" x14ac:dyDescent="0.25">
      <c r="J321" s="28"/>
    </row>
    <row r="322" spans="10:10" x14ac:dyDescent="0.25">
      <c r="J322" s="28"/>
    </row>
    <row r="323" spans="10:10" x14ac:dyDescent="0.25">
      <c r="J323" s="28"/>
    </row>
    <row r="324" spans="10:10" x14ac:dyDescent="0.25">
      <c r="J324" s="28"/>
    </row>
    <row r="325" spans="10:10" x14ac:dyDescent="0.25">
      <c r="J325" s="28"/>
    </row>
    <row r="326" spans="10:10" x14ac:dyDescent="0.25">
      <c r="J326" s="28"/>
    </row>
    <row r="327" spans="10:10" x14ac:dyDescent="0.25">
      <c r="J327" s="28"/>
    </row>
    <row r="328" spans="10:10" x14ac:dyDescent="0.25">
      <c r="J328" s="28"/>
    </row>
    <row r="329" spans="10:10" x14ac:dyDescent="0.25">
      <c r="J329" s="28"/>
    </row>
    <row r="330" spans="10:10" x14ac:dyDescent="0.25">
      <c r="J330" s="28"/>
    </row>
    <row r="331" spans="10:10" x14ac:dyDescent="0.25">
      <c r="J331" s="28"/>
    </row>
    <row r="332" spans="10:10" x14ac:dyDescent="0.25">
      <c r="J332" s="28"/>
    </row>
    <row r="333" spans="10:10" x14ac:dyDescent="0.25">
      <c r="J333" s="28"/>
    </row>
    <row r="334" spans="10:10" x14ac:dyDescent="0.25">
      <c r="J334" s="28"/>
    </row>
    <row r="335" spans="10:10" x14ac:dyDescent="0.25">
      <c r="J335" s="28"/>
    </row>
    <row r="336" spans="10:10" x14ac:dyDescent="0.25">
      <c r="J336" s="28"/>
    </row>
    <row r="337" spans="10:10" x14ac:dyDescent="0.25">
      <c r="J337" s="28"/>
    </row>
    <row r="338" spans="10:10" x14ac:dyDescent="0.25">
      <c r="J338" s="28"/>
    </row>
    <row r="339" spans="10:10" x14ac:dyDescent="0.25">
      <c r="J339" s="28"/>
    </row>
    <row r="340" spans="10:10" x14ac:dyDescent="0.25">
      <c r="J340" s="28"/>
    </row>
    <row r="341" spans="10:10" x14ac:dyDescent="0.25">
      <c r="J341" s="28"/>
    </row>
    <row r="342" spans="10:10" x14ac:dyDescent="0.25">
      <c r="J342" s="28"/>
    </row>
    <row r="343" spans="10:10" x14ac:dyDescent="0.25">
      <c r="J343" s="28"/>
    </row>
    <row r="344" spans="10:10" x14ac:dyDescent="0.25">
      <c r="J344" s="28"/>
    </row>
    <row r="345" spans="10:10" x14ac:dyDescent="0.25">
      <c r="J345" s="28"/>
    </row>
    <row r="346" spans="10:10" x14ac:dyDescent="0.25">
      <c r="J346" s="28"/>
    </row>
    <row r="347" spans="10:10" x14ac:dyDescent="0.25">
      <c r="J347" s="28"/>
    </row>
    <row r="348" spans="10:10" x14ac:dyDescent="0.25">
      <c r="J348" s="28"/>
    </row>
    <row r="349" spans="10:10" x14ac:dyDescent="0.25">
      <c r="J349" s="28"/>
    </row>
    <row r="350" spans="10:10" x14ac:dyDescent="0.25">
      <c r="J350" s="28"/>
    </row>
    <row r="1047037" spans="22:23" x14ac:dyDescent="0.25">
      <c r="V1047037" s="34" t="s">
        <v>27</v>
      </c>
      <c r="W1047037" s="34" t="s">
        <v>25</v>
      </c>
    </row>
  </sheetData>
  <autoFilter ref="A1:Y293">
    <sortState ref="A2:Y121">
      <sortCondition ref="N1:N121"/>
    </sortState>
  </autoFilter>
  <dataValidations count="6">
    <dataValidation type="list" allowBlank="1" showInputMessage="1" showErrorMessage="1" sqref="E124 E269 E258 E250 E126 E288 E278:E279 E274 E271:E273 E267 E263 E260:E261 E255:E256 E252 E246:E247 E244 E239 E237 E228:E231 E224:E225 E222 E218:E220 E210:E213 E207 E205 E203 E200 E196 E190:E194 E188 E172:E174 E161:E164 E158:E159 E152 E148:E149 E145:E146 E142 E140 E132:E134 E128:E130 E283:E285 E216 E168:E170 E2:E117 E176:E185">
      <formula1>$D$3:$D$7</formula1>
    </dataValidation>
    <dataValidation type="list" allowBlank="1" showInputMessage="1" showErrorMessage="1" sqref="E290">
      <formula1>#REF!</formula1>
    </dataValidation>
    <dataValidation type="list" allowBlank="1" showInputMessage="1" showErrorMessage="1" sqref="R2:R117">
      <formula1>#REF!</formula1>
    </dataValidation>
    <dataValidation type="list" allowBlank="1" showInputMessage="1" showErrorMessage="1" sqref="C2:C293">
      <formula1>#REF!</formula1>
    </dataValidation>
    <dataValidation type="list" allowBlank="1" showInputMessage="1" showErrorMessage="1" sqref="F2:F293">
      <formula1>#REF!</formula1>
    </dataValidation>
    <dataValidation type="list" showInputMessage="1" showErrorMessage="1" sqref="J2:J350">
      <formula1>#REF!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46792"/>
  <sheetViews>
    <sheetView tabSelected="1" zoomScale="90" zoomScaleNormal="90" workbookViewId="0">
      <pane ySplit="1" topLeftCell="A2" activePane="bottomLeft" state="frozen"/>
      <selection activeCell="C1" sqref="C1"/>
      <selection pane="bottomLeft"/>
    </sheetView>
  </sheetViews>
  <sheetFormatPr baseColWidth="10" defaultColWidth="11.42578125" defaultRowHeight="15" x14ac:dyDescent="0.25"/>
  <cols>
    <col min="1" max="1" width="11.42578125" style="72"/>
    <col min="2" max="2" width="15.140625" style="72" customWidth="1"/>
    <col min="3" max="3" width="26.28515625" style="72" customWidth="1"/>
    <col min="4" max="4" width="17.85546875" style="72" customWidth="1"/>
    <col min="5" max="5" width="19.7109375" style="72" bestFit="1" customWidth="1"/>
    <col min="6" max="6" width="22.85546875" style="72" bestFit="1" customWidth="1"/>
    <col min="7" max="7" width="29.7109375" style="72" customWidth="1"/>
    <col min="8" max="8" width="22" style="72" customWidth="1"/>
    <col min="9" max="9" width="18.85546875" style="72" customWidth="1"/>
    <col min="10" max="10" width="18.5703125" style="72" customWidth="1"/>
    <col min="11" max="11" width="16.5703125" style="72" customWidth="1"/>
    <col min="12" max="12" width="11.42578125" style="72"/>
    <col min="13" max="13" width="20" style="70" bestFit="1" customWidth="1"/>
    <col min="14" max="14" width="18.140625" style="75" customWidth="1"/>
    <col min="15" max="15" width="21.85546875" style="73" bestFit="1" customWidth="1"/>
    <col min="16" max="16" width="11.42578125" style="74"/>
    <col min="17" max="17" width="11.42578125" style="72"/>
    <col min="18" max="18" width="15.28515625" style="72" customWidth="1"/>
    <col min="19" max="19" width="31.28515625" style="72" customWidth="1"/>
    <col min="20" max="20" width="25.140625" style="75" customWidth="1"/>
    <col min="21" max="21" width="19" style="72" customWidth="1"/>
    <col min="22" max="22" width="15.140625" style="72" customWidth="1"/>
    <col min="23" max="23" width="14.7109375" style="72" customWidth="1"/>
    <col min="24" max="24" width="27.7109375" style="72" customWidth="1"/>
    <col min="25" max="25" width="25.85546875" style="72" bestFit="1" customWidth="1"/>
    <col min="26" max="16384" width="11.42578125" style="72"/>
  </cols>
  <sheetData>
    <row r="1" spans="1:25" s="92" customFormat="1" ht="60" x14ac:dyDescent="0.25">
      <c r="A1" s="86" t="s">
        <v>0</v>
      </c>
      <c r="B1" s="87" t="s">
        <v>1</v>
      </c>
      <c r="C1" s="87" t="s">
        <v>2</v>
      </c>
      <c r="D1" s="87" t="s">
        <v>3</v>
      </c>
      <c r="E1" s="87" t="s">
        <v>4</v>
      </c>
      <c r="F1" s="87" t="s">
        <v>5</v>
      </c>
      <c r="G1" s="87" t="s">
        <v>6</v>
      </c>
      <c r="H1" s="87" t="s">
        <v>7</v>
      </c>
      <c r="I1" s="87" t="s">
        <v>8</v>
      </c>
      <c r="J1" s="87" t="s">
        <v>9</v>
      </c>
      <c r="K1" s="87" t="s">
        <v>10</v>
      </c>
      <c r="L1" s="87" t="s">
        <v>11</v>
      </c>
      <c r="M1" s="88" t="s">
        <v>12</v>
      </c>
      <c r="N1" s="89" t="s">
        <v>13</v>
      </c>
      <c r="O1" s="88" t="s">
        <v>14</v>
      </c>
      <c r="P1" s="90" t="s">
        <v>15</v>
      </c>
      <c r="Q1" s="87" t="s">
        <v>16</v>
      </c>
      <c r="R1" s="87" t="s">
        <v>17</v>
      </c>
      <c r="S1" s="87" t="s">
        <v>18</v>
      </c>
      <c r="T1" s="89" t="s">
        <v>19</v>
      </c>
      <c r="U1" s="87" t="s">
        <v>20</v>
      </c>
      <c r="V1" s="87" t="s">
        <v>21</v>
      </c>
      <c r="W1" s="87" t="s">
        <v>22</v>
      </c>
      <c r="X1" s="91" t="s">
        <v>23</v>
      </c>
    </row>
    <row r="2" spans="1:25" s="73" customFormat="1" ht="75" x14ac:dyDescent="0.25">
      <c r="A2" s="93" t="s">
        <v>26</v>
      </c>
      <c r="B2" s="83" t="s">
        <v>80</v>
      </c>
      <c r="C2" s="83" t="s">
        <v>52</v>
      </c>
      <c r="D2" s="83" t="s">
        <v>1122</v>
      </c>
      <c r="E2" s="83" t="s">
        <v>75</v>
      </c>
      <c r="F2" s="83" t="s">
        <v>64</v>
      </c>
      <c r="G2" s="83" t="s">
        <v>866</v>
      </c>
      <c r="H2" s="83" t="s">
        <v>1205</v>
      </c>
      <c r="I2" s="82" t="s">
        <v>1258</v>
      </c>
      <c r="J2" s="83" t="s">
        <v>71</v>
      </c>
      <c r="K2" s="83" t="s">
        <v>670</v>
      </c>
      <c r="L2" s="82">
        <v>30</v>
      </c>
      <c r="M2" s="83" t="s">
        <v>276</v>
      </c>
      <c r="N2" s="94" t="s">
        <v>568</v>
      </c>
      <c r="O2" s="95"/>
      <c r="P2" s="96"/>
      <c r="Q2" s="82"/>
      <c r="R2" s="82" t="s">
        <v>79</v>
      </c>
      <c r="S2" s="82"/>
      <c r="T2" s="97"/>
      <c r="U2" s="82"/>
      <c r="V2" s="82"/>
      <c r="W2" s="82"/>
      <c r="X2" s="98" t="s">
        <v>1280</v>
      </c>
      <c r="Y2" s="72"/>
    </row>
    <row r="3" spans="1:25" s="73" customFormat="1" ht="75" x14ac:dyDescent="0.25">
      <c r="A3" s="93" t="s">
        <v>26</v>
      </c>
      <c r="B3" s="83" t="s">
        <v>80</v>
      </c>
      <c r="C3" s="83" t="s">
        <v>51</v>
      </c>
      <c r="D3" s="83" t="s">
        <v>1126</v>
      </c>
      <c r="E3" s="83" t="s">
        <v>75</v>
      </c>
      <c r="F3" s="83" t="s">
        <v>64</v>
      </c>
      <c r="G3" s="83" t="s">
        <v>870</v>
      </c>
      <c r="H3" s="83" t="s">
        <v>1220</v>
      </c>
      <c r="I3" s="82" t="s">
        <v>1259</v>
      </c>
      <c r="J3" s="83" t="s">
        <v>72</v>
      </c>
      <c r="K3" s="83" t="s">
        <v>670</v>
      </c>
      <c r="L3" s="82">
        <v>30</v>
      </c>
      <c r="M3" s="83" t="s">
        <v>280</v>
      </c>
      <c r="N3" s="94" t="s">
        <v>572</v>
      </c>
      <c r="O3" s="95"/>
      <c r="P3" s="96"/>
      <c r="Q3" s="82"/>
      <c r="R3" s="82" t="s">
        <v>79</v>
      </c>
      <c r="S3" s="82"/>
      <c r="T3" s="97"/>
      <c r="U3" s="82"/>
      <c r="V3" s="82"/>
      <c r="W3" s="82"/>
      <c r="X3" s="98" t="s">
        <v>1270</v>
      </c>
      <c r="Y3" s="72"/>
    </row>
    <row r="4" spans="1:25" s="73" customFormat="1" ht="60" x14ac:dyDescent="0.25">
      <c r="A4" s="93" t="s">
        <v>26</v>
      </c>
      <c r="B4" s="83" t="s">
        <v>80</v>
      </c>
      <c r="C4" s="83" t="s">
        <v>46</v>
      </c>
      <c r="D4" s="83" t="s">
        <v>1127</v>
      </c>
      <c r="E4" s="82" t="s">
        <v>1261</v>
      </c>
      <c r="F4" s="83" t="s">
        <v>64</v>
      </c>
      <c r="G4" s="83" t="s">
        <v>871</v>
      </c>
      <c r="H4" s="83" t="s">
        <v>1311</v>
      </c>
      <c r="I4" s="83" t="s">
        <v>71</v>
      </c>
      <c r="J4" s="83" t="s">
        <v>71</v>
      </c>
      <c r="K4" s="83" t="s">
        <v>670</v>
      </c>
      <c r="L4" s="82">
        <v>30</v>
      </c>
      <c r="M4" s="83" t="s">
        <v>281</v>
      </c>
      <c r="N4" s="94" t="s">
        <v>573</v>
      </c>
      <c r="O4" s="95"/>
      <c r="P4" s="96"/>
      <c r="Q4" s="82"/>
      <c r="R4" s="82" t="s">
        <v>79</v>
      </c>
      <c r="S4" s="82"/>
      <c r="T4" s="97"/>
      <c r="U4" s="82"/>
      <c r="V4" s="82"/>
      <c r="W4" s="82"/>
      <c r="X4" s="98" t="s">
        <v>1262</v>
      </c>
      <c r="Y4" s="72"/>
    </row>
    <row r="5" spans="1:25" s="73" customFormat="1" ht="75" x14ac:dyDescent="0.25">
      <c r="A5" s="93" t="s">
        <v>26</v>
      </c>
      <c r="B5" s="83" t="s">
        <v>80</v>
      </c>
      <c r="C5" s="83" t="s">
        <v>54</v>
      </c>
      <c r="D5" s="83" t="s">
        <v>1128</v>
      </c>
      <c r="E5" s="82" t="s">
        <v>42</v>
      </c>
      <c r="F5" s="83" t="s">
        <v>64</v>
      </c>
      <c r="G5" s="83" t="s">
        <v>872</v>
      </c>
      <c r="H5" s="83" t="s">
        <v>1218</v>
      </c>
      <c r="I5" s="83" t="s">
        <v>1320</v>
      </c>
      <c r="J5" s="83" t="s">
        <v>71</v>
      </c>
      <c r="K5" s="83" t="s">
        <v>670</v>
      </c>
      <c r="L5" s="82">
        <v>30</v>
      </c>
      <c r="M5" s="83" t="s">
        <v>282</v>
      </c>
      <c r="N5" s="94" t="s">
        <v>574</v>
      </c>
      <c r="O5" s="95"/>
      <c r="P5" s="96"/>
      <c r="Q5" s="82"/>
      <c r="R5" s="82" t="s">
        <v>79</v>
      </c>
      <c r="S5" s="82"/>
      <c r="T5" s="97"/>
      <c r="U5" s="82"/>
      <c r="V5" s="82"/>
      <c r="W5" s="82"/>
      <c r="X5" s="98" t="s">
        <v>1279</v>
      </c>
      <c r="Y5" s="72"/>
    </row>
    <row r="6" spans="1:25" s="73" customFormat="1" ht="75" x14ac:dyDescent="0.25">
      <c r="A6" s="93" t="s">
        <v>26</v>
      </c>
      <c r="B6" s="83" t="s">
        <v>80</v>
      </c>
      <c r="C6" s="83" t="s">
        <v>54</v>
      </c>
      <c r="D6" s="83" t="s">
        <v>1129</v>
      </c>
      <c r="E6" s="82" t="s">
        <v>75</v>
      </c>
      <c r="F6" s="83" t="s">
        <v>64</v>
      </c>
      <c r="G6" s="83" t="s">
        <v>873</v>
      </c>
      <c r="H6" s="83" t="s">
        <v>1200</v>
      </c>
      <c r="I6" s="83" t="s">
        <v>1316</v>
      </c>
      <c r="J6" s="83" t="s">
        <v>71</v>
      </c>
      <c r="K6" s="83" t="s">
        <v>670</v>
      </c>
      <c r="L6" s="82">
        <v>30</v>
      </c>
      <c r="M6" s="83" t="s">
        <v>283</v>
      </c>
      <c r="N6" s="94" t="s">
        <v>575</v>
      </c>
      <c r="O6" s="95"/>
      <c r="P6" s="96"/>
      <c r="Q6" s="82"/>
      <c r="R6" s="82" t="s">
        <v>79</v>
      </c>
      <c r="S6" s="82"/>
      <c r="T6" s="97"/>
      <c r="U6" s="82"/>
      <c r="V6" s="82"/>
      <c r="W6" s="82"/>
      <c r="X6" s="98" t="s">
        <v>1279</v>
      </c>
      <c r="Y6" s="72" t="s">
        <v>1260</v>
      </c>
    </row>
    <row r="7" spans="1:25" s="73" customFormat="1" ht="60" x14ac:dyDescent="0.25">
      <c r="A7" s="93" t="s">
        <v>26</v>
      </c>
      <c r="B7" s="83" t="s">
        <v>80</v>
      </c>
      <c r="C7" s="83" t="s">
        <v>53</v>
      </c>
      <c r="D7" s="83" t="s">
        <v>1131</v>
      </c>
      <c r="E7" s="83" t="s">
        <v>75</v>
      </c>
      <c r="F7" s="83" t="s">
        <v>64</v>
      </c>
      <c r="G7" s="83" t="s">
        <v>875</v>
      </c>
      <c r="H7" s="83" t="s">
        <v>1205</v>
      </c>
      <c r="I7" s="82" t="s">
        <v>1258</v>
      </c>
      <c r="J7" s="83" t="s">
        <v>71</v>
      </c>
      <c r="K7" s="83" t="s">
        <v>670</v>
      </c>
      <c r="L7" s="82">
        <v>30</v>
      </c>
      <c r="M7" s="83" t="s">
        <v>285</v>
      </c>
      <c r="N7" s="94" t="s">
        <v>577</v>
      </c>
      <c r="O7" s="95"/>
      <c r="P7" s="96"/>
      <c r="Q7" s="82"/>
      <c r="R7" s="82" t="s">
        <v>79</v>
      </c>
      <c r="S7" s="82"/>
      <c r="T7" s="97"/>
      <c r="U7" s="82"/>
      <c r="V7" s="82"/>
      <c r="W7" s="82"/>
      <c r="X7" s="98" t="s">
        <v>1279</v>
      </c>
      <c r="Y7" s="72"/>
    </row>
    <row r="8" spans="1:25" s="73" customFormat="1" ht="60" x14ac:dyDescent="0.25">
      <c r="A8" s="93" t="s">
        <v>26</v>
      </c>
      <c r="B8" s="83" t="s">
        <v>80</v>
      </c>
      <c r="C8" s="83" t="s">
        <v>1254</v>
      </c>
      <c r="D8" s="83" t="s">
        <v>1133</v>
      </c>
      <c r="E8" s="83" t="s">
        <v>75</v>
      </c>
      <c r="F8" s="83" t="s">
        <v>64</v>
      </c>
      <c r="G8" s="83" t="s">
        <v>877</v>
      </c>
      <c r="H8" s="83" t="s">
        <v>1205</v>
      </c>
      <c r="I8" s="82" t="s">
        <v>1258</v>
      </c>
      <c r="J8" s="83" t="s">
        <v>71</v>
      </c>
      <c r="K8" s="83" t="s">
        <v>670</v>
      </c>
      <c r="L8" s="82">
        <v>30</v>
      </c>
      <c r="M8" s="83" t="s">
        <v>287</v>
      </c>
      <c r="N8" s="94" t="s">
        <v>579</v>
      </c>
      <c r="O8" s="95"/>
      <c r="P8" s="96"/>
      <c r="Q8" s="82"/>
      <c r="R8" s="82" t="s">
        <v>79</v>
      </c>
      <c r="S8" s="82"/>
      <c r="T8" s="97"/>
      <c r="U8" s="82"/>
      <c r="V8" s="82"/>
      <c r="W8" s="82"/>
      <c r="X8" s="98"/>
      <c r="Y8" s="72"/>
    </row>
    <row r="9" spans="1:25" s="73" customFormat="1" ht="75" x14ac:dyDescent="0.25">
      <c r="A9" s="93" t="s">
        <v>26</v>
      </c>
      <c r="B9" s="82" t="s">
        <v>1252</v>
      </c>
      <c r="C9" s="83" t="s">
        <v>51</v>
      </c>
      <c r="D9" s="83" t="s">
        <v>1135</v>
      </c>
      <c r="E9" s="82" t="s">
        <v>42</v>
      </c>
      <c r="F9" s="83" t="s">
        <v>63</v>
      </c>
      <c r="G9" s="83" t="s">
        <v>879</v>
      </c>
      <c r="H9" s="83" t="s">
        <v>1218</v>
      </c>
      <c r="I9" s="83" t="s">
        <v>1320</v>
      </c>
      <c r="J9" s="83" t="s">
        <v>71</v>
      </c>
      <c r="K9" s="83" t="s">
        <v>667</v>
      </c>
      <c r="L9" s="82">
        <v>30</v>
      </c>
      <c r="M9" s="83" t="s">
        <v>289</v>
      </c>
      <c r="N9" s="94" t="s">
        <v>581</v>
      </c>
      <c r="O9" s="95"/>
      <c r="P9" s="96">
        <v>44440</v>
      </c>
      <c r="Q9" s="82" t="s">
        <v>1265</v>
      </c>
      <c r="R9" s="82" t="s">
        <v>33</v>
      </c>
      <c r="S9" s="99" t="s">
        <v>1264</v>
      </c>
      <c r="T9" s="97"/>
      <c r="U9" s="82"/>
      <c r="V9" s="82"/>
      <c r="W9" s="82"/>
      <c r="X9" s="98" t="s">
        <v>1266</v>
      </c>
      <c r="Y9" s="72"/>
    </row>
    <row r="10" spans="1:25" s="73" customFormat="1" ht="75" x14ac:dyDescent="0.25">
      <c r="A10" s="93" t="s">
        <v>26</v>
      </c>
      <c r="B10" s="83" t="s">
        <v>1251</v>
      </c>
      <c r="C10" s="83" t="s">
        <v>54</v>
      </c>
      <c r="D10" s="83" t="s">
        <v>1136</v>
      </c>
      <c r="E10" s="83" t="s">
        <v>41</v>
      </c>
      <c r="F10" s="83" t="s">
        <v>65</v>
      </c>
      <c r="G10" s="83" t="s">
        <v>880</v>
      </c>
      <c r="H10" s="83" t="s">
        <v>1218</v>
      </c>
      <c r="I10" s="83" t="s">
        <v>1320</v>
      </c>
      <c r="J10" s="83" t="s">
        <v>71</v>
      </c>
      <c r="K10" s="83" t="s">
        <v>670</v>
      </c>
      <c r="L10" s="82">
        <v>30</v>
      </c>
      <c r="M10" s="83" t="s">
        <v>290</v>
      </c>
      <c r="N10" s="94" t="s">
        <v>582</v>
      </c>
      <c r="O10" s="100">
        <v>20212050095131</v>
      </c>
      <c r="P10" s="96">
        <v>44432</v>
      </c>
      <c r="Q10" s="82" t="s">
        <v>1267</v>
      </c>
      <c r="R10" s="82" t="s">
        <v>33</v>
      </c>
      <c r="S10" s="82"/>
      <c r="T10" s="97">
        <v>44432</v>
      </c>
      <c r="U10" s="82" t="s">
        <v>1268</v>
      </c>
      <c r="V10" s="82" t="s">
        <v>27</v>
      </c>
      <c r="W10" s="82"/>
      <c r="X10" s="98"/>
      <c r="Y10" s="72"/>
    </row>
    <row r="11" spans="1:25" s="73" customFormat="1" ht="75" x14ac:dyDescent="0.25">
      <c r="A11" s="93" t="s">
        <v>26</v>
      </c>
      <c r="B11" s="83" t="s">
        <v>80</v>
      </c>
      <c r="C11" s="83" t="s">
        <v>44</v>
      </c>
      <c r="D11" s="83" t="s">
        <v>1087</v>
      </c>
      <c r="E11" s="83" t="s">
        <v>75</v>
      </c>
      <c r="F11" s="83" t="s">
        <v>63</v>
      </c>
      <c r="G11" s="83" t="s">
        <v>882</v>
      </c>
      <c r="H11" s="83" t="s">
        <v>1208</v>
      </c>
      <c r="I11" s="83" t="s">
        <v>1316</v>
      </c>
      <c r="J11" s="83" t="s">
        <v>71</v>
      </c>
      <c r="K11" s="83" t="s">
        <v>667</v>
      </c>
      <c r="L11" s="82">
        <v>30</v>
      </c>
      <c r="M11" s="83" t="s">
        <v>292</v>
      </c>
      <c r="N11" s="94" t="s">
        <v>584</v>
      </c>
      <c r="O11" s="95"/>
      <c r="P11" s="96"/>
      <c r="Q11" s="82"/>
      <c r="R11" s="82" t="s">
        <v>79</v>
      </c>
      <c r="S11" s="82"/>
      <c r="T11" s="97"/>
      <c r="U11" s="82"/>
      <c r="V11" s="82"/>
      <c r="W11" s="82"/>
      <c r="X11" s="98" t="s">
        <v>1278</v>
      </c>
      <c r="Y11" s="72"/>
    </row>
    <row r="12" spans="1:25" s="73" customFormat="1" ht="60" x14ac:dyDescent="0.25">
      <c r="A12" s="93" t="s">
        <v>26</v>
      </c>
      <c r="B12" s="83" t="s">
        <v>80</v>
      </c>
      <c r="C12" s="83" t="s">
        <v>44</v>
      </c>
      <c r="D12" s="83" t="s">
        <v>990</v>
      </c>
      <c r="E12" s="83" t="s">
        <v>41</v>
      </c>
      <c r="F12" s="83" t="s">
        <v>77</v>
      </c>
      <c r="G12" s="83" t="s">
        <v>883</v>
      </c>
      <c r="H12" s="83" t="s">
        <v>1200</v>
      </c>
      <c r="I12" s="83" t="s">
        <v>1316</v>
      </c>
      <c r="J12" s="83" t="s">
        <v>71</v>
      </c>
      <c r="K12" s="83" t="s">
        <v>670</v>
      </c>
      <c r="L12" s="82">
        <v>30</v>
      </c>
      <c r="M12" s="83" t="s">
        <v>293</v>
      </c>
      <c r="N12" s="94" t="s">
        <v>585</v>
      </c>
      <c r="O12" s="95"/>
      <c r="P12" s="96"/>
      <c r="Q12" s="82"/>
      <c r="R12" s="82" t="s">
        <v>79</v>
      </c>
      <c r="S12" s="82"/>
      <c r="T12" s="97"/>
      <c r="U12" s="82"/>
      <c r="V12" s="82"/>
      <c r="W12" s="82"/>
      <c r="X12" s="98" t="s">
        <v>1277</v>
      </c>
      <c r="Y12" s="72"/>
    </row>
    <row r="13" spans="1:25" s="73" customFormat="1" ht="60" x14ac:dyDescent="0.25">
      <c r="A13" s="93" t="s">
        <v>26</v>
      </c>
      <c r="B13" s="83" t="s">
        <v>80</v>
      </c>
      <c r="C13" s="83" t="s">
        <v>56</v>
      </c>
      <c r="D13" s="83" t="s">
        <v>1138</v>
      </c>
      <c r="E13" s="82" t="s">
        <v>42</v>
      </c>
      <c r="F13" s="83" t="s">
        <v>64</v>
      </c>
      <c r="G13" s="83" t="s">
        <v>884</v>
      </c>
      <c r="H13" s="83" t="s">
        <v>1200</v>
      </c>
      <c r="I13" s="83" t="s">
        <v>1316</v>
      </c>
      <c r="J13" s="83" t="s">
        <v>71</v>
      </c>
      <c r="K13" s="83" t="s">
        <v>670</v>
      </c>
      <c r="L13" s="82">
        <v>30</v>
      </c>
      <c r="M13" s="83" t="s">
        <v>294</v>
      </c>
      <c r="N13" s="94" t="s">
        <v>586</v>
      </c>
      <c r="O13" s="95"/>
      <c r="P13" s="96"/>
      <c r="Q13" s="82"/>
      <c r="R13" s="82" t="s">
        <v>79</v>
      </c>
      <c r="S13" s="82"/>
      <c r="T13" s="97"/>
      <c r="U13" s="82"/>
      <c r="V13" s="82"/>
      <c r="W13" s="82"/>
      <c r="X13" s="98" t="s">
        <v>1277</v>
      </c>
      <c r="Y13" s="72"/>
    </row>
    <row r="14" spans="1:25" s="73" customFormat="1" ht="75" x14ac:dyDescent="0.25">
      <c r="A14" s="93" t="s">
        <v>26</v>
      </c>
      <c r="B14" s="83" t="s">
        <v>80</v>
      </c>
      <c r="C14" s="83" t="s">
        <v>51</v>
      </c>
      <c r="D14" s="83" t="s">
        <v>1139</v>
      </c>
      <c r="E14" s="82" t="s">
        <v>42</v>
      </c>
      <c r="F14" s="83" t="s">
        <v>63</v>
      </c>
      <c r="G14" s="83" t="s">
        <v>885</v>
      </c>
      <c r="H14" s="83" t="s">
        <v>1206</v>
      </c>
      <c r="I14" s="83" t="s">
        <v>1320</v>
      </c>
      <c r="J14" s="83" t="s">
        <v>71</v>
      </c>
      <c r="K14" s="83" t="s">
        <v>670</v>
      </c>
      <c r="L14" s="82">
        <v>30</v>
      </c>
      <c r="M14" s="83" t="s">
        <v>295</v>
      </c>
      <c r="N14" s="94" t="s">
        <v>587</v>
      </c>
      <c r="O14" s="95"/>
      <c r="P14" s="96"/>
      <c r="Q14" s="82"/>
      <c r="R14" s="82" t="s">
        <v>79</v>
      </c>
      <c r="S14" s="82"/>
      <c r="T14" s="97"/>
      <c r="U14" s="82"/>
      <c r="V14" s="82"/>
      <c r="W14" s="82"/>
      <c r="X14" s="98" t="s">
        <v>1269</v>
      </c>
      <c r="Y14" s="72"/>
    </row>
    <row r="15" spans="1:25" s="73" customFormat="1" ht="75" x14ac:dyDescent="0.25">
      <c r="A15" s="93" t="s">
        <v>26</v>
      </c>
      <c r="B15" s="83" t="s">
        <v>80</v>
      </c>
      <c r="C15" s="83" t="s">
        <v>57</v>
      </c>
      <c r="D15" s="83" t="s">
        <v>1140</v>
      </c>
      <c r="E15" s="83" t="s">
        <v>75</v>
      </c>
      <c r="F15" s="83" t="s">
        <v>78</v>
      </c>
      <c r="G15" s="83" t="s">
        <v>886</v>
      </c>
      <c r="H15" s="83" t="s">
        <v>1205</v>
      </c>
      <c r="I15" s="82" t="s">
        <v>1258</v>
      </c>
      <c r="J15" s="83" t="s">
        <v>71</v>
      </c>
      <c r="K15" s="83" t="s">
        <v>670</v>
      </c>
      <c r="L15" s="82">
        <v>30</v>
      </c>
      <c r="M15" s="83" t="s">
        <v>296</v>
      </c>
      <c r="N15" s="94" t="s">
        <v>588</v>
      </c>
      <c r="O15" s="95"/>
      <c r="P15" s="96"/>
      <c r="Q15" s="82"/>
      <c r="R15" s="82" t="s">
        <v>79</v>
      </c>
      <c r="S15" s="82"/>
      <c r="T15" s="97"/>
      <c r="U15" s="82"/>
      <c r="V15" s="82"/>
      <c r="W15" s="82"/>
      <c r="X15" s="98" t="s">
        <v>1269</v>
      </c>
      <c r="Y15" s="72"/>
    </row>
    <row r="16" spans="1:25" s="73" customFormat="1" ht="75" x14ac:dyDescent="0.25">
      <c r="A16" s="93" t="s">
        <v>26</v>
      </c>
      <c r="B16" s="83" t="s">
        <v>80</v>
      </c>
      <c r="C16" s="83" t="s">
        <v>46</v>
      </c>
      <c r="D16" s="83" t="s">
        <v>1141</v>
      </c>
      <c r="E16" s="82" t="s">
        <v>76</v>
      </c>
      <c r="F16" s="83" t="s">
        <v>78</v>
      </c>
      <c r="G16" s="83" t="s">
        <v>886</v>
      </c>
      <c r="H16" s="83" t="s">
        <v>1218</v>
      </c>
      <c r="I16" s="83" t="s">
        <v>1320</v>
      </c>
      <c r="J16" s="83" t="s">
        <v>71</v>
      </c>
      <c r="K16" s="83" t="s">
        <v>670</v>
      </c>
      <c r="L16" s="82">
        <v>30</v>
      </c>
      <c r="M16" s="83" t="s">
        <v>297</v>
      </c>
      <c r="N16" s="94" t="s">
        <v>589</v>
      </c>
      <c r="O16" s="100">
        <v>20212050095641</v>
      </c>
      <c r="P16" s="96"/>
      <c r="Q16" s="82"/>
      <c r="R16" s="82" t="s">
        <v>79</v>
      </c>
      <c r="S16" s="82"/>
      <c r="T16" s="97"/>
      <c r="U16" s="82"/>
      <c r="V16" s="82"/>
      <c r="W16" s="82"/>
      <c r="X16" s="98" t="s">
        <v>1271</v>
      </c>
      <c r="Y16" s="72"/>
    </row>
    <row r="17" spans="1:25" s="73" customFormat="1" ht="75" x14ac:dyDescent="0.25">
      <c r="A17" s="93" t="s">
        <v>26</v>
      </c>
      <c r="B17" s="83" t="s">
        <v>80</v>
      </c>
      <c r="C17" s="83" t="s">
        <v>59</v>
      </c>
      <c r="D17" s="83" t="s">
        <v>1142</v>
      </c>
      <c r="E17" s="83" t="s">
        <v>75</v>
      </c>
      <c r="F17" s="83" t="s">
        <v>78</v>
      </c>
      <c r="G17" s="83" t="s">
        <v>887</v>
      </c>
      <c r="H17" s="83" t="s">
        <v>1203</v>
      </c>
      <c r="I17" s="83" t="s">
        <v>1320</v>
      </c>
      <c r="J17" s="83" t="s">
        <v>71</v>
      </c>
      <c r="K17" s="83" t="s">
        <v>667</v>
      </c>
      <c r="L17" s="82">
        <v>30</v>
      </c>
      <c r="M17" s="83" t="s">
        <v>298</v>
      </c>
      <c r="N17" s="94" t="s">
        <v>590</v>
      </c>
      <c r="O17" s="95"/>
      <c r="P17" s="96"/>
      <c r="Q17" s="82"/>
      <c r="R17" s="82" t="s">
        <v>79</v>
      </c>
      <c r="S17" s="82"/>
      <c r="T17" s="97"/>
      <c r="U17" s="82"/>
      <c r="V17" s="82"/>
      <c r="W17" s="82"/>
      <c r="X17" s="98" t="s">
        <v>1277</v>
      </c>
      <c r="Y17" s="72"/>
    </row>
    <row r="18" spans="1:25" s="73" customFormat="1" ht="60" x14ac:dyDescent="0.25">
      <c r="A18" s="93" t="s">
        <v>26</v>
      </c>
      <c r="B18" s="83" t="s">
        <v>1251</v>
      </c>
      <c r="C18" s="83" t="s">
        <v>49</v>
      </c>
      <c r="D18" s="83" t="s">
        <v>1143</v>
      </c>
      <c r="E18" s="83" t="s">
        <v>75</v>
      </c>
      <c r="F18" s="83" t="s">
        <v>65</v>
      </c>
      <c r="G18" s="83" t="s">
        <v>888</v>
      </c>
      <c r="H18" s="83" t="s">
        <v>1205</v>
      </c>
      <c r="I18" s="82" t="s">
        <v>1258</v>
      </c>
      <c r="J18" s="83" t="s">
        <v>71</v>
      </c>
      <c r="K18" s="83" t="s">
        <v>670</v>
      </c>
      <c r="L18" s="82">
        <v>30</v>
      </c>
      <c r="M18" s="83" t="s">
        <v>299</v>
      </c>
      <c r="N18" s="94" t="s">
        <v>591</v>
      </c>
      <c r="O18" s="95"/>
      <c r="P18" s="96"/>
      <c r="Q18" s="82"/>
      <c r="R18" s="82" t="s">
        <v>79</v>
      </c>
      <c r="S18" s="82"/>
      <c r="T18" s="97"/>
      <c r="U18" s="82"/>
      <c r="V18" s="82"/>
      <c r="W18" s="82"/>
      <c r="X18" s="98" t="s">
        <v>1277</v>
      </c>
      <c r="Y18" s="72"/>
    </row>
    <row r="19" spans="1:25" s="73" customFormat="1" ht="75" x14ac:dyDescent="0.25">
      <c r="A19" s="93" t="s">
        <v>26</v>
      </c>
      <c r="B19" s="83" t="s">
        <v>80</v>
      </c>
      <c r="C19" s="83" t="s">
        <v>44</v>
      </c>
      <c r="D19" s="83" t="s">
        <v>1144</v>
      </c>
      <c r="E19" s="82" t="s">
        <v>41</v>
      </c>
      <c r="F19" s="83" t="s">
        <v>65</v>
      </c>
      <c r="G19" s="83" t="s">
        <v>889</v>
      </c>
      <c r="H19" s="83" t="s">
        <v>1200</v>
      </c>
      <c r="I19" s="83" t="s">
        <v>1316</v>
      </c>
      <c r="J19" s="83" t="s">
        <v>71</v>
      </c>
      <c r="K19" s="83" t="s">
        <v>670</v>
      </c>
      <c r="L19" s="82">
        <v>30</v>
      </c>
      <c r="M19" s="83" t="s">
        <v>301</v>
      </c>
      <c r="N19" s="94" t="s">
        <v>593</v>
      </c>
      <c r="O19" s="95"/>
      <c r="P19" s="96"/>
      <c r="Q19" s="82"/>
      <c r="R19" s="82" t="s">
        <v>79</v>
      </c>
      <c r="S19" s="82"/>
      <c r="T19" s="97"/>
      <c r="U19" s="82"/>
      <c r="V19" s="82"/>
      <c r="W19" s="82"/>
      <c r="X19" s="98" t="s">
        <v>1277</v>
      </c>
      <c r="Y19" s="72"/>
    </row>
    <row r="20" spans="1:25" s="73" customFormat="1" ht="75" x14ac:dyDescent="0.25">
      <c r="A20" s="93" t="s">
        <v>26</v>
      </c>
      <c r="B20" s="83" t="s">
        <v>80</v>
      </c>
      <c r="C20" s="83" t="s">
        <v>45</v>
      </c>
      <c r="D20" s="83" t="s">
        <v>1145</v>
      </c>
      <c r="E20" s="83" t="s">
        <v>75</v>
      </c>
      <c r="F20" s="83" t="s">
        <v>63</v>
      </c>
      <c r="G20" s="83" t="s">
        <v>890</v>
      </c>
      <c r="H20" s="83" t="s">
        <v>1206</v>
      </c>
      <c r="I20" s="83" t="s">
        <v>1320</v>
      </c>
      <c r="J20" s="83" t="s">
        <v>71</v>
      </c>
      <c r="K20" s="83" t="s">
        <v>670</v>
      </c>
      <c r="L20" s="82">
        <v>30</v>
      </c>
      <c r="M20" s="83" t="s">
        <v>302</v>
      </c>
      <c r="N20" s="94" t="s">
        <v>594</v>
      </c>
      <c r="O20" s="95"/>
      <c r="P20" s="96"/>
      <c r="Q20" s="82"/>
      <c r="R20" s="82" t="s">
        <v>79</v>
      </c>
      <c r="S20" s="82"/>
      <c r="T20" s="97"/>
      <c r="U20" s="82"/>
      <c r="V20" s="82"/>
      <c r="W20" s="82"/>
      <c r="X20" s="98" t="s">
        <v>1277</v>
      </c>
      <c r="Y20" s="72"/>
    </row>
    <row r="21" spans="1:25" s="73" customFormat="1" ht="75" x14ac:dyDescent="0.25">
      <c r="A21" s="93" t="s">
        <v>26</v>
      </c>
      <c r="B21" s="83" t="s">
        <v>80</v>
      </c>
      <c r="C21" s="83" t="s">
        <v>51</v>
      </c>
      <c r="D21" s="83" t="s">
        <v>1146</v>
      </c>
      <c r="E21" s="82" t="s">
        <v>42</v>
      </c>
      <c r="F21" s="83" t="s">
        <v>63</v>
      </c>
      <c r="G21" s="83" t="s">
        <v>891</v>
      </c>
      <c r="H21" s="83" t="s">
        <v>1206</v>
      </c>
      <c r="I21" s="83" t="s">
        <v>1320</v>
      </c>
      <c r="J21" s="83" t="s">
        <v>71</v>
      </c>
      <c r="K21" s="83" t="s">
        <v>670</v>
      </c>
      <c r="L21" s="82">
        <v>30</v>
      </c>
      <c r="M21" s="83" t="s">
        <v>303</v>
      </c>
      <c r="N21" s="94" t="s">
        <v>595</v>
      </c>
      <c r="O21" s="95"/>
      <c r="P21" s="96"/>
      <c r="Q21" s="82"/>
      <c r="R21" s="82" t="s">
        <v>79</v>
      </c>
      <c r="S21" s="82"/>
      <c r="T21" s="97"/>
      <c r="U21" s="82"/>
      <c r="V21" s="82"/>
      <c r="W21" s="82"/>
      <c r="X21" s="98" t="s">
        <v>1277</v>
      </c>
      <c r="Y21" s="72"/>
    </row>
    <row r="22" spans="1:25" s="73" customFormat="1" ht="60" x14ac:dyDescent="0.25">
      <c r="A22" s="93" t="s">
        <v>26</v>
      </c>
      <c r="B22" s="83" t="s">
        <v>80</v>
      </c>
      <c r="C22" s="83" t="s">
        <v>49</v>
      </c>
      <c r="D22" s="83" t="s">
        <v>1046</v>
      </c>
      <c r="E22" s="83" t="s">
        <v>75</v>
      </c>
      <c r="F22" s="83" t="s">
        <v>64</v>
      </c>
      <c r="G22" s="83" t="s">
        <v>892</v>
      </c>
      <c r="H22" s="83" t="s">
        <v>1201</v>
      </c>
      <c r="I22" s="83" t="s">
        <v>1318</v>
      </c>
      <c r="J22" s="83" t="s">
        <v>71</v>
      </c>
      <c r="K22" s="83" t="s">
        <v>667</v>
      </c>
      <c r="L22" s="82">
        <v>30</v>
      </c>
      <c r="M22" s="83" t="s">
        <v>304</v>
      </c>
      <c r="N22" s="94" t="s">
        <v>596</v>
      </c>
      <c r="O22" s="95"/>
      <c r="P22" s="96"/>
      <c r="Q22" s="82" t="s">
        <v>1273</v>
      </c>
      <c r="R22" s="82" t="s">
        <v>33</v>
      </c>
      <c r="S22" s="99" t="s">
        <v>1272</v>
      </c>
      <c r="T22" s="97"/>
      <c r="U22" s="82"/>
      <c r="V22" s="82"/>
      <c r="W22" s="82"/>
      <c r="X22" s="98" t="s">
        <v>1271</v>
      </c>
      <c r="Y22" s="72"/>
    </row>
    <row r="23" spans="1:25" s="73" customFormat="1" ht="75" x14ac:dyDescent="0.25">
      <c r="A23" s="93" t="s">
        <v>26</v>
      </c>
      <c r="B23" s="83" t="s">
        <v>80</v>
      </c>
      <c r="C23" s="83" t="s">
        <v>51</v>
      </c>
      <c r="D23" s="83" t="s">
        <v>1147</v>
      </c>
      <c r="E23" s="83" t="s">
        <v>75</v>
      </c>
      <c r="F23" s="83" t="s">
        <v>63</v>
      </c>
      <c r="G23" s="83" t="s">
        <v>893</v>
      </c>
      <c r="H23" s="83" t="s">
        <v>1226</v>
      </c>
      <c r="I23" s="83" t="s">
        <v>1320</v>
      </c>
      <c r="J23" s="83" t="s">
        <v>71</v>
      </c>
      <c r="K23" s="83" t="s">
        <v>670</v>
      </c>
      <c r="L23" s="82">
        <v>30</v>
      </c>
      <c r="M23" s="83" t="s">
        <v>305</v>
      </c>
      <c r="N23" s="94" t="s">
        <v>597</v>
      </c>
      <c r="O23" s="100"/>
      <c r="P23" s="96"/>
      <c r="Q23" s="82" t="s">
        <v>1275</v>
      </c>
      <c r="R23" s="82" t="s">
        <v>33</v>
      </c>
      <c r="S23" s="99" t="s">
        <v>1274</v>
      </c>
      <c r="T23" s="97"/>
      <c r="U23" s="82"/>
      <c r="V23" s="82"/>
      <c r="W23" s="82"/>
      <c r="X23" s="98" t="s">
        <v>1271</v>
      </c>
      <c r="Y23" s="72"/>
    </row>
    <row r="24" spans="1:25" s="73" customFormat="1" ht="90" x14ac:dyDescent="0.25">
      <c r="A24" s="93" t="s">
        <v>26</v>
      </c>
      <c r="B24" s="83" t="s">
        <v>80</v>
      </c>
      <c r="C24" s="83" t="s">
        <v>49</v>
      </c>
      <c r="D24" s="83" t="s">
        <v>1148</v>
      </c>
      <c r="E24" s="82" t="s">
        <v>76</v>
      </c>
      <c r="F24" s="83" t="s">
        <v>78</v>
      </c>
      <c r="G24" s="83" t="s">
        <v>894</v>
      </c>
      <c r="H24" s="83" t="s">
        <v>1222</v>
      </c>
      <c r="I24" s="82" t="s">
        <v>1350</v>
      </c>
      <c r="J24" s="83" t="s">
        <v>72</v>
      </c>
      <c r="K24" s="83" t="s">
        <v>675</v>
      </c>
      <c r="L24" s="82">
        <v>10</v>
      </c>
      <c r="M24" s="83" t="s">
        <v>306</v>
      </c>
      <c r="N24" s="94" t="s">
        <v>598</v>
      </c>
      <c r="O24" s="101">
        <v>20213000022731</v>
      </c>
      <c r="P24" s="96">
        <v>44432</v>
      </c>
      <c r="Q24" s="82">
        <v>1</v>
      </c>
      <c r="R24" s="82" t="s">
        <v>33</v>
      </c>
      <c r="S24" s="82"/>
      <c r="T24" s="97"/>
      <c r="U24" s="82"/>
      <c r="V24" s="82"/>
      <c r="W24" s="82"/>
      <c r="X24" s="98" t="s">
        <v>1271</v>
      </c>
      <c r="Y24" s="72"/>
    </row>
    <row r="25" spans="1:25" s="73" customFormat="1" ht="75" x14ac:dyDescent="0.25">
      <c r="A25" s="93" t="s">
        <v>26</v>
      </c>
      <c r="B25" s="83" t="s">
        <v>80</v>
      </c>
      <c r="C25" s="83" t="s">
        <v>51</v>
      </c>
      <c r="D25" s="83" t="s">
        <v>961</v>
      </c>
      <c r="E25" s="82" t="s">
        <v>42</v>
      </c>
      <c r="F25" s="83" t="s">
        <v>78</v>
      </c>
      <c r="G25" s="83" t="s">
        <v>895</v>
      </c>
      <c r="H25" s="83" t="s">
        <v>1203</v>
      </c>
      <c r="I25" s="83" t="s">
        <v>1320</v>
      </c>
      <c r="J25" s="83" t="s">
        <v>71</v>
      </c>
      <c r="K25" s="83" t="s">
        <v>667</v>
      </c>
      <c r="L25" s="82">
        <v>35</v>
      </c>
      <c r="M25" s="83" t="s">
        <v>307</v>
      </c>
      <c r="N25" s="94" t="s">
        <v>599</v>
      </c>
      <c r="O25" s="95"/>
      <c r="P25" s="96"/>
      <c r="Q25" s="82"/>
      <c r="R25" s="82" t="s">
        <v>79</v>
      </c>
      <c r="S25" s="82"/>
      <c r="T25" s="97"/>
      <c r="U25" s="82"/>
      <c r="V25" s="82"/>
      <c r="W25" s="82"/>
      <c r="X25" s="98" t="s">
        <v>1276</v>
      </c>
      <c r="Y25" s="72"/>
    </row>
    <row r="26" spans="1:25" s="73" customFormat="1" ht="75" x14ac:dyDescent="0.25">
      <c r="A26" s="93" t="s">
        <v>26</v>
      </c>
      <c r="B26" s="83" t="s">
        <v>80</v>
      </c>
      <c r="C26" s="83" t="s">
        <v>1257</v>
      </c>
      <c r="D26" s="83" t="s">
        <v>1150</v>
      </c>
      <c r="E26" s="83" t="s">
        <v>75</v>
      </c>
      <c r="F26" s="83" t="s">
        <v>64</v>
      </c>
      <c r="G26" s="83" t="s">
        <v>897</v>
      </c>
      <c r="H26" s="83" t="s">
        <v>1218</v>
      </c>
      <c r="I26" s="83" t="s">
        <v>1320</v>
      </c>
      <c r="J26" s="83" t="s">
        <v>71</v>
      </c>
      <c r="K26" s="83" t="s">
        <v>670</v>
      </c>
      <c r="L26" s="82">
        <v>30</v>
      </c>
      <c r="M26" s="83" t="s">
        <v>311</v>
      </c>
      <c r="N26" s="94" t="s">
        <v>603</v>
      </c>
      <c r="O26" s="95"/>
      <c r="P26" s="96"/>
      <c r="Q26" s="82"/>
      <c r="R26" s="82" t="s">
        <v>79</v>
      </c>
      <c r="S26" s="82"/>
      <c r="T26" s="97"/>
      <c r="U26" s="82"/>
      <c r="V26" s="82"/>
      <c r="W26" s="82"/>
      <c r="X26" s="98" t="s">
        <v>1278</v>
      </c>
      <c r="Y26" s="72"/>
    </row>
    <row r="27" spans="1:25" s="73" customFormat="1" ht="75" x14ac:dyDescent="0.25">
      <c r="A27" s="93" t="s">
        <v>26</v>
      </c>
      <c r="B27" s="83" t="s">
        <v>80</v>
      </c>
      <c r="C27" s="83" t="s">
        <v>46</v>
      </c>
      <c r="D27" s="83" t="s">
        <v>1151</v>
      </c>
      <c r="E27" s="82" t="s">
        <v>41</v>
      </c>
      <c r="F27" s="83" t="s">
        <v>78</v>
      </c>
      <c r="G27" s="83" t="s">
        <v>886</v>
      </c>
      <c r="H27" s="83" t="s">
        <v>1206</v>
      </c>
      <c r="I27" s="83" t="s">
        <v>1320</v>
      </c>
      <c r="J27" s="83" t="s">
        <v>71</v>
      </c>
      <c r="K27" s="83" t="s">
        <v>1354</v>
      </c>
      <c r="L27" s="82">
        <v>30</v>
      </c>
      <c r="M27" s="83" t="s">
        <v>313</v>
      </c>
      <c r="N27" s="94" t="s">
        <v>605</v>
      </c>
      <c r="O27" s="95"/>
      <c r="P27" s="96"/>
      <c r="Q27" s="82"/>
      <c r="R27" s="82" t="s">
        <v>79</v>
      </c>
      <c r="S27" s="82"/>
      <c r="T27" s="97"/>
      <c r="U27" s="82"/>
      <c r="V27" s="82"/>
      <c r="W27" s="82"/>
      <c r="X27" s="98" t="s">
        <v>1281</v>
      </c>
      <c r="Y27" s="72"/>
    </row>
    <row r="28" spans="1:25" s="73" customFormat="1" ht="75" x14ac:dyDescent="0.25">
      <c r="A28" s="93" t="s">
        <v>26</v>
      </c>
      <c r="B28" s="83" t="s">
        <v>80</v>
      </c>
      <c r="C28" s="83" t="s">
        <v>44</v>
      </c>
      <c r="D28" s="83" t="s">
        <v>1153</v>
      </c>
      <c r="E28" s="82" t="s">
        <v>41</v>
      </c>
      <c r="F28" s="83" t="s">
        <v>65</v>
      </c>
      <c r="G28" s="83" t="s">
        <v>900</v>
      </c>
      <c r="H28" s="83" t="s">
        <v>1206</v>
      </c>
      <c r="I28" s="83" t="s">
        <v>1320</v>
      </c>
      <c r="J28" s="83" t="s">
        <v>71</v>
      </c>
      <c r="K28" s="83" t="s">
        <v>1354</v>
      </c>
      <c r="L28" s="82">
        <v>30</v>
      </c>
      <c r="M28" s="83" t="s">
        <v>315</v>
      </c>
      <c r="N28" s="94" t="s">
        <v>607</v>
      </c>
      <c r="O28" s="95"/>
      <c r="P28" s="96"/>
      <c r="Q28" s="82"/>
      <c r="R28" s="82" t="s">
        <v>79</v>
      </c>
      <c r="S28" s="82"/>
      <c r="T28" s="97"/>
      <c r="U28" s="82"/>
      <c r="V28" s="82"/>
      <c r="W28" s="82"/>
      <c r="X28" s="98" t="s">
        <v>1281</v>
      </c>
      <c r="Y28" s="72"/>
    </row>
    <row r="29" spans="1:25" s="73" customFormat="1" ht="75" x14ac:dyDescent="0.25">
      <c r="A29" s="93" t="s">
        <v>26</v>
      </c>
      <c r="B29" s="83" t="s">
        <v>80</v>
      </c>
      <c r="C29" s="83" t="s">
        <v>46</v>
      </c>
      <c r="D29" s="83" t="s">
        <v>1154</v>
      </c>
      <c r="E29" s="82" t="s">
        <v>41</v>
      </c>
      <c r="F29" s="83" t="s">
        <v>78</v>
      </c>
      <c r="G29" s="83" t="s">
        <v>886</v>
      </c>
      <c r="H29" s="83" t="s">
        <v>1218</v>
      </c>
      <c r="I29" s="83" t="s">
        <v>1320</v>
      </c>
      <c r="J29" s="83" t="s">
        <v>71</v>
      </c>
      <c r="K29" s="83" t="s">
        <v>670</v>
      </c>
      <c r="L29" s="82">
        <v>30</v>
      </c>
      <c r="M29" s="83" t="s">
        <v>318</v>
      </c>
      <c r="N29" s="94" t="s">
        <v>610</v>
      </c>
      <c r="O29" s="101">
        <v>20212050095641</v>
      </c>
      <c r="P29" s="96"/>
      <c r="Q29" s="82"/>
      <c r="R29" s="82" t="s">
        <v>79</v>
      </c>
      <c r="S29" s="82" t="s">
        <v>1283</v>
      </c>
      <c r="T29" s="97"/>
      <c r="U29" s="82"/>
      <c r="V29" s="82"/>
      <c r="W29" s="82"/>
      <c r="X29" s="98" t="s">
        <v>1282</v>
      </c>
      <c r="Y29" s="72"/>
    </row>
    <row r="30" spans="1:25" s="73" customFormat="1" ht="75" x14ac:dyDescent="0.25">
      <c r="A30" s="93" t="s">
        <v>26</v>
      </c>
      <c r="B30" s="83" t="s">
        <v>80</v>
      </c>
      <c r="C30" s="83" t="s">
        <v>1253</v>
      </c>
      <c r="D30" s="83" t="s">
        <v>1155</v>
      </c>
      <c r="E30" s="83" t="s">
        <v>75</v>
      </c>
      <c r="F30" s="83" t="s">
        <v>63</v>
      </c>
      <c r="G30" s="83" t="s">
        <v>903</v>
      </c>
      <c r="H30" s="83" t="s">
        <v>1218</v>
      </c>
      <c r="I30" s="83" t="s">
        <v>1320</v>
      </c>
      <c r="J30" s="83" t="s">
        <v>71</v>
      </c>
      <c r="K30" s="83" t="s">
        <v>670</v>
      </c>
      <c r="L30" s="82">
        <v>30</v>
      </c>
      <c r="M30" s="83" t="s">
        <v>319</v>
      </c>
      <c r="N30" s="94" t="s">
        <v>611</v>
      </c>
      <c r="O30" s="95"/>
      <c r="P30" s="96"/>
      <c r="Q30" s="82"/>
      <c r="R30" s="82" t="s">
        <v>79</v>
      </c>
      <c r="S30" s="82"/>
      <c r="T30" s="97"/>
      <c r="U30" s="82"/>
      <c r="V30" s="82"/>
      <c r="W30" s="82"/>
      <c r="X30" s="98" t="s">
        <v>1282</v>
      </c>
      <c r="Y30" s="72"/>
    </row>
    <row r="31" spans="1:25" s="73" customFormat="1" ht="90" x14ac:dyDescent="0.25">
      <c r="A31" s="93" t="s">
        <v>26</v>
      </c>
      <c r="B31" s="82" t="s">
        <v>1252</v>
      </c>
      <c r="C31" s="83" t="s">
        <v>51</v>
      </c>
      <c r="D31" s="83" t="s">
        <v>1157</v>
      </c>
      <c r="E31" s="82" t="s">
        <v>42</v>
      </c>
      <c r="F31" s="83" t="s">
        <v>64</v>
      </c>
      <c r="G31" s="83" t="s">
        <v>905</v>
      </c>
      <c r="H31" s="83" t="s">
        <v>1221</v>
      </c>
      <c r="I31" s="83" t="s">
        <v>1313</v>
      </c>
      <c r="J31" s="83" t="s">
        <v>71</v>
      </c>
      <c r="K31" s="83" t="s">
        <v>670</v>
      </c>
      <c r="L31" s="82">
        <v>30</v>
      </c>
      <c r="M31" s="83" t="s">
        <v>321</v>
      </c>
      <c r="N31" s="94" t="s">
        <v>613</v>
      </c>
      <c r="O31" s="95"/>
      <c r="P31" s="96"/>
      <c r="Q31" s="82"/>
      <c r="R31" s="82" t="s">
        <v>33</v>
      </c>
      <c r="S31" s="82"/>
      <c r="T31" s="97">
        <v>44433</v>
      </c>
      <c r="U31" s="82"/>
      <c r="V31" s="82" t="s">
        <v>1263</v>
      </c>
      <c r="W31" s="82"/>
      <c r="X31" s="98" t="s">
        <v>1284</v>
      </c>
      <c r="Y31" s="72"/>
    </row>
    <row r="32" spans="1:25" s="73" customFormat="1" ht="60" x14ac:dyDescent="0.25">
      <c r="A32" s="93" t="s">
        <v>26</v>
      </c>
      <c r="B32" s="83" t="s">
        <v>80</v>
      </c>
      <c r="C32" s="83" t="s">
        <v>1253</v>
      </c>
      <c r="D32" s="83" t="s">
        <v>1159</v>
      </c>
      <c r="E32" s="82" t="s">
        <v>41</v>
      </c>
      <c r="F32" s="83" t="s">
        <v>65</v>
      </c>
      <c r="G32" s="83" t="s">
        <v>907</v>
      </c>
      <c r="H32" s="83" t="s">
        <v>1222</v>
      </c>
      <c r="I32" s="82" t="s">
        <v>1350</v>
      </c>
      <c r="J32" s="83" t="s">
        <v>72</v>
      </c>
      <c r="K32" s="83" t="s">
        <v>667</v>
      </c>
      <c r="L32" s="82">
        <v>30</v>
      </c>
      <c r="M32" s="83" t="s">
        <v>323</v>
      </c>
      <c r="N32" s="94" t="s">
        <v>615</v>
      </c>
      <c r="O32" s="95"/>
      <c r="P32" s="96"/>
      <c r="Q32" s="82"/>
      <c r="R32" s="82" t="s">
        <v>79</v>
      </c>
      <c r="S32" s="82"/>
      <c r="T32" s="97"/>
      <c r="U32" s="82"/>
      <c r="V32" s="82"/>
      <c r="W32" s="82"/>
      <c r="X32" s="98"/>
      <c r="Y32" s="72"/>
    </row>
    <row r="33" spans="1:25" s="73" customFormat="1" ht="75" x14ac:dyDescent="0.25">
      <c r="A33" s="93" t="s">
        <v>26</v>
      </c>
      <c r="B33" s="83" t="s">
        <v>80</v>
      </c>
      <c r="C33" s="83" t="s">
        <v>54</v>
      </c>
      <c r="D33" s="83" t="s">
        <v>1160</v>
      </c>
      <c r="E33" s="83" t="s">
        <v>75</v>
      </c>
      <c r="F33" s="83" t="s">
        <v>63</v>
      </c>
      <c r="G33" s="83" t="s">
        <v>908</v>
      </c>
      <c r="H33" s="83" t="s">
        <v>1206</v>
      </c>
      <c r="I33" s="83" t="s">
        <v>1320</v>
      </c>
      <c r="J33" s="83" t="s">
        <v>71</v>
      </c>
      <c r="K33" s="83" t="s">
        <v>670</v>
      </c>
      <c r="L33" s="82">
        <v>30</v>
      </c>
      <c r="M33" s="83" t="s">
        <v>324</v>
      </c>
      <c r="N33" s="94" t="s">
        <v>616</v>
      </c>
      <c r="O33" s="95"/>
      <c r="P33" s="96"/>
      <c r="Q33" s="82"/>
      <c r="R33" s="82" t="s">
        <v>79</v>
      </c>
      <c r="S33" s="82"/>
      <c r="T33" s="97"/>
      <c r="U33" s="82"/>
      <c r="V33" s="82"/>
      <c r="W33" s="82"/>
      <c r="X33" s="98" t="s">
        <v>1285</v>
      </c>
      <c r="Y33" s="72"/>
    </row>
    <row r="34" spans="1:25" s="73" customFormat="1" ht="105" x14ac:dyDescent="0.25">
      <c r="A34" s="93" t="s">
        <v>26</v>
      </c>
      <c r="B34" s="83" t="s">
        <v>80</v>
      </c>
      <c r="C34" s="83" t="s">
        <v>51</v>
      </c>
      <c r="D34" s="83" t="s">
        <v>1161</v>
      </c>
      <c r="E34" s="82" t="s">
        <v>41</v>
      </c>
      <c r="F34" s="83" t="s">
        <v>63</v>
      </c>
      <c r="G34" s="83" t="s">
        <v>909</v>
      </c>
      <c r="H34" s="83" t="s">
        <v>1218</v>
      </c>
      <c r="I34" s="83" t="s">
        <v>1320</v>
      </c>
      <c r="J34" s="83" t="s">
        <v>71</v>
      </c>
      <c r="K34" s="83" t="s">
        <v>675</v>
      </c>
      <c r="L34" s="82">
        <v>10</v>
      </c>
      <c r="M34" s="83" t="s">
        <v>325</v>
      </c>
      <c r="N34" s="94" t="s">
        <v>617</v>
      </c>
      <c r="O34" s="100">
        <v>20212050095341</v>
      </c>
      <c r="P34" s="96"/>
      <c r="Q34" s="82"/>
      <c r="R34" s="82" t="s">
        <v>33</v>
      </c>
      <c r="S34" s="82"/>
      <c r="T34" s="97"/>
      <c r="U34" s="82" t="s">
        <v>1287</v>
      </c>
      <c r="V34" s="82"/>
      <c r="W34" s="82"/>
      <c r="X34" s="98" t="s">
        <v>1286</v>
      </c>
      <c r="Y34" s="72"/>
    </row>
    <row r="35" spans="1:25" s="73" customFormat="1" ht="75" x14ac:dyDescent="0.25">
      <c r="A35" s="93" t="s">
        <v>26</v>
      </c>
      <c r="B35" s="83" t="s">
        <v>80</v>
      </c>
      <c r="C35" s="83" t="s">
        <v>51</v>
      </c>
      <c r="D35" s="83" t="s">
        <v>1163</v>
      </c>
      <c r="E35" s="82" t="s">
        <v>42</v>
      </c>
      <c r="F35" s="83" t="s">
        <v>63</v>
      </c>
      <c r="G35" s="83" t="s">
        <v>913</v>
      </c>
      <c r="H35" s="83" t="s">
        <v>1218</v>
      </c>
      <c r="I35" s="83" t="s">
        <v>1320</v>
      </c>
      <c r="J35" s="83" t="s">
        <v>71</v>
      </c>
      <c r="K35" s="83" t="s">
        <v>667</v>
      </c>
      <c r="L35" s="82">
        <v>30</v>
      </c>
      <c r="M35" s="83" t="s">
        <v>329</v>
      </c>
      <c r="N35" s="94" t="s">
        <v>621</v>
      </c>
      <c r="O35" s="95"/>
      <c r="P35" s="96"/>
      <c r="Q35" s="82"/>
      <c r="R35" s="82" t="s">
        <v>79</v>
      </c>
      <c r="S35" s="82"/>
      <c r="T35" s="97"/>
      <c r="U35" s="82"/>
      <c r="V35" s="82"/>
      <c r="W35" s="82"/>
      <c r="X35" s="98" t="s">
        <v>1288</v>
      </c>
      <c r="Y35" s="72"/>
    </row>
    <row r="36" spans="1:25" s="73" customFormat="1" ht="75" x14ac:dyDescent="0.25">
      <c r="A36" s="93" t="s">
        <v>26</v>
      </c>
      <c r="B36" s="82" t="s">
        <v>1252</v>
      </c>
      <c r="C36" s="83" t="s">
        <v>54</v>
      </c>
      <c r="D36" s="83" t="s">
        <v>1165</v>
      </c>
      <c r="E36" s="82" t="s">
        <v>42</v>
      </c>
      <c r="F36" s="83" t="s">
        <v>63</v>
      </c>
      <c r="G36" s="83" t="s">
        <v>915</v>
      </c>
      <c r="H36" s="83" t="s">
        <v>1206</v>
      </c>
      <c r="I36" s="83" t="s">
        <v>1320</v>
      </c>
      <c r="J36" s="83" t="s">
        <v>71</v>
      </c>
      <c r="K36" s="83" t="s">
        <v>1354</v>
      </c>
      <c r="L36" s="82">
        <v>30</v>
      </c>
      <c r="M36" s="83" t="s">
        <v>331</v>
      </c>
      <c r="N36" s="94" t="s">
        <v>623</v>
      </c>
      <c r="O36" s="95"/>
      <c r="P36" s="96"/>
      <c r="Q36" s="82"/>
      <c r="R36" s="82" t="s">
        <v>79</v>
      </c>
      <c r="S36" s="82"/>
      <c r="T36" s="97"/>
      <c r="U36" s="82"/>
      <c r="V36" s="82"/>
      <c r="W36" s="82"/>
      <c r="X36" s="98" t="s">
        <v>1289</v>
      </c>
      <c r="Y36" s="72"/>
    </row>
    <row r="37" spans="1:25" s="73" customFormat="1" ht="60" x14ac:dyDescent="0.25">
      <c r="A37" s="93" t="s">
        <v>26</v>
      </c>
      <c r="B37" s="83" t="s">
        <v>80</v>
      </c>
      <c r="C37" s="83" t="s">
        <v>47</v>
      </c>
      <c r="D37" s="83" t="s">
        <v>1167</v>
      </c>
      <c r="E37" s="82" t="s">
        <v>41</v>
      </c>
      <c r="F37" s="83" t="s">
        <v>64</v>
      </c>
      <c r="G37" s="83" t="s">
        <v>918</v>
      </c>
      <c r="H37" s="83" t="s">
        <v>1384</v>
      </c>
      <c r="I37" s="83" t="s">
        <v>1313</v>
      </c>
      <c r="J37" s="83" t="s">
        <v>71</v>
      </c>
      <c r="K37" s="83" t="s">
        <v>670</v>
      </c>
      <c r="L37" s="82">
        <v>30</v>
      </c>
      <c r="M37" s="83" t="s">
        <v>334</v>
      </c>
      <c r="N37" s="94" t="s">
        <v>626</v>
      </c>
      <c r="O37" s="100">
        <v>20212000022991</v>
      </c>
      <c r="P37" s="96">
        <v>44439</v>
      </c>
      <c r="Q37" s="82">
        <v>2</v>
      </c>
      <c r="R37" s="82" t="s">
        <v>33</v>
      </c>
      <c r="S37" s="82"/>
      <c r="T37" s="97"/>
      <c r="U37" s="82"/>
      <c r="V37" s="82" t="s">
        <v>1263</v>
      </c>
      <c r="W37" s="82"/>
      <c r="X37" s="98" t="s">
        <v>1290</v>
      </c>
      <c r="Y37" s="72"/>
    </row>
    <row r="38" spans="1:25" s="73" customFormat="1" ht="90" x14ac:dyDescent="0.25">
      <c r="A38" s="93" t="s">
        <v>26</v>
      </c>
      <c r="B38" s="83" t="s">
        <v>80</v>
      </c>
      <c r="C38" s="83" t="s">
        <v>44</v>
      </c>
      <c r="D38" s="83" t="s">
        <v>1168</v>
      </c>
      <c r="E38" s="83" t="s">
        <v>41</v>
      </c>
      <c r="F38" s="83" t="s">
        <v>64</v>
      </c>
      <c r="G38" s="83" t="s">
        <v>920</v>
      </c>
      <c r="H38" s="83" t="s">
        <v>1214</v>
      </c>
      <c r="I38" s="83" t="s">
        <v>1316</v>
      </c>
      <c r="J38" s="83" t="s">
        <v>71</v>
      </c>
      <c r="K38" s="83" t="s">
        <v>672</v>
      </c>
      <c r="L38" s="82">
        <v>35</v>
      </c>
      <c r="M38" s="83" t="s">
        <v>336</v>
      </c>
      <c r="N38" s="94" t="s">
        <v>628</v>
      </c>
      <c r="O38" s="95"/>
      <c r="P38" s="96"/>
      <c r="Q38" s="82"/>
      <c r="R38" s="82" t="s">
        <v>79</v>
      </c>
      <c r="S38" s="82"/>
      <c r="T38" s="97"/>
      <c r="U38" s="82"/>
      <c r="V38" s="82"/>
      <c r="W38" s="82"/>
      <c r="X38" s="98" t="s">
        <v>1289</v>
      </c>
      <c r="Y38" s="72"/>
    </row>
    <row r="39" spans="1:25" s="73" customFormat="1" ht="75" x14ac:dyDescent="0.25">
      <c r="A39" s="93" t="s">
        <v>26</v>
      </c>
      <c r="B39" s="83" t="s">
        <v>80</v>
      </c>
      <c r="C39" s="83" t="s">
        <v>51</v>
      </c>
      <c r="D39" s="83" t="s">
        <v>1169</v>
      </c>
      <c r="E39" s="82" t="s">
        <v>74</v>
      </c>
      <c r="F39" s="83" t="s">
        <v>65</v>
      </c>
      <c r="G39" s="83" t="s">
        <v>921</v>
      </c>
      <c r="H39" s="83" t="s">
        <v>1222</v>
      </c>
      <c r="I39" s="82" t="s">
        <v>1350</v>
      </c>
      <c r="J39" s="83" t="s">
        <v>72</v>
      </c>
      <c r="K39" s="83" t="s">
        <v>670</v>
      </c>
      <c r="L39" s="82">
        <v>30</v>
      </c>
      <c r="M39" s="83" t="s">
        <v>337</v>
      </c>
      <c r="N39" s="94" t="s">
        <v>629</v>
      </c>
      <c r="O39" s="95"/>
      <c r="P39" s="96"/>
      <c r="Q39" s="82"/>
      <c r="R39" s="82" t="s">
        <v>79</v>
      </c>
      <c r="S39" s="82"/>
      <c r="T39" s="97"/>
      <c r="U39" s="82"/>
      <c r="V39" s="82"/>
      <c r="W39" s="82"/>
      <c r="X39" s="98" t="s">
        <v>1289</v>
      </c>
      <c r="Y39" s="72"/>
    </row>
    <row r="40" spans="1:25" s="73" customFormat="1" ht="75" x14ac:dyDescent="0.25">
      <c r="A40" s="93" t="s">
        <v>26</v>
      </c>
      <c r="B40" s="83" t="s">
        <v>1251</v>
      </c>
      <c r="C40" s="83" t="s">
        <v>45</v>
      </c>
      <c r="D40" s="83" t="s">
        <v>1164</v>
      </c>
      <c r="E40" s="83" t="s">
        <v>41</v>
      </c>
      <c r="F40" s="83" t="s">
        <v>63</v>
      </c>
      <c r="G40" s="83" t="s">
        <v>922</v>
      </c>
      <c r="H40" s="83" t="s">
        <v>1206</v>
      </c>
      <c r="I40" s="83" t="s">
        <v>1320</v>
      </c>
      <c r="J40" s="83" t="s">
        <v>71</v>
      </c>
      <c r="K40" s="83" t="s">
        <v>670</v>
      </c>
      <c r="L40" s="82">
        <v>30</v>
      </c>
      <c r="M40" s="83" t="s">
        <v>338</v>
      </c>
      <c r="N40" s="94" t="s">
        <v>630</v>
      </c>
      <c r="O40" s="95"/>
      <c r="P40" s="96"/>
      <c r="Q40" s="82"/>
      <c r="R40" s="82" t="s">
        <v>79</v>
      </c>
      <c r="S40" s="82"/>
      <c r="T40" s="97"/>
      <c r="U40" s="82"/>
      <c r="V40" s="82"/>
      <c r="W40" s="82"/>
      <c r="X40" s="98" t="s">
        <v>1291</v>
      </c>
      <c r="Y40" s="72"/>
    </row>
    <row r="41" spans="1:25" s="73" customFormat="1" ht="60" x14ac:dyDescent="0.25">
      <c r="A41" s="93" t="s">
        <v>26</v>
      </c>
      <c r="B41" s="83" t="s">
        <v>80</v>
      </c>
      <c r="C41" s="83" t="s">
        <v>51</v>
      </c>
      <c r="D41" s="83" t="s">
        <v>1170</v>
      </c>
      <c r="E41" s="82" t="s">
        <v>41</v>
      </c>
      <c r="F41" s="83" t="s">
        <v>63</v>
      </c>
      <c r="G41" s="83" t="s">
        <v>923</v>
      </c>
      <c r="H41" s="83" t="s">
        <v>1383</v>
      </c>
      <c r="I41" s="82" t="s">
        <v>1307</v>
      </c>
      <c r="J41" s="83" t="s">
        <v>81</v>
      </c>
      <c r="K41" s="83" t="s">
        <v>675</v>
      </c>
      <c r="L41" s="82">
        <v>10</v>
      </c>
      <c r="M41" s="83" t="s">
        <v>339</v>
      </c>
      <c r="N41" s="94" t="s">
        <v>631</v>
      </c>
      <c r="O41" s="100">
        <v>20211200000943</v>
      </c>
      <c r="P41" s="96">
        <v>44445</v>
      </c>
      <c r="Q41" s="82">
        <v>7</v>
      </c>
      <c r="R41" s="82" t="s">
        <v>33</v>
      </c>
      <c r="S41" s="82"/>
      <c r="T41" s="97">
        <v>44445</v>
      </c>
      <c r="U41" s="82" t="s">
        <v>1306</v>
      </c>
      <c r="V41" s="82"/>
      <c r="W41" s="82"/>
      <c r="X41" s="98" t="s">
        <v>1290</v>
      </c>
      <c r="Y41" s="72"/>
    </row>
    <row r="42" spans="1:25" s="73" customFormat="1" ht="60" x14ac:dyDescent="0.25">
      <c r="A42" s="93" t="s">
        <v>26</v>
      </c>
      <c r="B42" s="83" t="s">
        <v>80</v>
      </c>
      <c r="C42" s="83" t="s">
        <v>1257</v>
      </c>
      <c r="D42" s="83" t="s">
        <v>1172</v>
      </c>
      <c r="E42" s="83" t="s">
        <v>75</v>
      </c>
      <c r="F42" s="83" t="s">
        <v>65</v>
      </c>
      <c r="G42" s="83" t="s">
        <v>925</v>
      </c>
      <c r="H42" s="83" t="s">
        <v>1311</v>
      </c>
      <c r="I42" s="83" t="s">
        <v>71</v>
      </c>
      <c r="J42" s="83" t="s">
        <v>71</v>
      </c>
      <c r="K42" s="83" t="s">
        <v>670</v>
      </c>
      <c r="L42" s="82">
        <v>30</v>
      </c>
      <c r="M42" s="83" t="s">
        <v>341</v>
      </c>
      <c r="N42" s="94" t="s">
        <v>633</v>
      </c>
      <c r="O42" s="95"/>
      <c r="P42" s="96"/>
      <c r="Q42" s="82"/>
      <c r="R42" s="82" t="s">
        <v>79</v>
      </c>
      <c r="S42" s="82"/>
      <c r="T42" s="97"/>
      <c r="U42" s="82"/>
      <c r="V42" s="82"/>
      <c r="W42" s="82"/>
      <c r="X42" s="98" t="s">
        <v>1299</v>
      </c>
      <c r="Y42" s="72"/>
    </row>
    <row r="43" spans="1:25" s="73" customFormat="1" ht="75" x14ac:dyDescent="0.25">
      <c r="A43" s="93" t="s">
        <v>26</v>
      </c>
      <c r="B43" s="82" t="s">
        <v>1252</v>
      </c>
      <c r="C43" s="83" t="s">
        <v>45</v>
      </c>
      <c r="D43" s="83" t="s">
        <v>1173</v>
      </c>
      <c r="E43" s="82" t="s">
        <v>42</v>
      </c>
      <c r="F43" s="83" t="s">
        <v>65</v>
      </c>
      <c r="G43" s="83" t="s">
        <v>926</v>
      </c>
      <c r="H43" s="83" t="s">
        <v>1206</v>
      </c>
      <c r="I43" s="83" t="s">
        <v>1320</v>
      </c>
      <c r="J43" s="83" t="s">
        <v>71</v>
      </c>
      <c r="K43" s="83" t="s">
        <v>670</v>
      </c>
      <c r="L43" s="82">
        <v>30</v>
      </c>
      <c r="M43" s="83" t="s">
        <v>342</v>
      </c>
      <c r="N43" s="94" t="s">
        <v>634</v>
      </c>
      <c r="O43" s="95"/>
      <c r="P43" s="96"/>
      <c r="Q43" s="82"/>
      <c r="R43" s="82" t="s">
        <v>1390</v>
      </c>
      <c r="S43" s="82"/>
      <c r="T43" s="97"/>
      <c r="U43" s="82"/>
      <c r="V43" s="82"/>
      <c r="W43" s="82"/>
      <c r="X43" s="98" t="s">
        <v>1292</v>
      </c>
      <c r="Y43" s="72"/>
    </row>
    <row r="44" spans="1:25" s="73" customFormat="1" ht="45" x14ac:dyDescent="0.25">
      <c r="A44" s="93" t="s">
        <v>26</v>
      </c>
      <c r="B44" s="83" t="s">
        <v>80</v>
      </c>
      <c r="C44" s="83" t="s">
        <v>48</v>
      </c>
      <c r="D44" s="83" t="s">
        <v>1174</v>
      </c>
      <c r="E44" s="82" t="s">
        <v>41</v>
      </c>
      <c r="F44" s="83" t="s">
        <v>78</v>
      </c>
      <c r="G44" s="83" t="s">
        <v>928</v>
      </c>
      <c r="H44" s="83" t="s">
        <v>1222</v>
      </c>
      <c r="I44" s="82" t="s">
        <v>1350</v>
      </c>
      <c r="J44" s="83" t="s">
        <v>72</v>
      </c>
      <c r="K44" s="83" t="s">
        <v>675</v>
      </c>
      <c r="L44" s="82">
        <v>10</v>
      </c>
      <c r="M44" s="83" t="s">
        <v>344</v>
      </c>
      <c r="N44" s="94" t="s">
        <v>636</v>
      </c>
      <c r="O44" s="95"/>
      <c r="P44" s="96"/>
      <c r="Q44" s="82"/>
      <c r="R44" s="82" t="s">
        <v>79</v>
      </c>
      <c r="S44" s="82"/>
      <c r="T44" s="97"/>
      <c r="U44" s="82"/>
      <c r="V44" s="82"/>
      <c r="W44" s="82"/>
      <c r="X44" s="98" t="s">
        <v>1293</v>
      </c>
      <c r="Y44" s="72"/>
    </row>
    <row r="45" spans="1:25" s="73" customFormat="1" ht="45" x14ac:dyDescent="0.25">
      <c r="A45" s="93" t="s">
        <v>26</v>
      </c>
      <c r="B45" s="83" t="s">
        <v>80</v>
      </c>
      <c r="C45" s="83" t="s">
        <v>51</v>
      </c>
      <c r="D45" s="83" t="s">
        <v>1175</v>
      </c>
      <c r="E45" s="82" t="s">
        <v>74</v>
      </c>
      <c r="F45" s="83" t="s">
        <v>65</v>
      </c>
      <c r="G45" s="83" t="s">
        <v>929</v>
      </c>
      <c r="H45" s="83" t="s">
        <v>1222</v>
      </c>
      <c r="I45" s="82" t="s">
        <v>1350</v>
      </c>
      <c r="J45" s="83" t="s">
        <v>72</v>
      </c>
      <c r="K45" s="83" t="s">
        <v>1354</v>
      </c>
      <c r="L45" s="82">
        <v>30</v>
      </c>
      <c r="M45" s="83" t="s">
        <v>345</v>
      </c>
      <c r="N45" s="94" t="s">
        <v>637</v>
      </c>
      <c r="O45" s="95"/>
      <c r="P45" s="96"/>
      <c r="Q45" s="82"/>
      <c r="R45" s="82" t="s">
        <v>33</v>
      </c>
      <c r="S45" s="99" t="s">
        <v>1294</v>
      </c>
      <c r="T45" s="97"/>
      <c r="U45" s="82"/>
      <c r="V45" s="82"/>
      <c r="W45" s="82"/>
      <c r="X45" s="98"/>
      <c r="Y45" s="72"/>
    </row>
    <row r="46" spans="1:25" s="73" customFormat="1" ht="75" x14ac:dyDescent="0.25">
      <c r="A46" s="93" t="s">
        <v>26</v>
      </c>
      <c r="B46" s="83" t="s">
        <v>1251</v>
      </c>
      <c r="C46" s="83" t="s">
        <v>51</v>
      </c>
      <c r="D46" s="83" t="s">
        <v>1128</v>
      </c>
      <c r="E46" s="82" t="s">
        <v>41</v>
      </c>
      <c r="F46" s="83" t="s">
        <v>65</v>
      </c>
      <c r="G46" s="83" t="s">
        <v>930</v>
      </c>
      <c r="H46" s="83" t="s">
        <v>1218</v>
      </c>
      <c r="I46" s="83" t="s">
        <v>1320</v>
      </c>
      <c r="J46" s="83" t="s">
        <v>71</v>
      </c>
      <c r="K46" s="83" t="s">
        <v>670</v>
      </c>
      <c r="L46" s="82">
        <v>30</v>
      </c>
      <c r="M46" s="83" t="s">
        <v>346</v>
      </c>
      <c r="N46" s="94" t="s">
        <v>638</v>
      </c>
      <c r="O46" s="101">
        <v>20212050095651</v>
      </c>
      <c r="P46" s="96"/>
      <c r="Q46" s="82"/>
      <c r="R46" s="82" t="s">
        <v>79</v>
      </c>
      <c r="S46" s="82"/>
      <c r="T46" s="97"/>
      <c r="U46" s="82"/>
      <c r="V46" s="82"/>
      <c r="W46" s="82"/>
      <c r="X46" s="98" t="s">
        <v>1295</v>
      </c>
      <c r="Y46" s="72"/>
    </row>
    <row r="47" spans="1:25" s="73" customFormat="1" ht="60" x14ac:dyDescent="0.25">
      <c r="A47" s="93" t="s">
        <v>26</v>
      </c>
      <c r="B47" s="83" t="s">
        <v>80</v>
      </c>
      <c r="C47" s="83" t="s">
        <v>58</v>
      </c>
      <c r="D47" s="83" t="s">
        <v>1048</v>
      </c>
      <c r="E47" s="83" t="s">
        <v>75</v>
      </c>
      <c r="F47" s="83" t="s">
        <v>65</v>
      </c>
      <c r="G47" s="83" t="s">
        <v>931</v>
      </c>
      <c r="H47" s="83" t="s">
        <v>1205</v>
      </c>
      <c r="I47" s="82" t="s">
        <v>1258</v>
      </c>
      <c r="J47" s="83" t="s">
        <v>71</v>
      </c>
      <c r="K47" s="83" t="s">
        <v>670</v>
      </c>
      <c r="L47" s="82">
        <v>30</v>
      </c>
      <c r="M47" s="83" t="s">
        <v>347</v>
      </c>
      <c r="N47" s="94" t="s">
        <v>639</v>
      </c>
      <c r="O47" s="95"/>
      <c r="P47" s="96"/>
      <c r="Q47" s="82"/>
      <c r="R47" s="82" t="s">
        <v>79</v>
      </c>
      <c r="S47" s="82"/>
      <c r="T47" s="97"/>
      <c r="U47" s="82"/>
      <c r="V47" s="82"/>
      <c r="W47" s="82"/>
      <c r="X47" s="98" t="s">
        <v>1289</v>
      </c>
      <c r="Y47" s="72"/>
    </row>
    <row r="48" spans="1:25" s="73" customFormat="1" ht="75" x14ac:dyDescent="0.25">
      <c r="A48" s="93" t="s">
        <v>26</v>
      </c>
      <c r="B48" s="83" t="s">
        <v>80</v>
      </c>
      <c r="C48" s="83" t="s">
        <v>44</v>
      </c>
      <c r="D48" s="83" t="s">
        <v>1180</v>
      </c>
      <c r="E48" s="83" t="s">
        <v>75</v>
      </c>
      <c r="F48" s="83" t="s">
        <v>63</v>
      </c>
      <c r="G48" s="83" t="s">
        <v>936</v>
      </c>
      <c r="H48" s="83" t="s">
        <v>1218</v>
      </c>
      <c r="I48" s="83" t="s">
        <v>1320</v>
      </c>
      <c r="J48" s="83" t="s">
        <v>71</v>
      </c>
      <c r="K48" s="83" t="s">
        <v>670</v>
      </c>
      <c r="L48" s="82">
        <v>30</v>
      </c>
      <c r="M48" s="83" t="s">
        <v>352</v>
      </c>
      <c r="N48" s="94" t="s">
        <v>644</v>
      </c>
      <c r="O48" s="100">
        <v>20212050095781</v>
      </c>
      <c r="P48" s="96"/>
      <c r="Q48" s="82"/>
      <c r="R48" s="82" t="s">
        <v>79</v>
      </c>
      <c r="S48" s="82"/>
      <c r="T48" s="97"/>
      <c r="U48" s="82"/>
      <c r="V48" s="82"/>
      <c r="W48" s="82"/>
      <c r="X48" s="98" t="s">
        <v>1296</v>
      </c>
      <c r="Y48" s="72"/>
    </row>
    <row r="49" spans="1:25" s="73" customFormat="1" ht="75" x14ac:dyDescent="0.25">
      <c r="A49" s="93" t="s">
        <v>26</v>
      </c>
      <c r="B49" s="83" t="s">
        <v>80</v>
      </c>
      <c r="C49" s="83" t="s">
        <v>44</v>
      </c>
      <c r="D49" s="83" t="s">
        <v>1181</v>
      </c>
      <c r="E49" s="83" t="s">
        <v>41</v>
      </c>
      <c r="F49" s="83" t="s">
        <v>63</v>
      </c>
      <c r="G49" s="83" t="s">
        <v>937</v>
      </c>
      <c r="H49" s="83" t="s">
        <v>1206</v>
      </c>
      <c r="I49" s="83" t="s">
        <v>1320</v>
      </c>
      <c r="J49" s="83" t="s">
        <v>71</v>
      </c>
      <c r="K49" s="83" t="s">
        <v>670</v>
      </c>
      <c r="L49" s="82">
        <v>30</v>
      </c>
      <c r="M49" s="83" t="s">
        <v>353</v>
      </c>
      <c r="N49" s="94" t="s">
        <v>645</v>
      </c>
      <c r="O49" s="95"/>
      <c r="P49" s="96"/>
      <c r="Q49" s="82"/>
      <c r="R49" s="82" t="s">
        <v>79</v>
      </c>
      <c r="S49" s="82"/>
      <c r="T49" s="97"/>
      <c r="U49" s="82"/>
      <c r="V49" s="82"/>
      <c r="W49" s="82"/>
      <c r="X49" s="98" t="s">
        <v>1293</v>
      </c>
      <c r="Y49" s="72"/>
    </row>
    <row r="50" spans="1:25" s="73" customFormat="1" ht="75" x14ac:dyDescent="0.25">
      <c r="A50" s="93" t="s">
        <v>26</v>
      </c>
      <c r="B50" s="83" t="s">
        <v>80</v>
      </c>
      <c r="C50" s="83" t="s">
        <v>60</v>
      </c>
      <c r="D50" s="83" t="s">
        <v>1182</v>
      </c>
      <c r="E50" s="83" t="s">
        <v>75</v>
      </c>
      <c r="F50" s="83" t="s">
        <v>63</v>
      </c>
      <c r="G50" s="83" t="s">
        <v>938</v>
      </c>
      <c r="H50" s="83" t="s">
        <v>1218</v>
      </c>
      <c r="I50" s="83" t="s">
        <v>1320</v>
      </c>
      <c r="J50" s="83" t="s">
        <v>71</v>
      </c>
      <c r="K50" s="83" t="s">
        <v>670</v>
      </c>
      <c r="L50" s="82">
        <v>30</v>
      </c>
      <c r="M50" s="83" t="s">
        <v>354</v>
      </c>
      <c r="N50" s="94" t="s">
        <v>646</v>
      </c>
      <c r="O50" s="95"/>
      <c r="P50" s="96"/>
      <c r="Q50" s="82"/>
      <c r="R50" s="82" t="s">
        <v>79</v>
      </c>
      <c r="S50" s="82"/>
      <c r="T50" s="97"/>
      <c r="U50" s="82"/>
      <c r="V50" s="82"/>
      <c r="W50" s="82"/>
      <c r="X50" s="98" t="s">
        <v>1298</v>
      </c>
      <c r="Y50" s="72"/>
    </row>
    <row r="51" spans="1:25" s="73" customFormat="1" ht="60" x14ac:dyDescent="0.25">
      <c r="A51" s="93" t="s">
        <v>26</v>
      </c>
      <c r="B51" s="83" t="s">
        <v>80</v>
      </c>
      <c r="C51" s="83" t="s">
        <v>51</v>
      </c>
      <c r="D51" s="83" t="s">
        <v>1183</v>
      </c>
      <c r="E51" s="82" t="s">
        <v>42</v>
      </c>
      <c r="F51" s="83" t="s">
        <v>65</v>
      </c>
      <c r="G51" s="83" t="s">
        <v>939</v>
      </c>
      <c r="H51" s="83" t="s">
        <v>1205</v>
      </c>
      <c r="I51" s="82" t="s">
        <v>1258</v>
      </c>
      <c r="J51" s="83" t="s">
        <v>71</v>
      </c>
      <c r="K51" s="83" t="s">
        <v>670</v>
      </c>
      <c r="L51" s="82">
        <v>30</v>
      </c>
      <c r="M51" s="83" t="s">
        <v>355</v>
      </c>
      <c r="N51" s="94" t="s">
        <v>647</v>
      </c>
      <c r="O51" s="95"/>
      <c r="P51" s="96"/>
      <c r="Q51" s="82"/>
      <c r="R51" s="82" t="s">
        <v>79</v>
      </c>
      <c r="S51" s="82"/>
      <c r="T51" s="97"/>
      <c r="U51" s="82"/>
      <c r="V51" s="82"/>
      <c r="W51" s="82"/>
      <c r="X51" s="98" t="s">
        <v>1297</v>
      </c>
      <c r="Y51" s="72"/>
    </row>
    <row r="52" spans="1:25" s="73" customFormat="1" ht="75" x14ac:dyDescent="0.25">
      <c r="A52" s="93" t="s">
        <v>26</v>
      </c>
      <c r="B52" s="83" t="s">
        <v>80</v>
      </c>
      <c r="C52" s="83" t="s">
        <v>49</v>
      </c>
      <c r="D52" s="83" t="s">
        <v>1184</v>
      </c>
      <c r="E52" s="82" t="s">
        <v>42</v>
      </c>
      <c r="F52" s="83" t="s">
        <v>63</v>
      </c>
      <c r="G52" s="83" t="s">
        <v>940</v>
      </c>
      <c r="H52" s="83" t="s">
        <v>1218</v>
      </c>
      <c r="I52" s="83" t="s">
        <v>1320</v>
      </c>
      <c r="J52" s="83" t="s">
        <v>72</v>
      </c>
      <c r="K52" s="83" t="s">
        <v>670</v>
      </c>
      <c r="L52" s="82">
        <v>30</v>
      </c>
      <c r="M52" s="83" t="s">
        <v>356</v>
      </c>
      <c r="N52" s="94" t="s">
        <v>648</v>
      </c>
      <c r="O52" s="95"/>
      <c r="P52" s="96"/>
      <c r="Q52" s="82"/>
      <c r="R52" s="82" t="s">
        <v>79</v>
      </c>
      <c r="S52" s="82"/>
      <c r="T52" s="97"/>
      <c r="U52" s="82"/>
      <c r="V52" s="82"/>
      <c r="W52" s="82"/>
      <c r="X52" s="98" t="s">
        <v>1297</v>
      </c>
      <c r="Y52" s="72"/>
    </row>
    <row r="53" spans="1:25" s="73" customFormat="1" ht="75" x14ac:dyDescent="0.25">
      <c r="A53" s="93" t="s">
        <v>26</v>
      </c>
      <c r="B53" s="83" t="s">
        <v>80</v>
      </c>
      <c r="C53" s="83" t="s">
        <v>60</v>
      </c>
      <c r="D53" s="83" t="s">
        <v>1182</v>
      </c>
      <c r="E53" s="83" t="s">
        <v>75</v>
      </c>
      <c r="F53" s="83" t="s">
        <v>65</v>
      </c>
      <c r="G53" s="83" t="s">
        <v>942</v>
      </c>
      <c r="H53" s="83" t="s">
        <v>1206</v>
      </c>
      <c r="I53" s="83" t="s">
        <v>1320</v>
      </c>
      <c r="J53" s="83" t="s">
        <v>71</v>
      </c>
      <c r="K53" s="83" t="s">
        <v>670</v>
      </c>
      <c r="L53" s="82">
        <v>30</v>
      </c>
      <c r="M53" s="83" t="s">
        <v>359</v>
      </c>
      <c r="N53" s="94" t="s">
        <v>651</v>
      </c>
      <c r="O53" s="95">
        <v>20212050095661</v>
      </c>
      <c r="P53" s="96">
        <v>44442</v>
      </c>
      <c r="Q53" s="82">
        <v>4</v>
      </c>
      <c r="R53" s="82" t="s">
        <v>33</v>
      </c>
      <c r="S53" s="99" t="s">
        <v>1300</v>
      </c>
      <c r="T53" s="97">
        <v>44442</v>
      </c>
      <c r="U53" s="82" t="s">
        <v>1268</v>
      </c>
      <c r="V53" s="82" t="s">
        <v>27</v>
      </c>
      <c r="W53" s="82"/>
      <c r="X53" s="102" t="s">
        <v>1301</v>
      </c>
      <c r="Y53" s="72"/>
    </row>
    <row r="54" spans="1:25" s="73" customFormat="1" ht="45" x14ac:dyDescent="0.25">
      <c r="A54" s="93" t="s">
        <v>26</v>
      </c>
      <c r="B54" s="82" t="s">
        <v>1252</v>
      </c>
      <c r="C54" s="82" t="s">
        <v>1389</v>
      </c>
      <c r="D54" s="83" t="s">
        <v>1187</v>
      </c>
      <c r="E54" s="82" t="s">
        <v>42</v>
      </c>
      <c r="F54" s="83" t="s">
        <v>78</v>
      </c>
      <c r="G54" s="83" t="s">
        <v>943</v>
      </c>
      <c r="H54" s="83" t="s">
        <v>1312</v>
      </c>
      <c r="I54" s="82" t="s">
        <v>1308</v>
      </c>
      <c r="J54" s="83" t="s">
        <v>81</v>
      </c>
      <c r="K54" s="83" t="s">
        <v>670</v>
      </c>
      <c r="L54" s="82">
        <v>30</v>
      </c>
      <c r="M54" s="83" t="s">
        <v>360</v>
      </c>
      <c r="N54" s="94" t="s">
        <v>652</v>
      </c>
      <c r="O54" s="95"/>
      <c r="P54" s="96"/>
      <c r="Q54" s="82"/>
      <c r="R54" s="82" t="s">
        <v>33</v>
      </c>
      <c r="S54" s="99" t="s">
        <v>1309</v>
      </c>
      <c r="T54" s="97"/>
      <c r="U54" s="82" t="s">
        <v>1310</v>
      </c>
      <c r="V54" s="82"/>
      <c r="W54" s="82"/>
      <c r="X54" s="98"/>
      <c r="Y54" s="72"/>
    </row>
    <row r="55" spans="1:25" s="73" customFormat="1" ht="60" x14ac:dyDescent="0.25">
      <c r="A55" s="93" t="s">
        <v>26</v>
      </c>
      <c r="B55" s="83" t="s">
        <v>80</v>
      </c>
      <c r="C55" s="83" t="s">
        <v>51</v>
      </c>
      <c r="D55" s="83" t="s">
        <v>1188</v>
      </c>
      <c r="E55" s="82" t="s">
        <v>41</v>
      </c>
      <c r="F55" s="83" t="s">
        <v>78</v>
      </c>
      <c r="G55" s="83" t="s">
        <v>944</v>
      </c>
      <c r="H55" s="83" t="s">
        <v>1222</v>
      </c>
      <c r="I55" s="82" t="s">
        <v>1350</v>
      </c>
      <c r="J55" s="83" t="s">
        <v>72</v>
      </c>
      <c r="K55" s="83" t="s">
        <v>675</v>
      </c>
      <c r="L55" s="82">
        <v>10</v>
      </c>
      <c r="M55" s="83" t="s">
        <v>361</v>
      </c>
      <c r="N55" s="94" t="s">
        <v>653</v>
      </c>
      <c r="O55" s="95"/>
      <c r="P55" s="96"/>
      <c r="Q55" s="82"/>
      <c r="R55" s="82" t="s">
        <v>79</v>
      </c>
      <c r="S55" s="82"/>
      <c r="T55" s="97"/>
      <c r="U55" s="82"/>
      <c r="V55" s="82"/>
      <c r="W55" s="82"/>
      <c r="X55" s="98" t="s">
        <v>1297</v>
      </c>
      <c r="Y55" s="72"/>
    </row>
    <row r="56" spans="1:25" s="73" customFormat="1" ht="75" x14ac:dyDescent="0.25">
      <c r="A56" s="93" t="s">
        <v>26</v>
      </c>
      <c r="B56" s="83" t="s">
        <v>80</v>
      </c>
      <c r="C56" s="83" t="s">
        <v>51</v>
      </c>
      <c r="D56" s="83" t="s">
        <v>1189</v>
      </c>
      <c r="E56" s="82" t="s">
        <v>42</v>
      </c>
      <c r="F56" s="83" t="s">
        <v>63</v>
      </c>
      <c r="G56" s="83" t="s">
        <v>945</v>
      </c>
      <c r="H56" s="83" t="s">
        <v>1206</v>
      </c>
      <c r="I56" s="83" t="s">
        <v>1320</v>
      </c>
      <c r="J56" s="83" t="s">
        <v>71</v>
      </c>
      <c r="K56" s="83" t="s">
        <v>1354</v>
      </c>
      <c r="L56" s="82">
        <v>30</v>
      </c>
      <c r="M56" s="83" t="s">
        <v>362</v>
      </c>
      <c r="N56" s="94" t="s">
        <v>654</v>
      </c>
      <c r="O56" s="95"/>
      <c r="P56" s="96"/>
      <c r="Q56" s="82"/>
      <c r="R56" s="82" t="s">
        <v>79</v>
      </c>
      <c r="S56" s="82"/>
      <c r="T56" s="97"/>
      <c r="U56" s="82"/>
      <c r="V56" s="82"/>
      <c r="W56" s="82"/>
      <c r="X56" s="98" t="s">
        <v>1297</v>
      </c>
      <c r="Y56" s="72"/>
    </row>
    <row r="57" spans="1:25" s="73" customFormat="1" ht="75" x14ac:dyDescent="0.25">
      <c r="A57" s="93" t="s">
        <v>26</v>
      </c>
      <c r="B57" s="83" t="s">
        <v>80</v>
      </c>
      <c r="C57" s="83" t="s">
        <v>54</v>
      </c>
      <c r="D57" s="83" t="s">
        <v>1191</v>
      </c>
      <c r="E57" s="83" t="s">
        <v>75</v>
      </c>
      <c r="F57" s="83" t="s">
        <v>63</v>
      </c>
      <c r="G57" s="83" t="s">
        <v>947</v>
      </c>
      <c r="H57" s="83" t="s">
        <v>1226</v>
      </c>
      <c r="I57" s="83" t="s">
        <v>1320</v>
      </c>
      <c r="J57" s="83" t="s">
        <v>71</v>
      </c>
      <c r="K57" s="83" t="s">
        <v>670</v>
      </c>
      <c r="L57" s="82">
        <v>30</v>
      </c>
      <c r="M57" s="83" t="s">
        <v>364</v>
      </c>
      <c r="N57" s="94" t="s">
        <v>656</v>
      </c>
      <c r="O57" s="95"/>
      <c r="P57" s="96"/>
      <c r="Q57" s="82"/>
      <c r="R57" s="82" t="s">
        <v>79</v>
      </c>
      <c r="S57" s="82"/>
      <c r="T57" s="97"/>
      <c r="U57" s="82"/>
      <c r="V57" s="82"/>
      <c r="W57" s="82"/>
      <c r="X57" s="98" t="s">
        <v>1302</v>
      </c>
      <c r="Y57" s="72"/>
    </row>
    <row r="58" spans="1:25" s="73" customFormat="1" ht="75" x14ac:dyDescent="0.25">
      <c r="A58" s="93" t="s">
        <v>26</v>
      </c>
      <c r="B58" s="83" t="s">
        <v>80</v>
      </c>
      <c r="C58" s="83" t="s">
        <v>54</v>
      </c>
      <c r="D58" s="83" t="s">
        <v>1068</v>
      </c>
      <c r="E58" s="83" t="s">
        <v>41</v>
      </c>
      <c r="F58" s="83" t="s">
        <v>78</v>
      </c>
      <c r="G58" s="83" t="s">
        <v>948</v>
      </c>
      <c r="H58" s="83" t="s">
        <v>1382</v>
      </c>
      <c r="I58" s="83" t="s">
        <v>1320</v>
      </c>
      <c r="J58" s="83" t="s">
        <v>71</v>
      </c>
      <c r="K58" s="83" t="s">
        <v>670</v>
      </c>
      <c r="L58" s="82">
        <v>30</v>
      </c>
      <c r="M58" s="83" t="s">
        <v>365</v>
      </c>
      <c r="N58" s="94" t="s">
        <v>657</v>
      </c>
      <c r="O58" s="95"/>
      <c r="P58" s="96"/>
      <c r="Q58" s="82"/>
      <c r="R58" s="82" t="s">
        <v>79</v>
      </c>
      <c r="S58" s="82"/>
      <c r="T58" s="97"/>
      <c r="U58" s="82"/>
      <c r="V58" s="82"/>
      <c r="W58" s="82"/>
      <c r="X58" s="98" t="s">
        <v>1302</v>
      </c>
      <c r="Y58" s="72"/>
    </row>
    <row r="59" spans="1:25" s="73" customFormat="1" ht="60" x14ac:dyDescent="0.25">
      <c r="A59" s="93" t="s">
        <v>26</v>
      </c>
      <c r="B59" s="82" t="s">
        <v>80</v>
      </c>
      <c r="C59" s="83" t="s">
        <v>1255</v>
      </c>
      <c r="D59" s="83" t="s">
        <v>1194</v>
      </c>
      <c r="E59" s="83" t="s">
        <v>75</v>
      </c>
      <c r="F59" s="83" t="s">
        <v>65</v>
      </c>
      <c r="G59" s="83" t="s">
        <v>951</v>
      </c>
      <c r="H59" s="83" t="s">
        <v>1208</v>
      </c>
      <c r="I59" s="83" t="s">
        <v>1316</v>
      </c>
      <c r="J59" s="83" t="s">
        <v>71</v>
      </c>
      <c r="K59" s="83" t="s">
        <v>670</v>
      </c>
      <c r="L59" s="82">
        <v>30</v>
      </c>
      <c r="M59" s="83" t="s">
        <v>368</v>
      </c>
      <c r="N59" s="94" t="s">
        <v>660</v>
      </c>
      <c r="O59" s="95"/>
      <c r="P59" s="96"/>
      <c r="Q59" s="82"/>
      <c r="R59" s="82" t="s">
        <v>79</v>
      </c>
      <c r="S59" s="103" t="s">
        <v>1303</v>
      </c>
      <c r="T59" s="97"/>
      <c r="U59" s="82"/>
      <c r="V59" s="82"/>
      <c r="W59" s="82"/>
      <c r="X59" s="98" t="s">
        <v>1302</v>
      </c>
      <c r="Y59" s="72"/>
    </row>
    <row r="60" spans="1:25" s="73" customFormat="1" ht="75" x14ac:dyDescent="0.25">
      <c r="A60" s="93" t="s">
        <v>26</v>
      </c>
      <c r="B60" s="83" t="s">
        <v>80</v>
      </c>
      <c r="C60" s="83" t="s">
        <v>44</v>
      </c>
      <c r="D60" s="83" t="s">
        <v>1195</v>
      </c>
      <c r="E60" s="82" t="s">
        <v>74</v>
      </c>
      <c r="F60" s="83" t="s">
        <v>63</v>
      </c>
      <c r="G60" s="83" t="s">
        <v>836</v>
      </c>
      <c r="H60" s="83" t="s">
        <v>1206</v>
      </c>
      <c r="I60" s="83" t="s">
        <v>1320</v>
      </c>
      <c r="J60" s="83" t="s">
        <v>71</v>
      </c>
      <c r="K60" s="83" t="s">
        <v>670</v>
      </c>
      <c r="L60" s="82">
        <v>30</v>
      </c>
      <c r="M60" s="83" t="s">
        <v>369</v>
      </c>
      <c r="N60" s="94" t="s">
        <v>661</v>
      </c>
      <c r="O60" s="95"/>
      <c r="P60" s="96"/>
      <c r="Q60" s="82"/>
      <c r="R60" s="82" t="s">
        <v>79</v>
      </c>
      <c r="S60" s="82"/>
      <c r="T60" s="97"/>
      <c r="U60" s="82"/>
      <c r="V60" s="82"/>
      <c r="W60" s="82"/>
      <c r="X60" s="98" t="s">
        <v>1304</v>
      </c>
      <c r="Y60" s="72"/>
    </row>
    <row r="61" spans="1:25" s="73" customFormat="1" ht="75" x14ac:dyDescent="0.25">
      <c r="A61" s="93" t="s">
        <v>26</v>
      </c>
      <c r="B61" s="83" t="s">
        <v>80</v>
      </c>
      <c r="C61" s="83" t="s">
        <v>55</v>
      </c>
      <c r="D61" s="83" t="s">
        <v>968</v>
      </c>
      <c r="E61" s="83" t="s">
        <v>75</v>
      </c>
      <c r="F61" s="83" t="s">
        <v>65</v>
      </c>
      <c r="G61" s="83" t="s">
        <v>952</v>
      </c>
      <c r="H61" s="83" t="s">
        <v>1206</v>
      </c>
      <c r="I61" s="83" t="s">
        <v>1320</v>
      </c>
      <c r="J61" s="83" t="s">
        <v>71</v>
      </c>
      <c r="K61" s="83" t="s">
        <v>1354</v>
      </c>
      <c r="L61" s="82">
        <v>30</v>
      </c>
      <c r="M61" s="83" t="s">
        <v>370</v>
      </c>
      <c r="N61" s="94" t="s">
        <v>662</v>
      </c>
      <c r="O61" s="95"/>
      <c r="P61" s="96"/>
      <c r="Q61" s="82"/>
      <c r="R61" s="82" t="s">
        <v>79</v>
      </c>
      <c r="S61" s="82"/>
      <c r="T61" s="97"/>
      <c r="U61" s="82"/>
      <c r="V61" s="82"/>
      <c r="W61" s="82"/>
      <c r="X61" s="102" t="s">
        <v>1305</v>
      </c>
      <c r="Y61" s="72"/>
    </row>
    <row r="62" spans="1:25" s="73" customFormat="1" ht="60" x14ac:dyDescent="0.25">
      <c r="A62" s="93" t="s">
        <v>26</v>
      </c>
      <c r="B62" s="83" t="s">
        <v>80</v>
      </c>
      <c r="C62" s="82" t="s">
        <v>1389</v>
      </c>
      <c r="D62" s="83" t="s">
        <v>961</v>
      </c>
      <c r="E62" s="83" t="s">
        <v>42</v>
      </c>
      <c r="F62" s="83" t="s">
        <v>78</v>
      </c>
      <c r="G62" s="83" t="s">
        <v>682</v>
      </c>
      <c r="H62" s="83" t="s">
        <v>1207</v>
      </c>
      <c r="I62" s="83" t="s">
        <v>1313</v>
      </c>
      <c r="J62" s="83" t="s">
        <v>71</v>
      </c>
      <c r="K62" s="83" t="s">
        <v>667</v>
      </c>
      <c r="L62" s="83">
        <v>20</v>
      </c>
      <c r="M62" s="83" t="s">
        <v>87</v>
      </c>
      <c r="N62" s="84" t="s">
        <v>379</v>
      </c>
      <c r="O62" s="104"/>
      <c r="P62" s="94">
        <v>44418</v>
      </c>
      <c r="Q62" s="83">
        <v>6</v>
      </c>
      <c r="R62" s="83" t="s">
        <v>33</v>
      </c>
      <c r="S62" s="105" t="s">
        <v>1314</v>
      </c>
      <c r="T62" s="84"/>
      <c r="U62" s="83"/>
      <c r="V62" s="83" t="s">
        <v>1315</v>
      </c>
      <c r="W62" s="83"/>
      <c r="X62" s="106"/>
      <c r="Y62" s="72"/>
    </row>
    <row r="63" spans="1:25" s="73" customFormat="1" ht="60" x14ac:dyDescent="0.25">
      <c r="A63" s="93" t="s">
        <v>26</v>
      </c>
      <c r="B63" s="83" t="s">
        <v>1250</v>
      </c>
      <c r="C63" s="83" t="s">
        <v>59</v>
      </c>
      <c r="D63" s="83" t="s">
        <v>964</v>
      </c>
      <c r="E63" s="83" t="s">
        <v>41</v>
      </c>
      <c r="F63" s="83" t="s">
        <v>66</v>
      </c>
      <c r="G63" s="83" t="s">
        <v>685</v>
      </c>
      <c r="H63" s="83" t="s">
        <v>1200</v>
      </c>
      <c r="I63" s="83" t="s">
        <v>1316</v>
      </c>
      <c r="J63" s="83" t="s">
        <v>71</v>
      </c>
      <c r="K63" s="83" t="s">
        <v>1354</v>
      </c>
      <c r="L63" s="83">
        <v>30</v>
      </c>
      <c r="M63" s="83" t="s">
        <v>90</v>
      </c>
      <c r="N63" s="84" t="s">
        <v>382</v>
      </c>
      <c r="O63" s="104"/>
      <c r="P63" s="94"/>
      <c r="Q63" s="83"/>
      <c r="R63" s="83" t="s">
        <v>79</v>
      </c>
      <c r="S63" s="83" t="s">
        <v>1317</v>
      </c>
      <c r="T63" s="84"/>
      <c r="U63" s="83"/>
      <c r="V63" s="83"/>
      <c r="W63" s="83"/>
      <c r="X63" s="106"/>
      <c r="Y63" s="72"/>
    </row>
    <row r="64" spans="1:25" s="73" customFormat="1" ht="75" x14ac:dyDescent="0.25">
      <c r="A64" s="93" t="s">
        <v>26</v>
      </c>
      <c r="B64" s="83" t="s">
        <v>80</v>
      </c>
      <c r="C64" s="83" t="s">
        <v>54</v>
      </c>
      <c r="D64" s="83" t="s">
        <v>965</v>
      </c>
      <c r="E64" s="83" t="s">
        <v>75</v>
      </c>
      <c r="F64" s="83" t="s">
        <v>64</v>
      </c>
      <c r="G64" s="83" t="s">
        <v>686</v>
      </c>
      <c r="H64" s="83" t="s">
        <v>1201</v>
      </c>
      <c r="I64" s="83" t="s">
        <v>1318</v>
      </c>
      <c r="J64" s="83" t="s">
        <v>71</v>
      </c>
      <c r="K64" s="83" t="s">
        <v>670</v>
      </c>
      <c r="L64" s="83">
        <v>30</v>
      </c>
      <c r="M64" s="83" t="s">
        <v>91</v>
      </c>
      <c r="N64" s="84" t="s">
        <v>383</v>
      </c>
      <c r="O64" s="104"/>
      <c r="P64" s="94"/>
      <c r="Q64" s="83"/>
      <c r="R64" s="83" t="s">
        <v>79</v>
      </c>
      <c r="S64" s="83" t="s">
        <v>1319</v>
      </c>
      <c r="T64" s="84"/>
      <c r="U64" s="83"/>
      <c r="V64" s="83"/>
      <c r="W64" s="83"/>
      <c r="X64" s="106"/>
      <c r="Y64" s="72"/>
    </row>
    <row r="65" spans="1:25" s="73" customFormat="1" ht="75" x14ac:dyDescent="0.25">
      <c r="A65" s="93" t="s">
        <v>26</v>
      </c>
      <c r="B65" s="83" t="s">
        <v>80</v>
      </c>
      <c r="C65" s="83" t="s">
        <v>51</v>
      </c>
      <c r="D65" s="83" t="s">
        <v>966</v>
      </c>
      <c r="E65" s="83" t="s">
        <v>75</v>
      </c>
      <c r="F65" s="83" t="s">
        <v>77</v>
      </c>
      <c r="G65" s="83" t="s">
        <v>687</v>
      </c>
      <c r="H65" s="83" t="s">
        <v>1382</v>
      </c>
      <c r="I65" s="83" t="s">
        <v>1320</v>
      </c>
      <c r="J65" s="83" t="s">
        <v>71</v>
      </c>
      <c r="K65" s="83" t="s">
        <v>670</v>
      </c>
      <c r="L65" s="83">
        <v>30</v>
      </c>
      <c r="M65" s="83" t="s">
        <v>92</v>
      </c>
      <c r="N65" s="84" t="s">
        <v>384</v>
      </c>
      <c r="O65" s="104"/>
      <c r="P65" s="94">
        <v>44407</v>
      </c>
      <c r="Q65" s="83">
        <v>1</v>
      </c>
      <c r="R65" s="83" t="s">
        <v>33</v>
      </c>
      <c r="S65" s="83" t="s">
        <v>1321</v>
      </c>
      <c r="T65" s="84"/>
      <c r="U65" s="83"/>
      <c r="V65" s="83" t="s">
        <v>1315</v>
      </c>
      <c r="W65" s="83"/>
      <c r="X65" s="106"/>
      <c r="Y65" s="72"/>
    </row>
    <row r="66" spans="1:25" s="73" customFormat="1" ht="60" x14ac:dyDescent="0.25">
      <c r="A66" s="93" t="s">
        <v>26</v>
      </c>
      <c r="B66" s="83" t="s">
        <v>80</v>
      </c>
      <c r="C66" s="83" t="s">
        <v>46</v>
      </c>
      <c r="D66" s="83" t="s">
        <v>967</v>
      </c>
      <c r="E66" s="83" t="s">
        <v>75</v>
      </c>
      <c r="F66" s="83" t="s">
        <v>64</v>
      </c>
      <c r="G66" s="83" t="s">
        <v>688</v>
      </c>
      <c r="H66" s="83" t="s">
        <v>1202</v>
      </c>
      <c r="I66" s="83" t="s">
        <v>1318</v>
      </c>
      <c r="J66" s="83" t="s">
        <v>71</v>
      </c>
      <c r="K66" s="83" t="s">
        <v>667</v>
      </c>
      <c r="L66" s="83">
        <v>20</v>
      </c>
      <c r="M66" s="83" t="s">
        <v>93</v>
      </c>
      <c r="N66" s="84" t="s">
        <v>385</v>
      </c>
      <c r="O66" s="104"/>
      <c r="P66" s="94"/>
      <c r="Q66" s="83"/>
      <c r="R66" s="83" t="s">
        <v>79</v>
      </c>
      <c r="S66" s="83" t="s">
        <v>1319</v>
      </c>
      <c r="T66" s="84"/>
      <c r="U66" s="83"/>
      <c r="V66" s="83"/>
      <c r="W66" s="83"/>
      <c r="X66" s="106"/>
      <c r="Y66" s="72"/>
    </row>
    <row r="67" spans="1:25" s="73" customFormat="1" ht="75" x14ac:dyDescent="0.25">
      <c r="A67" s="93" t="s">
        <v>26</v>
      </c>
      <c r="B67" s="83" t="s">
        <v>80</v>
      </c>
      <c r="C67" s="83" t="s">
        <v>59</v>
      </c>
      <c r="D67" s="83" t="s">
        <v>1322</v>
      </c>
      <c r="E67" s="83" t="s">
        <v>41</v>
      </c>
      <c r="F67" s="83" t="s">
        <v>77</v>
      </c>
      <c r="G67" s="83" t="s">
        <v>691</v>
      </c>
      <c r="H67" s="83" t="s">
        <v>1203</v>
      </c>
      <c r="I67" s="83" t="s">
        <v>1320</v>
      </c>
      <c r="J67" s="83" t="s">
        <v>71</v>
      </c>
      <c r="K67" s="83" t="s">
        <v>667</v>
      </c>
      <c r="L67" s="83">
        <v>20</v>
      </c>
      <c r="M67" s="83" t="s">
        <v>96</v>
      </c>
      <c r="N67" s="84" t="s">
        <v>388</v>
      </c>
      <c r="O67" s="104"/>
      <c r="P67" s="94"/>
      <c r="Q67" s="83"/>
      <c r="R67" s="83" t="s">
        <v>34</v>
      </c>
      <c r="S67" s="83" t="s">
        <v>1323</v>
      </c>
      <c r="T67" s="84"/>
      <c r="U67" s="83"/>
      <c r="V67" s="83"/>
      <c r="W67" s="83"/>
      <c r="X67" s="106"/>
      <c r="Y67" s="72"/>
    </row>
    <row r="68" spans="1:25" s="73" customFormat="1" ht="75" x14ac:dyDescent="0.25">
      <c r="A68" s="93" t="s">
        <v>26</v>
      </c>
      <c r="B68" s="83" t="s">
        <v>80</v>
      </c>
      <c r="C68" s="83" t="s">
        <v>44</v>
      </c>
      <c r="D68" s="83" t="s">
        <v>973</v>
      </c>
      <c r="E68" s="83" t="s">
        <v>75</v>
      </c>
      <c r="F68" s="83" t="s">
        <v>64</v>
      </c>
      <c r="G68" s="83" t="s">
        <v>695</v>
      </c>
      <c r="H68" s="83" t="s">
        <v>1206</v>
      </c>
      <c r="I68" s="83" t="s">
        <v>1320</v>
      </c>
      <c r="J68" s="83" t="s">
        <v>71</v>
      </c>
      <c r="K68" s="83" t="s">
        <v>667</v>
      </c>
      <c r="L68" s="83">
        <v>20</v>
      </c>
      <c r="M68" s="83" t="s">
        <v>100</v>
      </c>
      <c r="N68" s="84" t="s">
        <v>392</v>
      </c>
      <c r="O68" s="104" t="s">
        <v>1324</v>
      </c>
      <c r="P68" s="94">
        <v>44440</v>
      </c>
      <c r="Q68" s="83">
        <v>20</v>
      </c>
      <c r="R68" s="83" t="s">
        <v>33</v>
      </c>
      <c r="S68" s="83"/>
      <c r="T68" s="84">
        <v>44440</v>
      </c>
      <c r="U68" s="83" t="s">
        <v>1268</v>
      </c>
      <c r="V68" s="83" t="s">
        <v>1325</v>
      </c>
      <c r="W68" s="83"/>
      <c r="X68" s="106"/>
      <c r="Y68" s="72"/>
    </row>
    <row r="69" spans="1:25" s="73" customFormat="1" ht="60" x14ac:dyDescent="0.25">
      <c r="A69" s="93" t="s">
        <v>26</v>
      </c>
      <c r="B69" s="83" t="s">
        <v>80</v>
      </c>
      <c r="C69" s="83" t="s">
        <v>53</v>
      </c>
      <c r="D69" s="83" t="s">
        <v>1326</v>
      </c>
      <c r="E69" s="83" t="s">
        <v>76</v>
      </c>
      <c r="F69" s="83" t="s">
        <v>64</v>
      </c>
      <c r="G69" s="83" t="s">
        <v>697</v>
      </c>
      <c r="H69" s="83" t="s">
        <v>1201</v>
      </c>
      <c r="I69" s="83" t="s">
        <v>1318</v>
      </c>
      <c r="J69" s="83" t="s">
        <v>71</v>
      </c>
      <c r="K69" s="83" t="s">
        <v>667</v>
      </c>
      <c r="L69" s="83">
        <v>20</v>
      </c>
      <c r="M69" s="83" t="s">
        <v>102</v>
      </c>
      <c r="N69" s="84" t="s">
        <v>394</v>
      </c>
      <c r="O69" s="104">
        <v>20212100022141</v>
      </c>
      <c r="P69" s="94">
        <v>44418</v>
      </c>
      <c r="Q69" s="83">
        <v>5</v>
      </c>
      <c r="R69" s="83" t="s">
        <v>33</v>
      </c>
      <c r="S69" s="83"/>
      <c r="T69" s="84">
        <v>44449</v>
      </c>
      <c r="U69" s="83" t="s">
        <v>1268</v>
      </c>
      <c r="V69" s="83" t="s">
        <v>1325</v>
      </c>
      <c r="W69" s="83"/>
      <c r="X69" s="106"/>
      <c r="Y69" s="72"/>
    </row>
    <row r="70" spans="1:25" s="73" customFormat="1" ht="75" x14ac:dyDescent="0.25">
      <c r="A70" s="93" t="s">
        <v>26</v>
      </c>
      <c r="B70" s="83" t="s">
        <v>80</v>
      </c>
      <c r="C70" s="83" t="s">
        <v>45</v>
      </c>
      <c r="D70" s="83" t="s">
        <v>979</v>
      </c>
      <c r="E70" s="83" t="s">
        <v>42</v>
      </c>
      <c r="F70" s="83" t="s">
        <v>66</v>
      </c>
      <c r="G70" s="83" t="s">
        <v>701</v>
      </c>
      <c r="H70" s="83" t="s">
        <v>1206</v>
      </c>
      <c r="I70" s="83" t="s">
        <v>1320</v>
      </c>
      <c r="J70" s="83" t="s">
        <v>71</v>
      </c>
      <c r="K70" s="83" t="s">
        <v>1354</v>
      </c>
      <c r="L70" s="83">
        <v>30</v>
      </c>
      <c r="M70" s="83" t="s">
        <v>106</v>
      </c>
      <c r="N70" s="84" t="s">
        <v>398</v>
      </c>
      <c r="O70" s="104" t="s">
        <v>1327</v>
      </c>
      <c r="P70" s="94">
        <v>44426</v>
      </c>
      <c r="Q70" s="83">
        <v>9</v>
      </c>
      <c r="R70" s="83" t="s">
        <v>33</v>
      </c>
      <c r="S70" s="83"/>
      <c r="T70" s="84">
        <v>44449</v>
      </c>
      <c r="U70" s="83" t="s">
        <v>1268</v>
      </c>
      <c r="V70" s="83" t="s">
        <v>1325</v>
      </c>
      <c r="W70" s="83"/>
      <c r="X70" s="106"/>
      <c r="Y70" s="72"/>
    </row>
    <row r="71" spans="1:25" s="73" customFormat="1" ht="75" x14ac:dyDescent="0.25">
      <c r="A71" s="93" t="s">
        <v>26</v>
      </c>
      <c r="B71" s="83" t="s">
        <v>80</v>
      </c>
      <c r="C71" s="83" t="s">
        <v>51</v>
      </c>
      <c r="D71" s="83" t="s">
        <v>966</v>
      </c>
      <c r="E71" s="83" t="s">
        <v>75</v>
      </c>
      <c r="F71" s="83" t="s">
        <v>77</v>
      </c>
      <c r="G71" s="83" t="s">
        <v>702</v>
      </c>
      <c r="H71" s="83" t="s">
        <v>1382</v>
      </c>
      <c r="I71" s="83" t="s">
        <v>1320</v>
      </c>
      <c r="J71" s="83" t="s">
        <v>71</v>
      </c>
      <c r="K71" s="83" t="s">
        <v>670</v>
      </c>
      <c r="L71" s="83">
        <v>30</v>
      </c>
      <c r="M71" s="83" t="s">
        <v>107</v>
      </c>
      <c r="N71" s="84" t="s">
        <v>399</v>
      </c>
      <c r="O71" s="104"/>
      <c r="P71" s="94">
        <v>44414</v>
      </c>
      <c r="Q71" s="83">
        <v>2</v>
      </c>
      <c r="R71" s="83" t="s">
        <v>33</v>
      </c>
      <c r="S71" s="83" t="s">
        <v>1328</v>
      </c>
      <c r="T71" s="84"/>
      <c r="U71" s="83"/>
      <c r="V71" s="83"/>
      <c r="W71" s="83"/>
      <c r="X71" s="106"/>
      <c r="Y71" s="72"/>
    </row>
    <row r="72" spans="1:25" ht="60" x14ac:dyDescent="0.25">
      <c r="A72" s="93" t="s">
        <v>26</v>
      </c>
      <c r="B72" s="83" t="s">
        <v>1250</v>
      </c>
      <c r="C72" s="83" t="s">
        <v>51</v>
      </c>
      <c r="D72" s="83" t="s">
        <v>980</v>
      </c>
      <c r="E72" s="83" t="s">
        <v>75</v>
      </c>
      <c r="F72" s="83" t="s">
        <v>64</v>
      </c>
      <c r="G72" s="83" t="s">
        <v>703</v>
      </c>
      <c r="H72" s="83" t="s">
        <v>1201</v>
      </c>
      <c r="I72" s="83" t="s">
        <v>1318</v>
      </c>
      <c r="J72" s="83" t="s">
        <v>71</v>
      </c>
      <c r="K72" s="83" t="s">
        <v>667</v>
      </c>
      <c r="L72" s="83">
        <v>20</v>
      </c>
      <c r="M72" s="83" t="s">
        <v>108</v>
      </c>
      <c r="N72" s="84" t="s">
        <v>400</v>
      </c>
      <c r="O72" s="104">
        <v>20212100022181</v>
      </c>
      <c r="P72" s="94">
        <v>44418</v>
      </c>
      <c r="Q72" s="83">
        <v>4</v>
      </c>
      <c r="R72" s="83" t="s">
        <v>33</v>
      </c>
      <c r="S72" s="83" t="s">
        <v>1329</v>
      </c>
      <c r="T72" s="84">
        <v>44449</v>
      </c>
      <c r="U72" s="83" t="s">
        <v>1268</v>
      </c>
      <c r="V72" s="83" t="s">
        <v>1325</v>
      </c>
      <c r="W72" s="83"/>
      <c r="X72" s="106"/>
    </row>
    <row r="73" spans="1:25" ht="120" x14ac:dyDescent="0.25">
      <c r="A73" s="93" t="s">
        <v>26</v>
      </c>
      <c r="B73" s="83" t="s">
        <v>1250</v>
      </c>
      <c r="C73" s="83" t="s">
        <v>61</v>
      </c>
      <c r="D73" s="83" t="s">
        <v>981</v>
      </c>
      <c r="E73" s="83" t="s">
        <v>75</v>
      </c>
      <c r="F73" s="83" t="s">
        <v>64</v>
      </c>
      <c r="G73" s="83" t="s">
        <v>704</v>
      </c>
      <c r="H73" s="83" t="s">
        <v>1205</v>
      </c>
      <c r="I73" s="83" t="s">
        <v>1318</v>
      </c>
      <c r="J73" s="83" t="s">
        <v>71</v>
      </c>
      <c r="K73" s="83" t="s">
        <v>670</v>
      </c>
      <c r="L73" s="83">
        <v>30</v>
      </c>
      <c r="M73" s="83" t="s">
        <v>109</v>
      </c>
      <c r="N73" s="84" t="s">
        <v>401</v>
      </c>
      <c r="O73" s="104"/>
      <c r="P73" s="94"/>
      <c r="Q73" s="83"/>
      <c r="R73" s="83" t="s">
        <v>79</v>
      </c>
      <c r="S73" s="83" t="s">
        <v>1319</v>
      </c>
      <c r="T73" s="84"/>
      <c r="U73" s="83"/>
      <c r="V73" s="83"/>
      <c r="W73" s="83"/>
      <c r="X73" s="106"/>
    </row>
    <row r="74" spans="1:25" ht="135" x14ac:dyDescent="0.25">
      <c r="A74" s="93" t="s">
        <v>26</v>
      </c>
      <c r="B74" s="83" t="s">
        <v>1250</v>
      </c>
      <c r="C74" s="83" t="s">
        <v>61</v>
      </c>
      <c r="D74" s="83" t="s">
        <v>981</v>
      </c>
      <c r="E74" s="83" t="s">
        <v>75</v>
      </c>
      <c r="F74" s="83" t="s">
        <v>64</v>
      </c>
      <c r="G74" s="83" t="s">
        <v>705</v>
      </c>
      <c r="H74" s="83" t="s">
        <v>1205</v>
      </c>
      <c r="I74" s="83" t="s">
        <v>1318</v>
      </c>
      <c r="J74" s="83" t="s">
        <v>71</v>
      </c>
      <c r="K74" s="83" t="s">
        <v>670</v>
      </c>
      <c r="L74" s="83">
        <v>30</v>
      </c>
      <c r="M74" s="83" t="s">
        <v>110</v>
      </c>
      <c r="N74" s="84" t="s">
        <v>402</v>
      </c>
      <c r="O74" s="104"/>
      <c r="P74" s="94"/>
      <c r="Q74" s="83"/>
      <c r="R74" s="83" t="s">
        <v>79</v>
      </c>
      <c r="S74" s="83" t="s">
        <v>1319</v>
      </c>
      <c r="T74" s="84"/>
      <c r="U74" s="83"/>
      <c r="V74" s="83"/>
      <c r="W74" s="83"/>
      <c r="X74" s="106"/>
    </row>
    <row r="75" spans="1:25" ht="60" x14ac:dyDescent="0.25">
      <c r="A75" s="93" t="s">
        <v>26</v>
      </c>
      <c r="B75" s="83" t="s">
        <v>80</v>
      </c>
      <c r="C75" s="83" t="s">
        <v>1253</v>
      </c>
      <c r="D75" s="83" t="s">
        <v>1330</v>
      </c>
      <c r="E75" s="83" t="s">
        <v>74</v>
      </c>
      <c r="F75" s="83" t="s">
        <v>77</v>
      </c>
      <c r="G75" s="83" t="s">
        <v>706</v>
      </c>
      <c r="H75" s="83" t="s">
        <v>1207</v>
      </c>
      <c r="I75" s="83" t="s">
        <v>1313</v>
      </c>
      <c r="J75" s="83" t="s">
        <v>71</v>
      </c>
      <c r="K75" s="83" t="s">
        <v>670</v>
      </c>
      <c r="L75" s="83">
        <v>30</v>
      </c>
      <c r="M75" s="83" t="s">
        <v>112</v>
      </c>
      <c r="N75" s="84" t="s">
        <v>404</v>
      </c>
      <c r="O75" s="104">
        <v>20212050094791</v>
      </c>
      <c r="P75" s="94">
        <v>44428</v>
      </c>
      <c r="Q75" s="83">
        <v>11</v>
      </c>
      <c r="R75" s="83" t="s">
        <v>33</v>
      </c>
      <c r="S75" s="83"/>
      <c r="T75" s="84">
        <v>44428</v>
      </c>
      <c r="U75" s="83" t="s">
        <v>1268</v>
      </c>
      <c r="V75" s="83" t="s">
        <v>1315</v>
      </c>
      <c r="W75" s="83"/>
      <c r="X75" s="106"/>
    </row>
    <row r="76" spans="1:25" ht="75" x14ac:dyDescent="0.25">
      <c r="A76" s="93" t="s">
        <v>26</v>
      </c>
      <c r="B76" s="83" t="s">
        <v>80</v>
      </c>
      <c r="C76" s="83" t="s">
        <v>1253</v>
      </c>
      <c r="D76" s="83" t="s">
        <v>985</v>
      </c>
      <c r="E76" s="83" t="s">
        <v>75</v>
      </c>
      <c r="F76" s="83" t="s">
        <v>77</v>
      </c>
      <c r="G76" s="83" t="s">
        <v>709</v>
      </c>
      <c r="H76" s="83" t="s">
        <v>1206</v>
      </c>
      <c r="I76" s="83" t="s">
        <v>1320</v>
      </c>
      <c r="J76" s="83" t="s">
        <v>71</v>
      </c>
      <c r="K76" s="83" t="s">
        <v>670</v>
      </c>
      <c r="L76" s="83">
        <v>30</v>
      </c>
      <c r="M76" s="83" t="s">
        <v>116</v>
      </c>
      <c r="N76" s="84" t="s">
        <v>408</v>
      </c>
      <c r="O76" s="104" t="s">
        <v>1331</v>
      </c>
      <c r="P76" s="94">
        <v>44433</v>
      </c>
      <c r="Q76" s="83">
        <v>14</v>
      </c>
      <c r="R76" s="83" t="s">
        <v>33</v>
      </c>
      <c r="S76" s="83"/>
      <c r="T76" s="84">
        <v>44449</v>
      </c>
      <c r="U76" s="83" t="s">
        <v>1268</v>
      </c>
      <c r="V76" s="83" t="s">
        <v>1325</v>
      </c>
      <c r="W76" s="83"/>
      <c r="X76" s="106"/>
    </row>
    <row r="77" spans="1:25" ht="60" x14ac:dyDescent="0.25">
      <c r="A77" s="93" t="s">
        <v>26</v>
      </c>
      <c r="B77" s="83" t="s">
        <v>80</v>
      </c>
      <c r="C77" s="83" t="s">
        <v>59</v>
      </c>
      <c r="D77" s="83" t="s">
        <v>1332</v>
      </c>
      <c r="E77" s="83" t="s">
        <v>74</v>
      </c>
      <c r="F77" s="83" t="s">
        <v>77</v>
      </c>
      <c r="G77" s="83" t="s">
        <v>710</v>
      </c>
      <c r="H77" s="83" t="s">
        <v>1207</v>
      </c>
      <c r="I77" s="83" t="s">
        <v>1313</v>
      </c>
      <c r="J77" s="83" t="s">
        <v>71</v>
      </c>
      <c r="K77" s="83" t="s">
        <v>672</v>
      </c>
      <c r="L77" s="83">
        <v>35</v>
      </c>
      <c r="M77" s="83" t="s">
        <v>117</v>
      </c>
      <c r="N77" s="84" t="s">
        <v>409</v>
      </c>
      <c r="O77" s="104"/>
      <c r="P77" s="94"/>
      <c r="Q77" s="83"/>
      <c r="R77" s="83" t="s">
        <v>79</v>
      </c>
      <c r="S77" s="83" t="s">
        <v>1319</v>
      </c>
      <c r="T77" s="84"/>
      <c r="U77" s="83"/>
      <c r="V77" s="83"/>
      <c r="W77" s="83"/>
      <c r="X77" s="106"/>
    </row>
    <row r="78" spans="1:25" ht="60" x14ac:dyDescent="0.25">
      <c r="A78" s="93" t="s">
        <v>26</v>
      </c>
      <c r="B78" s="83" t="s">
        <v>80</v>
      </c>
      <c r="C78" s="83" t="s">
        <v>44</v>
      </c>
      <c r="D78" s="83" t="s">
        <v>1333</v>
      </c>
      <c r="E78" s="83" t="s">
        <v>75</v>
      </c>
      <c r="F78" s="83" t="s">
        <v>64</v>
      </c>
      <c r="G78" s="83" t="s">
        <v>678</v>
      </c>
      <c r="H78" s="83" t="s">
        <v>1385</v>
      </c>
      <c r="I78" s="83" t="s">
        <v>1313</v>
      </c>
      <c r="J78" s="83" t="s">
        <v>71</v>
      </c>
      <c r="K78" s="83" t="s">
        <v>667</v>
      </c>
      <c r="L78" s="83">
        <v>20</v>
      </c>
      <c r="M78" s="83" t="s">
        <v>118</v>
      </c>
      <c r="N78" s="107" t="s">
        <v>410</v>
      </c>
      <c r="O78" s="104">
        <v>20212000022541</v>
      </c>
      <c r="P78" s="94">
        <v>44427</v>
      </c>
      <c r="Q78" s="83">
        <v>10</v>
      </c>
      <c r="R78" s="83" t="s">
        <v>33</v>
      </c>
      <c r="S78" s="83" t="s">
        <v>1334</v>
      </c>
      <c r="T78" s="84">
        <v>44427</v>
      </c>
      <c r="U78" s="83" t="s">
        <v>1268</v>
      </c>
      <c r="V78" s="83" t="s">
        <v>1315</v>
      </c>
      <c r="W78" s="83"/>
      <c r="X78" s="106"/>
    </row>
    <row r="79" spans="1:25" ht="75" x14ac:dyDescent="0.25">
      <c r="A79" s="93" t="s">
        <v>26</v>
      </c>
      <c r="B79" s="83" t="s">
        <v>80</v>
      </c>
      <c r="C79" s="83" t="s">
        <v>60</v>
      </c>
      <c r="D79" s="83" t="s">
        <v>988</v>
      </c>
      <c r="E79" s="83" t="s">
        <v>75</v>
      </c>
      <c r="F79" s="83" t="s">
        <v>64</v>
      </c>
      <c r="G79" s="83" t="s">
        <v>711</v>
      </c>
      <c r="H79" s="83" t="s">
        <v>1218</v>
      </c>
      <c r="I79" s="83" t="s">
        <v>1320</v>
      </c>
      <c r="J79" s="83" t="s">
        <v>71</v>
      </c>
      <c r="K79" s="83" t="s">
        <v>670</v>
      </c>
      <c r="L79" s="83">
        <v>30</v>
      </c>
      <c r="M79" s="83" t="s">
        <v>119</v>
      </c>
      <c r="N79" s="84" t="s">
        <v>411</v>
      </c>
      <c r="O79" s="104">
        <v>20212050094891</v>
      </c>
      <c r="P79" s="94">
        <v>44426</v>
      </c>
      <c r="Q79" s="83">
        <v>9</v>
      </c>
      <c r="R79" s="83" t="s">
        <v>33</v>
      </c>
      <c r="S79" s="83"/>
      <c r="T79" s="84">
        <v>44449</v>
      </c>
      <c r="U79" s="83" t="s">
        <v>1268</v>
      </c>
      <c r="V79" s="83" t="s">
        <v>1325</v>
      </c>
      <c r="W79" s="83"/>
      <c r="X79" s="106"/>
    </row>
    <row r="80" spans="1:25" ht="75" x14ac:dyDescent="0.25">
      <c r="A80" s="93" t="s">
        <v>26</v>
      </c>
      <c r="B80" s="83" t="s">
        <v>80</v>
      </c>
      <c r="C80" s="83" t="s">
        <v>1254</v>
      </c>
      <c r="D80" s="83" t="s">
        <v>989</v>
      </c>
      <c r="E80" s="83" t="s">
        <v>75</v>
      </c>
      <c r="F80" s="83" t="s">
        <v>77</v>
      </c>
      <c r="G80" s="83" t="s">
        <v>712</v>
      </c>
      <c r="H80" s="83" t="s">
        <v>1208</v>
      </c>
      <c r="I80" s="83" t="s">
        <v>1320</v>
      </c>
      <c r="J80" s="83" t="s">
        <v>71</v>
      </c>
      <c r="K80" s="83" t="s">
        <v>670</v>
      </c>
      <c r="L80" s="83">
        <v>30</v>
      </c>
      <c r="M80" s="83" t="s">
        <v>120</v>
      </c>
      <c r="N80" s="84" t="s">
        <v>412</v>
      </c>
      <c r="O80" s="104"/>
      <c r="P80" s="94"/>
      <c r="Q80" s="83"/>
      <c r="R80" s="83" t="s">
        <v>79</v>
      </c>
      <c r="S80" s="83" t="s">
        <v>1319</v>
      </c>
      <c r="T80" s="84"/>
      <c r="U80" s="83"/>
      <c r="V80" s="83"/>
      <c r="W80" s="83"/>
      <c r="X80" s="106"/>
    </row>
    <row r="81" spans="1:24" ht="75" x14ac:dyDescent="0.25">
      <c r="A81" s="93" t="s">
        <v>26</v>
      </c>
      <c r="B81" s="83" t="s">
        <v>80</v>
      </c>
      <c r="C81" s="83" t="s">
        <v>44</v>
      </c>
      <c r="D81" s="83" t="s">
        <v>990</v>
      </c>
      <c r="E81" s="83" t="s">
        <v>41</v>
      </c>
      <c r="F81" s="83" t="s">
        <v>64</v>
      </c>
      <c r="G81" s="83" t="s">
        <v>713</v>
      </c>
      <c r="H81" s="83" t="s">
        <v>1206</v>
      </c>
      <c r="I81" s="83" t="s">
        <v>1320</v>
      </c>
      <c r="J81" s="83" t="s">
        <v>71</v>
      </c>
      <c r="K81" s="83" t="s">
        <v>670</v>
      </c>
      <c r="L81" s="83">
        <v>30</v>
      </c>
      <c r="M81" s="83" t="s">
        <v>121</v>
      </c>
      <c r="N81" s="84" t="s">
        <v>413</v>
      </c>
      <c r="O81" s="104" t="s">
        <v>1335</v>
      </c>
      <c r="P81" s="94">
        <v>44420</v>
      </c>
      <c r="Q81" s="83">
        <v>6</v>
      </c>
      <c r="R81" s="83" t="s">
        <v>33</v>
      </c>
      <c r="S81" s="83"/>
      <c r="T81" s="84">
        <v>44420</v>
      </c>
      <c r="U81" s="83" t="s">
        <v>1268</v>
      </c>
      <c r="V81" s="83" t="s">
        <v>1315</v>
      </c>
      <c r="W81" s="83"/>
      <c r="X81" s="106"/>
    </row>
    <row r="82" spans="1:24" ht="75" x14ac:dyDescent="0.25">
      <c r="A82" s="93" t="s">
        <v>26</v>
      </c>
      <c r="B82" s="83" t="s">
        <v>80</v>
      </c>
      <c r="C82" s="83" t="s">
        <v>48</v>
      </c>
      <c r="D82" s="83" t="s">
        <v>991</v>
      </c>
      <c r="E82" s="83" t="s">
        <v>75</v>
      </c>
      <c r="F82" s="83" t="s">
        <v>77</v>
      </c>
      <c r="G82" s="83" t="s">
        <v>714</v>
      </c>
      <c r="H82" s="83" t="s">
        <v>1206</v>
      </c>
      <c r="I82" s="83" t="s">
        <v>1320</v>
      </c>
      <c r="J82" s="83" t="s">
        <v>71</v>
      </c>
      <c r="K82" s="83" t="s">
        <v>670</v>
      </c>
      <c r="L82" s="83">
        <v>30</v>
      </c>
      <c r="M82" s="83" t="s">
        <v>122</v>
      </c>
      <c r="N82" s="84" t="s">
        <v>414</v>
      </c>
      <c r="O82" s="104">
        <v>20212050095361</v>
      </c>
      <c r="P82" s="94">
        <v>44440</v>
      </c>
      <c r="Q82" s="83">
        <v>19</v>
      </c>
      <c r="R82" s="83" t="s">
        <v>33</v>
      </c>
      <c r="S82" s="83"/>
      <c r="T82" s="84">
        <v>44440</v>
      </c>
      <c r="U82" s="83" t="s">
        <v>1268</v>
      </c>
      <c r="V82" s="83" t="s">
        <v>1325</v>
      </c>
      <c r="W82" s="83"/>
      <c r="X82" s="106"/>
    </row>
    <row r="83" spans="1:24" ht="60" x14ac:dyDescent="0.25">
      <c r="A83" s="93" t="s">
        <v>26</v>
      </c>
      <c r="B83" s="83" t="s">
        <v>80</v>
      </c>
      <c r="C83" s="83" t="s">
        <v>61</v>
      </c>
      <c r="D83" s="83" t="s">
        <v>992</v>
      </c>
      <c r="E83" s="83" t="s">
        <v>75</v>
      </c>
      <c r="F83" s="83" t="s">
        <v>64</v>
      </c>
      <c r="G83" s="83" t="s">
        <v>715</v>
      </c>
      <c r="H83" s="83" t="s">
        <v>1207</v>
      </c>
      <c r="I83" s="83" t="s">
        <v>1313</v>
      </c>
      <c r="J83" s="83" t="s">
        <v>71</v>
      </c>
      <c r="K83" s="83" t="s">
        <v>667</v>
      </c>
      <c r="L83" s="83">
        <v>20</v>
      </c>
      <c r="M83" s="83" t="s">
        <v>123</v>
      </c>
      <c r="N83" s="84" t="s">
        <v>415</v>
      </c>
      <c r="O83" s="104"/>
      <c r="P83" s="94"/>
      <c r="Q83" s="83"/>
      <c r="R83" s="83" t="s">
        <v>79</v>
      </c>
      <c r="S83" s="83" t="s">
        <v>1319</v>
      </c>
      <c r="T83" s="84"/>
      <c r="U83" s="83"/>
      <c r="V83" s="83"/>
      <c r="W83" s="83"/>
      <c r="X83" s="106"/>
    </row>
    <row r="84" spans="1:24" ht="150" x14ac:dyDescent="0.25">
      <c r="A84" s="93" t="s">
        <v>26</v>
      </c>
      <c r="B84" s="83" t="s">
        <v>80</v>
      </c>
      <c r="C84" s="83" t="s">
        <v>54</v>
      </c>
      <c r="D84" s="83" t="s">
        <v>993</v>
      </c>
      <c r="E84" s="82" t="s">
        <v>1388</v>
      </c>
      <c r="F84" s="83" t="s">
        <v>66</v>
      </c>
      <c r="G84" s="83" t="s">
        <v>716</v>
      </c>
      <c r="H84" s="83" t="s">
        <v>1206</v>
      </c>
      <c r="I84" s="83" t="s">
        <v>1320</v>
      </c>
      <c r="J84" s="83" t="s">
        <v>71</v>
      </c>
      <c r="K84" s="83" t="s">
        <v>1354</v>
      </c>
      <c r="L84" s="83">
        <v>30</v>
      </c>
      <c r="M84" s="83" t="s">
        <v>124</v>
      </c>
      <c r="N84" s="84" t="s">
        <v>416</v>
      </c>
      <c r="O84" s="104">
        <v>20212050094771</v>
      </c>
      <c r="P84" s="94">
        <v>44420</v>
      </c>
      <c r="Q84" s="83">
        <v>5</v>
      </c>
      <c r="R84" s="83" t="s">
        <v>33</v>
      </c>
      <c r="S84" s="83" t="s">
        <v>1336</v>
      </c>
      <c r="T84" s="84"/>
      <c r="U84" s="83"/>
      <c r="V84" s="83" t="s">
        <v>1325</v>
      </c>
      <c r="W84" s="83"/>
      <c r="X84" s="106"/>
    </row>
    <row r="85" spans="1:24" ht="60" x14ac:dyDescent="0.25">
      <c r="A85" s="93" t="s">
        <v>26</v>
      </c>
      <c r="B85" s="83" t="s">
        <v>80</v>
      </c>
      <c r="C85" s="83" t="s">
        <v>45</v>
      </c>
      <c r="D85" s="83" t="s">
        <v>994</v>
      </c>
      <c r="E85" s="83" t="s">
        <v>41</v>
      </c>
      <c r="F85" s="83" t="s">
        <v>64</v>
      </c>
      <c r="G85" s="83" t="s">
        <v>717</v>
      </c>
      <c r="H85" s="83" t="s">
        <v>1201</v>
      </c>
      <c r="I85" s="83" t="s">
        <v>1318</v>
      </c>
      <c r="J85" s="83" t="s">
        <v>71</v>
      </c>
      <c r="K85" s="83" t="s">
        <v>667</v>
      </c>
      <c r="L85" s="83">
        <v>20</v>
      </c>
      <c r="M85" s="83" t="s">
        <v>125</v>
      </c>
      <c r="N85" s="84" t="s">
        <v>417</v>
      </c>
      <c r="O85" s="104"/>
      <c r="P85" s="94">
        <v>44418</v>
      </c>
      <c r="Q85" s="83">
        <v>3</v>
      </c>
      <c r="R85" s="83" t="s">
        <v>33</v>
      </c>
      <c r="S85" s="83" t="s">
        <v>1337</v>
      </c>
      <c r="T85" s="84"/>
      <c r="U85" s="83"/>
      <c r="V85" s="83" t="s">
        <v>1325</v>
      </c>
      <c r="W85" s="83"/>
      <c r="X85" s="106"/>
    </row>
    <row r="86" spans="1:24" ht="75" x14ac:dyDescent="0.25">
      <c r="A86" s="93" t="s">
        <v>26</v>
      </c>
      <c r="B86" s="83" t="s">
        <v>80</v>
      </c>
      <c r="C86" s="83" t="s">
        <v>58</v>
      </c>
      <c r="D86" s="83" t="s">
        <v>995</v>
      </c>
      <c r="E86" s="83" t="s">
        <v>75</v>
      </c>
      <c r="F86" s="83" t="s">
        <v>77</v>
      </c>
      <c r="G86" s="83" t="s">
        <v>718</v>
      </c>
      <c r="H86" s="83" t="s">
        <v>1206</v>
      </c>
      <c r="I86" s="83" t="s">
        <v>1320</v>
      </c>
      <c r="J86" s="83" t="s">
        <v>71</v>
      </c>
      <c r="K86" s="83" t="s">
        <v>667</v>
      </c>
      <c r="L86" s="83">
        <v>20</v>
      </c>
      <c r="M86" s="83" t="s">
        <v>126</v>
      </c>
      <c r="N86" s="84" t="s">
        <v>418</v>
      </c>
      <c r="O86" s="104" t="s">
        <v>1338</v>
      </c>
      <c r="P86" s="94">
        <v>44432</v>
      </c>
      <c r="Q86" s="83">
        <v>12</v>
      </c>
      <c r="R86" s="83" t="s">
        <v>33</v>
      </c>
      <c r="S86" s="83"/>
      <c r="T86" s="84">
        <v>44432</v>
      </c>
      <c r="U86" s="83" t="s">
        <v>1268</v>
      </c>
      <c r="V86" s="83" t="s">
        <v>1315</v>
      </c>
      <c r="W86" s="83"/>
      <c r="X86" s="106"/>
    </row>
    <row r="87" spans="1:24" ht="75" x14ac:dyDescent="0.25">
      <c r="A87" s="93" t="s">
        <v>26</v>
      </c>
      <c r="B87" s="83" t="s">
        <v>80</v>
      </c>
      <c r="C87" s="83" t="s">
        <v>51</v>
      </c>
      <c r="D87" s="83" t="s">
        <v>1001</v>
      </c>
      <c r="E87" s="83" t="s">
        <v>42</v>
      </c>
      <c r="F87" s="83" t="s">
        <v>66</v>
      </c>
      <c r="G87" s="83" t="s">
        <v>724</v>
      </c>
      <c r="H87" s="83" t="s">
        <v>1206</v>
      </c>
      <c r="I87" s="83" t="s">
        <v>1320</v>
      </c>
      <c r="J87" s="83" t="s">
        <v>71</v>
      </c>
      <c r="K87" s="83" t="s">
        <v>1354</v>
      </c>
      <c r="L87" s="83">
        <v>30</v>
      </c>
      <c r="M87" s="83" t="s">
        <v>132</v>
      </c>
      <c r="N87" s="84" t="s">
        <v>424</v>
      </c>
      <c r="O87" s="104" t="s">
        <v>1339</v>
      </c>
      <c r="P87" s="94">
        <v>44440</v>
      </c>
      <c r="Q87" s="83">
        <v>18</v>
      </c>
      <c r="R87" s="83" t="s">
        <v>33</v>
      </c>
      <c r="S87" s="83"/>
      <c r="T87" s="84">
        <v>44440</v>
      </c>
      <c r="U87" s="83" t="s">
        <v>1268</v>
      </c>
      <c r="V87" s="83" t="s">
        <v>1315</v>
      </c>
      <c r="W87" s="83"/>
      <c r="X87" s="106"/>
    </row>
    <row r="88" spans="1:24" ht="75" x14ac:dyDescent="0.25">
      <c r="A88" s="93" t="s">
        <v>26</v>
      </c>
      <c r="B88" s="83" t="s">
        <v>80</v>
      </c>
      <c r="C88" s="83" t="s">
        <v>59</v>
      </c>
      <c r="D88" s="83" t="s">
        <v>1004</v>
      </c>
      <c r="E88" s="83" t="s">
        <v>75</v>
      </c>
      <c r="F88" s="83" t="s">
        <v>66</v>
      </c>
      <c r="G88" s="83" t="s">
        <v>727</v>
      </c>
      <c r="H88" s="83" t="s">
        <v>1206</v>
      </c>
      <c r="I88" s="83" t="s">
        <v>1320</v>
      </c>
      <c r="J88" s="83" t="s">
        <v>71</v>
      </c>
      <c r="K88" s="83" t="s">
        <v>670</v>
      </c>
      <c r="L88" s="83">
        <v>30</v>
      </c>
      <c r="M88" s="83" t="s">
        <v>135</v>
      </c>
      <c r="N88" s="84" t="s">
        <v>427</v>
      </c>
      <c r="O88" s="104"/>
      <c r="P88" s="94"/>
      <c r="Q88" s="83"/>
      <c r="R88" s="82" t="s">
        <v>79</v>
      </c>
      <c r="S88" s="83" t="s">
        <v>1340</v>
      </c>
      <c r="T88" s="84"/>
      <c r="U88" s="83"/>
      <c r="V88" s="83"/>
      <c r="W88" s="83"/>
      <c r="X88" s="106"/>
    </row>
    <row r="89" spans="1:24" ht="60" x14ac:dyDescent="0.25">
      <c r="A89" s="93" t="s">
        <v>26</v>
      </c>
      <c r="B89" s="83" t="s">
        <v>80</v>
      </c>
      <c r="C89" s="83" t="s">
        <v>44</v>
      </c>
      <c r="D89" s="83" t="s">
        <v>1007</v>
      </c>
      <c r="E89" s="83" t="s">
        <v>76</v>
      </c>
      <c r="F89" s="83" t="s">
        <v>66</v>
      </c>
      <c r="G89" s="83" t="s">
        <v>730</v>
      </c>
      <c r="H89" s="83" t="s">
        <v>1200</v>
      </c>
      <c r="I89" s="83" t="s">
        <v>1316</v>
      </c>
      <c r="J89" s="83" t="s">
        <v>71</v>
      </c>
      <c r="K89" s="83" t="s">
        <v>675</v>
      </c>
      <c r="L89" s="83">
        <v>10</v>
      </c>
      <c r="M89" s="83" t="s">
        <v>139</v>
      </c>
      <c r="N89" s="84" t="s">
        <v>431</v>
      </c>
      <c r="O89" s="104">
        <v>20212050094661</v>
      </c>
      <c r="P89" s="94">
        <v>44325</v>
      </c>
      <c r="Q89" s="83">
        <v>1</v>
      </c>
      <c r="R89" s="83" t="s">
        <v>1358</v>
      </c>
      <c r="S89" s="83"/>
      <c r="T89" s="84">
        <v>44456</v>
      </c>
      <c r="U89" s="83" t="s">
        <v>1268</v>
      </c>
      <c r="V89" s="83" t="s">
        <v>27</v>
      </c>
      <c r="W89" s="83" t="s">
        <v>25</v>
      </c>
      <c r="X89" s="106" t="s">
        <v>1391</v>
      </c>
    </row>
    <row r="90" spans="1:24" ht="60" x14ac:dyDescent="0.25">
      <c r="A90" s="93" t="s">
        <v>26</v>
      </c>
      <c r="B90" s="83" t="s">
        <v>80</v>
      </c>
      <c r="C90" s="83" t="s">
        <v>51</v>
      </c>
      <c r="D90" s="83" t="s">
        <v>1008</v>
      </c>
      <c r="E90" s="83" t="s">
        <v>75</v>
      </c>
      <c r="F90" s="83" t="s">
        <v>64</v>
      </c>
      <c r="G90" s="83" t="s">
        <v>731</v>
      </c>
      <c r="H90" s="83" t="s">
        <v>1208</v>
      </c>
      <c r="I90" s="83" t="s">
        <v>1316</v>
      </c>
      <c r="J90" s="83" t="s">
        <v>71</v>
      </c>
      <c r="K90" s="83" t="s">
        <v>667</v>
      </c>
      <c r="L90" s="83">
        <v>20</v>
      </c>
      <c r="M90" s="83" t="s">
        <v>140</v>
      </c>
      <c r="N90" s="84" t="s">
        <v>432</v>
      </c>
      <c r="O90" s="104"/>
      <c r="P90" s="94"/>
      <c r="Q90" s="83"/>
      <c r="R90" s="83" t="s">
        <v>34</v>
      </c>
      <c r="S90" s="83" t="s">
        <v>1340</v>
      </c>
      <c r="T90" s="84"/>
      <c r="U90" s="83"/>
      <c r="V90" s="83"/>
      <c r="W90" s="83"/>
      <c r="X90" s="106"/>
    </row>
    <row r="91" spans="1:24" ht="75" x14ac:dyDescent="0.25">
      <c r="A91" s="93" t="s">
        <v>26</v>
      </c>
      <c r="B91" s="83" t="s">
        <v>80</v>
      </c>
      <c r="C91" s="82" t="s">
        <v>1389</v>
      </c>
      <c r="D91" s="83" t="s">
        <v>993</v>
      </c>
      <c r="E91" s="82" t="s">
        <v>1388</v>
      </c>
      <c r="F91" s="83" t="s">
        <v>77</v>
      </c>
      <c r="G91" s="83" t="s">
        <v>739</v>
      </c>
      <c r="H91" s="83" t="s">
        <v>1203</v>
      </c>
      <c r="I91" s="83" t="s">
        <v>1320</v>
      </c>
      <c r="J91" s="83" t="s">
        <v>71</v>
      </c>
      <c r="K91" s="83" t="s">
        <v>667</v>
      </c>
      <c r="L91" s="83">
        <v>20</v>
      </c>
      <c r="M91" s="83" t="s">
        <v>148</v>
      </c>
      <c r="N91" s="84" t="s">
        <v>440</v>
      </c>
      <c r="O91" s="104"/>
      <c r="P91" s="94"/>
      <c r="Q91" s="83"/>
      <c r="R91" s="83" t="s">
        <v>34</v>
      </c>
      <c r="S91" s="83" t="s">
        <v>1341</v>
      </c>
      <c r="T91" s="84"/>
      <c r="U91" s="83"/>
      <c r="V91" s="83"/>
      <c r="W91" s="83"/>
      <c r="X91" s="106"/>
    </row>
    <row r="92" spans="1:24" ht="90" x14ac:dyDescent="0.25">
      <c r="A92" s="93" t="s">
        <v>26</v>
      </c>
      <c r="B92" s="83" t="s">
        <v>80</v>
      </c>
      <c r="C92" s="83" t="s">
        <v>51</v>
      </c>
      <c r="D92" s="83" t="s">
        <v>1017</v>
      </c>
      <c r="E92" s="83" t="s">
        <v>75</v>
      </c>
      <c r="F92" s="83" t="s">
        <v>77</v>
      </c>
      <c r="G92" s="83" t="s">
        <v>743</v>
      </c>
      <c r="H92" s="83" t="s">
        <v>1206</v>
      </c>
      <c r="I92" s="83" t="s">
        <v>1320</v>
      </c>
      <c r="J92" s="83" t="s">
        <v>71</v>
      </c>
      <c r="K92" s="83" t="s">
        <v>670</v>
      </c>
      <c r="L92" s="83">
        <v>30</v>
      </c>
      <c r="M92" s="83" t="s">
        <v>152</v>
      </c>
      <c r="N92" s="84" t="s">
        <v>444</v>
      </c>
      <c r="O92" s="104"/>
      <c r="P92" s="94"/>
      <c r="Q92" s="83"/>
      <c r="R92" s="83" t="s">
        <v>79</v>
      </c>
      <c r="S92" s="83" t="s">
        <v>1342</v>
      </c>
      <c r="T92" s="84"/>
      <c r="U92" s="83"/>
      <c r="V92" s="83"/>
      <c r="W92" s="83"/>
      <c r="X92" s="106"/>
    </row>
    <row r="93" spans="1:24" ht="60" x14ac:dyDescent="0.25">
      <c r="A93" s="93" t="s">
        <v>26</v>
      </c>
      <c r="B93" s="83" t="s">
        <v>80</v>
      </c>
      <c r="C93" s="83" t="s">
        <v>51</v>
      </c>
      <c r="D93" s="83" t="s">
        <v>1018</v>
      </c>
      <c r="E93" s="83" t="s">
        <v>75</v>
      </c>
      <c r="F93" s="83" t="s">
        <v>77</v>
      </c>
      <c r="G93" s="83" t="s">
        <v>744</v>
      </c>
      <c r="H93" s="83" t="s">
        <v>1202</v>
      </c>
      <c r="I93" s="83" t="s">
        <v>1318</v>
      </c>
      <c r="J93" s="83" t="s">
        <v>71</v>
      </c>
      <c r="K93" s="83" t="s">
        <v>670</v>
      </c>
      <c r="L93" s="83">
        <v>30</v>
      </c>
      <c r="M93" s="83" t="s">
        <v>153</v>
      </c>
      <c r="N93" s="84" t="s">
        <v>445</v>
      </c>
      <c r="O93" s="104"/>
      <c r="P93" s="94"/>
      <c r="Q93" s="83"/>
      <c r="R93" s="83" t="s">
        <v>79</v>
      </c>
      <c r="S93" s="83" t="s">
        <v>1342</v>
      </c>
      <c r="T93" s="84"/>
      <c r="U93" s="83"/>
      <c r="V93" s="83"/>
      <c r="W93" s="83"/>
      <c r="X93" s="106"/>
    </row>
    <row r="94" spans="1:24" ht="75" x14ac:dyDescent="0.25">
      <c r="A94" s="93" t="s">
        <v>26</v>
      </c>
      <c r="B94" s="83" t="s">
        <v>80</v>
      </c>
      <c r="C94" s="83" t="s">
        <v>51</v>
      </c>
      <c r="D94" s="83" t="s">
        <v>980</v>
      </c>
      <c r="E94" s="83" t="s">
        <v>75</v>
      </c>
      <c r="F94" s="83" t="s">
        <v>77</v>
      </c>
      <c r="G94" s="83" t="s">
        <v>745</v>
      </c>
      <c r="H94" s="83" t="s">
        <v>1206</v>
      </c>
      <c r="I94" s="83" t="s">
        <v>1320</v>
      </c>
      <c r="J94" s="83" t="s">
        <v>71</v>
      </c>
      <c r="K94" s="83" t="s">
        <v>672</v>
      </c>
      <c r="L94" s="83">
        <v>35</v>
      </c>
      <c r="M94" s="83" t="s">
        <v>154</v>
      </c>
      <c r="N94" s="84" t="s">
        <v>446</v>
      </c>
      <c r="O94" s="104"/>
      <c r="P94" s="94"/>
      <c r="Q94" s="83"/>
      <c r="R94" s="83" t="s">
        <v>79</v>
      </c>
      <c r="S94" s="83" t="s">
        <v>1342</v>
      </c>
      <c r="T94" s="84"/>
      <c r="U94" s="83"/>
      <c r="V94" s="83"/>
      <c r="W94" s="83"/>
      <c r="X94" s="106"/>
    </row>
    <row r="95" spans="1:24" ht="75" x14ac:dyDescent="0.25">
      <c r="A95" s="93" t="s">
        <v>26</v>
      </c>
      <c r="B95" s="83" t="s">
        <v>80</v>
      </c>
      <c r="C95" s="83" t="s">
        <v>45</v>
      </c>
      <c r="D95" s="83" t="s">
        <v>1019</v>
      </c>
      <c r="E95" s="83" t="s">
        <v>42</v>
      </c>
      <c r="F95" s="83" t="s">
        <v>78</v>
      </c>
      <c r="G95" s="83" t="s">
        <v>746</v>
      </c>
      <c r="H95" s="83" t="s">
        <v>1386</v>
      </c>
      <c r="I95" s="83" t="s">
        <v>1320</v>
      </c>
      <c r="J95" s="83" t="s">
        <v>71</v>
      </c>
      <c r="K95" s="83" t="s">
        <v>667</v>
      </c>
      <c r="L95" s="83">
        <v>20</v>
      </c>
      <c r="M95" s="83" t="s">
        <v>155</v>
      </c>
      <c r="N95" s="84" t="s">
        <v>447</v>
      </c>
      <c r="O95" s="104">
        <v>20212050094851</v>
      </c>
      <c r="P95" s="94">
        <v>44427</v>
      </c>
      <c r="Q95" s="83">
        <v>7</v>
      </c>
      <c r="R95" s="83" t="s">
        <v>33</v>
      </c>
      <c r="S95" s="83"/>
      <c r="T95" s="84">
        <v>44427</v>
      </c>
      <c r="U95" s="83" t="s">
        <v>1268</v>
      </c>
      <c r="V95" s="83" t="s">
        <v>1315</v>
      </c>
      <c r="W95" s="83"/>
      <c r="X95" s="106"/>
    </row>
    <row r="96" spans="1:24" ht="60" x14ac:dyDescent="0.25">
      <c r="A96" s="93" t="s">
        <v>26</v>
      </c>
      <c r="B96" s="83" t="s">
        <v>80</v>
      </c>
      <c r="C96" s="83" t="s">
        <v>1253</v>
      </c>
      <c r="D96" s="83" t="s">
        <v>1021</v>
      </c>
      <c r="E96" s="83" t="s">
        <v>75</v>
      </c>
      <c r="F96" s="83" t="s">
        <v>78</v>
      </c>
      <c r="G96" s="83" t="s">
        <v>748</v>
      </c>
      <c r="H96" s="83" t="s">
        <v>1200</v>
      </c>
      <c r="I96" s="83" t="s">
        <v>1316</v>
      </c>
      <c r="J96" s="83" t="s">
        <v>71</v>
      </c>
      <c r="K96" s="83" t="s">
        <v>1354</v>
      </c>
      <c r="L96" s="83">
        <v>30</v>
      </c>
      <c r="M96" s="83" t="s">
        <v>157</v>
      </c>
      <c r="N96" s="84" t="s">
        <v>449</v>
      </c>
      <c r="O96" s="104"/>
      <c r="P96" s="94"/>
      <c r="Q96" s="83"/>
      <c r="R96" s="83" t="s">
        <v>79</v>
      </c>
      <c r="S96" s="83" t="s">
        <v>1342</v>
      </c>
      <c r="T96" s="84"/>
      <c r="U96" s="83"/>
      <c r="V96" s="83"/>
      <c r="W96" s="83"/>
      <c r="X96" s="106"/>
    </row>
    <row r="97" spans="1:24" ht="75" x14ac:dyDescent="0.25">
      <c r="A97" s="93" t="s">
        <v>26</v>
      </c>
      <c r="B97" s="83" t="s">
        <v>80</v>
      </c>
      <c r="C97" s="83" t="s">
        <v>1253</v>
      </c>
      <c r="D97" s="83" t="s">
        <v>1022</v>
      </c>
      <c r="E97" s="83" t="s">
        <v>75</v>
      </c>
      <c r="F97" s="83" t="s">
        <v>78</v>
      </c>
      <c r="G97" s="83" t="s">
        <v>749</v>
      </c>
      <c r="H97" s="83" t="s">
        <v>1218</v>
      </c>
      <c r="I97" s="83" t="s">
        <v>1320</v>
      </c>
      <c r="J97" s="83" t="s">
        <v>71</v>
      </c>
      <c r="K97" s="83" t="s">
        <v>670</v>
      </c>
      <c r="L97" s="83">
        <v>30</v>
      </c>
      <c r="M97" s="83" t="s">
        <v>158</v>
      </c>
      <c r="N97" s="84" t="s">
        <v>450</v>
      </c>
      <c r="O97" s="104">
        <v>20212050095061</v>
      </c>
      <c r="P97" s="94">
        <v>44432</v>
      </c>
      <c r="Q97" s="83">
        <v>10</v>
      </c>
      <c r="R97" s="83" t="s">
        <v>33</v>
      </c>
      <c r="S97" s="83"/>
      <c r="T97" s="84">
        <v>44432</v>
      </c>
      <c r="U97" s="83" t="s">
        <v>1268</v>
      </c>
      <c r="V97" s="83" t="s">
        <v>1315</v>
      </c>
      <c r="W97" s="83"/>
      <c r="X97" s="106"/>
    </row>
    <row r="98" spans="1:24" ht="60" x14ac:dyDescent="0.25">
      <c r="A98" s="93" t="s">
        <v>26</v>
      </c>
      <c r="B98" s="83" t="s">
        <v>80</v>
      </c>
      <c r="C98" s="83" t="s">
        <v>51</v>
      </c>
      <c r="D98" s="83" t="s">
        <v>1023</v>
      </c>
      <c r="E98" s="83" t="s">
        <v>75</v>
      </c>
      <c r="F98" s="83" t="s">
        <v>77</v>
      </c>
      <c r="G98" s="83" t="s">
        <v>750</v>
      </c>
      <c r="H98" s="83" t="s">
        <v>1202</v>
      </c>
      <c r="I98" s="83" t="s">
        <v>1318</v>
      </c>
      <c r="J98" s="83" t="s">
        <v>71</v>
      </c>
      <c r="K98" s="83" t="s">
        <v>670</v>
      </c>
      <c r="L98" s="83">
        <v>30</v>
      </c>
      <c r="M98" s="83" t="s">
        <v>159</v>
      </c>
      <c r="N98" s="84" t="s">
        <v>451</v>
      </c>
      <c r="O98" s="104"/>
      <c r="P98" s="94"/>
      <c r="Q98" s="83"/>
      <c r="R98" s="83" t="s">
        <v>79</v>
      </c>
      <c r="S98" s="83" t="s">
        <v>1342</v>
      </c>
      <c r="T98" s="84"/>
      <c r="U98" s="83"/>
      <c r="V98" s="83"/>
      <c r="W98" s="83"/>
      <c r="X98" s="106"/>
    </row>
    <row r="99" spans="1:24" ht="75" x14ac:dyDescent="0.25">
      <c r="A99" s="93" t="s">
        <v>26</v>
      </c>
      <c r="B99" s="83" t="s">
        <v>80</v>
      </c>
      <c r="C99" s="83" t="s">
        <v>57</v>
      </c>
      <c r="D99" s="83" t="s">
        <v>1024</v>
      </c>
      <c r="E99" s="83" t="s">
        <v>76</v>
      </c>
      <c r="F99" s="83" t="s">
        <v>77</v>
      </c>
      <c r="G99" s="83" t="s">
        <v>751</v>
      </c>
      <c r="H99" s="83" t="s">
        <v>1206</v>
      </c>
      <c r="I99" s="83" t="s">
        <v>1320</v>
      </c>
      <c r="J99" s="83" t="s">
        <v>71</v>
      </c>
      <c r="K99" s="83" t="s">
        <v>675</v>
      </c>
      <c r="L99" s="83">
        <v>10</v>
      </c>
      <c r="M99" s="83" t="s">
        <v>160</v>
      </c>
      <c r="N99" s="84" t="s">
        <v>452</v>
      </c>
      <c r="O99" s="104" t="s">
        <v>1343</v>
      </c>
      <c r="P99" s="94">
        <v>44419</v>
      </c>
      <c r="Q99" s="83">
        <v>2</v>
      </c>
      <c r="R99" s="83" t="s">
        <v>33</v>
      </c>
      <c r="S99" s="83"/>
      <c r="T99" s="84">
        <v>44419</v>
      </c>
      <c r="U99" s="83" t="s">
        <v>1268</v>
      </c>
      <c r="V99" s="83" t="s">
        <v>1315</v>
      </c>
      <c r="W99" s="83"/>
      <c r="X99" s="106"/>
    </row>
    <row r="100" spans="1:24" ht="90" x14ac:dyDescent="0.25">
      <c r="A100" s="93" t="s">
        <v>26</v>
      </c>
      <c r="B100" s="83" t="s">
        <v>80</v>
      </c>
      <c r="C100" s="83" t="s">
        <v>61</v>
      </c>
      <c r="D100" s="83" t="s">
        <v>1027</v>
      </c>
      <c r="E100" s="83" t="s">
        <v>76</v>
      </c>
      <c r="F100" s="83" t="s">
        <v>77</v>
      </c>
      <c r="G100" s="83" t="s">
        <v>754</v>
      </c>
      <c r="H100" s="83" t="s">
        <v>1218</v>
      </c>
      <c r="I100" s="83" t="s">
        <v>1320</v>
      </c>
      <c r="J100" s="83" t="s">
        <v>71</v>
      </c>
      <c r="K100" s="83" t="s">
        <v>670</v>
      </c>
      <c r="L100" s="83">
        <v>30</v>
      </c>
      <c r="M100" s="83" t="s">
        <v>163</v>
      </c>
      <c r="N100" s="84" t="s">
        <v>455</v>
      </c>
      <c r="O100" s="104" t="s">
        <v>1344</v>
      </c>
      <c r="P100" s="94">
        <v>44419</v>
      </c>
      <c r="Q100" s="83">
        <v>2</v>
      </c>
      <c r="R100" s="83" t="s">
        <v>33</v>
      </c>
      <c r="S100" s="83"/>
      <c r="T100" s="84">
        <v>44419</v>
      </c>
      <c r="U100" s="83" t="s">
        <v>1268</v>
      </c>
      <c r="V100" s="83" t="s">
        <v>1315</v>
      </c>
      <c r="W100" s="83"/>
      <c r="X100" s="106"/>
    </row>
    <row r="101" spans="1:24" ht="75" x14ac:dyDescent="0.25">
      <c r="A101" s="93" t="s">
        <v>26</v>
      </c>
      <c r="B101" s="83" t="s">
        <v>80</v>
      </c>
      <c r="C101" s="83" t="s">
        <v>51</v>
      </c>
      <c r="D101" s="83" t="s">
        <v>1033</v>
      </c>
      <c r="E101" s="83" t="s">
        <v>41</v>
      </c>
      <c r="F101" s="83" t="s">
        <v>77</v>
      </c>
      <c r="G101" s="83" t="s">
        <v>760</v>
      </c>
      <c r="H101" s="83" t="s">
        <v>1218</v>
      </c>
      <c r="I101" s="83" t="s">
        <v>1320</v>
      </c>
      <c r="J101" s="83" t="s">
        <v>71</v>
      </c>
      <c r="K101" s="83" t="s">
        <v>667</v>
      </c>
      <c r="L101" s="83">
        <v>20</v>
      </c>
      <c r="M101" s="83" t="s">
        <v>169</v>
      </c>
      <c r="N101" s="84" t="s">
        <v>461</v>
      </c>
      <c r="O101" s="104"/>
      <c r="P101" s="94">
        <v>44426</v>
      </c>
      <c r="Q101" s="83">
        <v>5</v>
      </c>
      <c r="R101" s="83" t="s">
        <v>33</v>
      </c>
      <c r="S101" s="83" t="s">
        <v>1346</v>
      </c>
      <c r="T101" s="84"/>
      <c r="U101" s="83"/>
      <c r="V101" s="83" t="s">
        <v>1325</v>
      </c>
      <c r="W101" s="83"/>
      <c r="X101" s="106"/>
    </row>
    <row r="102" spans="1:24" ht="60" x14ac:dyDescent="0.25">
      <c r="A102" s="93" t="s">
        <v>26</v>
      </c>
      <c r="B102" s="83" t="s">
        <v>80</v>
      </c>
      <c r="C102" s="83" t="s">
        <v>45</v>
      </c>
      <c r="D102" s="83" t="s">
        <v>1035</v>
      </c>
      <c r="E102" s="83" t="s">
        <v>75</v>
      </c>
      <c r="F102" s="83" t="s">
        <v>64</v>
      </c>
      <c r="G102" s="83" t="s">
        <v>762</v>
      </c>
      <c r="H102" s="83" t="s">
        <v>1201</v>
      </c>
      <c r="I102" s="83" t="s">
        <v>1318</v>
      </c>
      <c r="J102" s="83" t="s">
        <v>71</v>
      </c>
      <c r="K102" s="83" t="s">
        <v>667</v>
      </c>
      <c r="L102" s="83">
        <v>20</v>
      </c>
      <c r="M102" s="83" t="s">
        <v>171</v>
      </c>
      <c r="N102" s="84" t="s">
        <v>463</v>
      </c>
      <c r="O102" s="104" t="s">
        <v>1347</v>
      </c>
      <c r="P102" s="94">
        <v>44426</v>
      </c>
      <c r="Q102" s="83">
        <v>5</v>
      </c>
      <c r="R102" s="83" t="s">
        <v>33</v>
      </c>
      <c r="S102" s="83" t="s">
        <v>1348</v>
      </c>
      <c r="T102" s="84"/>
      <c r="U102" s="83"/>
      <c r="V102" s="83"/>
      <c r="W102" s="83"/>
      <c r="X102" s="106"/>
    </row>
    <row r="103" spans="1:24" ht="60" x14ac:dyDescent="0.25">
      <c r="A103" s="93" t="s">
        <v>26</v>
      </c>
      <c r="B103" s="83" t="s">
        <v>80</v>
      </c>
      <c r="C103" s="83" t="s">
        <v>55</v>
      </c>
      <c r="D103" s="83" t="s">
        <v>1037</v>
      </c>
      <c r="E103" s="83" t="s">
        <v>41</v>
      </c>
      <c r="F103" s="83" t="s">
        <v>77</v>
      </c>
      <c r="G103" s="83" t="s">
        <v>764</v>
      </c>
      <c r="H103" s="83" t="s">
        <v>1200</v>
      </c>
      <c r="I103" s="83" t="s">
        <v>1316</v>
      </c>
      <c r="J103" s="83" t="s">
        <v>71</v>
      </c>
      <c r="K103" s="83" t="s">
        <v>670</v>
      </c>
      <c r="L103" s="83">
        <v>30</v>
      </c>
      <c r="M103" s="83" t="s">
        <v>173</v>
      </c>
      <c r="N103" s="84" t="s">
        <v>465</v>
      </c>
      <c r="O103" s="104"/>
      <c r="P103" s="94"/>
      <c r="Q103" s="83"/>
      <c r="R103" s="83" t="s">
        <v>79</v>
      </c>
      <c r="S103" s="83" t="s">
        <v>1345</v>
      </c>
      <c r="T103" s="84"/>
      <c r="U103" s="83"/>
      <c r="V103" s="83"/>
      <c r="W103" s="83"/>
      <c r="X103" s="106"/>
    </row>
    <row r="104" spans="1:24" ht="75" x14ac:dyDescent="0.25">
      <c r="A104" s="93" t="s">
        <v>26</v>
      </c>
      <c r="B104" s="83" t="s">
        <v>80</v>
      </c>
      <c r="C104" s="83" t="s">
        <v>54</v>
      </c>
      <c r="D104" s="83" t="s">
        <v>1039</v>
      </c>
      <c r="E104" s="83" t="s">
        <v>75</v>
      </c>
      <c r="F104" s="83" t="s">
        <v>78</v>
      </c>
      <c r="G104" s="83" t="s">
        <v>766</v>
      </c>
      <c r="H104" s="83" t="s">
        <v>1201</v>
      </c>
      <c r="I104" s="83" t="s">
        <v>1318</v>
      </c>
      <c r="J104" s="83" t="s">
        <v>71</v>
      </c>
      <c r="K104" s="83" t="s">
        <v>667</v>
      </c>
      <c r="L104" s="83">
        <v>20</v>
      </c>
      <c r="M104" s="83" t="s">
        <v>175</v>
      </c>
      <c r="N104" s="84" t="s">
        <v>467</v>
      </c>
      <c r="O104" s="104">
        <v>20212100022471</v>
      </c>
      <c r="P104" s="94">
        <v>44426</v>
      </c>
      <c r="Q104" s="83">
        <v>5</v>
      </c>
      <c r="R104" s="83" t="s">
        <v>33</v>
      </c>
      <c r="S104" s="83" t="s">
        <v>1349</v>
      </c>
      <c r="T104" s="84"/>
      <c r="U104" s="83"/>
      <c r="V104" s="83"/>
      <c r="W104" s="83"/>
      <c r="X104" s="106"/>
    </row>
    <row r="105" spans="1:24" ht="90" x14ac:dyDescent="0.25">
      <c r="A105" s="93" t="s">
        <v>26</v>
      </c>
      <c r="B105" s="83" t="s">
        <v>80</v>
      </c>
      <c r="C105" s="83" t="s">
        <v>51</v>
      </c>
      <c r="D105" s="83" t="s">
        <v>1044</v>
      </c>
      <c r="E105" s="83" t="s">
        <v>76</v>
      </c>
      <c r="F105" s="83" t="s">
        <v>78</v>
      </c>
      <c r="G105" s="83" t="s">
        <v>771</v>
      </c>
      <c r="H105" s="83" t="s">
        <v>1222</v>
      </c>
      <c r="I105" s="82" t="s">
        <v>1350</v>
      </c>
      <c r="J105" s="83" t="s">
        <v>72</v>
      </c>
      <c r="K105" s="83" t="s">
        <v>676</v>
      </c>
      <c r="L105" s="83"/>
      <c r="M105" s="83" t="s">
        <v>180</v>
      </c>
      <c r="N105" s="94" t="s">
        <v>472</v>
      </c>
      <c r="O105" s="104">
        <v>20213000022731</v>
      </c>
      <c r="P105" s="94"/>
      <c r="Q105" s="83"/>
      <c r="R105" s="83" t="s">
        <v>79</v>
      </c>
      <c r="S105" s="83" t="s">
        <v>1351</v>
      </c>
      <c r="T105" s="84"/>
      <c r="U105" s="83"/>
      <c r="V105" s="83"/>
      <c r="W105" s="83"/>
      <c r="X105" s="106"/>
    </row>
    <row r="106" spans="1:24" ht="75" x14ac:dyDescent="0.25">
      <c r="A106" s="93" t="s">
        <v>26</v>
      </c>
      <c r="B106" s="83" t="s">
        <v>80</v>
      </c>
      <c r="C106" s="83" t="s">
        <v>60</v>
      </c>
      <c r="D106" s="83" t="s">
        <v>1046</v>
      </c>
      <c r="E106" s="83" t="s">
        <v>75</v>
      </c>
      <c r="F106" s="83" t="s">
        <v>64</v>
      </c>
      <c r="G106" s="83" t="s">
        <v>773</v>
      </c>
      <c r="H106" s="83" t="s">
        <v>1218</v>
      </c>
      <c r="I106" s="83" t="s">
        <v>1320</v>
      </c>
      <c r="J106" s="83" t="s">
        <v>71</v>
      </c>
      <c r="K106" s="83" t="s">
        <v>670</v>
      </c>
      <c r="L106" s="83">
        <v>30</v>
      </c>
      <c r="M106" s="83" t="s">
        <v>182</v>
      </c>
      <c r="N106" s="94" t="s">
        <v>474</v>
      </c>
      <c r="O106" s="104">
        <v>20212050094921</v>
      </c>
      <c r="P106" s="94">
        <v>44427</v>
      </c>
      <c r="Q106" s="83">
        <v>6</v>
      </c>
      <c r="R106" s="83" t="s">
        <v>33</v>
      </c>
      <c r="S106" s="83"/>
      <c r="T106" s="84">
        <v>44427</v>
      </c>
      <c r="U106" s="83" t="s">
        <v>1352</v>
      </c>
      <c r="V106" s="83" t="s">
        <v>1353</v>
      </c>
      <c r="W106" s="83"/>
      <c r="X106" s="106"/>
    </row>
    <row r="107" spans="1:24" ht="75" x14ac:dyDescent="0.25">
      <c r="A107" s="93" t="s">
        <v>26</v>
      </c>
      <c r="B107" s="83" t="s">
        <v>80</v>
      </c>
      <c r="C107" s="83" t="s">
        <v>53</v>
      </c>
      <c r="D107" s="83" t="s">
        <v>1047</v>
      </c>
      <c r="E107" s="83" t="s">
        <v>75</v>
      </c>
      <c r="F107" s="83" t="s">
        <v>66</v>
      </c>
      <c r="G107" s="83" t="s">
        <v>774</v>
      </c>
      <c r="H107" s="83" t="s">
        <v>1218</v>
      </c>
      <c r="I107" s="83" t="s">
        <v>1320</v>
      </c>
      <c r="J107" s="83" t="s">
        <v>71</v>
      </c>
      <c r="K107" s="83" t="s">
        <v>670</v>
      </c>
      <c r="L107" s="83">
        <v>30</v>
      </c>
      <c r="M107" s="83" t="s">
        <v>183</v>
      </c>
      <c r="N107" s="94" t="s">
        <v>475</v>
      </c>
      <c r="O107" s="104">
        <v>20212050094931</v>
      </c>
      <c r="P107" s="94">
        <v>44432</v>
      </c>
      <c r="Q107" s="83">
        <v>9</v>
      </c>
      <c r="R107" s="83" t="s">
        <v>33</v>
      </c>
      <c r="S107" s="83"/>
      <c r="T107" s="84">
        <v>44432</v>
      </c>
      <c r="U107" s="83" t="s">
        <v>1268</v>
      </c>
      <c r="V107" s="83" t="s">
        <v>1353</v>
      </c>
      <c r="W107" s="83"/>
      <c r="X107" s="106"/>
    </row>
    <row r="108" spans="1:24" ht="90" x14ac:dyDescent="0.25">
      <c r="A108" s="93" t="s">
        <v>26</v>
      </c>
      <c r="B108" s="83" t="s">
        <v>80</v>
      </c>
      <c r="C108" s="83" t="s">
        <v>1256</v>
      </c>
      <c r="D108" s="83" t="s">
        <v>1051</v>
      </c>
      <c r="E108" s="83" t="s">
        <v>41</v>
      </c>
      <c r="F108" s="83" t="s">
        <v>78</v>
      </c>
      <c r="G108" s="83" t="s">
        <v>778</v>
      </c>
      <c r="H108" s="83" t="s">
        <v>1218</v>
      </c>
      <c r="I108" s="83" t="s">
        <v>1320</v>
      </c>
      <c r="J108" s="83" t="s">
        <v>71</v>
      </c>
      <c r="K108" s="83" t="s">
        <v>1354</v>
      </c>
      <c r="L108" s="83">
        <v>30</v>
      </c>
      <c r="M108" s="83" t="s">
        <v>187</v>
      </c>
      <c r="N108" s="94" t="s">
        <v>479</v>
      </c>
      <c r="O108" s="104">
        <v>20212050095491</v>
      </c>
      <c r="P108" s="94">
        <v>44439</v>
      </c>
      <c r="Q108" s="83">
        <v>13</v>
      </c>
      <c r="R108" s="83" t="s">
        <v>33</v>
      </c>
      <c r="S108" s="83"/>
      <c r="T108" s="84">
        <v>44440</v>
      </c>
      <c r="U108" s="83" t="s">
        <v>1352</v>
      </c>
      <c r="V108" s="83" t="s">
        <v>1353</v>
      </c>
      <c r="W108" s="83"/>
      <c r="X108" s="106"/>
    </row>
    <row r="109" spans="1:24" ht="45" x14ac:dyDescent="0.25">
      <c r="A109" s="93" t="s">
        <v>26</v>
      </c>
      <c r="B109" s="83" t="s">
        <v>80</v>
      </c>
      <c r="C109" s="83" t="s">
        <v>56</v>
      </c>
      <c r="D109" s="83" t="s">
        <v>1054</v>
      </c>
      <c r="E109" s="83" t="s">
        <v>42</v>
      </c>
      <c r="F109" s="83" t="s">
        <v>63</v>
      </c>
      <c r="G109" s="83" t="s">
        <v>782</v>
      </c>
      <c r="H109" s="83" t="s">
        <v>1210</v>
      </c>
      <c r="I109" s="83" t="s">
        <v>1355</v>
      </c>
      <c r="J109" s="83" t="s">
        <v>72</v>
      </c>
      <c r="K109" s="83" t="s">
        <v>676</v>
      </c>
      <c r="L109" s="83">
        <v>30</v>
      </c>
      <c r="M109" s="83" t="s">
        <v>191</v>
      </c>
      <c r="N109" s="94" t="s">
        <v>483</v>
      </c>
      <c r="O109" s="104">
        <v>20213700023091</v>
      </c>
      <c r="P109" s="94"/>
      <c r="Q109" s="83"/>
      <c r="R109" s="83" t="s">
        <v>79</v>
      </c>
      <c r="S109" s="83" t="s">
        <v>1356</v>
      </c>
      <c r="T109" s="84"/>
      <c r="U109" s="83"/>
      <c r="V109" s="83"/>
      <c r="W109" s="83"/>
      <c r="X109" s="106"/>
    </row>
    <row r="110" spans="1:24" ht="60" x14ac:dyDescent="0.25">
      <c r="A110" s="93" t="s">
        <v>26</v>
      </c>
      <c r="B110" s="83" t="s">
        <v>80</v>
      </c>
      <c r="C110" s="83" t="s">
        <v>45</v>
      </c>
      <c r="D110" s="83" t="s">
        <v>1055</v>
      </c>
      <c r="E110" s="83" t="s">
        <v>75</v>
      </c>
      <c r="F110" s="83" t="s">
        <v>65</v>
      </c>
      <c r="G110" s="83" t="s">
        <v>783</v>
      </c>
      <c r="H110" s="83" t="s">
        <v>1211</v>
      </c>
      <c r="I110" s="83" t="s">
        <v>72</v>
      </c>
      <c r="J110" s="83" t="s">
        <v>72</v>
      </c>
      <c r="K110" s="83" t="s">
        <v>667</v>
      </c>
      <c r="L110" s="83">
        <v>20</v>
      </c>
      <c r="M110" s="83" t="s">
        <v>192</v>
      </c>
      <c r="N110" s="94" t="s">
        <v>484</v>
      </c>
      <c r="O110" s="104"/>
      <c r="P110" s="94"/>
      <c r="Q110" s="83"/>
      <c r="R110" s="83" t="s">
        <v>79</v>
      </c>
      <c r="S110" s="83" t="s">
        <v>1357</v>
      </c>
      <c r="T110" s="84"/>
      <c r="U110" s="83"/>
      <c r="V110" s="83"/>
      <c r="W110" s="83"/>
      <c r="X110" s="106"/>
    </row>
    <row r="111" spans="1:24" ht="60" x14ac:dyDescent="0.25">
      <c r="A111" s="93" t="s">
        <v>26</v>
      </c>
      <c r="B111" s="83" t="s">
        <v>1251</v>
      </c>
      <c r="C111" s="82" t="s">
        <v>1389</v>
      </c>
      <c r="D111" s="83" t="s">
        <v>1060</v>
      </c>
      <c r="E111" s="83" t="s">
        <v>42</v>
      </c>
      <c r="F111" s="83" t="s">
        <v>77</v>
      </c>
      <c r="G111" s="83" t="s">
        <v>789</v>
      </c>
      <c r="H111" s="83" t="s">
        <v>1385</v>
      </c>
      <c r="I111" s="83" t="s">
        <v>1313</v>
      </c>
      <c r="J111" s="83" t="s">
        <v>71</v>
      </c>
      <c r="K111" s="83" t="s">
        <v>670</v>
      </c>
      <c r="L111" s="82">
        <v>30</v>
      </c>
      <c r="M111" s="83" t="s">
        <v>198</v>
      </c>
      <c r="N111" s="94" t="s">
        <v>490</v>
      </c>
      <c r="O111" s="95">
        <v>20212000022771</v>
      </c>
      <c r="P111" s="96">
        <v>44438</v>
      </c>
      <c r="Q111" s="82">
        <v>12</v>
      </c>
      <c r="R111" s="82" t="s">
        <v>1358</v>
      </c>
      <c r="S111" s="82"/>
      <c r="T111" s="97">
        <v>44438</v>
      </c>
      <c r="U111" s="82" t="s">
        <v>1352</v>
      </c>
      <c r="V111" s="82" t="s">
        <v>1353</v>
      </c>
      <c r="W111" s="82"/>
      <c r="X111" s="98"/>
    </row>
    <row r="112" spans="1:24" ht="60" x14ac:dyDescent="0.25">
      <c r="A112" s="93" t="s">
        <v>26</v>
      </c>
      <c r="B112" s="83" t="s">
        <v>80</v>
      </c>
      <c r="C112" s="83" t="s">
        <v>44</v>
      </c>
      <c r="D112" s="83" t="s">
        <v>1061</v>
      </c>
      <c r="E112" s="83" t="s">
        <v>42</v>
      </c>
      <c r="F112" s="83" t="s">
        <v>63</v>
      </c>
      <c r="G112" s="83" t="s">
        <v>790</v>
      </c>
      <c r="H112" s="83" t="s">
        <v>1207</v>
      </c>
      <c r="I112" s="82"/>
      <c r="J112" s="83" t="s">
        <v>71</v>
      </c>
      <c r="K112" s="83" t="s">
        <v>670</v>
      </c>
      <c r="L112" s="82">
        <v>30</v>
      </c>
      <c r="M112" s="83" t="s">
        <v>199</v>
      </c>
      <c r="N112" s="94" t="s">
        <v>491</v>
      </c>
      <c r="O112" s="95"/>
      <c r="P112" s="96"/>
      <c r="Q112" s="82"/>
      <c r="R112" s="82" t="s">
        <v>1359</v>
      </c>
      <c r="S112" s="82" t="s">
        <v>1360</v>
      </c>
      <c r="T112" s="97"/>
      <c r="U112" s="82"/>
      <c r="V112" s="82"/>
      <c r="W112" s="82"/>
      <c r="X112" s="98"/>
    </row>
    <row r="113" spans="1:24" ht="60" x14ac:dyDescent="0.25">
      <c r="A113" s="93" t="s">
        <v>26</v>
      </c>
      <c r="B113" s="83" t="s">
        <v>80</v>
      </c>
      <c r="C113" s="83" t="s">
        <v>54</v>
      </c>
      <c r="D113" s="83" t="s">
        <v>1068</v>
      </c>
      <c r="E113" s="83" t="s">
        <v>41</v>
      </c>
      <c r="F113" s="83" t="s">
        <v>78</v>
      </c>
      <c r="G113" s="83" t="s">
        <v>797</v>
      </c>
      <c r="H113" s="83" t="s">
        <v>1385</v>
      </c>
      <c r="I113" s="83" t="s">
        <v>1313</v>
      </c>
      <c r="J113" s="83" t="s">
        <v>71</v>
      </c>
      <c r="K113" s="83" t="s">
        <v>670</v>
      </c>
      <c r="L113" s="82">
        <v>30</v>
      </c>
      <c r="M113" s="83" t="s">
        <v>206</v>
      </c>
      <c r="N113" s="94" t="s">
        <v>498</v>
      </c>
      <c r="O113" s="95">
        <v>20212000022531</v>
      </c>
      <c r="P113" s="96">
        <v>44427</v>
      </c>
      <c r="Q113" s="82">
        <v>5</v>
      </c>
      <c r="R113" s="82" t="s">
        <v>1358</v>
      </c>
      <c r="S113" s="82"/>
      <c r="T113" s="97">
        <v>44427</v>
      </c>
      <c r="U113" s="82" t="s">
        <v>1352</v>
      </c>
      <c r="V113" s="82" t="s">
        <v>1353</v>
      </c>
      <c r="W113" s="82"/>
      <c r="X113" s="98"/>
    </row>
    <row r="114" spans="1:24" ht="60" x14ac:dyDescent="0.25">
      <c r="A114" s="93" t="s">
        <v>26</v>
      </c>
      <c r="B114" s="83" t="s">
        <v>80</v>
      </c>
      <c r="C114" s="83" t="s">
        <v>51</v>
      </c>
      <c r="D114" s="83" t="s">
        <v>1069</v>
      </c>
      <c r="E114" s="83" t="s">
        <v>76</v>
      </c>
      <c r="F114" s="83" t="s">
        <v>78</v>
      </c>
      <c r="G114" s="83" t="s">
        <v>798</v>
      </c>
      <c r="H114" s="83" t="s">
        <v>1381</v>
      </c>
      <c r="I114" s="82" t="s">
        <v>1361</v>
      </c>
      <c r="J114" s="83" t="s">
        <v>71</v>
      </c>
      <c r="K114" s="83" t="s">
        <v>670</v>
      </c>
      <c r="L114" s="83">
        <v>30</v>
      </c>
      <c r="M114" s="83" t="s">
        <v>207</v>
      </c>
      <c r="N114" s="94" t="s">
        <v>499</v>
      </c>
      <c r="O114" s="95"/>
      <c r="P114" s="96"/>
      <c r="Q114" s="82"/>
      <c r="R114" s="82" t="s">
        <v>1390</v>
      </c>
      <c r="S114" s="82" t="s">
        <v>1362</v>
      </c>
      <c r="T114" s="97"/>
      <c r="U114" s="82"/>
      <c r="V114" s="82"/>
      <c r="W114" s="82"/>
      <c r="X114" s="98"/>
    </row>
    <row r="115" spans="1:24" ht="60" x14ac:dyDescent="0.25">
      <c r="A115" s="93" t="s">
        <v>26</v>
      </c>
      <c r="B115" s="83" t="s">
        <v>80</v>
      </c>
      <c r="C115" s="83" t="s">
        <v>44</v>
      </c>
      <c r="D115" s="83" t="s">
        <v>1070</v>
      </c>
      <c r="E115" s="83" t="s">
        <v>75</v>
      </c>
      <c r="F115" s="83" t="s">
        <v>78</v>
      </c>
      <c r="G115" s="83" t="s">
        <v>799</v>
      </c>
      <c r="H115" s="83" t="s">
        <v>1381</v>
      </c>
      <c r="I115" s="82" t="s">
        <v>1361</v>
      </c>
      <c r="J115" s="83" t="s">
        <v>71</v>
      </c>
      <c r="K115" s="83" t="s">
        <v>667</v>
      </c>
      <c r="L115" s="82">
        <v>20</v>
      </c>
      <c r="M115" s="83" t="s">
        <v>208</v>
      </c>
      <c r="N115" s="94" t="s">
        <v>500</v>
      </c>
      <c r="O115" s="95"/>
      <c r="P115" s="96"/>
      <c r="Q115" s="82"/>
      <c r="R115" s="82" t="s">
        <v>1390</v>
      </c>
      <c r="S115" s="82" t="s">
        <v>1362</v>
      </c>
      <c r="T115" s="97"/>
      <c r="U115" s="82"/>
      <c r="V115" s="82"/>
      <c r="W115" s="82"/>
      <c r="X115" s="98"/>
    </row>
    <row r="116" spans="1:24" ht="60" x14ac:dyDescent="0.25">
      <c r="A116" s="93" t="s">
        <v>26</v>
      </c>
      <c r="B116" s="83" t="s">
        <v>80</v>
      </c>
      <c r="C116" s="83" t="s">
        <v>44</v>
      </c>
      <c r="D116" s="83" t="s">
        <v>1071</v>
      </c>
      <c r="E116" s="83" t="s">
        <v>75</v>
      </c>
      <c r="F116" s="83" t="s">
        <v>78</v>
      </c>
      <c r="G116" s="83" t="s">
        <v>800</v>
      </c>
      <c r="H116" s="83" t="s">
        <v>1201</v>
      </c>
      <c r="I116" s="83" t="s">
        <v>1318</v>
      </c>
      <c r="J116" s="83" t="s">
        <v>71</v>
      </c>
      <c r="K116" s="83" t="s">
        <v>1354</v>
      </c>
      <c r="L116" s="82">
        <v>30</v>
      </c>
      <c r="M116" s="83" t="s">
        <v>209</v>
      </c>
      <c r="N116" s="94" t="s">
        <v>501</v>
      </c>
      <c r="O116" s="95"/>
      <c r="P116" s="96">
        <v>44420</v>
      </c>
      <c r="Q116" s="82">
        <v>1</v>
      </c>
      <c r="R116" s="82" t="s">
        <v>1358</v>
      </c>
      <c r="S116" s="82"/>
      <c r="T116" s="97"/>
      <c r="U116" s="82" t="s">
        <v>1363</v>
      </c>
      <c r="V116" s="82" t="s">
        <v>1353</v>
      </c>
      <c r="W116" s="82"/>
      <c r="X116" s="98"/>
    </row>
    <row r="117" spans="1:24" ht="75" x14ac:dyDescent="0.25">
      <c r="A117" s="93" t="s">
        <v>26</v>
      </c>
      <c r="B117" s="83" t="s">
        <v>80</v>
      </c>
      <c r="C117" s="83" t="s">
        <v>50</v>
      </c>
      <c r="D117" s="83" t="s">
        <v>1072</v>
      </c>
      <c r="E117" s="83" t="s">
        <v>75</v>
      </c>
      <c r="F117" s="83" t="s">
        <v>64</v>
      </c>
      <c r="G117" s="83" t="s">
        <v>801</v>
      </c>
      <c r="H117" s="83" t="s">
        <v>1206</v>
      </c>
      <c r="I117" s="83" t="s">
        <v>1320</v>
      </c>
      <c r="J117" s="83" t="s">
        <v>71</v>
      </c>
      <c r="K117" s="83" t="s">
        <v>670</v>
      </c>
      <c r="L117" s="82">
        <v>30</v>
      </c>
      <c r="M117" s="83" t="s">
        <v>210</v>
      </c>
      <c r="N117" s="94" t="s">
        <v>502</v>
      </c>
      <c r="O117" s="95"/>
      <c r="P117" s="96"/>
      <c r="Q117" s="82"/>
      <c r="R117" s="82" t="s">
        <v>1359</v>
      </c>
      <c r="S117" s="82" t="s">
        <v>1364</v>
      </c>
      <c r="T117" s="97"/>
      <c r="U117" s="82"/>
      <c r="V117" s="82"/>
      <c r="W117" s="82"/>
      <c r="X117" s="98"/>
    </row>
    <row r="118" spans="1:24" ht="75" x14ac:dyDescent="0.25">
      <c r="A118" s="93" t="s">
        <v>26</v>
      </c>
      <c r="B118" s="83" t="s">
        <v>80</v>
      </c>
      <c r="C118" s="83" t="s">
        <v>55</v>
      </c>
      <c r="D118" s="83" t="s">
        <v>968</v>
      </c>
      <c r="E118" s="83" t="s">
        <v>75</v>
      </c>
      <c r="F118" s="83" t="s">
        <v>66</v>
      </c>
      <c r="G118" s="83" t="s">
        <v>803</v>
      </c>
      <c r="H118" s="83" t="s">
        <v>1206</v>
      </c>
      <c r="I118" s="83" t="s">
        <v>1320</v>
      </c>
      <c r="J118" s="83" t="s">
        <v>71</v>
      </c>
      <c r="K118" s="83" t="s">
        <v>670</v>
      </c>
      <c r="L118" s="82">
        <v>30</v>
      </c>
      <c r="M118" s="83" t="s">
        <v>212</v>
      </c>
      <c r="N118" s="94" t="s">
        <v>504</v>
      </c>
      <c r="O118" s="95">
        <v>20212050094291</v>
      </c>
      <c r="P118" s="96">
        <v>44425</v>
      </c>
      <c r="Q118" s="82">
        <v>2</v>
      </c>
      <c r="R118" s="82" t="s">
        <v>1358</v>
      </c>
      <c r="S118" s="82"/>
      <c r="T118" s="97">
        <v>44406</v>
      </c>
      <c r="U118" s="82" t="s">
        <v>1363</v>
      </c>
      <c r="V118" s="82" t="s">
        <v>1353</v>
      </c>
      <c r="W118" s="82"/>
      <c r="X118" s="98"/>
    </row>
    <row r="119" spans="1:24" ht="60" x14ac:dyDescent="0.25">
      <c r="A119" s="93" t="s">
        <v>26</v>
      </c>
      <c r="B119" s="83" t="s">
        <v>80</v>
      </c>
      <c r="C119" s="83" t="s">
        <v>51</v>
      </c>
      <c r="D119" s="83" t="s">
        <v>1075</v>
      </c>
      <c r="E119" s="83" t="s">
        <v>76</v>
      </c>
      <c r="F119" s="83" t="s">
        <v>78</v>
      </c>
      <c r="G119" s="83" t="s">
        <v>806</v>
      </c>
      <c r="H119" s="83" t="s">
        <v>1222</v>
      </c>
      <c r="I119" s="82" t="s">
        <v>1350</v>
      </c>
      <c r="J119" s="83" t="s">
        <v>72</v>
      </c>
      <c r="K119" s="83" t="s">
        <v>675</v>
      </c>
      <c r="L119" s="82">
        <v>10</v>
      </c>
      <c r="M119" s="83" t="s">
        <v>215</v>
      </c>
      <c r="N119" s="94" t="s">
        <v>507</v>
      </c>
      <c r="O119" s="95">
        <v>20213000022571</v>
      </c>
      <c r="P119" s="96">
        <v>44432</v>
      </c>
      <c r="Q119" s="82">
        <v>8</v>
      </c>
      <c r="R119" s="82" t="s">
        <v>1358</v>
      </c>
      <c r="S119" s="82"/>
      <c r="T119" s="97"/>
      <c r="U119" s="82" t="s">
        <v>1363</v>
      </c>
      <c r="V119" s="82" t="s">
        <v>1353</v>
      </c>
      <c r="W119" s="82"/>
      <c r="X119" s="98" t="s">
        <v>1365</v>
      </c>
    </row>
    <row r="120" spans="1:24" ht="75" x14ac:dyDescent="0.25">
      <c r="A120" s="93" t="s">
        <v>26</v>
      </c>
      <c r="B120" s="83" t="s">
        <v>80</v>
      </c>
      <c r="C120" s="83" t="s">
        <v>1253</v>
      </c>
      <c r="D120" s="83" t="s">
        <v>1079</v>
      </c>
      <c r="E120" s="83" t="s">
        <v>75</v>
      </c>
      <c r="F120" s="83" t="s">
        <v>63</v>
      </c>
      <c r="G120" s="83" t="s">
        <v>811</v>
      </c>
      <c r="H120" s="83" t="s">
        <v>1382</v>
      </c>
      <c r="I120" s="83" t="s">
        <v>1320</v>
      </c>
      <c r="J120" s="83" t="s">
        <v>71</v>
      </c>
      <c r="K120" s="83" t="s">
        <v>667</v>
      </c>
      <c r="L120" s="82">
        <v>20</v>
      </c>
      <c r="M120" s="83" t="s">
        <v>220</v>
      </c>
      <c r="N120" s="94" t="s">
        <v>512</v>
      </c>
      <c r="O120" s="95">
        <v>20212050094881</v>
      </c>
      <c r="P120" s="96">
        <v>44426</v>
      </c>
      <c r="Q120" s="82">
        <v>3</v>
      </c>
      <c r="R120" s="82" t="s">
        <v>1358</v>
      </c>
      <c r="S120" s="82"/>
      <c r="T120" s="97"/>
      <c r="U120" s="82" t="s">
        <v>1363</v>
      </c>
      <c r="V120" s="82" t="s">
        <v>1353</v>
      </c>
      <c r="W120" s="82"/>
      <c r="X120" s="98" t="s">
        <v>1366</v>
      </c>
    </row>
    <row r="121" spans="1:24" ht="60" x14ac:dyDescent="0.25">
      <c r="A121" s="93" t="s">
        <v>26</v>
      </c>
      <c r="B121" s="83" t="s">
        <v>80</v>
      </c>
      <c r="C121" s="83" t="s">
        <v>51</v>
      </c>
      <c r="D121" s="83" t="s">
        <v>1080</v>
      </c>
      <c r="E121" s="83" t="s">
        <v>41</v>
      </c>
      <c r="F121" s="83" t="s">
        <v>64</v>
      </c>
      <c r="G121" s="83" t="s">
        <v>812</v>
      </c>
      <c r="H121" s="83" t="s">
        <v>1200</v>
      </c>
      <c r="I121" s="83" t="s">
        <v>1316</v>
      </c>
      <c r="J121" s="83" t="s">
        <v>71</v>
      </c>
      <c r="K121" s="83" t="s">
        <v>1354</v>
      </c>
      <c r="L121" s="82">
        <v>30</v>
      </c>
      <c r="M121" s="83" t="s">
        <v>221</v>
      </c>
      <c r="N121" s="94" t="s">
        <v>513</v>
      </c>
      <c r="O121" s="95"/>
      <c r="P121" s="96"/>
      <c r="Q121" s="82"/>
      <c r="R121" s="82" t="s">
        <v>1390</v>
      </c>
      <c r="S121" s="82"/>
      <c r="T121" s="97"/>
      <c r="U121" s="82"/>
      <c r="V121" s="82"/>
      <c r="W121" s="82"/>
      <c r="X121" s="82" t="s">
        <v>1367</v>
      </c>
    </row>
    <row r="122" spans="1:24" ht="75" x14ac:dyDescent="0.25">
      <c r="A122" s="93" t="s">
        <v>26</v>
      </c>
      <c r="B122" s="83" t="s">
        <v>80</v>
      </c>
      <c r="C122" s="83" t="s">
        <v>45</v>
      </c>
      <c r="D122" s="83" t="s">
        <v>1081</v>
      </c>
      <c r="E122" s="83" t="s">
        <v>75</v>
      </c>
      <c r="F122" s="83" t="s">
        <v>78</v>
      </c>
      <c r="G122" s="83" t="s">
        <v>813</v>
      </c>
      <c r="H122" s="83" t="s">
        <v>1218</v>
      </c>
      <c r="I122" s="83" t="s">
        <v>1320</v>
      </c>
      <c r="J122" s="83" t="s">
        <v>71</v>
      </c>
      <c r="K122" s="83" t="s">
        <v>667</v>
      </c>
      <c r="L122" s="82">
        <v>20</v>
      </c>
      <c r="M122" s="83" t="s">
        <v>222</v>
      </c>
      <c r="N122" s="94" t="s">
        <v>514</v>
      </c>
      <c r="O122" s="95"/>
      <c r="P122" s="96">
        <v>44426</v>
      </c>
      <c r="Q122" s="82">
        <v>3</v>
      </c>
      <c r="R122" s="82" t="s">
        <v>1358</v>
      </c>
      <c r="S122" s="82"/>
      <c r="T122" s="97"/>
      <c r="U122" s="82" t="s">
        <v>1363</v>
      </c>
      <c r="V122" s="82" t="s">
        <v>1353</v>
      </c>
      <c r="W122" s="82"/>
      <c r="X122" s="98" t="s">
        <v>1368</v>
      </c>
    </row>
    <row r="123" spans="1:24" ht="75" x14ac:dyDescent="0.25">
      <c r="A123" s="93" t="s">
        <v>26</v>
      </c>
      <c r="B123" s="83" t="s">
        <v>80</v>
      </c>
      <c r="C123" s="83" t="s">
        <v>44</v>
      </c>
      <c r="D123" s="83" t="s">
        <v>1087</v>
      </c>
      <c r="E123" s="83" t="s">
        <v>75</v>
      </c>
      <c r="F123" s="83" t="s">
        <v>65</v>
      </c>
      <c r="G123" s="83" t="s">
        <v>819</v>
      </c>
      <c r="H123" s="83" t="s">
        <v>1206</v>
      </c>
      <c r="I123" s="83" t="s">
        <v>1320</v>
      </c>
      <c r="J123" s="83" t="s">
        <v>71</v>
      </c>
      <c r="K123" s="83" t="s">
        <v>670</v>
      </c>
      <c r="L123" s="82">
        <v>30</v>
      </c>
      <c r="M123" s="83" t="s">
        <v>228</v>
      </c>
      <c r="N123" s="94" t="s">
        <v>520</v>
      </c>
      <c r="O123" s="95"/>
      <c r="P123" s="96"/>
      <c r="Q123" s="82"/>
      <c r="R123" s="82" t="s">
        <v>79</v>
      </c>
      <c r="S123" s="82" t="s">
        <v>1369</v>
      </c>
      <c r="T123" s="97"/>
      <c r="U123" s="82"/>
      <c r="V123" s="82"/>
      <c r="W123" s="82"/>
      <c r="X123" s="98"/>
    </row>
    <row r="124" spans="1:24" ht="150" x14ac:dyDescent="0.25">
      <c r="A124" s="93" t="s">
        <v>26</v>
      </c>
      <c r="B124" s="83" t="s">
        <v>80</v>
      </c>
      <c r="C124" s="83" t="s">
        <v>54</v>
      </c>
      <c r="D124" s="83" t="s">
        <v>1039</v>
      </c>
      <c r="E124" s="83" t="s">
        <v>75</v>
      </c>
      <c r="F124" s="83" t="s">
        <v>65</v>
      </c>
      <c r="G124" s="83" t="s">
        <v>820</v>
      </c>
      <c r="H124" s="83" t="s">
        <v>1200</v>
      </c>
      <c r="I124" s="83" t="s">
        <v>1316</v>
      </c>
      <c r="J124" s="83" t="s">
        <v>71</v>
      </c>
      <c r="K124" s="83" t="s">
        <v>670</v>
      </c>
      <c r="L124" s="82">
        <v>30</v>
      </c>
      <c r="M124" s="83" t="s">
        <v>229</v>
      </c>
      <c r="N124" s="94" t="s">
        <v>521</v>
      </c>
      <c r="O124" s="95"/>
      <c r="P124" s="96"/>
      <c r="Q124" s="82"/>
      <c r="R124" s="82" t="s">
        <v>79</v>
      </c>
      <c r="S124" s="82" t="s">
        <v>1369</v>
      </c>
      <c r="T124" s="97"/>
      <c r="U124" s="82"/>
      <c r="V124" s="82"/>
      <c r="W124" s="82"/>
      <c r="X124" s="98"/>
    </row>
    <row r="125" spans="1:24" ht="60" x14ac:dyDescent="0.25">
      <c r="A125" s="93" t="s">
        <v>26</v>
      </c>
      <c r="B125" s="82" t="s">
        <v>1252</v>
      </c>
      <c r="C125" s="83" t="s">
        <v>51</v>
      </c>
      <c r="D125" s="83" t="s">
        <v>1092</v>
      </c>
      <c r="E125" s="83" t="s">
        <v>42</v>
      </c>
      <c r="F125" s="83" t="s">
        <v>77</v>
      </c>
      <c r="G125" s="83" t="s">
        <v>827</v>
      </c>
      <c r="H125" s="83" t="s">
        <v>1221</v>
      </c>
      <c r="I125" s="83" t="s">
        <v>1313</v>
      </c>
      <c r="J125" s="83" t="s">
        <v>71</v>
      </c>
      <c r="K125" s="83" t="s">
        <v>667</v>
      </c>
      <c r="L125" s="82">
        <v>20</v>
      </c>
      <c r="M125" s="83" t="s">
        <v>236</v>
      </c>
      <c r="N125" s="94" t="s">
        <v>528</v>
      </c>
      <c r="O125" s="95">
        <v>20212000022971</v>
      </c>
      <c r="P125" s="96"/>
      <c r="Q125" s="82"/>
      <c r="R125" s="82" t="s">
        <v>1390</v>
      </c>
      <c r="S125" s="82" t="s">
        <v>1370</v>
      </c>
      <c r="T125" s="97"/>
      <c r="U125" s="82"/>
      <c r="V125" s="82"/>
      <c r="W125" s="82"/>
      <c r="X125" s="98"/>
    </row>
    <row r="126" spans="1:24" ht="75" x14ac:dyDescent="0.25">
      <c r="A126" s="93" t="s">
        <v>26</v>
      </c>
      <c r="B126" s="83" t="s">
        <v>80</v>
      </c>
      <c r="C126" s="83" t="s">
        <v>59</v>
      </c>
      <c r="D126" s="83" t="s">
        <v>1093</v>
      </c>
      <c r="E126" s="83" t="s">
        <v>76</v>
      </c>
      <c r="F126" s="83" t="s">
        <v>65</v>
      </c>
      <c r="G126" s="83" t="s">
        <v>828</v>
      </c>
      <c r="H126" s="83" t="s">
        <v>1217</v>
      </c>
      <c r="I126" s="83" t="s">
        <v>1318</v>
      </c>
      <c r="J126" s="83" t="s">
        <v>71</v>
      </c>
      <c r="K126" s="83" t="s">
        <v>1354</v>
      </c>
      <c r="L126" s="82">
        <v>30</v>
      </c>
      <c r="M126" s="83" t="s">
        <v>237</v>
      </c>
      <c r="N126" s="94" t="s">
        <v>529</v>
      </c>
      <c r="O126" s="95">
        <v>20212400023191</v>
      </c>
      <c r="P126" s="96">
        <v>44445</v>
      </c>
      <c r="Q126" s="82">
        <v>13</v>
      </c>
      <c r="R126" s="82" t="s">
        <v>33</v>
      </c>
      <c r="S126" s="82"/>
      <c r="T126" s="97">
        <v>44445</v>
      </c>
      <c r="U126" s="82" t="s">
        <v>1352</v>
      </c>
      <c r="V126" s="82" t="s">
        <v>1353</v>
      </c>
      <c r="W126" s="82"/>
      <c r="X126" s="98"/>
    </row>
    <row r="127" spans="1:24" ht="60" x14ac:dyDescent="0.25">
      <c r="A127" s="93" t="s">
        <v>26</v>
      </c>
      <c r="B127" s="83" t="s">
        <v>80</v>
      </c>
      <c r="C127" s="83" t="s">
        <v>60</v>
      </c>
      <c r="D127" s="83" t="s">
        <v>1094</v>
      </c>
      <c r="E127" s="83" t="s">
        <v>41</v>
      </c>
      <c r="F127" s="83" t="s">
        <v>63</v>
      </c>
      <c r="G127" s="83" t="s">
        <v>829</v>
      </c>
      <c r="H127" s="83" t="s">
        <v>1200</v>
      </c>
      <c r="I127" s="83" t="s">
        <v>1316</v>
      </c>
      <c r="J127" s="83" t="s">
        <v>71</v>
      </c>
      <c r="K127" s="83" t="s">
        <v>670</v>
      </c>
      <c r="L127" s="82">
        <v>30</v>
      </c>
      <c r="M127" s="83" t="s">
        <v>238</v>
      </c>
      <c r="N127" s="94" t="s">
        <v>530</v>
      </c>
      <c r="O127" s="95"/>
      <c r="P127" s="96"/>
      <c r="Q127" s="82"/>
      <c r="R127" s="82" t="s">
        <v>1359</v>
      </c>
      <c r="S127" s="82" t="s">
        <v>1371</v>
      </c>
      <c r="T127" s="97"/>
      <c r="U127" s="82"/>
      <c r="V127" s="82"/>
      <c r="W127" s="82"/>
      <c r="X127" s="98"/>
    </row>
    <row r="128" spans="1:24" ht="75" x14ac:dyDescent="0.25">
      <c r="A128" s="93" t="s">
        <v>26</v>
      </c>
      <c r="B128" s="83" t="s">
        <v>80</v>
      </c>
      <c r="C128" s="83" t="s">
        <v>51</v>
      </c>
      <c r="D128" s="83" t="s">
        <v>966</v>
      </c>
      <c r="E128" s="83" t="s">
        <v>75</v>
      </c>
      <c r="F128" s="83" t="s">
        <v>65</v>
      </c>
      <c r="G128" s="83" t="s">
        <v>1387</v>
      </c>
      <c r="H128" s="83" t="s">
        <v>1218</v>
      </c>
      <c r="I128" s="83" t="s">
        <v>1320</v>
      </c>
      <c r="J128" s="83" t="s">
        <v>71</v>
      </c>
      <c r="K128" s="83" t="s">
        <v>1354</v>
      </c>
      <c r="L128" s="82">
        <v>30</v>
      </c>
      <c r="M128" s="83" t="s">
        <v>248</v>
      </c>
      <c r="N128" s="94" t="s">
        <v>540</v>
      </c>
      <c r="O128" s="95">
        <v>20212050095601</v>
      </c>
      <c r="P128" s="96">
        <v>44442</v>
      </c>
      <c r="Q128" s="82">
        <v>12</v>
      </c>
      <c r="R128" s="82" t="s">
        <v>33</v>
      </c>
      <c r="S128" s="82"/>
      <c r="T128" s="97">
        <v>44442</v>
      </c>
      <c r="U128" s="82" t="s">
        <v>1268</v>
      </c>
      <c r="V128" s="82" t="s">
        <v>1353</v>
      </c>
      <c r="W128" s="82"/>
      <c r="X128" s="98"/>
    </row>
    <row r="129" spans="1:24" ht="75" x14ac:dyDescent="0.25">
      <c r="A129" s="93" t="s">
        <v>26</v>
      </c>
      <c r="B129" s="83" t="s">
        <v>80</v>
      </c>
      <c r="C129" s="83" t="s">
        <v>44</v>
      </c>
      <c r="D129" s="83" t="s">
        <v>1104</v>
      </c>
      <c r="E129" s="83" t="s">
        <v>76</v>
      </c>
      <c r="F129" s="83" t="s">
        <v>64</v>
      </c>
      <c r="G129" s="83" t="s">
        <v>842</v>
      </c>
      <c r="H129" s="83" t="s">
        <v>1381</v>
      </c>
      <c r="I129" s="82" t="s">
        <v>1361</v>
      </c>
      <c r="J129" s="83" t="s">
        <v>71</v>
      </c>
      <c r="K129" s="83" t="s">
        <v>670</v>
      </c>
      <c r="L129" s="82">
        <v>30</v>
      </c>
      <c r="M129" s="83" t="s">
        <v>251</v>
      </c>
      <c r="N129" s="94" t="s">
        <v>543</v>
      </c>
      <c r="O129" s="95"/>
      <c r="P129" s="96"/>
      <c r="Q129" s="82"/>
      <c r="R129" s="82" t="s">
        <v>1390</v>
      </c>
      <c r="S129" s="82" t="s">
        <v>1372</v>
      </c>
      <c r="T129" s="97"/>
      <c r="U129" s="82"/>
      <c r="V129" s="82"/>
      <c r="W129" s="82"/>
      <c r="X129" s="98"/>
    </row>
    <row r="130" spans="1:24" ht="60" x14ac:dyDescent="0.25">
      <c r="A130" s="93" t="s">
        <v>26</v>
      </c>
      <c r="B130" s="83" t="s">
        <v>80</v>
      </c>
      <c r="C130" s="83" t="s">
        <v>45</v>
      </c>
      <c r="D130" s="83" t="s">
        <v>1108</v>
      </c>
      <c r="E130" s="83" t="s">
        <v>41</v>
      </c>
      <c r="F130" s="83" t="s">
        <v>78</v>
      </c>
      <c r="G130" s="83" t="s">
        <v>847</v>
      </c>
      <c r="H130" s="83" t="s">
        <v>1201</v>
      </c>
      <c r="I130" s="83" t="s">
        <v>1318</v>
      </c>
      <c r="J130" s="83" t="s">
        <v>71</v>
      </c>
      <c r="K130" s="83" t="s">
        <v>667</v>
      </c>
      <c r="L130" s="82">
        <v>20</v>
      </c>
      <c r="M130" s="83" t="s">
        <v>256</v>
      </c>
      <c r="N130" s="94" t="s">
        <v>548</v>
      </c>
      <c r="O130" s="95" t="s">
        <v>1373</v>
      </c>
      <c r="P130" s="96">
        <v>44445</v>
      </c>
      <c r="Q130" s="82">
        <v>13</v>
      </c>
      <c r="R130" s="82" t="s">
        <v>1358</v>
      </c>
      <c r="S130" s="82" t="s">
        <v>1374</v>
      </c>
      <c r="T130" s="97"/>
      <c r="U130" s="82"/>
      <c r="V130" s="82"/>
      <c r="W130" s="82"/>
      <c r="X130" s="98"/>
    </row>
    <row r="131" spans="1:24" ht="75" x14ac:dyDescent="0.25">
      <c r="A131" s="93" t="s">
        <v>26</v>
      </c>
      <c r="B131" s="83" t="s">
        <v>80</v>
      </c>
      <c r="C131" s="83" t="s">
        <v>51</v>
      </c>
      <c r="D131" s="83" t="s">
        <v>980</v>
      </c>
      <c r="E131" s="83" t="s">
        <v>75</v>
      </c>
      <c r="F131" s="83" t="s">
        <v>63</v>
      </c>
      <c r="G131" s="83" t="s">
        <v>848</v>
      </c>
      <c r="H131" s="83" t="s">
        <v>1218</v>
      </c>
      <c r="I131" s="83" t="s">
        <v>1320</v>
      </c>
      <c r="J131" s="83" t="s">
        <v>71</v>
      </c>
      <c r="K131" s="83" t="s">
        <v>670</v>
      </c>
      <c r="L131" s="82">
        <v>30</v>
      </c>
      <c r="M131" s="83" t="s">
        <v>257</v>
      </c>
      <c r="N131" s="94" t="s">
        <v>549</v>
      </c>
      <c r="O131" s="95"/>
      <c r="P131" s="96">
        <v>44439</v>
      </c>
      <c r="Q131" s="82">
        <v>8</v>
      </c>
      <c r="R131" s="82" t="s">
        <v>1358</v>
      </c>
      <c r="S131" s="82" t="s">
        <v>1375</v>
      </c>
      <c r="T131" s="97"/>
      <c r="U131" s="82" t="s">
        <v>1363</v>
      </c>
      <c r="V131" s="82" t="s">
        <v>1353</v>
      </c>
      <c r="W131" s="82"/>
      <c r="X131" s="98"/>
    </row>
    <row r="132" spans="1:24" ht="60" x14ac:dyDescent="0.25">
      <c r="A132" s="93" t="s">
        <v>26</v>
      </c>
      <c r="B132" s="83" t="s">
        <v>80</v>
      </c>
      <c r="C132" s="83" t="s">
        <v>45</v>
      </c>
      <c r="D132" s="83" t="s">
        <v>1053</v>
      </c>
      <c r="E132" s="83" t="s">
        <v>75</v>
      </c>
      <c r="F132" s="83" t="s">
        <v>64</v>
      </c>
      <c r="G132" s="83" t="s">
        <v>852</v>
      </c>
      <c r="H132" s="83" t="s">
        <v>1208</v>
      </c>
      <c r="I132" s="83" t="s">
        <v>1316</v>
      </c>
      <c r="J132" s="83" t="s">
        <v>71</v>
      </c>
      <c r="K132" s="83" t="s">
        <v>667</v>
      </c>
      <c r="L132" s="82">
        <v>20</v>
      </c>
      <c r="M132" s="83" t="s">
        <v>261</v>
      </c>
      <c r="N132" s="94" t="s">
        <v>553</v>
      </c>
      <c r="O132" s="95"/>
      <c r="P132" s="96"/>
      <c r="Q132" s="82">
        <v>17</v>
      </c>
      <c r="R132" s="82" t="s">
        <v>1359</v>
      </c>
      <c r="S132" s="82" t="s">
        <v>1376</v>
      </c>
      <c r="T132" s="97"/>
      <c r="U132" s="82"/>
      <c r="V132" s="82"/>
      <c r="W132" s="82"/>
      <c r="X132" s="98"/>
    </row>
    <row r="133" spans="1:24" ht="90" x14ac:dyDescent="0.25">
      <c r="A133" s="93" t="s">
        <v>26</v>
      </c>
      <c r="B133" s="83" t="s">
        <v>1250</v>
      </c>
      <c r="C133" s="83" t="s">
        <v>59</v>
      </c>
      <c r="D133" s="83" t="s">
        <v>1112</v>
      </c>
      <c r="E133" s="83" t="s">
        <v>75</v>
      </c>
      <c r="F133" s="83" t="s">
        <v>77</v>
      </c>
      <c r="G133" s="83" t="s">
        <v>854</v>
      </c>
      <c r="H133" s="83" t="s">
        <v>1218</v>
      </c>
      <c r="I133" s="83" t="s">
        <v>1320</v>
      </c>
      <c r="J133" s="83" t="s">
        <v>71</v>
      </c>
      <c r="K133" s="83" t="s">
        <v>670</v>
      </c>
      <c r="L133" s="82">
        <v>30</v>
      </c>
      <c r="M133" s="83" t="s">
        <v>263</v>
      </c>
      <c r="N133" s="94" t="s">
        <v>555</v>
      </c>
      <c r="O133" s="95">
        <v>20212050095111</v>
      </c>
      <c r="P133" s="96">
        <v>44431</v>
      </c>
      <c r="Q133" s="82">
        <v>2</v>
      </c>
      <c r="R133" s="82" t="s">
        <v>1358</v>
      </c>
      <c r="S133" s="82" t="s">
        <v>1375</v>
      </c>
      <c r="T133" s="97"/>
      <c r="U133" s="82"/>
      <c r="V133" s="82" t="s">
        <v>27</v>
      </c>
      <c r="W133" s="82"/>
      <c r="X133" s="98"/>
    </row>
    <row r="134" spans="1:24" ht="75" x14ac:dyDescent="0.25">
      <c r="A134" s="93" t="s">
        <v>26</v>
      </c>
      <c r="B134" s="83" t="s">
        <v>80</v>
      </c>
      <c r="C134" s="83" t="s">
        <v>53</v>
      </c>
      <c r="D134" s="83" t="s">
        <v>1114</v>
      </c>
      <c r="E134" s="83" t="s">
        <v>75</v>
      </c>
      <c r="F134" s="83" t="s">
        <v>77</v>
      </c>
      <c r="G134" s="83" t="s">
        <v>856</v>
      </c>
      <c r="H134" s="83" t="s">
        <v>1206</v>
      </c>
      <c r="I134" s="83" t="s">
        <v>1320</v>
      </c>
      <c r="J134" s="83" t="s">
        <v>71</v>
      </c>
      <c r="K134" s="83" t="s">
        <v>670</v>
      </c>
      <c r="L134" s="82">
        <v>30</v>
      </c>
      <c r="M134" s="83" t="s">
        <v>265</v>
      </c>
      <c r="N134" s="94" t="s">
        <v>557</v>
      </c>
      <c r="O134" s="95"/>
      <c r="P134" s="96"/>
      <c r="Q134" s="82"/>
      <c r="R134" s="82" t="s">
        <v>1359</v>
      </c>
      <c r="S134" s="82" t="s">
        <v>1377</v>
      </c>
      <c r="T134" s="97"/>
      <c r="U134" s="82"/>
      <c r="V134" s="82"/>
      <c r="W134" s="82"/>
      <c r="X134" s="98"/>
    </row>
    <row r="135" spans="1:24" ht="60" x14ac:dyDescent="0.25">
      <c r="A135" s="93" t="s">
        <v>26</v>
      </c>
      <c r="B135" s="83" t="s">
        <v>80</v>
      </c>
      <c r="C135" s="83" t="s">
        <v>44</v>
      </c>
      <c r="D135" s="83" t="s">
        <v>1115</v>
      </c>
      <c r="E135" s="83" t="s">
        <v>76</v>
      </c>
      <c r="F135" s="83" t="s">
        <v>64</v>
      </c>
      <c r="G135" s="83" t="s">
        <v>857</v>
      </c>
      <c r="H135" s="83" t="s">
        <v>1381</v>
      </c>
      <c r="I135" s="82" t="s">
        <v>1361</v>
      </c>
      <c r="J135" s="83" t="s">
        <v>71</v>
      </c>
      <c r="K135" s="83" t="s">
        <v>670</v>
      </c>
      <c r="L135" s="82">
        <v>30</v>
      </c>
      <c r="M135" s="83" t="s">
        <v>266</v>
      </c>
      <c r="N135" s="94" t="s">
        <v>558</v>
      </c>
      <c r="O135" s="95"/>
      <c r="P135" s="96"/>
      <c r="Q135" s="82"/>
      <c r="R135" s="82" t="s">
        <v>1359</v>
      </c>
      <c r="S135" s="82" t="s">
        <v>1378</v>
      </c>
      <c r="T135" s="97"/>
      <c r="U135" s="82"/>
      <c r="V135" s="82"/>
      <c r="W135" s="82"/>
      <c r="X135" s="98"/>
    </row>
    <row r="136" spans="1:24" ht="90" x14ac:dyDescent="0.25">
      <c r="A136" s="93" t="s">
        <v>26</v>
      </c>
      <c r="B136" s="83" t="s">
        <v>80</v>
      </c>
      <c r="C136" s="83" t="s">
        <v>45</v>
      </c>
      <c r="D136" s="83" t="s">
        <v>1116</v>
      </c>
      <c r="E136" s="83" t="s">
        <v>41</v>
      </c>
      <c r="F136" s="83" t="s">
        <v>65</v>
      </c>
      <c r="G136" s="83" t="s">
        <v>858</v>
      </c>
      <c r="H136" s="83" t="s">
        <v>1218</v>
      </c>
      <c r="I136" s="83" t="s">
        <v>1320</v>
      </c>
      <c r="J136" s="83" t="s">
        <v>71</v>
      </c>
      <c r="K136" s="83" t="s">
        <v>1354</v>
      </c>
      <c r="L136" s="82"/>
      <c r="M136" s="83" t="s">
        <v>267</v>
      </c>
      <c r="N136" s="94" t="s">
        <v>559</v>
      </c>
      <c r="O136" s="95">
        <v>20212050095121</v>
      </c>
      <c r="P136" s="96">
        <v>44431</v>
      </c>
      <c r="Q136" s="82">
        <v>2</v>
      </c>
      <c r="R136" s="82" t="s">
        <v>1358</v>
      </c>
      <c r="S136" s="82" t="s">
        <v>1379</v>
      </c>
      <c r="T136" s="97"/>
      <c r="U136" s="82"/>
      <c r="V136" s="82"/>
      <c r="W136" s="82"/>
      <c r="X136" s="98"/>
    </row>
    <row r="137" spans="1:24" ht="120" x14ac:dyDescent="0.25">
      <c r="A137" s="93" t="s">
        <v>26</v>
      </c>
      <c r="B137" s="83" t="s">
        <v>80</v>
      </c>
      <c r="C137" s="83" t="s">
        <v>51</v>
      </c>
      <c r="D137" s="83" t="s">
        <v>1119</v>
      </c>
      <c r="E137" s="83" t="s">
        <v>75</v>
      </c>
      <c r="F137" s="83" t="s">
        <v>64</v>
      </c>
      <c r="G137" s="83" t="s">
        <v>862</v>
      </c>
      <c r="H137" s="83" t="s">
        <v>1206</v>
      </c>
      <c r="I137" s="83" t="s">
        <v>1320</v>
      </c>
      <c r="J137" s="83" t="s">
        <v>71</v>
      </c>
      <c r="K137" s="83" t="s">
        <v>670</v>
      </c>
      <c r="L137" s="82">
        <v>30</v>
      </c>
      <c r="M137" s="83" t="s">
        <v>272</v>
      </c>
      <c r="N137" s="94" t="s">
        <v>564</v>
      </c>
      <c r="O137" s="95"/>
      <c r="P137" s="96"/>
      <c r="Q137" s="82"/>
      <c r="R137" s="82" t="s">
        <v>1390</v>
      </c>
      <c r="S137" s="82" t="s">
        <v>1377</v>
      </c>
      <c r="T137" s="97"/>
      <c r="U137" s="82"/>
      <c r="V137" s="82"/>
      <c r="W137" s="82"/>
      <c r="X137" s="98"/>
    </row>
    <row r="138" spans="1:24" ht="75.75" thickBot="1" x14ac:dyDescent="0.3">
      <c r="A138" s="108" t="s">
        <v>26</v>
      </c>
      <c r="B138" s="109" t="s">
        <v>80</v>
      </c>
      <c r="C138" s="109" t="s">
        <v>44</v>
      </c>
      <c r="D138" s="109" t="s">
        <v>990</v>
      </c>
      <c r="E138" s="109" t="s">
        <v>41</v>
      </c>
      <c r="F138" s="109" t="s">
        <v>66</v>
      </c>
      <c r="G138" s="109" t="s">
        <v>864</v>
      </c>
      <c r="H138" s="109" t="s">
        <v>1206</v>
      </c>
      <c r="I138" s="109" t="s">
        <v>1320</v>
      </c>
      <c r="J138" s="109" t="s">
        <v>71</v>
      </c>
      <c r="K138" s="109" t="s">
        <v>670</v>
      </c>
      <c r="L138" s="85">
        <v>30</v>
      </c>
      <c r="M138" s="109" t="s">
        <v>274</v>
      </c>
      <c r="N138" s="110" t="s">
        <v>566</v>
      </c>
      <c r="O138" s="111"/>
      <c r="P138" s="112"/>
      <c r="Q138" s="85"/>
      <c r="R138" s="85" t="s">
        <v>1390</v>
      </c>
      <c r="S138" s="85" t="s">
        <v>1380</v>
      </c>
      <c r="T138" s="113"/>
      <c r="U138" s="85"/>
      <c r="V138" s="85"/>
      <c r="W138" s="85"/>
      <c r="X138" s="114"/>
    </row>
    <row r="1046792" spans="22:23" x14ac:dyDescent="0.25">
      <c r="V1046792" s="72" t="s">
        <v>27</v>
      </c>
      <c r="W1046792" s="72" t="s">
        <v>25</v>
      </c>
    </row>
  </sheetData>
  <autoFilter ref="A1:Y138">
    <sortState ref="A2:Y121">
      <sortCondition ref="N1:N121"/>
    </sortState>
  </autoFilter>
  <dataValidations count="10">
    <dataValidation type="list" allowBlank="1" showInputMessage="1" showErrorMessage="1" sqref="E15 E2:E3 E10:E12 E17:E18 E20 E22:E23 E30 E33 E40 E7:E8 E26 E57:E59 E42 E47:E50 E38 E53">
      <formula1>#REF!</formula1>
    </dataValidation>
    <dataValidation type="list" allowBlank="1" showInputMessage="1" showErrorMessage="1" sqref="E92:E94 E79:E83 E71:E74 E64:E66 E68 E85:E86 E90 E96:E98 E104 E88 E101:E102 E76">
      <formula1>$D$2:$D$2</formula1>
    </dataValidation>
    <dataValidation type="list" allowBlank="1" showInputMessage="1" showErrorMessage="1" sqref="E113 E120 E106:E108 E110 E115:E118 E127:E128 E122:E124 E130:E134 E137:E138">
      <formula1>#REF!</formula1>
    </dataValidation>
    <dataValidation type="list" showInputMessage="1" showErrorMessage="1" sqref="I110 J105:J138">
      <formula1>#N/A</formula1>
    </dataValidation>
    <dataValidation type="list" allowBlank="1" showInputMessage="1" showErrorMessage="1" sqref="E105 E114 E121 E129 E135:E136 E111:E112 E119 E125:E126 R105:R110 E109 F105:F138 C105:C110 C112:C138">
      <formula1>#N/A</formula1>
    </dataValidation>
    <dataValidation type="list" allowBlank="1" showInputMessage="1" showErrorMessage="1" sqref="E5:E6 E13:E14 E16 E19 E21 E24:E25 E39 E41 E43:E46 E51:E52 E54:E56 E9 E60:E61 E27:E29 E31:E32 E34:E37">
      <formula1>#REF!</formula1>
    </dataValidation>
    <dataValidation type="list" showInputMessage="1" showErrorMessage="1" sqref="I4 I42 J2:J61">
      <formula1>#REF!</formula1>
    </dataValidation>
    <dataValidation type="list" allowBlank="1" showInputMessage="1" showErrorMessage="1" sqref="R2:R61 R88 R114:R115 R121 R125:R126 R128:R129 R137:R138">
      <formula1>#REF!</formula1>
    </dataValidation>
    <dataValidation type="list" allowBlank="1" showInputMessage="1" showErrorMessage="1" sqref="F2:F61">
      <formula1>#REF!</formula1>
    </dataValidation>
    <dataValidation type="list" allowBlank="1" showInputMessage="1" showErrorMessage="1" sqref="C2:C53 C55:C61">
      <formula1>#REF!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'C:\Users\admin\Downloads\[PQRSD AGOSTO 2021 ALEJANDRA.xlsx]Hoja1'!#REF!</xm:f>
          </x14:formula1>
          <xm:sqref>E67 E77:E78 F62:F104 E95 E62:E63 E69:E70 E75 E89 C63:C90 E99:E100 E103 E87 C92:C104 R62:R87 R89:R104</xm:sqref>
        </x14:dataValidation>
        <x14:dataValidation type="list" showInputMessage="1" showErrorMessage="1">
          <x14:formula1>
            <xm:f>'C:\Users\admin\Downloads\[PQRSD AGOSTO 2021 ALEJANDRA.xlsx]Hoja1'!#REF!</xm:f>
          </x14:formula1>
          <xm:sqref>J62:J104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7037"/>
  <sheetViews>
    <sheetView topLeftCell="F1" zoomScale="90" zoomScaleNormal="90" workbookViewId="0">
      <pane ySplit="1" topLeftCell="A2" activePane="bottomLeft" state="frozen"/>
      <selection activeCell="C1" sqref="C1"/>
      <selection pane="bottomLeft" activeCell="A2" sqref="A2"/>
    </sheetView>
  </sheetViews>
  <sheetFormatPr baseColWidth="10" defaultColWidth="11.42578125" defaultRowHeight="15" x14ac:dyDescent="0.25"/>
  <cols>
    <col min="1" max="1" width="11.42578125" style="34"/>
    <col min="2" max="2" width="15.140625" style="34" customWidth="1"/>
    <col min="3" max="3" width="26.28515625" style="34" customWidth="1"/>
    <col min="4" max="4" width="17.85546875" style="34" customWidth="1"/>
    <col min="5" max="5" width="19.7109375" style="34" bestFit="1" customWidth="1"/>
    <col min="6" max="6" width="22.85546875" style="34" bestFit="1" customWidth="1"/>
    <col min="7" max="7" width="29.7109375" style="34" customWidth="1"/>
    <col min="8" max="8" width="22" style="34" customWidth="1"/>
    <col min="9" max="9" width="18.85546875" style="34" customWidth="1"/>
    <col min="10" max="10" width="18.5703125" style="34" customWidth="1"/>
    <col min="11" max="11" width="16.5703125" style="34" customWidth="1"/>
    <col min="12" max="12" width="11.42578125" style="34"/>
    <col min="13" max="13" width="20" style="48" bestFit="1" customWidth="1"/>
    <col min="14" max="14" width="11.42578125" style="47"/>
    <col min="15" max="15" width="21.85546875" style="45" bestFit="1" customWidth="1"/>
    <col min="16" max="16" width="11.42578125" style="46"/>
    <col min="17" max="17" width="11.42578125" style="34"/>
    <col min="18" max="18" width="15.28515625" style="34" customWidth="1"/>
    <col min="19" max="19" width="31.28515625" style="34" customWidth="1"/>
    <col min="20" max="20" width="25.140625" style="47" customWidth="1"/>
    <col min="21" max="21" width="19" style="34" customWidth="1"/>
    <col min="22" max="22" width="15.140625" style="34" customWidth="1"/>
    <col min="23" max="23" width="14.7109375" style="34" customWidth="1"/>
    <col min="24" max="24" width="27.7109375" style="34" customWidth="1"/>
    <col min="25" max="25" width="25.85546875" style="34" bestFit="1" customWidth="1"/>
    <col min="26" max="16384" width="11.42578125" style="34"/>
  </cols>
  <sheetData>
    <row r="1" spans="1:25" s="26" customFormat="1" ht="60" x14ac:dyDescent="0.25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8" t="s">
        <v>11</v>
      </c>
      <c r="M1" s="19" t="s">
        <v>12</v>
      </c>
      <c r="N1" s="20" t="s">
        <v>13</v>
      </c>
      <c r="O1" s="21" t="s">
        <v>14</v>
      </c>
      <c r="P1" s="22" t="s">
        <v>15</v>
      </c>
      <c r="Q1" s="17" t="s">
        <v>16</v>
      </c>
      <c r="R1" s="17" t="s">
        <v>17</v>
      </c>
      <c r="S1" s="17" t="s">
        <v>18</v>
      </c>
      <c r="T1" s="23" t="s">
        <v>19</v>
      </c>
      <c r="U1" s="17" t="s">
        <v>20</v>
      </c>
      <c r="V1" s="17" t="s">
        <v>21</v>
      </c>
      <c r="W1" s="17" t="s">
        <v>22</v>
      </c>
      <c r="X1" s="24" t="s">
        <v>23</v>
      </c>
      <c r="Y1" s="25"/>
    </row>
    <row r="2" spans="1:25" ht="30" x14ac:dyDescent="0.25">
      <c r="A2" s="27" t="s">
        <v>24</v>
      </c>
      <c r="B2" s="28" t="s">
        <v>73</v>
      </c>
      <c r="C2" s="28"/>
      <c r="D2" s="49" t="s">
        <v>956</v>
      </c>
      <c r="E2" s="28"/>
      <c r="F2" s="28"/>
      <c r="G2" s="49" t="s">
        <v>677</v>
      </c>
      <c r="H2" s="49"/>
      <c r="I2" s="28"/>
      <c r="J2" s="28"/>
      <c r="K2" s="49" t="s">
        <v>666</v>
      </c>
      <c r="L2" s="28"/>
      <c r="M2" s="49" t="s">
        <v>82</v>
      </c>
      <c r="N2" s="78" t="s">
        <v>374</v>
      </c>
      <c r="O2" s="29"/>
      <c r="P2" s="30"/>
      <c r="Q2" s="28"/>
      <c r="R2" s="28"/>
      <c r="S2" s="28"/>
      <c r="T2" s="31"/>
      <c r="U2" s="28"/>
      <c r="V2" s="28"/>
      <c r="W2" s="28"/>
      <c r="X2" s="32"/>
      <c r="Y2" s="33"/>
    </row>
    <row r="3" spans="1:25" ht="60" x14ac:dyDescent="0.25">
      <c r="A3" s="27" t="s">
        <v>24</v>
      </c>
      <c r="B3" s="28" t="s">
        <v>80</v>
      </c>
      <c r="C3" s="28"/>
      <c r="D3" s="49" t="s">
        <v>957</v>
      </c>
      <c r="E3" s="28" t="s">
        <v>75</v>
      </c>
      <c r="F3" s="28"/>
      <c r="G3" s="49" t="s">
        <v>678</v>
      </c>
      <c r="H3" s="49" t="s">
        <v>1199</v>
      </c>
      <c r="I3" s="28"/>
      <c r="J3" s="28"/>
      <c r="K3" s="49" t="s">
        <v>666</v>
      </c>
      <c r="L3" s="28"/>
      <c r="M3" s="49" t="s">
        <v>83</v>
      </c>
      <c r="N3" s="78" t="s">
        <v>375</v>
      </c>
      <c r="O3" s="29"/>
      <c r="P3" s="30"/>
      <c r="Q3" s="28"/>
      <c r="R3" s="28"/>
      <c r="S3" s="28"/>
      <c r="T3" s="31"/>
      <c r="U3" s="28"/>
      <c r="V3" s="28"/>
      <c r="W3" s="28"/>
      <c r="X3" s="32"/>
      <c r="Y3" s="33"/>
    </row>
    <row r="4" spans="1:25" ht="60" x14ac:dyDescent="0.25">
      <c r="A4" s="27" t="s">
        <v>24</v>
      </c>
      <c r="B4" s="28" t="s">
        <v>80</v>
      </c>
      <c r="C4" s="28"/>
      <c r="D4" s="49" t="s">
        <v>958</v>
      </c>
      <c r="E4" s="28" t="s">
        <v>75</v>
      </c>
      <c r="F4" s="28"/>
      <c r="G4" s="49" t="s">
        <v>679</v>
      </c>
      <c r="H4" s="49" t="s">
        <v>1199</v>
      </c>
      <c r="I4" s="28"/>
      <c r="J4" s="28"/>
      <c r="K4" s="49" t="s">
        <v>666</v>
      </c>
      <c r="L4" s="28"/>
      <c r="M4" s="49" t="s">
        <v>84</v>
      </c>
      <c r="N4" s="78" t="s">
        <v>376</v>
      </c>
      <c r="O4" s="29"/>
      <c r="P4" s="30"/>
      <c r="Q4" s="28"/>
      <c r="R4" s="28"/>
      <c r="S4" s="28"/>
      <c r="T4" s="31"/>
      <c r="U4" s="28"/>
      <c r="V4" s="28"/>
      <c r="W4" s="28"/>
      <c r="X4" s="32"/>
      <c r="Y4" s="33"/>
    </row>
    <row r="5" spans="1:25" ht="75" x14ac:dyDescent="0.25">
      <c r="A5" s="27" t="s">
        <v>24</v>
      </c>
      <c r="B5" s="28" t="s">
        <v>80</v>
      </c>
      <c r="C5" s="28"/>
      <c r="D5" s="49" t="s">
        <v>959</v>
      </c>
      <c r="E5" s="28" t="s">
        <v>75</v>
      </c>
      <c r="F5" s="28"/>
      <c r="G5" s="49" t="s">
        <v>680</v>
      </c>
      <c r="H5" s="49" t="s">
        <v>1199</v>
      </c>
      <c r="I5" s="28"/>
      <c r="J5" s="28"/>
      <c r="K5" s="49" t="s">
        <v>666</v>
      </c>
      <c r="L5" s="28"/>
      <c r="M5" s="49" t="s">
        <v>85</v>
      </c>
      <c r="N5" s="78" t="s">
        <v>377</v>
      </c>
      <c r="O5" s="29"/>
      <c r="P5" s="35"/>
      <c r="Q5" s="28"/>
      <c r="R5" s="28"/>
      <c r="S5" s="28"/>
      <c r="T5" s="36"/>
      <c r="U5" s="28"/>
      <c r="V5" s="28"/>
      <c r="W5" s="28"/>
      <c r="X5" s="32"/>
      <c r="Y5" s="33"/>
    </row>
    <row r="6" spans="1:25" ht="75" x14ac:dyDescent="0.25">
      <c r="A6" s="27" t="s">
        <v>24</v>
      </c>
      <c r="B6" s="28" t="s">
        <v>80</v>
      </c>
      <c r="C6" s="28"/>
      <c r="D6" s="49" t="s">
        <v>960</v>
      </c>
      <c r="E6" s="28" t="s">
        <v>75</v>
      </c>
      <c r="F6" s="28"/>
      <c r="G6" s="49" t="s">
        <v>681</v>
      </c>
      <c r="H6" s="49" t="s">
        <v>1199</v>
      </c>
      <c r="I6" s="28"/>
      <c r="J6" s="28"/>
      <c r="K6" s="49" t="s">
        <v>666</v>
      </c>
      <c r="L6" s="28"/>
      <c r="M6" s="49" t="s">
        <v>86</v>
      </c>
      <c r="N6" s="78" t="s">
        <v>378</v>
      </c>
      <c r="O6" s="29"/>
      <c r="P6" s="35"/>
      <c r="Q6" s="28"/>
      <c r="R6" s="28"/>
      <c r="S6" s="28"/>
      <c r="T6" s="31"/>
      <c r="U6" s="28"/>
      <c r="V6" s="28"/>
      <c r="W6" s="28"/>
      <c r="X6" s="32"/>
      <c r="Y6" s="33"/>
    </row>
    <row r="7" spans="1:25" ht="45" x14ac:dyDescent="0.25">
      <c r="A7" s="27" t="s">
        <v>24</v>
      </c>
      <c r="B7" s="28" t="s">
        <v>80</v>
      </c>
      <c r="C7" s="28"/>
      <c r="D7" s="49" t="s">
        <v>961</v>
      </c>
      <c r="E7" s="28"/>
      <c r="F7" s="28"/>
      <c r="G7" s="49" t="s">
        <v>682</v>
      </c>
      <c r="H7" s="49" t="s">
        <v>1228</v>
      </c>
      <c r="I7" s="28"/>
      <c r="J7" s="28"/>
      <c r="K7" s="49" t="s">
        <v>667</v>
      </c>
      <c r="L7" s="28"/>
      <c r="M7" s="49" t="s">
        <v>87</v>
      </c>
      <c r="N7" s="78" t="s">
        <v>379</v>
      </c>
      <c r="O7" s="29"/>
      <c r="P7" s="30"/>
      <c r="Q7" s="28"/>
      <c r="R7" s="28"/>
      <c r="S7" s="28"/>
      <c r="T7" s="31"/>
      <c r="U7" s="28"/>
      <c r="V7" s="28"/>
      <c r="W7" s="28"/>
      <c r="X7" s="32"/>
      <c r="Y7" s="33"/>
    </row>
    <row r="8" spans="1:25" ht="75" x14ac:dyDescent="0.25">
      <c r="A8" s="27" t="s">
        <v>24</v>
      </c>
      <c r="B8" s="28" t="s">
        <v>80</v>
      </c>
      <c r="C8" s="28"/>
      <c r="D8" s="49" t="s">
        <v>962</v>
      </c>
      <c r="E8" s="28" t="s">
        <v>75</v>
      </c>
      <c r="F8" s="28"/>
      <c r="G8" s="49" t="s">
        <v>683</v>
      </c>
      <c r="H8" s="49" t="s">
        <v>1229</v>
      </c>
      <c r="I8" s="28"/>
      <c r="J8" s="28"/>
      <c r="K8" s="49" t="s">
        <v>666</v>
      </c>
      <c r="L8" s="28"/>
      <c r="M8" s="49" t="s">
        <v>88</v>
      </c>
      <c r="N8" s="78" t="s">
        <v>380</v>
      </c>
      <c r="O8" s="29"/>
      <c r="P8" s="35"/>
      <c r="Q8" s="28"/>
      <c r="R8" s="28"/>
      <c r="S8" s="28"/>
      <c r="T8" s="31"/>
      <c r="U8" s="28"/>
      <c r="V8" s="28"/>
      <c r="W8" s="28"/>
      <c r="X8" s="32"/>
      <c r="Y8" s="33"/>
    </row>
    <row r="9" spans="1:25" ht="45" x14ac:dyDescent="0.25">
      <c r="A9" s="27" t="s">
        <v>24</v>
      </c>
      <c r="B9" s="28" t="s">
        <v>80</v>
      </c>
      <c r="C9" s="28"/>
      <c r="D9" s="49" t="s">
        <v>963</v>
      </c>
      <c r="E9" s="28"/>
      <c r="F9" s="28"/>
      <c r="G9" s="49" t="s">
        <v>684</v>
      </c>
      <c r="H9" s="49" t="s">
        <v>1230</v>
      </c>
      <c r="I9" s="28"/>
      <c r="J9" s="28"/>
      <c r="K9" s="49" t="s">
        <v>668</v>
      </c>
      <c r="L9" s="28"/>
      <c r="M9" s="49" t="s">
        <v>89</v>
      </c>
      <c r="N9" s="78" t="s">
        <v>381</v>
      </c>
      <c r="O9" s="29"/>
      <c r="P9" s="30"/>
      <c r="Q9" s="28"/>
      <c r="R9" s="28"/>
      <c r="S9" s="28"/>
      <c r="T9" s="31"/>
      <c r="U9" s="28"/>
      <c r="V9" s="28"/>
      <c r="W9" s="28"/>
      <c r="X9" s="32"/>
      <c r="Y9" s="33"/>
    </row>
    <row r="10" spans="1:25" ht="45" x14ac:dyDescent="0.25">
      <c r="A10" s="52" t="s">
        <v>1248</v>
      </c>
      <c r="B10" s="28" t="s">
        <v>1250</v>
      </c>
      <c r="C10" s="28"/>
      <c r="D10" s="49" t="s">
        <v>964</v>
      </c>
      <c r="E10" s="28"/>
      <c r="F10" s="28"/>
      <c r="G10" s="49" t="s">
        <v>685</v>
      </c>
      <c r="H10" s="49" t="s">
        <v>1200</v>
      </c>
      <c r="I10" s="28"/>
      <c r="J10" s="28"/>
      <c r="K10" s="49" t="s">
        <v>669</v>
      </c>
      <c r="L10" s="28"/>
      <c r="M10" s="49" t="s">
        <v>90</v>
      </c>
      <c r="N10" s="78" t="s">
        <v>382</v>
      </c>
      <c r="O10" s="29"/>
      <c r="P10" s="30"/>
      <c r="Q10" s="28"/>
      <c r="R10" s="28"/>
      <c r="S10" s="28"/>
      <c r="T10" s="31"/>
      <c r="U10" s="28"/>
      <c r="V10" s="28"/>
      <c r="W10" s="28"/>
      <c r="X10" s="32"/>
      <c r="Y10" s="33"/>
    </row>
    <row r="11" spans="1:25" ht="75" x14ac:dyDescent="0.25">
      <c r="A11" s="27" t="s">
        <v>24</v>
      </c>
      <c r="B11" s="28" t="s">
        <v>80</v>
      </c>
      <c r="C11" s="28"/>
      <c r="D11" s="49" t="s">
        <v>965</v>
      </c>
      <c r="E11" s="28" t="s">
        <v>75</v>
      </c>
      <c r="F11" s="28"/>
      <c r="G11" s="49" t="s">
        <v>686</v>
      </c>
      <c r="H11" s="49" t="s">
        <v>1201</v>
      </c>
      <c r="I11" s="28"/>
      <c r="J11" s="28"/>
      <c r="K11" s="49" t="s">
        <v>670</v>
      </c>
      <c r="L11" s="28"/>
      <c r="M11" s="49" t="s">
        <v>91</v>
      </c>
      <c r="N11" s="78" t="s">
        <v>383</v>
      </c>
      <c r="O11" s="29"/>
      <c r="P11" s="30"/>
      <c r="Q11" s="28"/>
      <c r="R11" s="28"/>
      <c r="S11" s="28"/>
      <c r="T11" s="31"/>
      <c r="U11" s="28"/>
      <c r="V11" s="28"/>
      <c r="W11" s="28"/>
      <c r="X11" s="32"/>
      <c r="Y11" s="33"/>
    </row>
    <row r="12" spans="1:25" ht="60" x14ac:dyDescent="0.25">
      <c r="A12" s="27" t="s">
        <v>24</v>
      </c>
      <c r="B12" s="28" t="s">
        <v>80</v>
      </c>
      <c r="C12" s="28"/>
      <c r="D12" s="49" t="s">
        <v>966</v>
      </c>
      <c r="E12" s="28" t="s">
        <v>75</v>
      </c>
      <c r="F12" s="28"/>
      <c r="G12" s="49" t="s">
        <v>687</v>
      </c>
      <c r="H12" s="49" t="s">
        <v>1231</v>
      </c>
      <c r="I12" s="28"/>
      <c r="J12" s="28"/>
      <c r="K12" s="49" t="s">
        <v>670</v>
      </c>
      <c r="L12" s="28"/>
      <c r="M12" s="49" t="s">
        <v>92</v>
      </c>
      <c r="N12" s="78" t="s">
        <v>384</v>
      </c>
      <c r="O12" s="29"/>
      <c r="P12" s="30"/>
      <c r="Q12" s="28"/>
      <c r="R12" s="28"/>
      <c r="S12" s="28"/>
      <c r="T12" s="31"/>
      <c r="U12" s="28"/>
      <c r="V12" s="28"/>
      <c r="W12" s="28"/>
      <c r="X12" s="32"/>
      <c r="Y12" s="33"/>
    </row>
    <row r="13" spans="1:25" ht="87" customHeight="1" x14ac:dyDescent="0.25">
      <c r="A13" s="27" t="s">
        <v>24</v>
      </c>
      <c r="B13" s="28" t="s">
        <v>80</v>
      </c>
      <c r="C13" s="28"/>
      <c r="D13" s="49" t="s">
        <v>967</v>
      </c>
      <c r="E13" s="28" t="s">
        <v>75</v>
      </c>
      <c r="F13" s="28"/>
      <c r="G13" s="49" t="s">
        <v>688</v>
      </c>
      <c r="H13" s="49" t="s">
        <v>1202</v>
      </c>
      <c r="I13" s="28"/>
      <c r="J13" s="28"/>
      <c r="K13" s="49" t="s">
        <v>667</v>
      </c>
      <c r="L13" s="28"/>
      <c r="M13" s="49" t="s">
        <v>93</v>
      </c>
      <c r="N13" s="78" t="s">
        <v>385</v>
      </c>
      <c r="O13" s="29"/>
      <c r="P13" s="30"/>
      <c r="Q13" s="28"/>
      <c r="R13" s="28"/>
      <c r="S13" s="28"/>
      <c r="T13" s="31"/>
      <c r="U13" s="28"/>
      <c r="V13" s="28"/>
      <c r="W13" s="28"/>
      <c r="X13" s="32"/>
      <c r="Y13" s="33"/>
    </row>
    <row r="14" spans="1:25" ht="60" x14ac:dyDescent="0.25">
      <c r="A14" s="27" t="s">
        <v>24</v>
      </c>
      <c r="B14" s="28" t="s">
        <v>80</v>
      </c>
      <c r="C14" s="28"/>
      <c r="D14" s="49" t="s">
        <v>968</v>
      </c>
      <c r="E14" s="28" t="s">
        <v>75</v>
      </c>
      <c r="F14" s="28"/>
      <c r="G14" s="49" t="s">
        <v>689</v>
      </c>
      <c r="H14" s="49" t="s">
        <v>1232</v>
      </c>
      <c r="I14" s="28"/>
      <c r="J14" s="28"/>
      <c r="K14" s="49" t="s">
        <v>666</v>
      </c>
      <c r="L14" s="28"/>
      <c r="M14" s="49" t="s">
        <v>94</v>
      </c>
      <c r="N14" s="78" t="s">
        <v>386</v>
      </c>
      <c r="O14" s="29"/>
      <c r="P14" s="30"/>
      <c r="Q14" s="28"/>
      <c r="R14" s="28"/>
      <c r="S14" s="28"/>
      <c r="T14" s="31"/>
      <c r="U14" s="28"/>
      <c r="V14" s="28"/>
      <c r="W14" s="28"/>
      <c r="X14" s="32"/>
      <c r="Y14" s="33"/>
    </row>
    <row r="15" spans="1:25" ht="60" x14ac:dyDescent="0.25">
      <c r="A15" s="27" t="s">
        <v>24</v>
      </c>
      <c r="B15" s="28" t="s">
        <v>80</v>
      </c>
      <c r="C15" s="28"/>
      <c r="D15" s="49" t="s">
        <v>958</v>
      </c>
      <c r="E15" s="28" t="s">
        <v>75</v>
      </c>
      <c r="F15" s="28"/>
      <c r="G15" s="49" t="s">
        <v>690</v>
      </c>
      <c r="H15" s="49" t="s">
        <v>1233</v>
      </c>
      <c r="I15" s="28"/>
      <c r="J15" s="28"/>
      <c r="K15" s="49" t="s">
        <v>671</v>
      </c>
      <c r="L15" s="28"/>
      <c r="M15" s="49" t="s">
        <v>95</v>
      </c>
      <c r="N15" s="78" t="s">
        <v>387</v>
      </c>
      <c r="O15" s="29"/>
      <c r="P15" s="30"/>
      <c r="Q15" s="28"/>
      <c r="R15" s="28"/>
      <c r="S15" s="28"/>
      <c r="T15" s="31"/>
      <c r="U15" s="28"/>
      <c r="V15" s="28"/>
      <c r="W15" s="28"/>
      <c r="X15" s="32"/>
      <c r="Y15" s="33"/>
    </row>
    <row r="16" spans="1:25" ht="75" x14ac:dyDescent="0.25">
      <c r="A16" s="27" t="s">
        <v>24</v>
      </c>
      <c r="B16" s="28" t="s">
        <v>80</v>
      </c>
      <c r="C16" s="28"/>
      <c r="D16" s="49" t="s">
        <v>969</v>
      </c>
      <c r="E16" s="28"/>
      <c r="F16" s="28"/>
      <c r="G16" s="49" t="s">
        <v>691</v>
      </c>
      <c r="H16" s="49" t="s">
        <v>1203</v>
      </c>
      <c r="I16" s="28"/>
      <c r="J16" s="28"/>
      <c r="K16" s="49" t="s">
        <v>667</v>
      </c>
      <c r="L16" s="28"/>
      <c r="M16" s="49" t="s">
        <v>96</v>
      </c>
      <c r="N16" s="78" t="s">
        <v>388</v>
      </c>
      <c r="O16" s="29"/>
      <c r="P16" s="30"/>
      <c r="Q16" s="28"/>
      <c r="R16" s="28"/>
      <c r="S16" s="28"/>
      <c r="T16" s="31"/>
      <c r="U16" s="28"/>
      <c r="V16" s="28"/>
      <c r="W16" s="28"/>
      <c r="X16" s="32"/>
      <c r="Y16" s="33"/>
    </row>
    <row r="17" spans="1:25" ht="60" x14ac:dyDescent="0.25">
      <c r="A17" s="27" t="s">
        <v>24</v>
      </c>
      <c r="B17" s="28" t="s">
        <v>80</v>
      </c>
      <c r="C17" s="28"/>
      <c r="D17" s="49" t="s">
        <v>970</v>
      </c>
      <c r="E17" s="28" t="s">
        <v>75</v>
      </c>
      <c r="F17" s="28"/>
      <c r="G17" s="49" t="s">
        <v>692</v>
      </c>
      <c r="H17" s="49" t="s">
        <v>1202</v>
      </c>
      <c r="I17" s="28"/>
      <c r="J17" s="28"/>
      <c r="K17" s="49" t="s">
        <v>666</v>
      </c>
      <c r="L17" s="28"/>
      <c r="M17" s="49" t="s">
        <v>97</v>
      </c>
      <c r="N17" s="78" t="s">
        <v>389</v>
      </c>
      <c r="O17" s="29"/>
      <c r="P17" s="30"/>
      <c r="Q17" s="28"/>
      <c r="R17" s="28"/>
      <c r="S17" s="28"/>
      <c r="T17" s="31"/>
      <c r="U17" s="28"/>
      <c r="V17" s="28"/>
      <c r="W17" s="28"/>
      <c r="X17" s="32"/>
      <c r="Y17" s="33"/>
    </row>
    <row r="18" spans="1:25" ht="210" x14ac:dyDescent="0.25">
      <c r="A18" s="27" t="s">
        <v>24</v>
      </c>
      <c r="B18" s="28" t="s">
        <v>80</v>
      </c>
      <c r="C18" s="28"/>
      <c r="D18" s="49" t="s">
        <v>971</v>
      </c>
      <c r="E18" s="28"/>
      <c r="F18" s="28"/>
      <c r="G18" s="49" t="s">
        <v>693</v>
      </c>
      <c r="H18" s="49" t="s">
        <v>1204</v>
      </c>
      <c r="I18" s="28"/>
      <c r="J18" s="28"/>
      <c r="K18" s="49" t="s">
        <v>670</v>
      </c>
      <c r="L18" s="28"/>
      <c r="M18" s="49" t="s">
        <v>98</v>
      </c>
      <c r="N18" s="78" t="s">
        <v>390</v>
      </c>
      <c r="O18" s="29"/>
      <c r="P18" s="30"/>
      <c r="Q18" s="28"/>
      <c r="R18" s="28"/>
      <c r="S18" s="28"/>
      <c r="T18" s="31"/>
      <c r="U18" s="28"/>
      <c r="V18" s="28"/>
      <c r="W18" s="28"/>
      <c r="X18" s="32"/>
      <c r="Y18" s="33"/>
    </row>
    <row r="19" spans="1:25" ht="60" x14ac:dyDescent="0.25">
      <c r="A19" s="27" t="s">
        <v>24</v>
      </c>
      <c r="B19" s="28" t="s">
        <v>80</v>
      </c>
      <c r="C19" s="28"/>
      <c r="D19" s="49" t="s">
        <v>972</v>
      </c>
      <c r="E19" s="28" t="s">
        <v>75</v>
      </c>
      <c r="F19" s="28"/>
      <c r="G19" s="49" t="s">
        <v>694</v>
      </c>
      <c r="H19" s="49" t="s">
        <v>1205</v>
      </c>
      <c r="I19" s="28"/>
      <c r="J19" s="28"/>
      <c r="K19" s="49" t="s">
        <v>666</v>
      </c>
      <c r="L19" s="28"/>
      <c r="M19" s="49" t="s">
        <v>99</v>
      </c>
      <c r="N19" s="78" t="s">
        <v>391</v>
      </c>
      <c r="O19" s="29"/>
      <c r="P19" s="30"/>
      <c r="Q19" s="28"/>
      <c r="R19" s="28"/>
      <c r="S19" s="28"/>
      <c r="T19" s="31"/>
      <c r="U19" s="28"/>
      <c r="V19" s="28"/>
      <c r="W19" s="28"/>
      <c r="X19" s="32"/>
      <c r="Y19" s="33"/>
    </row>
    <row r="20" spans="1:25" ht="60" x14ac:dyDescent="0.25">
      <c r="A20" s="27" t="s">
        <v>24</v>
      </c>
      <c r="B20" s="28" t="s">
        <v>80</v>
      </c>
      <c r="C20" s="28"/>
      <c r="D20" s="49" t="s">
        <v>973</v>
      </c>
      <c r="E20" s="28" t="s">
        <v>75</v>
      </c>
      <c r="F20" s="28"/>
      <c r="G20" s="49" t="s">
        <v>695</v>
      </c>
      <c r="H20" s="49" t="s">
        <v>1206</v>
      </c>
      <c r="I20" s="28"/>
      <c r="J20" s="28"/>
      <c r="K20" s="49" t="s">
        <v>667</v>
      </c>
      <c r="L20" s="28"/>
      <c r="M20" s="49" t="s">
        <v>100</v>
      </c>
      <c r="N20" s="78" t="s">
        <v>392</v>
      </c>
      <c r="O20" s="29"/>
      <c r="P20" s="30"/>
      <c r="Q20" s="28"/>
      <c r="R20" s="28"/>
      <c r="S20" s="28"/>
      <c r="T20" s="31"/>
      <c r="U20" s="28"/>
      <c r="V20" s="28"/>
      <c r="W20" s="28"/>
      <c r="X20" s="32"/>
      <c r="Y20" s="33"/>
    </row>
    <row r="21" spans="1:25" ht="75" x14ac:dyDescent="0.25">
      <c r="A21" s="27" t="s">
        <v>24</v>
      </c>
      <c r="B21" s="28" t="s">
        <v>80</v>
      </c>
      <c r="C21" s="28"/>
      <c r="D21" s="49" t="s">
        <v>974</v>
      </c>
      <c r="E21" s="28" t="s">
        <v>75</v>
      </c>
      <c r="F21" s="28"/>
      <c r="G21" s="49" t="s">
        <v>696</v>
      </c>
      <c r="H21" s="49" t="s">
        <v>1234</v>
      </c>
      <c r="I21" s="28"/>
      <c r="J21" s="28"/>
      <c r="K21" s="49" t="s">
        <v>666</v>
      </c>
      <c r="L21" s="28"/>
      <c r="M21" s="49" t="s">
        <v>101</v>
      </c>
      <c r="N21" s="78" t="s">
        <v>393</v>
      </c>
      <c r="O21" s="29"/>
      <c r="P21" s="30"/>
      <c r="Q21" s="28"/>
      <c r="R21" s="28"/>
      <c r="S21" s="28"/>
      <c r="T21" s="31"/>
      <c r="U21" s="28"/>
      <c r="V21" s="28"/>
      <c r="W21" s="28"/>
      <c r="X21" s="32"/>
      <c r="Y21" s="33"/>
    </row>
    <row r="22" spans="1:25" ht="45" x14ac:dyDescent="0.25">
      <c r="A22" s="27" t="s">
        <v>24</v>
      </c>
      <c r="B22" s="28" t="s">
        <v>80</v>
      </c>
      <c r="C22" s="28"/>
      <c r="D22" s="49" t="s">
        <v>975</v>
      </c>
      <c r="E22" s="28"/>
      <c r="F22" s="28"/>
      <c r="G22" s="49" t="s">
        <v>697</v>
      </c>
      <c r="H22" s="49" t="s">
        <v>1234</v>
      </c>
      <c r="I22" s="28"/>
      <c r="J22" s="28"/>
      <c r="K22" s="49" t="s">
        <v>667</v>
      </c>
      <c r="L22" s="28"/>
      <c r="M22" s="49" t="s">
        <v>102</v>
      </c>
      <c r="N22" s="78" t="s">
        <v>394</v>
      </c>
      <c r="O22" s="29"/>
      <c r="P22" s="30"/>
      <c r="Q22" s="28"/>
      <c r="R22" s="28"/>
      <c r="S22" s="28"/>
      <c r="T22" s="31"/>
      <c r="U22" s="28"/>
      <c r="V22" s="28"/>
      <c r="W22" s="28"/>
      <c r="X22" s="32"/>
      <c r="Y22" s="33"/>
    </row>
    <row r="23" spans="1:25" ht="45" x14ac:dyDescent="0.25">
      <c r="A23" s="27" t="s">
        <v>24</v>
      </c>
      <c r="B23" s="28" t="s">
        <v>80</v>
      </c>
      <c r="C23" s="28"/>
      <c r="D23" s="49" t="s">
        <v>976</v>
      </c>
      <c r="E23" s="28"/>
      <c r="F23" s="28"/>
      <c r="G23" s="49" t="s">
        <v>698</v>
      </c>
      <c r="H23" s="49" t="s">
        <v>1237</v>
      </c>
      <c r="I23" s="28"/>
      <c r="J23" s="28"/>
      <c r="K23" s="49" t="s">
        <v>666</v>
      </c>
      <c r="L23" s="28"/>
      <c r="M23" s="49" t="s">
        <v>103</v>
      </c>
      <c r="N23" s="78" t="s">
        <v>395</v>
      </c>
      <c r="O23" s="29"/>
      <c r="P23" s="30"/>
      <c r="Q23" s="28"/>
      <c r="R23" s="28"/>
      <c r="S23" s="28"/>
      <c r="T23" s="31"/>
      <c r="U23" s="28"/>
      <c r="V23" s="28"/>
      <c r="W23" s="28"/>
      <c r="X23" s="32"/>
      <c r="Y23" s="33"/>
    </row>
    <row r="24" spans="1:25" ht="45" x14ac:dyDescent="0.25">
      <c r="A24" s="27" t="s">
        <v>24</v>
      </c>
      <c r="B24" s="28" t="s">
        <v>80</v>
      </c>
      <c r="C24" s="28"/>
      <c r="D24" s="49" t="s">
        <v>977</v>
      </c>
      <c r="E24" s="28"/>
      <c r="F24" s="28"/>
      <c r="G24" s="49" t="s">
        <v>699</v>
      </c>
      <c r="H24" s="49"/>
      <c r="I24" s="28"/>
      <c r="J24" s="28"/>
      <c r="K24" s="49" t="s">
        <v>666</v>
      </c>
      <c r="L24" s="28"/>
      <c r="M24" s="49" t="s">
        <v>104</v>
      </c>
      <c r="N24" s="78" t="s">
        <v>396</v>
      </c>
      <c r="O24" s="29"/>
      <c r="P24" s="30"/>
      <c r="Q24" s="28"/>
      <c r="R24" s="28"/>
      <c r="S24" s="28"/>
      <c r="T24" s="31"/>
      <c r="U24" s="28"/>
      <c r="V24" s="28"/>
      <c r="W24" s="28"/>
      <c r="X24" s="32"/>
      <c r="Y24" s="33"/>
    </row>
    <row r="25" spans="1:25" ht="60" x14ac:dyDescent="0.25">
      <c r="A25" s="27" t="s">
        <v>24</v>
      </c>
      <c r="B25" s="28" t="s">
        <v>80</v>
      </c>
      <c r="C25" s="28"/>
      <c r="D25" s="49" t="s">
        <v>978</v>
      </c>
      <c r="E25" s="28" t="s">
        <v>75</v>
      </c>
      <c r="F25" s="28"/>
      <c r="G25" s="49" t="s">
        <v>700</v>
      </c>
      <c r="H25" s="49" t="s">
        <v>1234</v>
      </c>
      <c r="I25" s="28"/>
      <c r="J25" s="28"/>
      <c r="K25" s="49" t="s">
        <v>666</v>
      </c>
      <c r="L25" s="28"/>
      <c r="M25" s="49" t="s">
        <v>105</v>
      </c>
      <c r="N25" s="78" t="s">
        <v>397</v>
      </c>
      <c r="O25" s="29"/>
      <c r="P25" s="30"/>
      <c r="Q25" s="28"/>
      <c r="R25" s="28"/>
      <c r="S25" s="28"/>
      <c r="T25" s="31"/>
      <c r="U25" s="28"/>
      <c r="V25" s="28"/>
      <c r="W25" s="28"/>
      <c r="X25" s="32"/>
      <c r="Y25" s="33"/>
    </row>
    <row r="26" spans="1:25" ht="45" x14ac:dyDescent="0.25">
      <c r="A26" s="27" t="s">
        <v>24</v>
      </c>
      <c r="B26" s="28" t="s">
        <v>80</v>
      </c>
      <c r="C26" s="28"/>
      <c r="D26" s="49" t="s">
        <v>979</v>
      </c>
      <c r="E26" s="28"/>
      <c r="F26" s="28"/>
      <c r="G26" s="49" t="s">
        <v>701</v>
      </c>
      <c r="H26" s="49" t="s">
        <v>1206</v>
      </c>
      <c r="I26" s="28"/>
      <c r="J26" s="28"/>
      <c r="K26" s="49" t="s">
        <v>669</v>
      </c>
      <c r="L26" s="28"/>
      <c r="M26" s="49" t="s">
        <v>106</v>
      </c>
      <c r="N26" s="78" t="s">
        <v>398</v>
      </c>
      <c r="O26" s="29"/>
      <c r="P26" s="30"/>
      <c r="Q26" s="28"/>
      <c r="R26" s="28"/>
      <c r="S26" s="28"/>
      <c r="T26" s="31"/>
      <c r="U26" s="28"/>
      <c r="V26" s="28"/>
      <c r="W26" s="28"/>
      <c r="X26" s="32"/>
      <c r="Y26" s="33"/>
    </row>
    <row r="27" spans="1:25" ht="60" x14ac:dyDescent="0.25">
      <c r="A27" s="27" t="s">
        <v>24</v>
      </c>
      <c r="B27" s="28" t="s">
        <v>80</v>
      </c>
      <c r="C27" s="28"/>
      <c r="D27" s="49" t="s">
        <v>966</v>
      </c>
      <c r="E27" s="28" t="s">
        <v>75</v>
      </c>
      <c r="F27" s="28"/>
      <c r="G27" s="49" t="s">
        <v>702</v>
      </c>
      <c r="H27" s="49" t="s">
        <v>1231</v>
      </c>
      <c r="I27" s="28"/>
      <c r="J27" s="28"/>
      <c r="K27" s="49" t="s">
        <v>670</v>
      </c>
      <c r="L27" s="28"/>
      <c r="M27" s="49" t="s">
        <v>107</v>
      </c>
      <c r="N27" s="78" t="s">
        <v>399</v>
      </c>
      <c r="O27" s="29"/>
      <c r="P27" s="30"/>
      <c r="Q27" s="28"/>
      <c r="R27" s="28"/>
      <c r="S27" s="28"/>
      <c r="T27" s="31"/>
      <c r="U27" s="28"/>
      <c r="V27" s="28"/>
      <c r="W27" s="28"/>
      <c r="X27" s="32"/>
      <c r="Y27" s="33"/>
    </row>
    <row r="28" spans="1:25" ht="60" x14ac:dyDescent="0.25">
      <c r="A28" s="52" t="s">
        <v>1248</v>
      </c>
      <c r="B28" s="28" t="s">
        <v>1250</v>
      </c>
      <c r="C28" s="28"/>
      <c r="D28" s="49" t="s">
        <v>980</v>
      </c>
      <c r="E28" s="28" t="s">
        <v>75</v>
      </c>
      <c r="F28" s="28"/>
      <c r="G28" s="49" t="s">
        <v>703</v>
      </c>
      <c r="H28" s="49" t="s">
        <v>1234</v>
      </c>
      <c r="I28" s="28"/>
      <c r="J28" s="28"/>
      <c r="K28" s="49" t="s">
        <v>667</v>
      </c>
      <c r="L28" s="28"/>
      <c r="M28" s="49" t="s">
        <v>108</v>
      </c>
      <c r="N28" s="78" t="s">
        <v>400</v>
      </c>
      <c r="O28" s="29"/>
      <c r="P28" s="30"/>
      <c r="Q28" s="28"/>
      <c r="R28" s="28"/>
      <c r="S28" s="28"/>
      <c r="T28" s="31"/>
      <c r="U28" s="28"/>
      <c r="V28" s="28"/>
      <c r="W28" s="28"/>
      <c r="X28" s="32"/>
      <c r="Y28" s="33"/>
    </row>
    <row r="29" spans="1:25" ht="120" x14ac:dyDescent="0.25">
      <c r="A29" s="52" t="s">
        <v>1248</v>
      </c>
      <c r="B29" s="28" t="s">
        <v>1250</v>
      </c>
      <c r="C29" s="28"/>
      <c r="D29" s="49" t="s">
        <v>981</v>
      </c>
      <c r="E29" s="28" t="s">
        <v>75</v>
      </c>
      <c r="F29" s="28"/>
      <c r="G29" s="49" t="s">
        <v>704</v>
      </c>
      <c r="H29" s="49" t="s">
        <v>1205</v>
      </c>
      <c r="I29" s="28"/>
      <c r="J29" s="28"/>
      <c r="K29" s="49" t="s">
        <v>670</v>
      </c>
      <c r="L29" s="28"/>
      <c r="M29" s="49" t="s">
        <v>109</v>
      </c>
      <c r="N29" s="78" t="s">
        <v>401</v>
      </c>
      <c r="O29" s="29"/>
      <c r="P29" s="30"/>
      <c r="Q29" s="28"/>
      <c r="R29" s="28"/>
      <c r="S29" s="28"/>
      <c r="T29" s="31"/>
      <c r="U29" s="28"/>
      <c r="V29" s="28"/>
      <c r="W29" s="28"/>
      <c r="X29" s="32"/>
      <c r="Y29" s="33"/>
    </row>
    <row r="30" spans="1:25" ht="135" x14ac:dyDescent="0.25">
      <c r="A30" s="52" t="s">
        <v>1248</v>
      </c>
      <c r="B30" s="28" t="s">
        <v>1250</v>
      </c>
      <c r="C30" s="28"/>
      <c r="D30" s="49" t="s">
        <v>981</v>
      </c>
      <c r="E30" s="28" t="s">
        <v>75</v>
      </c>
      <c r="F30" s="28"/>
      <c r="G30" s="49" t="s">
        <v>705</v>
      </c>
      <c r="H30" s="49" t="s">
        <v>1205</v>
      </c>
      <c r="I30" s="28"/>
      <c r="J30" s="28"/>
      <c r="K30" s="49" t="s">
        <v>670</v>
      </c>
      <c r="L30" s="28"/>
      <c r="M30" s="49" t="s">
        <v>110</v>
      </c>
      <c r="N30" s="78" t="s">
        <v>402</v>
      </c>
      <c r="O30" s="29"/>
      <c r="P30" s="30"/>
      <c r="Q30" s="28"/>
      <c r="R30" s="28"/>
      <c r="S30" s="28"/>
      <c r="T30" s="31"/>
      <c r="U30" s="28"/>
      <c r="V30" s="28"/>
      <c r="W30" s="28"/>
      <c r="X30" s="32"/>
      <c r="Y30" s="33"/>
    </row>
    <row r="31" spans="1:25" ht="45" x14ac:dyDescent="0.25">
      <c r="A31" s="52" t="s">
        <v>24</v>
      </c>
      <c r="B31" s="28" t="s">
        <v>80</v>
      </c>
      <c r="C31" s="28"/>
      <c r="D31" s="49" t="s">
        <v>982</v>
      </c>
      <c r="E31" s="28"/>
      <c r="F31" s="28"/>
      <c r="G31" s="49" t="s">
        <v>706</v>
      </c>
      <c r="H31" s="49"/>
      <c r="I31" s="28"/>
      <c r="J31" s="28"/>
      <c r="K31" s="49" t="s">
        <v>666</v>
      </c>
      <c r="L31" s="28"/>
      <c r="M31" s="49" t="s">
        <v>111</v>
      </c>
      <c r="N31" s="78" t="s">
        <v>403</v>
      </c>
      <c r="O31" s="29"/>
      <c r="P31" s="30"/>
      <c r="Q31" s="28"/>
      <c r="R31" s="28"/>
      <c r="S31" s="28"/>
      <c r="T31" s="31"/>
      <c r="U31" s="28"/>
      <c r="V31" s="28"/>
      <c r="W31" s="28"/>
      <c r="X31" s="32"/>
      <c r="Y31" s="33"/>
    </row>
    <row r="32" spans="1:25" ht="45" x14ac:dyDescent="0.25">
      <c r="A32" s="52" t="s">
        <v>24</v>
      </c>
      <c r="B32" s="28" t="s">
        <v>80</v>
      </c>
      <c r="C32" s="28"/>
      <c r="D32" s="49" t="s">
        <v>982</v>
      </c>
      <c r="E32" s="28"/>
      <c r="F32" s="28"/>
      <c r="G32" s="49" t="s">
        <v>706</v>
      </c>
      <c r="H32" s="49" t="s">
        <v>1228</v>
      </c>
      <c r="I32" s="28"/>
      <c r="J32" s="28"/>
      <c r="K32" s="49" t="s">
        <v>670</v>
      </c>
      <c r="L32" s="28"/>
      <c r="M32" s="49" t="s">
        <v>112</v>
      </c>
      <c r="N32" s="78" t="s">
        <v>404</v>
      </c>
      <c r="O32" s="29"/>
      <c r="P32" s="30"/>
      <c r="Q32" s="28"/>
      <c r="R32" s="28"/>
      <c r="S32" s="28"/>
      <c r="T32" s="31"/>
      <c r="U32" s="28"/>
      <c r="V32" s="28"/>
      <c r="W32" s="28"/>
      <c r="X32" s="32"/>
      <c r="Y32" s="33"/>
    </row>
    <row r="33" spans="1:25" ht="90" x14ac:dyDescent="0.25">
      <c r="A33" s="52" t="s">
        <v>1248</v>
      </c>
      <c r="B33" s="28" t="s">
        <v>1250</v>
      </c>
      <c r="C33" s="28"/>
      <c r="D33" s="49" t="s">
        <v>983</v>
      </c>
      <c r="E33" s="28" t="s">
        <v>75</v>
      </c>
      <c r="F33" s="28"/>
      <c r="G33" s="49" t="s">
        <v>707</v>
      </c>
      <c r="H33" s="49"/>
      <c r="I33" s="28"/>
      <c r="J33" s="28"/>
      <c r="K33" s="49" t="s">
        <v>666</v>
      </c>
      <c r="L33" s="28"/>
      <c r="M33" s="49" t="s">
        <v>113</v>
      </c>
      <c r="N33" s="78" t="s">
        <v>405</v>
      </c>
      <c r="O33" s="29"/>
      <c r="P33" s="30"/>
      <c r="Q33" s="28"/>
      <c r="R33" s="28"/>
      <c r="S33" s="28"/>
      <c r="T33" s="31"/>
      <c r="U33" s="28"/>
      <c r="V33" s="28"/>
      <c r="W33" s="28"/>
      <c r="X33" s="32"/>
      <c r="Y33" s="33"/>
    </row>
    <row r="34" spans="1:25" ht="90" x14ac:dyDescent="0.25">
      <c r="A34" s="52" t="s">
        <v>1248</v>
      </c>
      <c r="B34" s="28" t="s">
        <v>1250</v>
      </c>
      <c r="C34" s="28"/>
      <c r="D34" s="49" t="s">
        <v>983</v>
      </c>
      <c r="E34" s="28" t="s">
        <v>75</v>
      </c>
      <c r="F34" s="28"/>
      <c r="G34" s="49" t="s">
        <v>707</v>
      </c>
      <c r="H34" s="49" t="s">
        <v>1199</v>
      </c>
      <c r="I34" s="28"/>
      <c r="J34" s="28"/>
      <c r="K34" s="49" t="s">
        <v>670</v>
      </c>
      <c r="L34" s="28"/>
      <c r="M34" s="49" t="s">
        <v>114</v>
      </c>
      <c r="N34" s="78" t="s">
        <v>406</v>
      </c>
      <c r="O34" s="29"/>
      <c r="P34" s="30"/>
      <c r="Q34" s="28"/>
      <c r="R34" s="28"/>
      <c r="S34" s="28"/>
      <c r="T34" s="31"/>
      <c r="U34" s="28"/>
      <c r="V34" s="28"/>
      <c r="W34" s="28"/>
      <c r="X34" s="32"/>
      <c r="Y34" s="33"/>
    </row>
    <row r="35" spans="1:25" ht="39.75" customHeight="1" x14ac:dyDescent="0.25">
      <c r="A35" s="27" t="s">
        <v>24</v>
      </c>
      <c r="B35" s="28" t="s">
        <v>80</v>
      </c>
      <c r="C35" s="28"/>
      <c r="D35" s="49" t="s">
        <v>984</v>
      </c>
      <c r="E35" s="28" t="s">
        <v>41</v>
      </c>
      <c r="F35" s="28"/>
      <c r="G35" s="49" t="s">
        <v>708</v>
      </c>
      <c r="H35" s="49" t="s">
        <v>1204</v>
      </c>
      <c r="I35" s="28"/>
      <c r="J35" s="28"/>
      <c r="K35" s="49" t="s">
        <v>670</v>
      </c>
      <c r="L35" s="28"/>
      <c r="M35" s="49" t="s">
        <v>115</v>
      </c>
      <c r="N35" s="78" t="s">
        <v>407</v>
      </c>
      <c r="O35" s="29"/>
      <c r="P35" s="30"/>
      <c r="Q35" s="28"/>
      <c r="R35" s="28"/>
      <c r="S35" s="28"/>
      <c r="T35" s="31"/>
      <c r="U35" s="28"/>
      <c r="V35" s="28"/>
      <c r="W35" s="28"/>
      <c r="X35" s="32"/>
      <c r="Y35" s="33"/>
    </row>
    <row r="36" spans="1:25" ht="75" x14ac:dyDescent="0.25">
      <c r="A36" s="27" t="s">
        <v>24</v>
      </c>
      <c r="B36" s="28" t="s">
        <v>80</v>
      </c>
      <c r="C36" s="28"/>
      <c r="D36" s="49" t="s">
        <v>985</v>
      </c>
      <c r="E36" s="28" t="s">
        <v>75</v>
      </c>
      <c r="F36" s="28"/>
      <c r="G36" s="49" t="s">
        <v>709</v>
      </c>
      <c r="H36" s="49" t="s">
        <v>1206</v>
      </c>
      <c r="I36" s="28"/>
      <c r="J36" s="28"/>
      <c r="K36" s="49" t="s">
        <v>670</v>
      </c>
      <c r="L36" s="28"/>
      <c r="M36" s="49" t="s">
        <v>116</v>
      </c>
      <c r="N36" s="78" t="s">
        <v>408</v>
      </c>
      <c r="O36" s="29"/>
      <c r="P36" s="30"/>
      <c r="Q36" s="28"/>
      <c r="R36" s="28"/>
      <c r="S36" s="28"/>
      <c r="T36" s="31"/>
      <c r="U36" s="28"/>
      <c r="V36" s="28"/>
      <c r="W36" s="28"/>
      <c r="X36" s="32"/>
      <c r="Y36" s="33"/>
    </row>
    <row r="37" spans="1:25" ht="45" x14ac:dyDescent="0.25">
      <c r="A37" s="27" t="s">
        <v>24</v>
      </c>
      <c r="B37" s="28" t="s">
        <v>80</v>
      </c>
      <c r="C37" s="28"/>
      <c r="D37" s="49" t="s">
        <v>986</v>
      </c>
      <c r="E37" s="28"/>
      <c r="F37" s="28"/>
      <c r="G37" s="49" t="s">
        <v>710</v>
      </c>
      <c r="H37" s="49" t="s">
        <v>1207</v>
      </c>
      <c r="I37" s="28"/>
      <c r="J37" s="28"/>
      <c r="K37" s="49" t="s">
        <v>672</v>
      </c>
      <c r="L37" s="28"/>
      <c r="M37" s="49" t="s">
        <v>117</v>
      </c>
      <c r="N37" s="78" t="s">
        <v>409</v>
      </c>
      <c r="O37" s="29"/>
      <c r="P37" s="30"/>
      <c r="Q37" s="28"/>
      <c r="R37" s="28"/>
      <c r="S37" s="28"/>
      <c r="T37" s="31"/>
      <c r="U37" s="28"/>
      <c r="V37" s="28"/>
      <c r="W37" s="28"/>
      <c r="X37" s="32"/>
      <c r="Y37" s="33"/>
    </row>
    <row r="38" spans="1:25" ht="45" x14ac:dyDescent="0.25">
      <c r="A38" s="27" t="s">
        <v>24</v>
      </c>
      <c r="B38" s="28" t="s">
        <v>80</v>
      </c>
      <c r="C38" s="28"/>
      <c r="D38" s="49" t="s">
        <v>987</v>
      </c>
      <c r="E38" s="28"/>
      <c r="F38" s="28"/>
      <c r="G38" s="49" t="s">
        <v>678</v>
      </c>
      <c r="H38" s="49" t="s">
        <v>1233</v>
      </c>
      <c r="I38" s="28"/>
      <c r="J38" s="28"/>
      <c r="K38" s="49" t="s">
        <v>667</v>
      </c>
      <c r="L38" s="28"/>
      <c r="M38" s="49" t="s">
        <v>118</v>
      </c>
      <c r="N38" s="81" t="s">
        <v>410</v>
      </c>
      <c r="O38" s="29"/>
      <c r="P38" s="30"/>
      <c r="Q38" s="28"/>
      <c r="R38" s="28"/>
      <c r="S38" s="28"/>
      <c r="T38" s="31"/>
      <c r="U38" s="28"/>
      <c r="V38" s="28"/>
      <c r="W38" s="28"/>
      <c r="X38" s="32"/>
      <c r="Y38" s="33"/>
    </row>
    <row r="39" spans="1:25" ht="60" x14ac:dyDescent="0.25">
      <c r="A39" s="27" t="s">
        <v>24</v>
      </c>
      <c r="B39" s="28" t="s">
        <v>80</v>
      </c>
      <c r="C39" s="28"/>
      <c r="D39" s="49" t="s">
        <v>988</v>
      </c>
      <c r="E39" s="28" t="s">
        <v>75</v>
      </c>
      <c r="F39" s="28"/>
      <c r="G39" s="49" t="s">
        <v>711</v>
      </c>
      <c r="H39" s="49" t="s">
        <v>1238</v>
      </c>
      <c r="I39" s="28"/>
      <c r="J39" s="28"/>
      <c r="K39" s="49" t="s">
        <v>670</v>
      </c>
      <c r="L39" s="28"/>
      <c r="M39" s="49" t="s">
        <v>119</v>
      </c>
      <c r="N39" s="78" t="s">
        <v>411</v>
      </c>
      <c r="O39" s="29"/>
      <c r="P39" s="30"/>
      <c r="Q39" s="28"/>
      <c r="R39" s="28"/>
      <c r="S39" s="28"/>
      <c r="T39" s="31"/>
      <c r="U39" s="28"/>
      <c r="V39" s="28"/>
      <c r="W39" s="28"/>
      <c r="X39" s="32"/>
      <c r="Y39" s="33"/>
    </row>
    <row r="40" spans="1:25" ht="75" x14ac:dyDescent="0.25">
      <c r="A40" s="27" t="s">
        <v>24</v>
      </c>
      <c r="B40" s="28" t="s">
        <v>80</v>
      </c>
      <c r="C40" s="28"/>
      <c r="D40" s="49" t="s">
        <v>989</v>
      </c>
      <c r="E40" s="28" t="s">
        <v>75</v>
      </c>
      <c r="F40" s="28"/>
      <c r="G40" s="49" t="s">
        <v>712</v>
      </c>
      <c r="H40" s="49" t="s">
        <v>1208</v>
      </c>
      <c r="I40" s="28"/>
      <c r="J40" s="28"/>
      <c r="K40" s="49" t="s">
        <v>670</v>
      </c>
      <c r="L40" s="28"/>
      <c r="M40" s="49" t="s">
        <v>120</v>
      </c>
      <c r="N40" s="78" t="s">
        <v>412</v>
      </c>
      <c r="O40" s="29"/>
      <c r="P40" s="30"/>
      <c r="Q40" s="28"/>
      <c r="R40" s="28"/>
      <c r="S40" s="28"/>
      <c r="T40" s="31"/>
      <c r="U40" s="28"/>
      <c r="V40" s="28"/>
      <c r="W40" s="28"/>
      <c r="X40" s="32"/>
      <c r="Y40" s="33"/>
    </row>
    <row r="41" spans="1:25" ht="60" x14ac:dyDescent="0.25">
      <c r="A41" s="27" t="s">
        <v>24</v>
      </c>
      <c r="B41" s="28" t="s">
        <v>80</v>
      </c>
      <c r="C41" s="28"/>
      <c r="D41" s="49" t="s">
        <v>990</v>
      </c>
      <c r="E41" s="28" t="s">
        <v>41</v>
      </c>
      <c r="F41" s="28"/>
      <c r="G41" s="49" t="s">
        <v>713</v>
      </c>
      <c r="H41" s="49" t="s">
        <v>1206</v>
      </c>
      <c r="I41" s="28"/>
      <c r="J41" s="28"/>
      <c r="K41" s="49" t="s">
        <v>670</v>
      </c>
      <c r="L41" s="28"/>
      <c r="M41" s="49" t="s">
        <v>121</v>
      </c>
      <c r="N41" s="78" t="s">
        <v>413</v>
      </c>
      <c r="O41" s="29"/>
      <c r="P41" s="30"/>
      <c r="Q41" s="28"/>
      <c r="R41" s="28"/>
      <c r="S41" s="28"/>
      <c r="T41" s="31"/>
      <c r="U41" s="28"/>
      <c r="V41" s="28"/>
      <c r="W41" s="28"/>
      <c r="X41" s="32"/>
      <c r="Y41" s="33"/>
    </row>
    <row r="42" spans="1:25" ht="60" x14ac:dyDescent="0.25">
      <c r="A42" s="27" t="s">
        <v>24</v>
      </c>
      <c r="B42" s="28" t="s">
        <v>80</v>
      </c>
      <c r="C42" s="28"/>
      <c r="D42" s="49" t="s">
        <v>991</v>
      </c>
      <c r="E42" s="28" t="s">
        <v>75</v>
      </c>
      <c r="F42" s="28"/>
      <c r="G42" s="49" t="s">
        <v>714</v>
      </c>
      <c r="H42" s="49" t="s">
        <v>1206</v>
      </c>
      <c r="I42" s="28"/>
      <c r="J42" s="28"/>
      <c r="K42" s="49" t="s">
        <v>670</v>
      </c>
      <c r="L42" s="28"/>
      <c r="M42" s="49" t="s">
        <v>122</v>
      </c>
      <c r="N42" s="78" t="s">
        <v>414</v>
      </c>
      <c r="O42" s="29"/>
      <c r="P42" s="30"/>
      <c r="Q42" s="28"/>
      <c r="R42" s="28"/>
      <c r="S42" s="28"/>
      <c r="T42" s="31"/>
      <c r="U42" s="28"/>
      <c r="V42" s="28"/>
      <c r="W42" s="28"/>
      <c r="X42" s="32"/>
      <c r="Y42" s="33"/>
    </row>
    <row r="43" spans="1:25" ht="60" x14ac:dyDescent="0.25">
      <c r="A43" s="27" t="s">
        <v>24</v>
      </c>
      <c r="B43" s="28" t="s">
        <v>80</v>
      </c>
      <c r="C43" s="28"/>
      <c r="D43" s="49" t="s">
        <v>992</v>
      </c>
      <c r="E43" s="28" t="s">
        <v>75</v>
      </c>
      <c r="F43" s="28"/>
      <c r="G43" s="49" t="s">
        <v>715</v>
      </c>
      <c r="H43" s="49" t="s">
        <v>1207</v>
      </c>
      <c r="I43" s="28"/>
      <c r="J43" s="28"/>
      <c r="K43" s="49" t="s">
        <v>667</v>
      </c>
      <c r="L43" s="28"/>
      <c r="M43" s="49" t="s">
        <v>123</v>
      </c>
      <c r="N43" s="78" t="s">
        <v>415</v>
      </c>
      <c r="O43" s="29"/>
      <c r="P43" s="30"/>
      <c r="Q43" s="28"/>
      <c r="R43" s="28"/>
      <c r="S43" s="28"/>
      <c r="T43" s="31"/>
      <c r="U43" s="28"/>
      <c r="V43" s="28"/>
      <c r="W43" s="28"/>
      <c r="X43" s="32"/>
      <c r="Y43" s="33"/>
    </row>
    <row r="44" spans="1:25" ht="45" x14ac:dyDescent="0.25">
      <c r="A44" s="27" t="s">
        <v>24</v>
      </c>
      <c r="B44" s="28" t="s">
        <v>80</v>
      </c>
      <c r="C44" s="28"/>
      <c r="D44" s="49" t="s">
        <v>993</v>
      </c>
      <c r="E44" s="28"/>
      <c r="F44" s="28"/>
      <c r="G44" s="49" t="s">
        <v>716</v>
      </c>
      <c r="H44" s="49" t="s">
        <v>1239</v>
      </c>
      <c r="I44" s="28"/>
      <c r="J44" s="28"/>
      <c r="K44" s="49" t="s">
        <v>673</v>
      </c>
      <c r="L44" s="28"/>
      <c r="M44" s="49" t="s">
        <v>124</v>
      </c>
      <c r="N44" s="78" t="s">
        <v>416</v>
      </c>
      <c r="O44" s="29"/>
      <c r="P44" s="30"/>
      <c r="Q44" s="28"/>
      <c r="R44" s="28"/>
      <c r="S44" s="28"/>
      <c r="T44" s="31"/>
      <c r="U44" s="28"/>
      <c r="V44" s="28"/>
      <c r="W44" s="28"/>
      <c r="X44" s="32"/>
      <c r="Y44" s="33"/>
    </row>
    <row r="45" spans="1:25" ht="45" x14ac:dyDescent="0.25">
      <c r="A45" s="27" t="s">
        <v>24</v>
      </c>
      <c r="B45" s="28" t="s">
        <v>80</v>
      </c>
      <c r="C45" s="28"/>
      <c r="D45" s="49" t="s">
        <v>994</v>
      </c>
      <c r="E45" s="28" t="s">
        <v>41</v>
      </c>
      <c r="F45" s="28"/>
      <c r="G45" s="49" t="s">
        <v>717</v>
      </c>
      <c r="H45" s="49" t="s">
        <v>1234</v>
      </c>
      <c r="I45" s="28"/>
      <c r="J45" s="28"/>
      <c r="K45" s="49" t="s">
        <v>667</v>
      </c>
      <c r="L45" s="28"/>
      <c r="M45" s="49" t="s">
        <v>125</v>
      </c>
      <c r="N45" s="78" t="s">
        <v>417</v>
      </c>
      <c r="O45" s="29"/>
      <c r="P45" s="30"/>
      <c r="Q45" s="28"/>
      <c r="R45" s="28"/>
      <c r="S45" s="28"/>
      <c r="T45" s="31"/>
      <c r="U45" s="28"/>
      <c r="V45" s="28"/>
      <c r="W45" s="28"/>
      <c r="X45" s="32"/>
      <c r="Y45" s="33"/>
    </row>
    <row r="46" spans="1:25" ht="75" x14ac:dyDescent="0.25">
      <c r="A46" s="27" t="s">
        <v>24</v>
      </c>
      <c r="B46" s="28" t="s">
        <v>80</v>
      </c>
      <c r="C46" s="28"/>
      <c r="D46" s="49" t="s">
        <v>995</v>
      </c>
      <c r="E46" s="28" t="s">
        <v>75</v>
      </c>
      <c r="F46" s="28"/>
      <c r="G46" s="49" t="s">
        <v>718</v>
      </c>
      <c r="H46" s="49" t="s">
        <v>1206</v>
      </c>
      <c r="I46" s="28"/>
      <c r="J46" s="28"/>
      <c r="K46" s="49" t="s">
        <v>667</v>
      </c>
      <c r="L46" s="28"/>
      <c r="M46" s="49" t="s">
        <v>126</v>
      </c>
      <c r="N46" s="78" t="s">
        <v>418</v>
      </c>
      <c r="O46" s="29"/>
      <c r="P46" s="30"/>
      <c r="Q46" s="28"/>
      <c r="R46" s="28"/>
      <c r="S46" s="28"/>
      <c r="T46" s="31"/>
      <c r="U46" s="28"/>
      <c r="V46" s="28"/>
      <c r="W46" s="28"/>
      <c r="X46" s="32"/>
      <c r="Y46" s="33"/>
    </row>
    <row r="47" spans="1:25" ht="75" x14ac:dyDescent="0.25">
      <c r="A47" s="27" t="s">
        <v>24</v>
      </c>
      <c r="B47" s="28" t="s">
        <v>80</v>
      </c>
      <c r="C47" s="28"/>
      <c r="D47" s="49" t="s">
        <v>996</v>
      </c>
      <c r="E47" s="28" t="s">
        <v>75</v>
      </c>
      <c r="F47" s="28"/>
      <c r="G47" s="49" t="s">
        <v>719</v>
      </c>
      <c r="H47" s="49" t="s">
        <v>1229</v>
      </c>
      <c r="I47" s="28"/>
      <c r="J47" s="28"/>
      <c r="K47" s="49" t="s">
        <v>666</v>
      </c>
      <c r="L47" s="28"/>
      <c r="M47" s="49" t="s">
        <v>127</v>
      </c>
      <c r="N47" s="78" t="s">
        <v>419</v>
      </c>
      <c r="O47" s="29"/>
      <c r="P47" s="30"/>
      <c r="Q47" s="28"/>
      <c r="R47" s="28"/>
      <c r="S47" s="28"/>
      <c r="T47" s="31"/>
      <c r="U47" s="28"/>
      <c r="V47" s="28"/>
      <c r="W47" s="28"/>
      <c r="X47" s="32"/>
      <c r="Y47" s="33"/>
    </row>
    <row r="48" spans="1:25" ht="60" x14ac:dyDescent="0.25">
      <c r="A48" s="27" t="s">
        <v>24</v>
      </c>
      <c r="B48" s="28" t="s">
        <v>80</v>
      </c>
      <c r="C48" s="28"/>
      <c r="D48" s="49" t="s">
        <v>997</v>
      </c>
      <c r="E48" s="28" t="s">
        <v>75</v>
      </c>
      <c r="F48" s="28"/>
      <c r="G48" s="49" t="s">
        <v>720</v>
      </c>
      <c r="H48" s="49" t="s">
        <v>1202</v>
      </c>
      <c r="I48" s="28"/>
      <c r="J48" s="28"/>
      <c r="K48" s="49" t="s">
        <v>666</v>
      </c>
      <c r="L48" s="28"/>
      <c r="M48" s="49" t="s">
        <v>128</v>
      </c>
      <c r="N48" s="78" t="s">
        <v>420</v>
      </c>
      <c r="O48" s="29"/>
      <c r="P48" s="30"/>
      <c r="Q48" s="28"/>
      <c r="R48" s="28"/>
      <c r="S48" s="28"/>
      <c r="T48" s="31"/>
      <c r="U48" s="28"/>
      <c r="V48" s="28"/>
      <c r="W48" s="28"/>
      <c r="X48" s="32"/>
      <c r="Y48" s="33"/>
    </row>
    <row r="49" spans="1:25" ht="60" x14ac:dyDescent="0.25">
      <c r="A49" s="27" t="s">
        <v>24</v>
      </c>
      <c r="B49" s="28" t="s">
        <v>80</v>
      </c>
      <c r="C49" s="28"/>
      <c r="D49" s="49" t="s">
        <v>998</v>
      </c>
      <c r="E49" s="28" t="s">
        <v>75</v>
      </c>
      <c r="F49" s="28"/>
      <c r="G49" s="49" t="s">
        <v>721</v>
      </c>
      <c r="H49" s="49" t="s">
        <v>1202</v>
      </c>
      <c r="I49" s="28"/>
      <c r="J49" s="28"/>
      <c r="K49" s="49" t="s">
        <v>666</v>
      </c>
      <c r="L49" s="28"/>
      <c r="M49" s="49" t="s">
        <v>129</v>
      </c>
      <c r="N49" s="78" t="s">
        <v>421</v>
      </c>
      <c r="O49" s="29"/>
      <c r="P49" s="30"/>
      <c r="Q49" s="28"/>
      <c r="R49" s="28"/>
      <c r="S49" s="28"/>
      <c r="T49" s="31"/>
      <c r="U49" s="28"/>
      <c r="V49" s="28"/>
      <c r="W49" s="28"/>
      <c r="X49" s="32"/>
      <c r="Y49" s="33"/>
    </row>
    <row r="50" spans="1:25" ht="90" x14ac:dyDescent="0.25">
      <c r="A50" s="27" t="s">
        <v>24</v>
      </c>
      <c r="B50" s="28" t="s">
        <v>80</v>
      </c>
      <c r="C50" s="28"/>
      <c r="D50" s="49" t="s">
        <v>999</v>
      </c>
      <c r="E50" s="28"/>
      <c r="F50" s="28"/>
      <c r="G50" s="49" t="s">
        <v>722</v>
      </c>
      <c r="H50" s="49" t="s">
        <v>1199</v>
      </c>
      <c r="I50" s="28"/>
      <c r="J50" s="28"/>
      <c r="K50" s="49" t="s">
        <v>666</v>
      </c>
      <c r="L50" s="28"/>
      <c r="M50" s="49" t="s">
        <v>130</v>
      </c>
      <c r="N50" s="78" t="s">
        <v>422</v>
      </c>
      <c r="O50" s="29"/>
      <c r="P50" s="30"/>
      <c r="Q50" s="28"/>
      <c r="R50" s="28"/>
      <c r="S50" s="28"/>
      <c r="T50" s="31"/>
      <c r="U50" s="28"/>
      <c r="V50" s="28"/>
      <c r="W50" s="28"/>
      <c r="X50" s="32"/>
      <c r="Y50" s="33"/>
    </row>
    <row r="51" spans="1:25" ht="105" x14ac:dyDescent="0.25">
      <c r="A51" s="27" t="s">
        <v>24</v>
      </c>
      <c r="B51" s="28" t="s">
        <v>80</v>
      </c>
      <c r="C51" s="28"/>
      <c r="D51" s="49" t="s">
        <v>1000</v>
      </c>
      <c r="E51" s="28"/>
      <c r="F51" s="28"/>
      <c r="G51" s="49" t="s">
        <v>723</v>
      </c>
      <c r="H51" s="49" t="s">
        <v>1234</v>
      </c>
      <c r="I51" s="28"/>
      <c r="J51" s="28"/>
      <c r="K51" s="49" t="s">
        <v>674</v>
      </c>
      <c r="L51" s="28"/>
      <c r="M51" s="49" t="s">
        <v>131</v>
      </c>
      <c r="N51" s="78" t="s">
        <v>423</v>
      </c>
      <c r="O51" s="29"/>
      <c r="P51" s="30"/>
      <c r="Q51" s="28"/>
      <c r="R51" s="28"/>
      <c r="S51" s="28"/>
      <c r="T51" s="31"/>
      <c r="U51" s="28"/>
      <c r="V51" s="28"/>
      <c r="W51" s="28"/>
      <c r="X51" s="32"/>
      <c r="Y51" s="33"/>
    </row>
    <row r="52" spans="1:25" ht="45" x14ac:dyDescent="0.25">
      <c r="A52" s="27" t="s">
        <v>24</v>
      </c>
      <c r="B52" s="28" t="s">
        <v>80</v>
      </c>
      <c r="C52" s="28"/>
      <c r="D52" s="49" t="s">
        <v>1001</v>
      </c>
      <c r="E52" s="28"/>
      <c r="F52" s="28"/>
      <c r="G52" s="49" t="s">
        <v>724</v>
      </c>
      <c r="H52" s="49" t="s">
        <v>1206</v>
      </c>
      <c r="I52" s="28"/>
      <c r="J52" s="28"/>
      <c r="K52" s="49" t="s">
        <v>669</v>
      </c>
      <c r="L52" s="28"/>
      <c r="M52" s="49" t="s">
        <v>132</v>
      </c>
      <c r="N52" s="78" t="s">
        <v>424</v>
      </c>
      <c r="O52" s="29"/>
      <c r="P52" s="30"/>
      <c r="Q52" s="28"/>
      <c r="R52" s="28"/>
      <c r="S52" s="28"/>
      <c r="T52" s="31"/>
      <c r="U52" s="28"/>
      <c r="V52" s="28"/>
      <c r="W52" s="28"/>
      <c r="X52" s="32"/>
      <c r="Y52" s="33"/>
    </row>
    <row r="53" spans="1:25" ht="60" x14ac:dyDescent="0.25">
      <c r="A53" s="52" t="s">
        <v>1248</v>
      </c>
      <c r="B53" s="28" t="s">
        <v>1250</v>
      </c>
      <c r="C53" s="28"/>
      <c r="D53" s="49" t="s">
        <v>1002</v>
      </c>
      <c r="E53" s="28" t="s">
        <v>75</v>
      </c>
      <c r="F53" s="28"/>
      <c r="G53" s="49" t="s">
        <v>725</v>
      </c>
      <c r="H53" s="49" t="s">
        <v>1234</v>
      </c>
      <c r="I53" s="28"/>
      <c r="J53" s="28"/>
      <c r="K53" s="49" t="s">
        <v>666</v>
      </c>
      <c r="L53" s="28"/>
      <c r="M53" s="49" t="s">
        <v>133</v>
      </c>
      <c r="N53" s="78" t="s">
        <v>425</v>
      </c>
      <c r="O53" s="29"/>
      <c r="P53" s="30"/>
      <c r="Q53" s="28"/>
      <c r="R53" s="28"/>
      <c r="S53" s="28"/>
      <c r="T53" s="31"/>
      <c r="U53" s="28"/>
      <c r="V53" s="28"/>
      <c r="W53" s="28"/>
      <c r="X53" s="32"/>
      <c r="Y53" s="33"/>
    </row>
    <row r="54" spans="1:25" ht="60" x14ac:dyDescent="0.25">
      <c r="A54" s="52" t="s">
        <v>1248</v>
      </c>
      <c r="B54" s="28" t="s">
        <v>1250</v>
      </c>
      <c r="C54" s="28"/>
      <c r="D54" s="49" t="s">
        <v>1003</v>
      </c>
      <c r="E54" s="28" t="s">
        <v>75</v>
      </c>
      <c r="F54" s="28"/>
      <c r="G54" s="49" t="s">
        <v>726</v>
      </c>
      <c r="H54" s="49" t="s">
        <v>1200</v>
      </c>
      <c r="I54" s="28"/>
      <c r="J54" s="28"/>
      <c r="K54" s="49" t="s">
        <v>666</v>
      </c>
      <c r="L54" s="28"/>
      <c r="M54" s="49" t="s">
        <v>134</v>
      </c>
      <c r="N54" s="78" t="s">
        <v>426</v>
      </c>
      <c r="O54" s="29"/>
      <c r="P54" s="30"/>
      <c r="Q54" s="28"/>
      <c r="R54" s="28"/>
      <c r="S54" s="28"/>
      <c r="T54" s="31"/>
      <c r="U54" s="28"/>
      <c r="V54" s="28"/>
      <c r="W54" s="28"/>
      <c r="X54" s="32"/>
      <c r="Y54" s="33"/>
    </row>
    <row r="55" spans="1:25" ht="45" x14ac:dyDescent="0.25">
      <c r="A55" s="27" t="s">
        <v>24</v>
      </c>
      <c r="B55" s="28" t="s">
        <v>80</v>
      </c>
      <c r="C55" s="28"/>
      <c r="D55" s="49" t="s">
        <v>1004</v>
      </c>
      <c r="E55" s="28" t="s">
        <v>75</v>
      </c>
      <c r="F55" s="28"/>
      <c r="G55" s="49" t="s">
        <v>727</v>
      </c>
      <c r="H55" s="49" t="s">
        <v>1206</v>
      </c>
      <c r="I55" s="28"/>
      <c r="J55" s="28"/>
      <c r="K55" s="49" t="s">
        <v>670</v>
      </c>
      <c r="L55" s="28"/>
      <c r="M55" s="49" t="s">
        <v>135</v>
      </c>
      <c r="N55" s="78" t="s">
        <v>427</v>
      </c>
      <c r="O55" s="29"/>
      <c r="P55" s="30"/>
      <c r="Q55" s="28"/>
      <c r="R55" s="28"/>
      <c r="S55" s="28"/>
      <c r="T55" s="31"/>
      <c r="U55" s="28"/>
      <c r="V55" s="28"/>
      <c r="W55" s="28"/>
      <c r="X55" s="32"/>
      <c r="Y55" s="33"/>
    </row>
    <row r="56" spans="1:25" ht="60" x14ac:dyDescent="0.25">
      <c r="A56" s="27" t="s">
        <v>24</v>
      </c>
      <c r="B56" s="28" t="s">
        <v>80</v>
      </c>
      <c r="C56" s="28"/>
      <c r="D56" s="49" t="s">
        <v>1005</v>
      </c>
      <c r="E56" s="28" t="s">
        <v>75</v>
      </c>
      <c r="F56" s="28"/>
      <c r="G56" s="49" t="s">
        <v>728</v>
      </c>
      <c r="H56" s="49" t="s">
        <v>1234</v>
      </c>
      <c r="I56" s="28"/>
      <c r="J56" s="28"/>
      <c r="K56" s="49" t="s">
        <v>666</v>
      </c>
      <c r="L56" s="28"/>
      <c r="M56" s="49" t="s">
        <v>136</v>
      </c>
      <c r="N56" s="78" t="s">
        <v>428</v>
      </c>
      <c r="O56" s="29"/>
      <c r="P56" s="30"/>
      <c r="Q56" s="28"/>
      <c r="R56" s="28"/>
      <c r="S56" s="28"/>
      <c r="T56" s="31"/>
      <c r="U56" s="28"/>
      <c r="V56" s="28"/>
      <c r="W56" s="28"/>
      <c r="X56" s="32"/>
      <c r="Y56" s="33"/>
    </row>
    <row r="57" spans="1:25" ht="45" x14ac:dyDescent="0.25">
      <c r="A57" s="27" t="s">
        <v>24</v>
      </c>
      <c r="B57" s="28" t="s">
        <v>80</v>
      </c>
      <c r="C57" s="28"/>
      <c r="D57" s="49" t="s">
        <v>1006</v>
      </c>
      <c r="E57" s="28"/>
      <c r="F57" s="28"/>
      <c r="G57" s="49" t="s">
        <v>729</v>
      </c>
      <c r="H57" s="49"/>
      <c r="I57" s="28"/>
      <c r="J57" s="28"/>
      <c r="K57" s="49" t="s">
        <v>666</v>
      </c>
      <c r="L57" s="28"/>
      <c r="M57" s="49" t="s">
        <v>137</v>
      </c>
      <c r="N57" s="78" t="s">
        <v>429</v>
      </c>
      <c r="O57" s="29"/>
      <c r="P57" s="30"/>
      <c r="Q57" s="28"/>
      <c r="R57" s="28"/>
      <c r="S57" s="28"/>
      <c r="T57" s="31"/>
      <c r="U57" s="28"/>
      <c r="V57" s="28"/>
      <c r="W57" s="28"/>
      <c r="X57" s="32"/>
      <c r="Y57" s="33"/>
    </row>
    <row r="58" spans="1:25" ht="45" x14ac:dyDescent="0.25">
      <c r="A58" s="27" t="s">
        <v>24</v>
      </c>
      <c r="B58" s="28" t="s">
        <v>80</v>
      </c>
      <c r="C58" s="28"/>
      <c r="D58" s="49" t="s">
        <v>1006</v>
      </c>
      <c r="E58" s="28"/>
      <c r="F58" s="28"/>
      <c r="G58" s="49" t="s">
        <v>729</v>
      </c>
      <c r="H58" s="49"/>
      <c r="I58" s="28"/>
      <c r="J58" s="28"/>
      <c r="K58" s="49" t="s">
        <v>666</v>
      </c>
      <c r="L58" s="28"/>
      <c r="M58" s="49" t="s">
        <v>138</v>
      </c>
      <c r="N58" s="78" t="s">
        <v>430</v>
      </c>
      <c r="O58" s="29"/>
      <c r="P58" s="30"/>
      <c r="Q58" s="28"/>
      <c r="R58" s="28"/>
      <c r="S58" s="28"/>
      <c r="T58" s="31"/>
      <c r="U58" s="28"/>
      <c r="V58" s="28"/>
      <c r="W58" s="28"/>
      <c r="X58" s="32"/>
      <c r="Y58" s="33"/>
    </row>
    <row r="59" spans="1:25" ht="60" x14ac:dyDescent="0.25">
      <c r="A59" s="27" t="s">
        <v>24</v>
      </c>
      <c r="B59" s="28" t="s">
        <v>80</v>
      </c>
      <c r="C59" s="28"/>
      <c r="D59" s="49" t="s">
        <v>1007</v>
      </c>
      <c r="E59" s="28"/>
      <c r="F59" s="28"/>
      <c r="G59" s="49" t="s">
        <v>730</v>
      </c>
      <c r="H59" s="49" t="s">
        <v>1200</v>
      </c>
      <c r="I59" s="28"/>
      <c r="J59" s="28"/>
      <c r="K59" s="49" t="s">
        <v>675</v>
      </c>
      <c r="L59" s="28"/>
      <c r="M59" s="49" t="s">
        <v>139</v>
      </c>
      <c r="N59" s="78" t="s">
        <v>431</v>
      </c>
      <c r="O59" s="29"/>
      <c r="P59" s="30"/>
      <c r="Q59" s="28"/>
      <c r="R59" s="28"/>
      <c r="S59" s="28"/>
      <c r="T59" s="31"/>
      <c r="U59" s="28"/>
      <c r="V59" s="28"/>
      <c r="W59" s="28"/>
      <c r="X59" s="32"/>
      <c r="Y59" s="33"/>
    </row>
    <row r="60" spans="1:25" ht="60" x14ac:dyDescent="0.25">
      <c r="A60" s="27" t="s">
        <v>24</v>
      </c>
      <c r="B60" s="28" t="s">
        <v>80</v>
      </c>
      <c r="C60" s="28"/>
      <c r="D60" s="49" t="s">
        <v>1008</v>
      </c>
      <c r="E60" s="28" t="s">
        <v>75</v>
      </c>
      <c r="F60" s="28"/>
      <c r="G60" s="49" t="s">
        <v>731</v>
      </c>
      <c r="H60" s="49" t="s">
        <v>1208</v>
      </c>
      <c r="I60" s="28"/>
      <c r="J60" s="28"/>
      <c r="K60" s="49" t="s">
        <v>667</v>
      </c>
      <c r="L60" s="28"/>
      <c r="M60" s="49" t="s">
        <v>140</v>
      </c>
      <c r="N60" s="78" t="s">
        <v>432</v>
      </c>
      <c r="O60" s="29"/>
      <c r="P60" s="30"/>
      <c r="Q60" s="28"/>
      <c r="R60" s="28"/>
      <c r="S60" s="28"/>
      <c r="T60" s="31"/>
      <c r="U60" s="28"/>
      <c r="V60" s="28"/>
      <c r="W60" s="28"/>
      <c r="X60" s="32"/>
      <c r="Y60" s="33"/>
    </row>
    <row r="61" spans="1:25" ht="88.5" customHeight="1" x14ac:dyDescent="0.25">
      <c r="A61" s="27" t="s">
        <v>24</v>
      </c>
      <c r="B61" s="28" t="s">
        <v>80</v>
      </c>
      <c r="C61" s="28"/>
      <c r="D61" s="49" t="s">
        <v>1009</v>
      </c>
      <c r="E61" s="28" t="s">
        <v>75</v>
      </c>
      <c r="F61" s="28"/>
      <c r="G61" s="49" t="s">
        <v>732</v>
      </c>
      <c r="H61" s="49" t="s">
        <v>1233</v>
      </c>
      <c r="I61" s="28"/>
      <c r="J61" s="28"/>
      <c r="K61" s="49" t="s">
        <v>666</v>
      </c>
      <c r="L61" s="28"/>
      <c r="M61" s="49" t="s">
        <v>141</v>
      </c>
      <c r="N61" s="78" t="s">
        <v>433</v>
      </c>
      <c r="O61" s="29"/>
      <c r="P61" s="30"/>
      <c r="Q61" s="28"/>
      <c r="R61" s="28"/>
      <c r="S61" s="28"/>
      <c r="T61" s="31"/>
      <c r="U61" s="28"/>
      <c r="V61" s="28"/>
      <c r="W61" s="28"/>
      <c r="X61" s="32"/>
      <c r="Y61" s="33"/>
    </row>
    <row r="62" spans="1:25" ht="60" x14ac:dyDescent="0.25">
      <c r="A62" s="27" t="s">
        <v>24</v>
      </c>
      <c r="B62" s="28" t="s">
        <v>80</v>
      </c>
      <c r="C62" s="28"/>
      <c r="D62" s="49" t="s">
        <v>1009</v>
      </c>
      <c r="E62" s="28" t="s">
        <v>75</v>
      </c>
      <c r="F62" s="28"/>
      <c r="G62" s="49" t="s">
        <v>733</v>
      </c>
      <c r="H62" s="49" t="s">
        <v>1233</v>
      </c>
      <c r="I62" s="28"/>
      <c r="J62" s="28"/>
      <c r="K62" s="49" t="s">
        <v>666</v>
      </c>
      <c r="L62" s="28"/>
      <c r="M62" s="49" t="s">
        <v>142</v>
      </c>
      <c r="N62" s="78" t="s">
        <v>434</v>
      </c>
      <c r="O62" s="29"/>
      <c r="P62" s="30"/>
      <c r="Q62" s="28"/>
      <c r="R62" s="28"/>
      <c r="S62" s="28"/>
      <c r="T62" s="31"/>
      <c r="U62" s="28"/>
      <c r="V62" s="28"/>
      <c r="W62" s="28"/>
      <c r="X62" s="32"/>
      <c r="Y62" s="33"/>
    </row>
    <row r="63" spans="1:25" ht="90" x14ac:dyDescent="0.25">
      <c r="A63" s="27" t="s">
        <v>24</v>
      </c>
      <c r="B63" s="28" t="s">
        <v>80</v>
      </c>
      <c r="C63" s="28"/>
      <c r="D63" s="49" t="s">
        <v>1010</v>
      </c>
      <c r="E63" s="28" t="s">
        <v>75</v>
      </c>
      <c r="F63" s="28"/>
      <c r="G63" s="49" t="s">
        <v>734</v>
      </c>
      <c r="H63" s="49" t="s">
        <v>1207</v>
      </c>
      <c r="I63" s="28"/>
      <c r="J63" s="28"/>
      <c r="K63" s="49" t="s">
        <v>671</v>
      </c>
      <c r="L63" s="28"/>
      <c r="M63" s="49" t="s">
        <v>143</v>
      </c>
      <c r="N63" s="78" t="s">
        <v>435</v>
      </c>
      <c r="O63" s="29"/>
      <c r="P63" s="30"/>
      <c r="Q63" s="28"/>
      <c r="R63" s="28"/>
      <c r="S63" s="28"/>
      <c r="T63" s="31"/>
      <c r="U63" s="28"/>
      <c r="V63" s="28"/>
      <c r="W63" s="28"/>
      <c r="X63" s="32"/>
      <c r="Y63" s="33"/>
    </row>
    <row r="64" spans="1:25" ht="60" x14ac:dyDescent="0.25">
      <c r="A64" s="27" t="s">
        <v>24</v>
      </c>
      <c r="B64" s="28" t="s">
        <v>80</v>
      </c>
      <c r="C64" s="28"/>
      <c r="D64" s="49" t="s">
        <v>1008</v>
      </c>
      <c r="E64" s="28" t="s">
        <v>75</v>
      </c>
      <c r="F64" s="28"/>
      <c r="G64" s="49" t="s">
        <v>735</v>
      </c>
      <c r="H64" s="49" t="s">
        <v>1231</v>
      </c>
      <c r="I64" s="28"/>
      <c r="J64" s="28"/>
      <c r="K64" s="49" t="s">
        <v>666</v>
      </c>
      <c r="L64" s="28"/>
      <c r="M64" s="49" t="s">
        <v>144</v>
      </c>
      <c r="N64" s="78" t="s">
        <v>436</v>
      </c>
      <c r="O64" s="29"/>
      <c r="P64" s="30"/>
      <c r="Q64" s="28"/>
      <c r="R64" s="28"/>
      <c r="S64" s="28"/>
      <c r="T64" s="31"/>
      <c r="U64" s="28"/>
      <c r="V64" s="28"/>
      <c r="W64" s="28"/>
      <c r="X64" s="32"/>
      <c r="Y64" s="33"/>
    </row>
    <row r="65" spans="1:25" ht="75" x14ac:dyDescent="0.25">
      <c r="A65" s="27" t="s">
        <v>24</v>
      </c>
      <c r="B65" s="28" t="s">
        <v>80</v>
      </c>
      <c r="C65" s="28"/>
      <c r="D65" s="49" t="s">
        <v>1011</v>
      </c>
      <c r="E65" s="28"/>
      <c r="F65" s="28"/>
      <c r="G65" s="49" t="s">
        <v>736</v>
      </c>
      <c r="H65" s="49" t="s">
        <v>1237</v>
      </c>
      <c r="I65" s="28"/>
      <c r="J65" s="28"/>
      <c r="K65" s="49" t="s">
        <v>666</v>
      </c>
      <c r="L65" s="28"/>
      <c r="M65" s="49" t="s">
        <v>145</v>
      </c>
      <c r="N65" s="78" t="s">
        <v>437</v>
      </c>
      <c r="O65" s="29"/>
      <c r="P65" s="30"/>
      <c r="Q65" s="28"/>
      <c r="R65" s="28"/>
      <c r="S65" s="28"/>
      <c r="T65" s="31"/>
      <c r="U65" s="28"/>
      <c r="V65" s="28"/>
      <c r="W65" s="28"/>
      <c r="X65" s="32"/>
      <c r="Y65" s="33"/>
    </row>
    <row r="66" spans="1:25" ht="45" x14ac:dyDescent="0.25">
      <c r="A66" s="27" t="s">
        <v>24</v>
      </c>
      <c r="B66" s="28" t="s">
        <v>80</v>
      </c>
      <c r="C66" s="28"/>
      <c r="D66" s="49" t="s">
        <v>1012</v>
      </c>
      <c r="E66" s="28"/>
      <c r="F66" s="28"/>
      <c r="G66" s="49" t="s">
        <v>737</v>
      </c>
      <c r="H66" s="49" t="s">
        <v>1240</v>
      </c>
      <c r="I66" s="28"/>
      <c r="J66" s="28"/>
      <c r="K66" s="49" t="s">
        <v>666</v>
      </c>
      <c r="L66" s="28"/>
      <c r="M66" s="49" t="s">
        <v>146</v>
      </c>
      <c r="N66" s="78" t="s">
        <v>438</v>
      </c>
      <c r="O66" s="29"/>
      <c r="P66" s="30"/>
      <c r="Q66" s="28"/>
      <c r="R66" s="28"/>
      <c r="S66" s="28"/>
      <c r="T66" s="31"/>
      <c r="U66" s="28"/>
      <c r="V66" s="28"/>
      <c r="W66" s="28"/>
      <c r="X66" s="32"/>
      <c r="Y66" s="33"/>
    </row>
    <row r="67" spans="1:25" ht="45" x14ac:dyDescent="0.25">
      <c r="A67" s="27" t="s">
        <v>24</v>
      </c>
      <c r="B67" s="28" t="s">
        <v>80</v>
      </c>
      <c r="C67" s="28"/>
      <c r="D67" s="49" t="s">
        <v>1013</v>
      </c>
      <c r="E67" s="28"/>
      <c r="F67" s="28"/>
      <c r="G67" s="49" t="s">
        <v>738</v>
      </c>
      <c r="H67" s="49" t="s">
        <v>1237</v>
      </c>
      <c r="I67" s="28"/>
      <c r="J67" s="28"/>
      <c r="K67" s="49" t="s">
        <v>666</v>
      </c>
      <c r="L67" s="28"/>
      <c r="M67" s="49" t="s">
        <v>147</v>
      </c>
      <c r="N67" s="78" t="s">
        <v>439</v>
      </c>
      <c r="O67" s="29"/>
      <c r="P67" s="30"/>
      <c r="Q67" s="28"/>
      <c r="R67" s="28"/>
      <c r="S67" s="28"/>
      <c r="T67" s="31"/>
      <c r="U67" s="28"/>
      <c r="V67" s="28"/>
      <c r="W67" s="28"/>
      <c r="X67" s="32"/>
      <c r="Y67" s="33"/>
    </row>
    <row r="68" spans="1:25" ht="45" x14ac:dyDescent="0.25">
      <c r="A68" s="27" t="s">
        <v>24</v>
      </c>
      <c r="B68" s="28" t="s">
        <v>80</v>
      </c>
      <c r="C68" s="28"/>
      <c r="D68" s="49" t="s">
        <v>993</v>
      </c>
      <c r="E68" s="28"/>
      <c r="F68" s="28"/>
      <c r="G68" s="49" t="s">
        <v>739</v>
      </c>
      <c r="H68" s="49" t="s">
        <v>1203</v>
      </c>
      <c r="I68" s="28"/>
      <c r="J68" s="28"/>
      <c r="K68" s="49" t="s">
        <v>667</v>
      </c>
      <c r="L68" s="28"/>
      <c r="M68" s="49" t="s">
        <v>148</v>
      </c>
      <c r="N68" s="78" t="s">
        <v>440</v>
      </c>
      <c r="O68" s="29"/>
      <c r="P68" s="30"/>
      <c r="Q68" s="28"/>
      <c r="R68" s="28"/>
      <c r="S68" s="28"/>
      <c r="T68" s="31"/>
      <c r="U68" s="28"/>
      <c r="V68" s="28"/>
      <c r="W68" s="28"/>
      <c r="X68" s="32"/>
      <c r="Y68" s="33"/>
    </row>
    <row r="69" spans="1:25" ht="45" x14ac:dyDescent="0.25">
      <c r="A69" s="27" t="s">
        <v>24</v>
      </c>
      <c r="B69" s="28" t="s">
        <v>80</v>
      </c>
      <c r="C69" s="28"/>
      <c r="D69" s="49" t="s">
        <v>1014</v>
      </c>
      <c r="E69" s="28"/>
      <c r="F69" s="28"/>
      <c r="G69" s="49" t="s">
        <v>740</v>
      </c>
      <c r="H69" s="49" t="s">
        <v>1241</v>
      </c>
      <c r="I69" s="28"/>
      <c r="J69" s="28"/>
      <c r="K69" s="49" t="s">
        <v>666</v>
      </c>
      <c r="L69" s="28"/>
      <c r="M69" s="49" t="s">
        <v>149</v>
      </c>
      <c r="N69" s="78" t="s">
        <v>441</v>
      </c>
      <c r="O69" s="29"/>
      <c r="P69" s="30"/>
      <c r="Q69" s="28"/>
      <c r="R69" s="28"/>
      <c r="S69" s="28"/>
      <c r="T69" s="31"/>
      <c r="U69" s="28"/>
      <c r="V69" s="28"/>
      <c r="W69" s="28"/>
      <c r="X69" s="32"/>
      <c r="Y69" s="33"/>
    </row>
    <row r="70" spans="1:25" ht="45" x14ac:dyDescent="0.25">
      <c r="A70" s="27" t="s">
        <v>24</v>
      </c>
      <c r="B70" s="28" t="s">
        <v>80</v>
      </c>
      <c r="C70" s="28"/>
      <c r="D70" s="49" t="s">
        <v>1015</v>
      </c>
      <c r="E70" s="28"/>
      <c r="F70" s="28"/>
      <c r="G70" s="49" t="s">
        <v>741</v>
      </c>
      <c r="H70" s="49"/>
      <c r="I70" s="28"/>
      <c r="J70" s="28"/>
      <c r="K70" s="49" t="s">
        <v>666</v>
      </c>
      <c r="L70" s="28"/>
      <c r="M70" s="49" t="s">
        <v>150</v>
      </c>
      <c r="N70" s="78" t="s">
        <v>442</v>
      </c>
      <c r="O70" s="29"/>
      <c r="P70" s="30"/>
      <c r="Q70" s="28"/>
      <c r="R70" s="28"/>
      <c r="S70" s="28"/>
      <c r="T70" s="31"/>
      <c r="U70" s="28"/>
      <c r="V70" s="28"/>
      <c r="W70" s="28"/>
      <c r="X70" s="32"/>
      <c r="Y70" s="33"/>
    </row>
    <row r="71" spans="1:25" ht="45" x14ac:dyDescent="0.25">
      <c r="A71" s="27" t="s">
        <v>24</v>
      </c>
      <c r="B71" s="28" t="s">
        <v>80</v>
      </c>
      <c r="C71" s="28"/>
      <c r="D71" s="49" t="s">
        <v>1016</v>
      </c>
      <c r="E71" s="28"/>
      <c r="F71" s="28"/>
      <c r="G71" s="49" t="s">
        <v>742</v>
      </c>
      <c r="H71" s="49" t="s">
        <v>1203</v>
      </c>
      <c r="I71" s="28"/>
      <c r="J71" s="28"/>
      <c r="K71" s="49" t="s">
        <v>666</v>
      </c>
      <c r="L71" s="28"/>
      <c r="M71" s="49" t="s">
        <v>151</v>
      </c>
      <c r="N71" s="78" t="s">
        <v>443</v>
      </c>
      <c r="O71" s="29"/>
      <c r="P71" s="30"/>
      <c r="Q71" s="28"/>
      <c r="R71" s="28"/>
      <c r="S71" s="28"/>
      <c r="T71" s="31"/>
      <c r="U71" s="28"/>
      <c r="V71" s="28"/>
      <c r="W71" s="28"/>
      <c r="X71" s="32"/>
      <c r="Y71" s="33"/>
    </row>
    <row r="72" spans="1:25" ht="90" x14ac:dyDescent="0.25">
      <c r="A72" s="27" t="s">
        <v>24</v>
      </c>
      <c r="B72" s="28" t="s">
        <v>80</v>
      </c>
      <c r="C72" s="28"/>
      <c r="D72" s="49" t="s">
        <v>1017</v>
      </c>
      <c r="E72" s="28" t="s">
        <v>75</v>
      </c>
      <c r="F72" s="28"/>
      <c r="G72" s="49" t="s">
        <v>743</v>
      </c>
      <c r="H72" s="49" t="s">
        <v>1206</v>
      </c>
      <c r="I72" s="28"/>
      <c r="J72" s="28"/>
      <c r="K72" s="49" t="s">
        <v>670</v>
      </c>
      <c r="L72" s="28"/>
      <c r="M72" s="49" t="s">
        <v>152</v>
      </c>
      <c r="N72" s="78" t="s">
        <v>444</v>
      </c>
      <c r="O72" s="29"/>
      <c r="P72" s="30"/>
      <c r="Q72" s="28"/>
      <c r="R72" s="28"/>
      <c r="S72" s="28"/>
      <c r="T72" s="31"/>
      <c r="U72" s="28"/>
      <c r="V72" s="28"/>
      <c r="W72" s="28"/>
      <c r="X72" s="32"/>
      <c r="Y72" s="33"/>
    </row>
    <row r="73" spans="1:25" ht="60" x14ac:dyDescent="0.25">
      <c r="A73" s="27" t="s">
        <v>24</v>
      </c>
      <c r="B73" s="28" t="s">
        <v>80</v>
      </c>
      <c r="C73" s="28"/>
      <c r="D73" s="49" t="s">
        <v>1018</v>
      </c>
      <c r="E73" s="28" t="s">
        <v>75</v>
      </c>
      <c r="F73" s="28"/>
      <c r="G73" s="49" t="s">
        <v>744</v>
      </c>
      <c r="H73" s="49" t="s">
        <v>1202</v>
      </c>
      <c r="I73" s="28"/>
      <c r="J73" s="28"/>
      <c r="K73" s="49" t="s">
        <v>670</v>
      </c>
      <c r="L73" s="28"/>
      <c r="M73" s="49" t="s">
        <v>153</v>
      </c>
      <c r="N73" s="78" t="s">
        <v>445</v>
      </c>
      <c r="O73" s="29"/>
      <c r="P73" s="30"/>
      <c r="Q73" s="28"/>
      <c r="R73" s="28"/>
      <c r="S73" s="28"/>
      <c r="T73" s="31"/>
      <c r="U73" s="28"/>
      <c r="V73" s="28"/>
      <c r="W73" s="28"/>
      <c r="X73" s="32"/>
      <c r="Y73" s="33"/>
    </row>
    <row r="74" spans="1:25" ht="60" x14ac:dyDescent="0.25">
      <c r="A74" s="27" t="s">
        <v>24</v>
      </c>
      <c r="B74" s="28" t="s">
        <v>80</v>
      </c>
      <c r="C74" s="28"/>
      <c r="D74" s="49" t="s">
        <v>980</v>
      </c>
      <c r="E74" s="28" t="s">
        <v>75</v>
      </c>
      <c r="F74" s="28"/>
      <c r="G74" s="49" t="s">
        <v>745</v>
      </c>
      <c r="H74" s="49" t="s">
        <v>1206</v>
      </c>
      <c r="I74" s="28"/>
      <c r="J74" s="28"/>
      <c r="K74" s="49" t="s">
        <v>672</v>
      </c>
      <c r="L74" s="28"/>
      <c r="M74" s="49" t="s">
        <v>154</v>
      </c>
      <c r="N74" s="78" t="s">
        <v>446</v>
      </c>
      <c r="O74" s="29"/>
      <c r="P74" s="30"/>
      <c r="Q74" s="28"/>
      <c r="R74" s="28"/>
      <c r="S74" s="28"/>
      <c r="T74" s="31"/>
      <c r="U74" s="28"/>
      <c r="V74" s="28"/>
      <c r="W74" s="28"/>
      <c r="X74" s="32"/>
      <c r="Y74" s="33"/>
    </row>
    <row r="75" spans="1:25" ht="45" x14ac:dyDescent="0.25">
      <c r="A75" s="27" t="s">
        <v>24</v>
      </c>
      <c r="B75" s="28" t="s">
        <v>80</v>
      </c>
      <c r="C75" s="28"/>
      <c r="D75" s="49" t="s">
        <v>1019</v>
      </c>
      <c r="E75" s="28"/>
      <c r="F75" s="28"/>
      <c r="G75" s="49" t="s">
        <v>746</v>
      </c>
      <c r="H75" s="49" t="s">
        <v>1237</v>
      </c>
      <c r="I75" s="28"/>
      <c r="J75" s="28"/>
      <c r="K75" s="49" t="s">
        <v>667</v>
      </c>
      <c r="L75" s="28"/>
      <c r="M75" s="49" t="s">
        <v>155</v>
      </c>
      <c r="N75" s="78" t="s">
        <v>447</v>
      </c>
      <c r="O75" s="29"/>
      <c r="P75" s="30"/>
      <c r="Q75" s="28"/>
      <c r="R75" s="28"/>
      <c r="S75" s="28"/>
      <c r="T75" s="31"/>
      <c r="U75" s="28"/>
      <c r="V75" s="28"/>
      <c r="W75" s="28"/>
      <c r="X75" s="32"/>
      <c r="Y75" s="33"/>
    </row>
    <row r="76" spans="1:25" ht="60" x14ac:dyDescent="0.25">
      <c r="A76" s="27" t="s">
        <v>24</v>
      </c>
      <c r="B76" s="28" t="s">
        <v>80</v>
      </c>
      <c r="C76" s="28"/>
      <c r="D76" s="49" t="s">
        <v>1020</v>
      </c>
      <c r="E76" s="28" t="s">
        <v>75</v>
      </c>
      <c r="F76" s="28"/>
      <c r="G76" s="49" t="s">
        <v>747</v>
      </c>
      <c r="H76" s="49" t="s">
        <v>1199</v>
      </c>
      <c r="I76" s="28"/>
      <c r="J76" s="28"/>
      <c r="K76" s="49" t="s">
        <v>666</v>
      </c>
      <c r="L76" s="28"/>
      <c r="M76" s="49" t="s">
        <v>156</v>
      </c>
      <c r="N76" s="78" t="s">
        <v>448</v>
      </c>
      <c r="O76" s="29"/>
      <c r="P76" s="30"/>
      <c r="Q76" s="28"/>
      <c r="R76" s="28"/>
      <c r="S76" s="28"/>
      <c r="T76" s="31"/>
      <c r="U76" s="28"/>
      <c r="V76" s="28"/>
      <c r="W76" s="28"/>
      <c r="X76" s="32"/>
      <c r="Y76" s="33"/>
    </row>
    <row r="77" spans="1:25" ht="60" x14ac:dyDescent="0.25">
      <c r="A77" s="27" t="s">
        <v>24</v>
      </c>
      <c r="B77" s="28" t="s">
        <v>80</v>
      </c>
      <c r="C77" s="28"/>
      <c r="D77" s="49" t="s">
        <v>1021</v>
      </c>
      <c r="E77" s="28" t="s">
        <v>75</v>
      </c>
      <c r="F77" s="28"/>
      <c r="G77" s="49" t="s">
        <v>748</v>
      </c>
      <c r="H77" s="49" t="s">
        <v>1200</v>
      </c>
      <c r="I77" s="28"/>
      <c r="J77" s="28"/>
      <c r="K77" s="49" t="s">
        <v>669</v>
      </c>
      <c r="L77" s="28"/>
      <c r="M77" s="49" t="s">
        <v>157</v>
      </c>
      <c r="N77" s="78" t="s">
        <v>449</v>
      </c>
      <c r="O77" s="29"/>
      <c r="P77" s="30"/>
      <c r="Q77" s="28"/>
      <c r="R77" s="28"/>
      <c r="S77" s="28"/>
      <c r="T77" s="31"/>
      <c r="U77" s="28"/>
      <c r="V77" s="28"/>
      <c r="W77" s="28"/>
      <c r="X77" s="32"/>
      <c r="Y77" s="33"/>
    </row>
    <row r="78" spans="1:25" ht="60" x14ac:dyDescent="0.25">
      <c r="A78" s="27" t="s">
        <v>24</v>
      </c>
      <c r="B78" s="28" t="s">
        <v>80</v>
      </c>
      <c r="C78" s="28"/>
      <c r="D78" s="49" t="s">
        <v>1022</v>
      </c>
      <c r="E78" s="28" t="s">
        <v>75</v>
      </c>
      <c r="F78" s="28"/>
      <c r="G78" s="49" t="s">
        <v>749</v>
      </c>
      <c r="H78" s="49" t="s">
        <v>1238</v>
      </c>
      <c r="I78" s="28"/>
      <c r="J78" s="28"/>
      <c r="K78" s="49" t="s">
        <v>670</v>
      </c>
      <c r="L78" s="28"/>
      <c r="M78" s="49" t="s">
        <v>158</v>
      </c>
      <c r="N78" s="78" t="s">
        <v>450</v>
      </c>
      <c r="O78" s="29"/>
      <c r="P78" s="30"/>
      <c r="Q78" s="28"/>
      <c r="R78" s="28"/>
      <c r="S78" s="28"/>
      <c r="T78" s="31"/>
      <c r="U78" s="28"/>
      <c r="V78" s="28"/>
      <c r="W78" s="28"/>
      <c r="X78" s="32"/>
      <c r="Y78" s="33"/>
    </row>
    <row r="79" spans="1:25" ht="45" x14ac:dyDescent="0.25">
      <c r="A79" s="27" t="s">
        <v>24</v>
      </c>
      <c r="B79" s="28" t="s">
        <v>80</v>
      </c>
      <c r="C79" s="28"/>
      <c r="D79" s="49" t="s">
        <v>1023</v>
      </c>
      <c r="E79" s="28" t="s">
        <v>75</v>
      </c>
      <c r="F79" s="28"/>
      <c r="G79" s="49" t="s">
        <v>750</v>
      </c>
      <c r="H79" s="49" t="s">
        <v>1202</v>
      </c>
      <c r="I79" s="28"/>
      <c r="J79" s="28"/>
      <c r="K79" s="49" t="s">
        <v>670</v>
      </c>
      <c r="L79" s="28"/>
      <c r="M79" s="49" t="s">
        <v>159</v>
      </c>
      <c r="N79" s="78" t="s">
        <v>451</v>
      </c>
      <c r="O79" s="29"/>
      <c r="P79" s="30"/>
      <c r="Q79" s="28"/>
      <c r="R79" s="28"/>
      <c r="S79" s="28"/>
      <c r="T79" s="31"/>
      <c r="U79" s="28"/>
      <c r="V79" s="28"/>
      <c r="W79" s="28"/>
      <c r="X79" s="32"/>
      <c r="Y79" s="33"/>
    </row>
    <row r="80" spans="1:25" ht="45" x14ac:dyDescent="0.25">
      <c r="A80" s="27" t="s">
        <v>24</v>
      </c>
      <c r="B80" s="28" t="s">
        <v>80</v>
      </c>
      <c r="C80" s="28"/>
      <c r="D80" s="49" t="s">
        <v>1024</v>
      </c>
      <c r="E80" s="28"/>
      <c r="F80" s="28"/>
      <c r="G80" s="49" t="s">
        <v>751</v>
      </c>
      <c r="H80" s="49" t="s">
        <v>1239</v>
      </c>
      <c r="I80" s="28"/>
      <c r="J80" s="28"/>
      <c r="K80" s="49" t="s">
        <v>675</v>
      </c>
      <c r="L80" s="28"/>
      <c r="M80" s="49" t="s">
        <v>160</v>
      </c>
      <c r="N80" s="78" t="s">
        <v>452</v>
      </c>
      <c r="O80" s="29"/>
      <c r="P80" s="30"/>
      <c r="Q80" s="28"/>
      <c r="R80" s="28"/>
      <c r="S80" s="28"/>
      <c r="T80" s="31"/>
      <c r="U80" s="28"/>
      <c r="V80" s="28"/>
      <c r="W80" s="28"/>
      <c r="X80" s="32"/>
      <c r="Y80" s="33"/>
    </row>
    <row r="81" spans="1:25" ht="60" x14ac:dyDescent="0.25">
      <c r="A81" s="27" t="s">
        <v>24</v>
      </c>
      <c r="B81" s="28" t="s">
        <v>80</v>
      </c>
      <c r="C81" s="28"/>
      <c r="D81" s="49" t="s">
        <v>1025</v>
      </c>
      <c r="E81" s="28" t="s">
        <v>75</v>
      </c>
      <c r="F81" s="28"/>
      <c r="G81" s="49" t="s">
        <v>752</v>
      </c>
      <c r="H81" s="49" t="s">
        <v>1241</v>
      </c>
      <c r="I81" s="28"/>
      <c r="J81" s="28"/>
      <c r="K81" s="49" t="s">
        <v>671</v>
      </c>
      <c r="L81" s="28"/>
      <c r="M81" s="49" t="s">
        <v>161</v>
      </c>
      <c r="N81" s="78" t="s">
        <v>453</v>
      </c>
      <c r="O81" s="29"/>
      <c r="P81" s="30"/>
      <c r="Q81" s="28"/>
      <c r="R81" s="28"/>
      <c r="S81" s="28"/>
      <c r="T81" s="31"/>
      <c r="U81" s="28"/>
      <c r="V81" s="28"/>
      <c r="W81" s="28"/>
      <c r="X81" s="32"/>
      <c r="Y81" s="33"/>
    </row>
    <row r="82" spans="1:25" ht="105" x14ac:dyDescent="0.25">
      <c r="A82" s="27" t="s">
        <v>24</v>
      </c>
      <c r="B82" s="28" t="s">
        <v>80</v>
      </c>
      <c r="C82" s="28"/>
      <c r="D82" s="49" t="s">
        <v>1026</v>
      </c>
      <c r="E82" s="28"/>
      <c r="F82" s="28"/>
      <c r="G82" s="49" t="s">
        <v>753</v>
      </c>
      <c r="H82" s="49" t="s">
        <v>1232</v>
      </c>
      <c r="I82" s="28"/>
      <c r="J82" s="28"/>
      <c r="K82" s="49" t="s">
        <v>666</v>
      </c>
      <c r="L82" s="28"/>
      <c r="M82" s="49" t="s">
        <v>162</v>
      </c>
      <c r="N82" s="78" t="s">
        <v>454</v>
      </c>
      <c r="O82" s="29"/>
      <c r="P82" s="30"/>
      <c r="Q82" s="28"/>
      <c r="R82" s="28"/>
      <c r="S82" s="28"/>
      <c r="T82" s="31"/>
      <c r="U82" s="28"/>
      <c r="V82" s="28"/>
      <c r="W82" s="28"/>
      <c r="X82" s="32"/>
      <c r="Y82" s="33"/>
    </row>
    <row r="83" spans="1:25" ht="90" x14ac:dyDescent="0.25">
      <c r="A83" s="27" t="s">
        <v>24</v>
      </c>
      <c r="B83" s="28" t="s">
        <v>80</v>
      </c>
      <c r="C83" s="28"/>
      <c r="D83" s="49" t="s">
        <v>1027</v>
      </c>
      <c r="E83" s="28"/>
      <c r="F83" s="28"/>
      <c r="G83" s="49" t="s">
        <v>754</v>
      </c>
      <c r="H83" s="49" t="s">
        <v>1238</v>
      </c>
      <c r="I83" s="28"/>
      <c r="J83" s="28"/>
      <c r="K83" s="49"/>
      <c r="L83" s="28"/>
      <c r="M83" s="49" t="s">
        <v>163</v>
      </c>
      <c r="N83" s="78" t="s">
        <v>455</v>
      </c>
      <c r="O83" s="29"/>
      <c r="P83" s="30"/>
      <c r="Q83" s="28"/>
      <c r="R83" s="28"/>
      <c r="S83" s="28"/>
      <c r="T83" s="31"/>
      <c r="U83" s="28"/>
      <c r="V83" s="28"/>
      <c r="W83" s="28"/>
      <c r="X83" s="32"/>
      <c r="Y83" s="33"/>
    </row>
    <row r="84" spans="1:25" ht="45" x14ac:dyDescent="0.25">
      <c r="A84" s="27" t="s">
        <v>24</v>
      </c>
      <c r="B84" s="28" t="s">
        <v>80</v>
      </c>
      <c r="C84" s="28"/>
      <c r="D84" s="49" t="s">
        <v>1028</v>
      </c>
      <c r="E84" s="28"/>
      <c r="F84" s="28"/>
      <c r="G84" s="49" t="s">
        <v>755</v>
      </c>
      <c r="H84" s="49" t="s">
        <v>1202</v>
      </c>
      <c r="I84" s="28"/>
      <c r="J84" s="28"/>
      <c r="K84" s="49" t="s">
        <v>666</v>
      </c>
      <c r="L84" s="28"/>
      <c r="M84" s="49" t="s">
        <v>164</v>
      </c>
      <c r="N84" s="78" t="s">
        <v>456</v>
      </c>
      <c r="O84" s="29"/>
      <c r="P84" s="30"/>
      <c r="Q84" s="28"/>
      <c r="R84" s="28"/>
      <c r="S84" s="28"/>
      <c r="T84" s="31"/>
      <c r="U84" s="28"/>
      <c r="V84" s="28"/>
      <c r="W84" s="28"/>
      <c r="X84" s="32"/>
      <c r="Y84" s="33"/>
    </row>
    <row r="85" spans="1:25" ht="75" x14ac:dyDescent="0.25">
      <c r="A85" s="27" t="s">
        <v>24</v>
      </c>
      <c r="B85" s="28" t="s">
        <v>80</v>
      </c>
      <c r="C85" s="28"/>
      <c r="D85" s="49" t="s">
        <v>1029</v>
      </c>
      <c r="E85" s="28" t="s">
        <v>75</v>
      </c>
      <c r="F85" s="28"/>
      <c r="G85" s="49" t="s">
        <v>756</v>
      </c>
      <c r="H85" s="49" t="s">
        <v>1200</v>
      </c>
      <c r="I85" s="28"/>
      <c r="J85" s="28"/>
      <c r="K85" s="49" t="s">
        <v>666</v>
      </c>
      <c r="L85" s="28"/>
      <c r="M85" s="49" t="s">
        <v>165</v>
      </c>
      <c r="N85" s="78" t="s">
        <v>457</v>
      </c>
      <c r="O85" s="29"/>
      <c r="P85" s="30"/>
      <c r="Q85" s="28"/>
      <c r="R85" s="28"/>
      <c r="S85" s="28"/>
      <c r="T85" s="31"/>
      <c r="U85" s="28"/>
      <c r="V85" s="28"/>
      <c r="W85" s="28"/>
      <c r="X85" s="32"/>
      <c r="Y85" s="33"/>
    </row>
    <row r="86" spans="1:25" ht="75" x14ac:dyDescent="0.25">
      <c r="A86" s="27" t="s">
        <v>24</v>
      </c>
      <c r="B86" s="28" t="s">
        <v>80</v>
      </c>
      <c r="C86" s="28"/>
      <c r="D86" s="49" t="s">
        <v>1030</v>
      </c>
      <c r="E86" s="28" t="s">
        <v>75</v>
      </c>
      <c r="F86" s="28"/>
      <c r="G86" s="49" t="s">
        <v>757</v>
      </c>
      <c r="H86" s="49" t="s">
        <v>1204</v>
      </c>
      <c r="I86" s="28"/>
      <c r="J86" s="28"/>
      <c r="K86" s="49" t="s">
        <v>670</v>
      </c>
      <c r="L86" s="28"/>
      <c r="M86" s="49" t="s">
        <v>166</v>
      </c>
      <c r="N86" s="78" t="s">
        <v>458</v>
      </c>
      <c r="O86" s="29"/>
      <c r="P86" s="30"/>
      <c r="Q86" s="28"/>
      <c r="R86" s="28"/>
      <c r="S86" s="28"/>
      <c r="T86" s="31"/>
      <c r="U86" s="28"/>
      <c r="V86" s="28"/>
      <c r="W86" s="28"/>
      <c r="X86" s="32"/>
      <c r="Y86" s="33"/>
    </row>
    <row r="87" spans="1:25" ht="90" x14ac:dyDescent="0.25">
      <c r="A87" s="27" t="s">
        <v>24</v>
      </c>
      <c r="B87" s="28" t="s">
        <v>80</v>
      </c>
      <c r="C87" s="28"/>
      <c r="D87" s="49" t="s">
        <v>1031</v>
      </c>
      <c r="E87" s="28"/>
      <c r="F87" s="28"/>
      <c r="G87" s="49" t="s">
        <v>758</v>
      </c>
      <c r="H87" s="49"/>
      <c r="I87" s="28"/>
      <c r="J87" s="28"/>
      <c r="K87" s="49" t="s">
        <v>666</v>
      </c>
      <c r="L87" s="28"/>
      <c r="M87" s="49" t="s">
        <v>167</v>
      </c>
      <c r="N87" s="78" t="s">
        <v>459</v>
      </c>
      <c r="O87" s="29"/>
      <c r="P87" s="30"/>
      <c r="Q87" s="28"/>
      <c r="R87" s="28"/>
      <c r="S87" s="28"/>
      <c r="T87" s="31"/>
      <c r="U87" s="28"/>
      <c r="V87" s="28"/>
      <c r="W87" s="28"/>
      <c r="X87" s="32"/>
      <c r="Y87" s="33"/>
    </row>
    <row r="88" spans="1:25" ht="120" x14ac:dyDescent="0.25">
      <c r="A88" s="27" t="s">
        <v>24</v>
      </c>
      <c r="B88" s="28" t="s">
        <v>80</v>
      </c>
      <c r="C88" s="28"/>
      <c r="D88" s="49" t="s">
        <v>1032</v>
      </c>
      <c r="E88" s="28"/>
      <c r="F88" s="28"/>
      <c r="G88" s="49" t="s">
        <v>759</v>
      </c>
      <c r="H88" s="49" t="s">
        <v>1200</v>
      </c>
      <c r="I88" s="28"/>
      <c r="J88" s="28"/>
      <c r="K88" s="49" t="s">
        <v>666</v>
      </c>
      <c r="L88" s="28"/>
      <c r="M88" s="49" t="s">
        <v>168</v>
      </c>
      <c r="N88" s="78" t="s">
        <v>460</v>
      </c>
      <c r="O88" s="29"/>
      <c r="P88" s="30"/>
      <c r="Q88" s="28"/>
      <c r="R88" s="28"/>
      <c r="S88" s="28"/>
      <c r="T88" s="31"/>
      <c r="U88" s="28"/>
      <c r="V88" s="28"/>
      <c r="W88" s="28"/>
      <c r="X88" s="32"/>
      <c r="Y88" s="33"/>
    </row>
    <row r="89" spans="1:25" ht="45" x14ac:dyDescent="0.25">
      <c r="A89" s="27" t="s">
        <v>24</v>
      </c>
      <c r="B89" s="28" t="s">
        <v>80</v>
      </c>
      <c r="C89" s="28"/>
      <c r="D89" s="49" t="s">
        <v>1033</v>
      </c>
      <c r="E89" s="28" t="s">
        <v>41</v>
      </c>
      <c r="F89" s="28"/>
      <c r="G89" s="49" t="s">
        <v>760</v>
      </c>
      <c r="H89" s="49" t="s">
        <v>1238</v>
      </c>
      <c r="I89" s="28"/>
      <c r="J89" s="28"/>
      <c r="K89" s="49" t="s">
        <v>667</v>
      </c>
      <c r="L89" s="28"/>
      <c r="M89" s="49" t="s">
        <v>169</v>
      </c>
      <c r="N89" s="78" t="s">
        <v>461</v>
      </c>
      <c r="O89" s="29"/>
      <c r="P89" s="30"/>
      <c r="Q89" s="28"/>
      <c r="R89" s="28"/>
      <c r="S89" s="28"/>
      <c r="T89" s="31"/>
      <c r="U89" s="28"/>
      <c r="V89" s="28"/>
      <c r="W89" s="28"/>
      <c r="X89" s="32"/>
      <c r="Y89" s="33"/>
    </row>
    <row r="90" spans="1:25" ht="45" x14ac:dyDescent="0.25">
      <c r="A90" s="27" t="s">
        <v>24</v>
      </c>
      <c r="B90" s="28" t="s">
        <v>80</v>
      </c>
      <c r="C90" s="28"/>
      <c r="D90" s="49" t="s">
        <v>1034</v>
      </c>
      <c r="E90" s="28" t="s">
        <v>41</v>
      </c>
      <c r="F90" s="28"/>
      <c r="G90" s="49" t="s">
        <v>761</v>
      </c>
      <c r="H90" s="49" t="s">
        <v>1238</v>
      </c>
      <c r="I90" s="28"/>
      <c r="J90" s="28"/>
      <c r="K90" s="49" t="s">
        <v>666</v>
      </c>
      <c r="L90" s="28"/>
      <c r="M90" s="49" t="s">
        <v>170</v>
      </c>
      <c r="N90" s="78" t="s">
        <v>462</v>
      </c>
      <c r="O90" s="29"/>
      <c r="P90" s="30"/>
      <c r="Q90" s="28"/>
      <c r="R90" s="28"/>
      <c r="S90" s="28"/>
      <c r="T90" s="31"/>
      <c r="U90" s="28"/>
      <c r="V90" s="28"/>
      <c r="W90" s="28"/>
      <c r="X90" s="32"/>
      <c r="Y90" s="33"/>
    </row>
    <row r="91" spans="1:25" ht="60" x14ac:dyDescent="0.25">
      <c r="A91" s="27" t="s">
        <v>24</v>
      </c>
      <c r="B91" s="28" t="s">
        <v>80</v>
      </c>
      <c r="C91" s="28"/>
      <c r="D91" s="49" t="s">
        <v>1035</v>
      </c>
      <c r="E91" s="28" t="s">
        <v>75</v>
      </c>
      <c r="F91" s="28"/>
      <c r="G91" s="49" t="s">
        <v>762</v>
      </c>
      <c r="H91" s="49" t="s">
        <v>1234</v>
      </c>
      <c r="I91" s="28"/>
      <c r="J91" s="28"/>
      <c r="K91" s="49" t="s">
        <v>667</v>
      </c>
      <c r="L91" s="28"/>
      <c r="M91" s="49" t="s">
        <v>171</v>
      </c>
      <c r="N91" s="78" t="s">
        <v>463</v>
      </c>
      <c r="O91" s="29"/>
      <c r="P91" s="30"/>
      <c r="Q91" s="28"/>
      <c r="R91" s="28"/>
      <c r="S91" s="28"/>
      <c r="T91" s="31"/>
      <c r="U91" s="28"/>
      <c r="V91" s="28"/>
      <c r="W91" s="28"/>
      <c r="X91" s="32"/>
      <c r="Y91" s="33"/>
    </row>
    <row r="92" spans="1:25" ht="45" x14ac:dyDescent="0.25">
      <c r="A92" s="27" t="s">
        <v>24</v>
      </c>
      <c r="B92" s="28" t="s">
        <v>80</v>
      </c>
      <c r="C92" s="28"/>
      <c r="D92" s="49" t="s">
        <v>1036</v>
      </c>
      <c r="E92" s="28"/>
      <c r="F92" s="28"/>
      <c r="G92" s="49" t="s">
        <v>763</v>
      </c>
      <c r="H92" s="49"/>
      <c r="I92" s="28"/>
      <c r="J92" s="28"/>
      <c r="K92" s="49" t="s">
        <v>666</v>
      </c>
      <c r="L92" s="28"/>
      <c r="M92" s="49" t="s">
        <v>172</v>
      </c>
      <c r="N92" s="78" t="s">
        <v>464</v>
      </c>
      <c r="O92" s="29"/>
      <c r="P92" s="30"/>
      <c r="Q92" s="28"/>
      <c r="R92" s="28"/>
      <c r="S92" s="28"/>
      <c r="T92" s="31"/>
      <c r="U92" s="28"/>
      <c r="V92" s="28"/>
      <c r="W92" s="28"/>
      <c r="X92" s="32"/>
      <c r="Y92" s="33"/>
    </row>
    <row r="93" spans="1:25" ht="45" x14ac:dyDescent="0.25">
      <c r="A93" s="27" t="s">
        <v>24</v>
      </c>
      <c r="B93" s="28" t="s">
        <v>80</v>
      </c>
      <c r="C93" s="28"/>
      <c r="D93" s="49" t="s">
        <v>1037</v>
      </c>
      <c r="E93" s="28"/>
      <c r="F93" s="28"/>
      <c r="G93" s="49" t="s">
        <v>764</v>
      </c>
      <c r="H93" s="49" t="s">
        <v>1200</v>
      </c>
      <c r="I93" s="28"/>
      <c r="J93" s="28"/>
      <c r="K93" s="49" t="s">
        <v>670</v>
      </c>
      <c r="L93" s="28"/>
      <c r="M93" s="49" t="s">
        <v>173</v>
      </c>
      <c r="N93" s="78" t="s">
        <v>465</v>
      </c>
      <c r="O93" s="29"/>
      <c r="P93" s="30"/>
      <c r="Q93" s="28"/>
      <c r="R93" s="28"/>
      <c r="S93" s="28"/>
      <c r="T93" s="31"/>
      <c r="U93" s="28"/>
      <c r="V93" s="28"/>
      <c r="W93" s="28"/>
      <c r="X93" s="32"/>
      <c r="Y93" s="33"/>
    </row>
    <row r="94" spans="1:25" ht="90" x14ac:dyDescent="0.25">
      <c r="A94" s="27" t="s">
        <v>24</v>
      </c>
      <c r="B94" s="28" t="s">
        <v>80</v>
      </c>
      <c r="C94" s="28"/>
      <c r="D94" s="49" t="s">
        <v>1038</v>
      </c>
      <c r="E94" s="28" t="s">
        <v>75</v>
      </c>
      <c r="F94" s="28"/>
      <c r="G94" s="49" t="s">
        <v>765</v>
      </c>
      <c r="H94" s="49" t="s">
        <v>1233</v>
      </c>
      <c r="I94" s="28"/>
      <c r="J94" s="28"/>
      <c r="K94" s="49" t="s">
        <v>671</v>
      </c>
      <c r="L94" s="28"/>
      <c r="M94" s="49" t="s">
        <v>174</v>
      </c>
      <c r="N94" s="78" t="s">
        <v>466</v>
      </c>
      <c r="O94" s="29"/>
      <c r="P94" s="30"/>
      <c r="Q94" s="28"/>
      <c r="R94" s="28"/>
      <c r="S94" s="28"/>
      <c r="T94" s="31"/>
      <c r="U94" s="28"/>
      <c r="V94" s="28"/>
      <c r="W94" s="28"/>
      <c r="X94" s="32"/>
      <c r="Y94" s="33"/>
    </row>
    <row r="95" spans="1:25" ht="75" x14ac:dyDescent="0.25">
      <c r="A95" s="27" t="s">
        <v>24</v>
      </c>
      <c r="B95" s="28" t="s">
        <v>80</v>
      </c>
      <c r="C95" s="28"/>
      <c r="D95" s="49" t="s">
        <v>1039</v>
      </c>
      <c r="E95" s="28" t="s">
        <v>75</v>
      </c>
      <c r="F95" s="28"/>
      <c r="G95" s="49" t="s">
        <v>766</v>
      </c>
      <c r="H95" s="49" t="s">
        <v>1234</v>
      </c>
      <c r="I95" s="28"/>
      <c r="J95" s="28"/>
      <c r="K95" s="49" t="s">
        <v>667</v>
      </c>
      <c r="L95" s="28"/>
      <c r="M95" s="49" t="s">
        <v>175</v>
      </c>
      <c r="N95" s="78" t="s">
        <v>467</v>
      </c>
      <c r="O95" s="29"/>
      <c r="P95" s="30"/>
      <c r="Q95" s="28"/>
      <c r="R95" s="28"/>
      <c r="S95" s="28"/>
      <c r="T95" s="31"/>
      <c r="U95" s="28"/>
      <c r="V95" s="28"/>
      <c r="W95" s="28"/>
      <c r="X95" s="32"/>
      <c r="Y95" s="33"/>
    </row>
    <row r="96" spans="1:25" ht="60" x14ac:dyDescent="0.25">
      <c r="A96" s="27" t="s">
        <v>24</v>
      </c>
      <c r="B96" s="28" t="s">
        <v>80</v>
      </c>
      <c r="C96" s="28"/>
      <c r="D96" s="49" t="s">
        <v>1040</v>
      </c>
      <c r="E96" s="28" t="s">
        <v>75</v>
      </c>
      <c r="F96" s="28"/>
      <c r="G96" s="49" t="s">
        <v>767</v>
      </c>
      <c r="H96" s="49" t="s">
        <v>1209</v>
      </c>
      <c r="I96" s="28"/>
      <c r="J96" s="28"/>
      <c r="K96" s="49" t="s">
        <v>671</v>
      </c>
      <c r="L96" s="28"/>
      <c r="M96" s="49" t="s">
        <v>176</v>
      </c>
      <c r="N96" s="78" t="s">
        <v>468</v>
      </c>
      <c r="O96" s="29"/>
      <c r="P96" s="30"/>
      <c r="Q96" s="28"/>
      <c r="R96" s="28"/>
      <c r="S96" s="28"/>
      <c r="T96" s="31"/>
      <c r="U96" s="28"/>
      <c r="V96" s="28"/>
      <c r="W96" s="28"/>
      <c r="X96" s="32"/>
      <c r="Y96" s="33"/>
    </row>
    <row r="97" spans="1:26" ht="75" x14ac:dyDescent="0.25">
      <c r="A97" s="53" t="s">
        <v>24</v>
      </c>
      <c r="B97" s="54" t="s">
        <v>80</v>
      </c>
      <c r="C97" s="54"/>
      <c r="D97" s="55" t="s">
        <v>1041</v>
      </c>
      <c r="E97" s="54"/>
      <c r="F97" s="54"/>
      <c r="G97" s="55" t="s">
        <v>768</v>
      </c>
      <c r="H97" s="55" t="s">
        <v>1239</v>
      </c>
      <c r="I97" s="54"/>
      <c r="J97" s="54"/>
      <c r="K97" s="55" t="s">
        <v>675</v>
      </c>
      <c r="L97" s="54"/>
      <c r="M97" s="55" t="s">
        <v>177</v>
      </c>
      <c r="N97" s="79" t="s">
        <v>469</v>
      </c>
      <c r="O97" s="56"/>
      <c r="P97" s="57"/>
      <c r="Q97" s="54"/>
      <c r="R97" s="54"/>
      <c r="S97" s="54"/>
      <c r="T97" s="58"/>
      <c r="U97" s="54"/>
      <c r="V97" s="54"/>
      <c r="W97" s="54"/>
      <c r="X97" s="59"/>
      <c r="Y97" s="33"/>
    </row>
    <row r="98" spans="1:26" ht="105" x14ac:dyDescent="0.25">
      <c r="A98" s="28" t="s">
        <v>24</v>
      </c>
      <c r="B98" s="28" t="s">
        <v>80</v>
      </c>
      <c r="C98" s="28"/>
      <c r="D98" s="76" t="s">
        <v>1042</v>
      </c>
      <c r="E98" s="28"/>
      <c r="F98" s="28"/>
      <c r="G98" s="76" t="s">
        <v>769</v>
      </c>
      <c r="H98" s="76" t="s">
        <v>1242</v>
      </c>
      <c r="I98" s="28"/>
      <c r="J98" s="28"/>
      <c r="K98" s="76" t="s">
        <v>674</v>
      </c>
      <c r="L98" s="28"/>
      <c r="M98" s="76" t="s">
        <v>178</v>
      </c>
      <c r="N98" s="80" t="s">
        <v>470</v>
      </c>
      <c r="O98" s="77"/>
      <c r="P98" s="30"/>
      <c r="Q98" s="28"/>
      <c r="R98" s="28"/>
      <c r="S98" s="28"/>
      <c r="T98" s="31"/>
      <c r="U98" s="28"/>
      <c r="V98" s="28"/>
      <c r="W98" s="28"/>
      <c r="X98" s="28"/>
      <c r="Y98" s="60"/>
    </row>
    <row r="99" spans="1:26" x14ac:dyDescent="0.25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71"/>
      <c r="O99" s="70"/>
      <c r="P99" s="69"/>
      <c r="Q99" s="68"/>
      <c r="R99" s="68"/>
      <c r="S99" s="68"/>
      <c r="T99" s="71"/>
      <c r="U99" s="68"/>
      <c r="V99" s="68"/>
      <c r="W99" s="68"/>
      <c r="X99" s="68"/>
      <c r="Y99" s="66"/>
      <c r="Z99" s="33"/>
    </row>
    <row r="100" spans="1:26" x14ac:dyDescent="0.25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71"/>
      <c r="O100" s="70"/>
      <c r="P100" s="69"/>
      <c r="Q100" s="68"/>
      <c r="R100" s="68"/>
      <c r="S100" s="68"/>
      <c r="T100" s="71"/>
      <c r="U100" s="68"/>
      <c r="V100" s="68"/>
      <c r="W100" s="68"/>
      <c r="X100" s="68"/>
      <c r="Y100" s="66"/>
      <c r="Z100" s="33"/>
    </row>
    <row r="101" spans="1:26" x14ac:dyDescent="0.25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71"/>
      <c r="O101" s="70"/>
      <c r="P101" s="69"/>
      <c r="Q101" s="68"/>
      <c r="R101" s="68"/>
      <c r="S101" s="68"/>
      <c r="T101" s="71"/>
      <c r="U101" s="68"/>
      <c r="V101" s="68"/>
      <c r="W101" s="68"/>
      <c r="X101" s="68"/>
      <c r="Y101" s="66"/>
      <c r="Z101" s="33"/>
    </row>
    <row r="102" spans="1:26" x14ac:dyDescent="0.25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71"/>
      <c r="O102" s="70"/>
      <c r="P102" s="69"/>
      <c r="Q102" s="68"/>
      <c r="R102" s="68"/>
      <c r="S102" s="68"/>
      <c r="T102" s="71"/>
      <c r="U102" s="68"/>
      <c r="V102" s="68"/>
      <c r="W102" s="68"/>
      <c r="X102" s="68"/>
      <c r="Y102" s="66"/>
      <c r="Z102" s="33"/>
    </row>
    <row r="103" spans="1:26" x14ac:dyDescent="0.25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71"/>
      <c r="O103" s="70"/>
      <c r="P103" s="69"/>
      <c r="Q103" s="68"/>
      <c r="R103" s="68"/>
      <c r="S103" s="68"/>
      <c r="T103" s="71"/>
      <c r="U103" s="68"/>
      <c r="V103" s="68"/>
      <c r="W103" s="68"/>
      <c r="X103" s="68"/>
      <c r="Y103" s="66"/>
      <c r="Z103" s="33"/>
    </row>
    <row r="104" spans="1:26" x14ac:dyDescent="0.25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71"/>
      <c r="O104" s="70"/>
      <c r="P104" s="69"/>
      <c r="Q104" s="68"/>
      <c r="R104" s="68"/>
      <c r="S104" s="68"/>
      <c r="T104" s="71"/>
      <c r="U104" s="68"/>
      <c r="V104" s="68"/>
      <c r="W104" s="68"/>
      <c r="X104" s="68"/>
      <c r="Y104" s="66"/>
      <c r="Z104" s="33"/>
    </row>
    <row r="105" spans="1:26" x14ac:dyDescent="0.25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71"/>
      <c r="O105" s="70"/>
      <c r="P105" s="69"/>
      <c r="Q105" s="68"/>
      <c r="R105" s="68"/>
      <c r="S105" s="68"/>
      <c r="T105" s="71"/>
      <c r="U105" s="68"/>
      <c r="V105" s="68"/>
      <c r="W105" s="68"/>
      <c r="X105" s="68"/>
      <c r="Y105" s="66"/>
      <c r="Z105" s="33"/>
    </row>
    <row r="106" spans="1:26" x14ac:dyDescent="0.25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71"/>
      <c r="O106" s="70"/>
      <c r="P106" s="69"/>
      <c r="Q106" s="68"/>
      <c r="R106" s="68"/>
      <c r="S106" s="68"/>
      <c r="T106" s="71"/>
      <c r="U106" s="68"/>
      <c r="V106" s="68"/>
      <c r="W106" s="68"/>
      <c r="X106" s="68"/>
      <c r="Y106" s="66"/>
      <c r="Z106" s="33"/>
    </row>
    <row r="107" spans="1:26" x14ac:dyDescent="0.25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71"/>
      <c r="O107" s="70"/>
      <c r="P107" s="69"/>
      <c r="Q107" s="68"/>
      <c r="R107" s="68"/>
      <c r="S107" s="68"/>
      <c r="T107" s="71"/>
      <c r="U107" s="68"/>
      <c r="V107" s="68"/>
      <c r="W107" s="68"/>
      <c r="X107" s="68"/>
      <c r="Y107" s="66"/>
      <c r="Z107" s="33"/>
    </row>
    <row r="108" spans="1:26" x14ac:dyDescent="0.25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71"/>
      <c r="O108" s="70"/>
      <c r="P108" s="69"/>
      <c r="Q108" s="68"/>
      <c r="R108" s="68"/>
      <c r="S108" s="68"/>
      <c r="T108" s="71"/>
      <c r="U108" s="68"/>
      <c r="V108" s="68"/>
      <c r="W108" s="68"/>
      <c r="X108" s="68"/>
      <c r="Y108" s="66"/>
      <c r="Z108" s="33"/>
    </row>
    <row r="109" spans="1:26" x14ac:dyDescent="0.25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71"/>
      <c r="O109" s="70"/>
      <c r="P109" s="69"/>
      <c r="Q109" s="68"/>
      <c r="R109" s="68"/>
      <c r="S109" s="68"/>
      <c r="T109" s="71"/>
      <c r="U109" s="68"/>
      <c r="V109" s="68"/>
      <c r="W109" s="68"/>
      <c r="X109" s="68"/>
      <c r="Y109" s="66"/>
      <c r="Z109" s="33"/>
    </row>
    <row r="110" spans="1:26" x14ac:dyDescent="0.25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71"/>
      <c r="O110" s="70"/>
      <c r="P110" s="69"/>
      <c r="Q110" s="68"/>
      <c r="R110" s="68"/>
      <c r="S110" s="68"/>
      <c r="T110" s="71"/>
      <c r="U110" s="68"/>
      <c r="V110" s="68"/>
      <c r="W110" s="68"/>
      <c r="X110" s="68"/>
      <c r="Y110" s="66"/>
      <c r="Z110" s="33"/>
    </row>
    <row r="111" spans="1:26" x14ac:dyDescent="0.25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71"/>
      <c r="O111" s="70"/>
      <c r="P111" s="69"/>
      <c r="Q111" s="68"/>
      <c r="R111" s="68"/>
      <c r="S111" s="68"/>
      <c r="T111" s="71"/>
      <c r="U111" s="68"/>
      <c r="V111" s="68"/>
      <c r="W111" s="68"/>
      <c r="X111" s="68"/>
      <c r="Y111" s="66"/>
      <c r="Z111" s="33"/>
    </row>
    <row r="112" spans="1:26" x14ac:dyDescent="0.25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71"/>
      <c r="O112" s="70"/>
      <c r="P112" s="69"/>
      <c r="Q112" s="68"/>
      <c r="R112" s="68"/>
      <c r="S112" s="68"/>
      <c r="T112" s="71"/>
      <c r="U112" s="68"/>
      <c r="V112" s="68"/>
      <c r="W112" s="68"/>
      <c r="X112" s="68"/>
      <c r="Y112" s="66"/>
      <c r="Z112" s="33"/>
    </row>
    <row r="113" spans="1:26" x14ac:dyDescent="0.25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71"/>
      <c r="O113" s="70"/>
      <c r="P113" s="69"/>
      <c r="Q113" s="68"/>
      <c r="R113" s="68"/>
      <c r="S113" s="68"/>
      <c r="T113" s="71"/>
      <c r="U113" s="68"/>
      <c r="V113" s="68"/>
      <c r="W113" s="68"/>
      <c r="X113" s="68"/>
      <c r="Y113" s="66"/>
      <c r="Z113" s="33"/>
    </row>
    <row r="114" spans="1:26" x14ac:dyDescent="0.25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71"/>
      <c r="O114" s="70"/>
      <c r="P114" s="69"/>
      <c r="Q114" s="68"/>
      <c r="R114" s="68"/>
      <c r="S114" s="68"/>
      <c r="T114" s="71"/>
      <c r="U114" s="68"/>
      <c r="V114" s="68"/>
      <c r="W114" s="68"/>
      <c r="X114" s="68"/>
      <c r="Y114" s="66"/>
      <c r="Z114" s="33"/>
    </row>
    <row r="115" spans="1:26" x14ac:dyDescent="0.25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71"/>
      <c r="O115" s="70"/>
      <c r="P115" s="69"/>
      <c r="Q115" s="68"/>
      <c r="R115" s="68"/>
      <c r="S115" s="68"/>
      <c r="T115" s="71"/>
      <c r="U115" s="68"/>
      <c r="V115" s="68"/>
      <c r="W115" s="68"/>
      <c r="X115" s="68"/>
      <c r="Y115" s="66"/>
      <c r="Z115" s="33"/>
    </row>
    <row r="116" spans="1:26" x14ac:dyDescent="0.25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71"/>
      <c r="O116" s="70"/>
      <c r="P116" s="69"/>
      <c r="Q116" s="68"/>
      <c r="R116" s="68"/>
      <c r="S116" s="68"/>
      <c r="T116" s="71"/>
      <c r="U116" s="68"/>
      <c r="V116" s="68"/>
      <c r="W116" s="68"/>
      <c r="X116" s="68"/>
      <c r="Y116" s="66"/>
      <c r="Z116" s="33"/>
    </row>
    <row r="117" spans="1:26" x14ac:dyDescent="0.25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71"/>
      <c r="O117" s="70"/>
      <c r="P117" s="69"/>
      <c r="Q117" s="68"/>
      <c r="R117" s="68"/>
      <c r="S117" s="68"/>
      <c r="T117" s="71"/>
      <c r="U117" s="68"/>
      <c r="V117" s="68"/>
      <c r="W117" s="68"/>
      <c r="X117" s="68"/>
      <c r="Y117" s="66"/>
      <c r="Z117" s="33"/>
    </row>
    <row r="118" spans="1:26" x14ac:dyDescent="0.25">
      <c r="A118" s="68"/>
      <c r="B118" s="68"/>
      <c r="C118" s="68"/>
      <c r="D118" s="68"/>
      <c r="E118" s="72"/>
      <c r="F118" s="68"/>
      <c r="G118" s="68"/>
      <c r="H118" s="68"/>
      <c r="I118" s="72"/>
      <c r="J118" s="68"/>
      <c r="K118" s="68"/>
      <c r="L118" s="72"/>
      <c r="M118" s="68"/>
      <c r="N118" s="71"/>
      <c r="O118" s="73"/>
      <c r="P118" s="74"/>
      <c r="Q118" s="72"/>
      <c r="R118" s="72"/>
      <c r="S118" s="72"/>
      <c r="T118" s="75"/>
      <c r="U118" s="72"/>
      <c r="V118" s="72"/>
      <c r="W118" s="72"/>
      <c r="X118" s="72"/>
      <c r="Y118" s="66"/>
      <c r="Z118" s="33"/>
    </row>
    <row r="119" spans="1:26" x14ac:dyDescent="0.25">
      <c r="A119" s="68"/>
      <c r="B119" s="68"/>
      <c r="C119" s="68"/>
      <c r="D119" s="68"/>
      <c r="E119" s="72"/>
      <c r="F119" s="68"/>
      <c r="G119" s="68"/>
      <c r="H119" s="68"/>
      <c r="I119" s="72"/>
      <c r="J119" s="68"/>
      <c r="K119" s="68"/>
      <c r="L119" s="72"/>
      <c r="M119" s="68"/>
      <c r="N119" s="71"/>
      <c r="O119" s="73"/>
      <c r="P119" s="74"/>
      <c r="Q119" s="72"/>
      <c r="R119" s="72"/>
      <c r="S119" s="72"/>
      <c r="T119" s="75"/>
      <c r="U119" s="72"/>
      <c r="V119" s="72"/>
      <c r="W119" s="72"/>
      <c r="X119" s="72"/>
      <c r="Y119" s="66"/>
      <c r="Z119" s="33"/>
    </row>
    <row r="120" spans="1:26" x14ac:dyDescent="0.25">
      <c r="A120" s="68"/>
      <c r="B120" s="68"/>
      <c r="C120" s="68"/>
      <c r="D120" s="68"/>
      <c r="E120" s="72"/>
      <c r="F120" s="68"/>
      <c r="G120" s="68"/>
      <c r="H120" s="68"/>
      <c r="I120" s="72"/>
      <c r="J120" s="68"/>
      <c r="K120" s="68"/>
      <c r="L120" s="72"/>
      <c r="M120" s="68"/>
      <c r="N120" s="71"/>
      <c r="O120" s="73"/>
      <c r="P120" s="74"/>
      <c r="Q120" s="72"/>
      <c r="R120" s="72"/>
      <c r="S120" s="72"/>
      <c r="T120" s="75"/>
      <c r="U120" s="72"/>
      <c r="V120" s="72"/>
      <c r="W120" s="72"/>
      <c r="X120" s="72"/>
      <c r="Y120" s="66"/>
      <c r="Z120" s="33"/>
    </row>
    <row r="121" spans="1:26" x14ac:dyDescent="0.25">
      <c r="A121" s="68"/>
      <c r="B121" s="68"/>
      <c r="C121" s="68"/>
      <c r="D121" s="68"/>
      <c r="E121" s="72"/>
      <c r="F121" s="68"/>
      <c r="G121" s="68"/>
      <c r="H121" s="68"/>
      <c r="I121" s="72"/>
      <c r="J121" s="68"/>
      <c r="K121" s="68"/>
      <c r="L121" s="72"/>
      <c r="M121" s="68"/>
      <c r="N121" s="71"/>
      <c r="O121" s="73"/>
      <c r="P121" s="74"/>
      <c r="Q121" s="72"/>
      <c r="R121" s="72"/>
      <c r="S121" s="72"/>
      <c r="T121" s="75"/>
      <c r="U121" s="72"/>
      <c r="V121" s="72"/>
      <c r="W121" s="72"/>
      <c r="X121" s="72"/>
      <c r="Y121" s="66"/>
      <c r="Z121" s="33"/>
    </row>
    <row r="122" spans="1:26" x14ac:dyDescent="0.25">
      <c r="A122" s="68"/>
      <c r="B122" s="68"/>
      <c r="C122" s="68"/>
      <c r="D122" s="68"/>
      <c r="E122" s="72"/>
      <c r="F122" s="68"/>
      <c r="G122" s="68"/>
      <c r="H122" s="68"/>
      <c r="I122" s="72"/>
      <c r="J122" s="68"/>
      <c r="K122" s="68"/>
      <c r="L122" s="72"/>
      <c r="M122" s="68"/>
      <c r="N122" s="71"/>
      <c r="O122" s="73"/>
      <c r="P122" s="74"/>
      <c r="Q122" s="72"/>
      <c r="R122" s="72"/>
      <c r="S122" s="72"/>
      <c r="T122" s="75"/>
      <c r="U122" s="72"/>
      <c r="V122" s="72"/>
      <c r="W122" s="72"/>
      <c r="X122" s="72"/>
      <c r="Y122" s="66"/>
      <c r="Z122" s="33"/>
    </row>
    <row r="123" spans="1:26" x14ac:dyDescent="0.25">
      <c r="A123" s="68"/>
      <c r="B123" s="68"/>
      <c r="C123" s="68"/>
      <c r="D123" s="68"/>
      <c r="E123" s="72"/>
      <c r="F123" s="68"/>
      <c r="G123" s="68"/>
      <c r="H123" s="68"/>
      <c r="I123" s="72"/>
      <c r="J123" s="68"/>
      <c r="K123" s="68"/>
      <c r="L123" s="72"/>
      <c r="M123" s="68"/>
      <c r="N123" s="71"/>
      <c r="O123" s="73"/>
      <c r="P123" s="74"/>
      <c r="Q123" s="72"/>
      <c r="R123" s="72"/>
      <c r="S123" s="72"/>
      <c r="T123" s="75"/>
      <c r="U123" s="72"/>
      <c r="V123" s="72"/>
      <c r="W123" s="72"/>
      <c r="X123" s="72"/>
      <c r="Y123" s="66"/>
      <c r="Z123" s="33"/>
    </row>
    <row r="124" spans="1:26" x14ac:dyDescent="0.25">
      <c r="A124" s="68"/>
      <c r="B124" s="68"/>
      <c r="C124" s="68"/>
      <c r="D124" s="68"/>
      <c r="E124" s="68"/>
      <c r="F124" s="68"/>
      <c r="G124" s="68"/>
      <c r="H124" s="68"/>
      <c r="I124" s="72"/>
      <c r="J124" s="68"/>
      <c r="K124" s="68"/>
      <c r="L124" s="72"/>
      <c r="M124" s="68"/>
      <c r="N124" s="71"/>
      <c r="O124" s="73"/>
      <c r="P124" s="74"/>
      <c r="Q124" s="72"/>
      <c r="R124" s="72"/>
      <c r="S124" s="72"/>
      <c r="T124" s="75"/>
      <c r="U124" s="72"/>
      <c r="V124" s="72"/>
      <c r="W124" s="72"/>
      <c r="X124" s="72"/>
      <c r="Y124" s="66"/>
      <c r="Z124" s="33"/>
    </row>
    <row r="125" spans="1:26" x14ac:dyDescent="0.25">
      <c r="A125" s="68"/>
      <c r="B125" s="68"/>
      <c r="C125" s="68"/>
      <c r="D125" s="68"/>
      <c r="E125" s="72"/>
      <c r="F125" s="68"/>
      <c r="G125" s="68"/>
      <c r="H125" s="68"/>
      <c r="I125" s="72"/>
      <c r="J125" s="68"/>
      <c r="K125" s="68"/>
      <c r="L125" s="72"/>
      <c r="M125" s="68"/>
      <c r="N125" s="71"/>
      <c r="O125" s="73"/>
      <c r="P125" s="74"/>
      <c r="Q125" s="72"/>
      <c r="R125" s="72"/>
      <c r="S125" s="72"/>
      <c r="T125" s="75"/>
      <c r="U125" s="72"/>
      <c r="V125" s="72"/>
      <c r="W125" s="72"/>
      <c r="X125" s="72"/>
      <c r="Y125" s="66"/>
      <c r="Z125" s="33"/>
    </row>
    <row r="126" spans="1:26" x14ac:dyDescent="0.25">
      <c r="A126" s="68"/>
      <c r="B126" s="68"/>
      <c r="C126" s="68"/>
      <c r="D126" s="68"/>
      <c r="E126" s="68"/>
      <c r="F126" s="68"/>
      <c r="G126" s="68"/>
      <c r="H126" s="68"/>
      <c r="I126" s="72"/>
      <c r="J126" s="68"/>
      <c r="K126" s="68"/>
      <c r="L126" s="72"/>
      <c r="M126" s="68"/>
      <c r="N126" s="71"/>
      <c r="O126" s="73"/>
      <c r="P126" s="74"/>
      <c r="Q126" s="72"/>
      <c r="R126" s="72"/>
      <c r="S126" s="72"/>
      <c r="T126" s="75"/>
      <c r="U126" s="72"/>
      <c r="V126" s="72"/>
      <c r="W126" s="72"/>
      <c r="X126" s="72"/>
      <c r="Y126" s="66"/>
      <c r="Z126" s="33"/>
    </row>
    <row r="127" spans="1:26" x14ac:dyDescent="0.25">
      <c r="A127" s="68"/>
      <c r="B127" s="68"/>
      <c r="C127" s="68"/>
      <c r="D127" s="68"/>
      <c r="E127" s="72"/>
      <c r="F127" s="68"/>
      <c r="G127" s="68"/>
      <c r="H127" s="68"/>
      <c r="I127" s="72"/>
      <c r="J127" s="68"/>
      <c r="K127" s="68"/>
      <c r="L127" s="72"/>
      <c r="M127" s="68"/>
      <c r="N127" s="71"/>
      <c r="O127" s="73"/>
      <c r="P127" s="74"/>
      <c r="Q127" s="72"/>
      <c r="R127" s="72"/>
      <c r="S127" s="72"/>
      <c r="T127" s="75"/>
      <c r="U127" s="72"/>
      <c r="V127" s="72"/>
      <c r="W127" s="72"/>
      <c r="X127" s="72"/>
      <c r="Y127" s="66"/>
      <c r="Z127" s="33"/>
    </row>
    <row r="128" spans="1:26" x14ac:dyDescent="0.25">
      <c r="A128" s="68"/>
      <c r="B128" s="68"/>
      <c r="C128" s="68"/>
      <c r="D128" s="68"/>
      <c r="E128" s="68"/>
      <c r="F128" s="68"/>
      <c r="G128" s="68"/>
      <c r="H128" s="68"/>
      <c r="I128" s="72"/>
      <c r="J128" s="68"/>
      <c r="K128" s="68"/>
      <c r="L128" s="72"/>
      <c r="M128" s="68"/>
      <c r="N128" s="71"/>
      <c r="O128" s="73"/>
      <c r="P128" s="74"/>
      <c r="Q128" s="72"/>
      <c r="R128" s="72"/>
      <c r="S128" s="72"/>
      <c r="T128" s="75"/>
      <c r="U128" s="72"/>
      <c r="V128" s="72"/>
      <c r="W128" s="72"/>
      <c r="X128" s="72"/>
      <c r="Y128" s="66"/>
      <c r="Z128" s="33"/>
    </row>
    <row r="129" spans="1:26" x14ac:dyDescent="0.25">
      <c r="A129" s="68"/>
      <c r="B129" s="68"/>
      <c r="C129" s="68"/>
      <c r="D129" s="68"/>
      <c r="E129" s="68"/>
      <c r="F129" s="68"/>
      <c r="G129" s="68"/>
      <c r="H129" s="68"/>
      <c r="I129" s="72"/>
      <c r="J129" s="68"/>
      <c r="K129" s="68"/>
      <c r="L129" s="72"/>
      <c r="M129" s="68"/>
      <c r="N129" s="71"/>
      <c r="O129" s="73"/>
      <c r="P129" s="74"/>
      <c r="Q129" s="72"/>
      <c r="R129" s="72"/>
      <c r="S129" s="72"/>
      <c r="T129" s="75"/>
      <c r="U129" s="72"/>
      <c r="V129" s="72"/>
      <c r="W129" s="72"/>
      <c r="X129" s="72"/>
      <c r="Y129" s="66"/>
      <c r="Z129" s="33"/>
    </row>
    <row r="130" spans="1:26" x14ac:dyDescent="0.25">
      <c r="A130" s="68"/>
      <c r="B130" s="68"/>
      <c r="C130" s="68"/>
      <c r="D130" s="68"/>
      <c r="E130" s="68"/>
      <c r="F130" s="68"/>
      <c r="G130" s="68"/>
      <c r="H130" s="68"/>
      <c r="I130" s="72"/>
      <c r="J130" s="68"/>
      <c r="K130" s="68"/>
      <c r="L130" s="72"/>
      <c r="M130" s="68"/>
      <c r="N130" s="71"/>
      <c r="O130" s="73"/>
      <c r="P130" s="74"/>
      <c r="Q130" s="72"/>
      <c r="R130" s="72"/>
      <c r="S130" s="72"/>
      <c r="T130" s="75"/>
      <c r="U130" s="72"/>
      <c r="V130" s="72"/>
      <c r="W130" s="72"/>
      <c r="X130" s="72"/>
      <c r="Y130" s="66"/>
      <c r="Z130" s="33"/>
    </row>
    <row r="131" spans="1:26" x14ac:dyDescent="0.25">
      <c r="A131" s="68"/>
      <c r="B131" s="68"/>
      <c r="C131" s="68"/>
      <c r="D131" s="68"/>
      <c r="E131" s="72"/>
      <c r="F131" s="68"/>
      <c r="G131" s="68"/>
      <c r="H131" s="68"/>
      <c r="I131" s="72"/>
      <c r="J131" s="68"/>
      <c r="K131" s="68"/>
      <c r="L131" s="72"/>
      <c r="M131" s="68"/>
      <c r="N131" s="71"/>
      <c r="O131" s="73"/>
      <c r="P131" s="74"/>
      <c r="Q131" s="72"/>
      <c r="R131" s="72"/>
      <c r="S131" s="72"/>
      <c r="T131" s="75"/>
      <c r="U131" s="72"/>
      <c r="V131" s="72"/>
      <c r="W131" s="72"/>
      <c r="X131" s="72"/>
      <c r="Y131" s="66"/>
      <c r="Z131" s="33"/>
    </row>
    <row r="132" spans="1:26" x14ac:dyDescent="0.25">
      <c r="A132" s="68"/>
      <c r="B132" s="68"/>
      <c r="C132" s="68"/>
      <c r="D132" s="68"/>
      <c r="E132" s="68"/>
      <c r="F132" s="68"/>
      <c r="G132" s="68"/>
      <c r="H132" s="68"/>
      <c r="I132" s="72"/>
      <c r="J132" s="68"/>
      <c r="K132" s="68"/>
      <c r="L132" s="72"/>
      <c r="M132" s="68"/>
      <c r="N132" s="71"/>
      <c r="O132" s="73"/>
      <c r="P132" s="74"/>
      <c r="Q132" s="72"/>
      <c r="R132" s="72"/>
      <c r="S132" s="72"/>
      <c r="T132" s="75"/>
      <c r="U132" s="72"/>
      <c r="V132" s="72"/>
      <c r="W132" s="72"/>
      <c r="X132" s="72"/>
      <c r="Y132" s="66"/>
      <c r="Z132" s="33"/>
    </row>
    <row r="133" spans="1:26" x14ac:dyDescent="0.25">
      <c r="A133" s="68"/>
      <c r="B133" s="68"/>
      <c r="C133" s="68"/>
      <c r="D133" s="68"/>
      <c r="E133" s="68"/>
      <c r="F133" s="68"/>
      <c r="G133" s="68"/>
      <c r="H133" s="68"/>
      <c r="I133" s="72"/>
      <c r="J133" s="68"/>
      <c r="K133" s="68"/>
      <c r="L133" s="72"/>
      <c r="M133" s="68"/>
      <c r="N133" s="71"/>
      <c r="O133" s="73"/>
      <c r="P133" s="74"/>
      <c r="Q133" s="72"/>
      <c r="R133" s="72"/>
      <c r="S133" s="72"/>
      <c r="T133" s="75"/>
      <c r="U133" s="72"/>
      <c r="V133" s="72"/>
      <c r="W133" s="72"/>
      <c r="X133" s="72"/>
      <c r="Y133" s="66"/>
      <c r="Z133" s="33"/>
    </row>
    <row r="134" spans="1:26" x14ac:dyDescent="0.25">
      <c r="A134" s="68"/>
      <c r="B134" s="68"/>
      <c r="C134" s="68"/>
      <c r="D134" s="68"/>
      <c r="E134" s="68"/>
      <c r="F134" s="68"/>
      <c r="G134" s="68"/>
      <c r="H134" s="68"/>
      <c r="I134" s="72"/>
      <c r="J134" s="68"/>
      <c r="K134" s="68"/>
      <c r="L134" s="72"/>
      <c r="M134" s="68"/>
      <c r="N134" s="71"/>
      <c r="O134" s="73"/>
      <c r="P134" s="74"/>
      <c r="Q134" s="72"/>
      <c r="R134" s="72"/>
      <c r="S134" s="72"/>
      <c r="T134" s="75"/>
      <c r="U134" s="72"/>
      <c r="V134" s="72"/>
      <c r="W134" s="72"/>
      <c r="X134" s="72"/>
      <c r="Y134" s="66"/>
      <c r="Z134" s="33"/>
    </row>
    <row r="135" spans="1:26" x14ac:dyDescent="0.25">
      <c r="A135" s="68"/>
      <c r="B135" s="68"/>
      <c r="C135" s="68"/>
      <c r="D135" s="68"/>
      <c r="E135" s="72"/>
      <c r="F135" s="68"/>
      <c r="G135" s="68"/>
      <c r="H135" s="68"/>
      <c r="I135" s="72"/>
      <c r="J135" s="68"/>
      <c r="K135" s="68"/>
      <c r="L135" s="72"/>
      <c r="M135" s="68"/>
      <c r="N135" s="71"/>
      <c r="O135" s="73"/>
      <c r="P135" s="74"/>
      <c r="Q135" s="72"/>
      <c r="R135" s="72"/>
      <c r="S135" s="72"/>
      <c r="T135" s="75"/>
      <c r="U135" s="72"/>
      <c r="V135" s="72"/>
      <c r="W135" s="72"/>
      <c r="X135" s="72"/>
      <c r="Y135" s="66"/>
      <c r="Z135" s="33"/>
    </row>
    <row r="136" spans="1:26" x14ac:dyDescent="0.25">
      <c r="A136" s="68"/>
      <c r="B136" s="68"/>
      <c r="C136" s="68"/>
      <c r="D136" s="68"/>
      <c r="E136" s="72"/>
      <c r="F136" s="68"/>
      <c r="G136" s="68"/>
      <c r="H136" s="68"/>
      <c r="I136" s="72"/>
      <c r="J136" s="68"/>
      <c r="K136" s="68"/>
      <c r="L136" s="72"/>
      <c r="M136" s="68"/>
      <c r="N136" s="71"/>
      <c r="O136" s="73"/>
      <c r="P136" s="74"/>
      <c r="Q136" s="72"/>
      <c r="R136" s="72"/>
      <c r="S136" s="72"/>
      <c r="T136" s="75"/>
      <c r="U136" s="72"/>
      <c r="V136" s="72"/>
      <c r="W136" s="72"/>
      <c r="X136" s="72"/>
      <c r="Y136" s="66"/>
      <c r="Z136" s="33"/>
    </row>
    <row r="137" spans="1:26" x14ac:dyDescent="0.25">
      <c r="A137" s="68"/>
      <c r="B137" s="68"/>
      <c r="C137" s="68"/>
      <c r="D137" s="68"/>
      <c r="E137" s="72"/>
      <c r="F137" s="68"/>
      <c r="G137" s="68"/>
      <c r="H137" s="68"/>
      <c r="I137" s="72"/>
      <c r="J137" s="68"/>
      <c r="K137" s="68"/>
      <c r="L137" s="72"/>
      <c r="M137" s="68"/>
      <c r="N137" s="71"/>
      <c r="O137" s="73"/>
      <c r="P137" s="74"/>
      <c r="Q137" s="72"/>
      <c r="R137" s="72"/>
      <c r="S137" s="72"/>
      <c r="T137" s="75"/>
      <c r="U137" s="72"/>
      <c r="V137" s="72"/>
      <c r="W137" s="72"/>
      <c r="X137" s="72"/>
      <c r="Y137" s="66"/>
      <c r="Z137" s="33"/>
    </row>
    <row r="138" spans="1:26" x14ac:dyDescent="0.25">
      <c r="A138" s="68"/>
      <c r="B138" s="72"/>
      <c r="C138" s="68"/>
      <c r="D138" s="68"/>
      <c r="E138" s="72"/>
      <c r="F138" s="68"/>
      <c r="G138" s="68"/>
      <c r="H138" s="68"/>
      <c r="I138" s="72"/>
      <c r="J138" s="68"/>
      <c r="K138" s="68"/>
      <c r="L138" s="72"/>
      <c r="M138" s="68"/>
      <c r="N138" s="71"/>
      <c r="O138" s="73"/>
      <c r="P138" s="74"/>
      <c r="Q138" s="72"/>
      <c r="R138" s="72"/>
      <c r="S138" s="72"/>
      <c r="T138" s="75"/>
      <c r="U138" s="72"/>
      <c r="V138" s="72"/>
      <c r="W138" s="72"/>
      <c r="X138" s="72"/>
      <c r="Y138" s="66"/>
      <c r="Z138" s="33"/>
    </row>
    <row r="139" spans="1:26" x14ac:dyDescent="0.25">
      <c r="A139" s="68"/>
      <c r="B139" s="68"/>
      <c r="C139" s="68"/>
      <c r="D139" s="68"/>
      <c r="E139" s="72"/>
      <c r="F139" s="68"/>
      <c r="G139" s="68"/>
      <c r="H139" s="68"/>
      <c r="I139" s="72"/>
      <c r="J139" s="68"/>
      <c r="K139" s="68"/>
      <c r="L139" s="72"/>
      <c r="M139" s="68"/>
      <c r="N139" s="71"/>
      <c r="O139" s="73"/>
      <c r="P139" s="74"/>
      <c r="Q139" s="72"/>
      <c r="R139" s="72"/>
      <c r="S139" s="72"/>
      <c r="T139" s="75"/>
      <c r="U139" s="72"/>
      <c r="V139" s="72"/>
      <c r="W139" s="72"/>
      <c r="X139" s="72"/>
      <c r="Y139" s="66"/>
      <c r="Z139" s="33"/>
    </row>
    <row r="140" spans="1:26" x14ac:dyDescent="0.25">
      <c r="A140" s="68"/>
      <c r="B140" s="68"/>
      <c r="C140" s="68"/>
      <c r="D140" s="68"/>
      <c r="E140" s="68"/>
      <c r="F140" s="68"/>
      <c r="G140" s="68"/>
      <c r="H140" s="68"/>
      <c r="I140" s="72"/>
      <c r="J140" s="68"/>
      <c r="K140" s="68"/>
      <c r="L140" s="72"/>
      <c r="M140" s="68"/>
      <c r="N140" s="71"/>
      <c r="O140" s="73"/>
      <c r="P140" s="74"/>
      <c r="Q140" s="72"/>
      <c r="R140" s="72"/>
      <c r="S140" s="72"/>
      <c r="T140" s="75"/>
      <c r="U140" s="72"/>
      <c r="V140" s="72"/>
      <c r="W140" s="72"/>
      <c r="X140" s="72"/>
      <c r="Y140" s="66"/>
      <c r="Z140" s="33"/>
    </row>
    <row r="141" spans="1:26" x14ac:dyDescent="0.25">
      <c r="A141" s="68"/>
      <c r="B141" s="68"/>
      <c r="C141" s="68"/>
      <c r="D141" s="68"/>
      <c r="E141" s="72"/>
      <c r="F141" s="68"/>
      <c r="G141" s="68"/>
      <c r="H141" s="68"/>
      <c r="I141" s="72"/>
      <c r="J141" s="68"/>
      <c r="K141" s="68"/>
      <c r="L141" s="72"/>
      <c r="M141" s="68"/>
      <c r="N141" s="71"/>
      <c r="O141" s="73"/>
      <c r="P141" s="74"/>
      <c r="Q141" s="72"/>
      <c r="R141" s="72"/>
      <c r="S141" s="72"/>
      <c r="T141" s="75"/>
      <c r="U141" s="72"/>
      <c r="V141" s="72"/>
      <c r="W141" s="72"/>
      <c r="X141" s="72"/>
      <c r="Y141" s="66"/>
      <c r="Z141" s="33"/>
    </row>
    <row r="142" spans="1:26" x14ac:dyDescent="0.25">
      <c r="A142" s="68"/>
      <c r="B142" s="68"/>
      <c r="C142" s="68"/>
      <c r="D142" s="68"/>
      <c r="E142" s="68"/>
      <c r="F142" s="68"/>
      <c r="G142" s="68"/>
      <c r="H142" s="68"/>
      <c r="I142" s="72"/>
      <c r="J142" s="68"/>
      <c r="K142" s="68"/>
      <c r="L142" s="72"/>
      <c r="M142" s="68"/>
      <c r="N142" s="71"/>
      <c r="O142" s="73"/>
      <c r="P142" s="74"/>
      <c r="Q142" s="72"/>
      <c r="R142" s="72"/>
      <c r="S142" s="72"/>
      <c r="T142" s="75"/>
      <c r="U142" s="72"/>
      <c r="V142" s="72"/>
      <c r="W142" s="72"/>
      <c r="X142" s="72"/>
      <c r="Y142" s="66"/>
      <c r="Z142" s="33"/>
    </row>
    <row r="143" spans="1:26" x14ac:dyDescent="0.25">
      <c r="A143" s="68"/>
      <c r="B143" s="68"/>
      <c r="C143" s="68"/>
      <c r="D143" s="68"/>
      <c r="E143" s="72"/>
      <c r="F143" s="68"/>
      <c r="G143" s="68"/>
      <c r="H143" s="68"/>
      <c r="I143" s="72"/>
      <c r="J143" s="68"/>
      <c r="K143" s="68"/>
      <c r="L143" s="72"/>
      <c r="M143" s="68"/>
      <c r="N143" s="71"/>
      <c r="O143" s="73"/>
      <c r="P143" s="74"/>
      <c r="Q143" s="72"/>
      <c r="R143" s="72"/>
      <c r="S143" s="72"/>
      <c r="T143" s="75"/>
      <c r="U143" s="72"/>
      <c r="V143" s="72"/>
      <c r="W143" s="72"/>
      <c r="X143" s="72"/>
      <c r="Y143" s="66"/>
      <c r="Z143" s="33"/>
    </row>
    <row r="144" spans="1:26" x14ac:dyDescent="0.25">
      <c r="A144" s="68"/>
      <c r="B144" s="68"/>
      <c r="C144" s="68"/>
      <c r="D144" s="68"/>
      <c r="E144" s="72"/>
      <c r="F144" s="68"/>
      <c r="G144" s="68"/>
      <c r="H144" s="68"/>
      <c r="I144" s="72"/>
      <c r="J144" s="68"/>
      <c r="K144" s="68"/>
      <c r="L144" s="72"/>
      <c r="M144" s="68"/>
      <c r="N144" s="71"/>
      <c r="O144" s="73"/>
      <c r="P144" s="74"/>
      <c r="Q144" s="72"/>
      <c r="R144" s="72"/>
      <c r="S144" s="72"/>
      <c r="T144" s="75"/>
      <c r="U144" s="72"/>
      <c r="V144" s="72"/>
      <c r="W144" s="72"/>
      <c r="X144" s="72"/>
      <c r="Y144" s="66"/>
      <c r="Z144" s="33"/>
    </row>
    <row r="145" spans="1:26" x14ac:dyDescent="0.25">
      <c r="A145" s="68"/>
      <c r="B145" s="68"/>
      <c r="C145" s="68"/>
      <c r="D145" s="68"/>
      <c r="E145" s="68"/>
      <c r="F145" s="68"/>
      <c r="G145" s="68"/>
      <c r="H145" s="68"/>
      <c r="I145" s="72"/>
      <c r="J145" s="68"/>
      <c r="K145" s="68"/>
      <c r="L145" s="72"/>
      <c r="M145" s="68"/>
      <c r="N145" s="71"/>
      <c r="O145" s="73"/>
      <c r="P145" s="74"/>
      <c r="Q145" s="72"/>
      <c r="R145" s="72"/>
      <c r="S145" s="72"/>
      <c r="T145" s="75"/>
      <c r="U145" s="72"/>
      <c r="V145" s="72"/>
      <c r="W145" s="72"/>
      <c r="X145" s="72"/>
      <c r="Y145" s="66"/>
      <c r="Z145" s="33"/>
    </row>
    <row r="146" spans="1:26" x14ac:dyDescent="0.25">
      <c r="A146" s="68"/>
      <c r="B146" s="68"/>
      <c r="C146" s="68"/>
      <c r="D146" s="68"/>
      <c r="E146" s="68"/>
      <c r="F146" s="68"/>
      <c r="G146" s="68"/>
      <c r="H146" s="68"/>
      <c r="I146" s="72"/>
      <c r="J146" s="68"/>
      <c r="K146" s="68"/>
      <c r="L146" s="72"/>
      <c r="M146" s="68"/>
      <c r="N146" s="71"/>
      <c r="O146" s="73"/>
      <c r="P146" s="74"/>
      <c r="Q146" s="72"/>
      <c r="R146" s="72"/>
      <c r="S146" s="72"/>
      <c r="T146" s="75"/>
      <c r="U146" s="72"/>
      <c r="V146" s="72"/>
      <c r="W146" s="72"/>
      <c r="X146" s="72"/>
      <c r="Y146" s="66"/>
      <c r="Z146" s="33"/>
    </row>
    <row r="147" spans="1:26" x14ac:dyDescent="0.25">
      <c r="A147" s="68"/>
      <c r="B147" s="68"/>
      <c r="C147" s="68"/>
      <c r="D147" s="68"/>
      <c r="E147" s="72"/>
      <c r="F147" s="68"/>
      <c r="G147" s="68"/>
      <c r="H147" s="68"/>
      <c r="I147" s="72"/>
      <c r="J147" s="68"/>
      <c r="K147" s="68"/>
      <c r="L147" s="72"/>
      <c r="M147" s="68"/>
      <c r="N147" s="71"/>
      <c r="O147" s="73"/>
      <c r="P147" s="74"/>
      <c r="Q147" s="72"/>
      <c r="R147" s="72"/>
      <c r="S147" s="72"/>
      <c r="T147" s="75"/>
      <c r="U147" s="72"/>
      <c r="V147" s="72"/>
      <c r="W147" s="72"/>
      <c r="X147" s="72"/>
      <c r="Y147" s="66"/>
      <c r="Z147" s="33"/>
    </row>
    <row r="148" spans="1:26" x14ac:dyDescent="0.25">
      <c r="A148" s="68"/>
      <c r="B148" s="68"/>
      <c r="C148" s="68"/>
      <c r="D148" s="68"/>
      <c r="E148" s="68"/>
      <c r="F148" s="68"/>
      <c r="G148" s="68"/>
      <c r="H148" s="68"/>
      <c r="I148" s="72"/>
      <c r="J148" s="68"/>
      <c r="K148" s="68"/>
      <c r="L148" s="72"/>
      <c r="M148" s="68"/>
      <c r="N148" s="71"/>
      <c r="O148" s="73"/>
      <c r="P148" s="74"/>
      <c r="Q148" s="72"/>
      <c r="R148" s="72"/>
      <c r="S148" s="72"/>
      <c r="T148" s="75"/>
      <c r="U148" s="72"/>
      <c r="V148" s="72"/>
      <c r="W148" s="72"/>
      <c r="X148" s="72"/>
      <c r="Y148" s="66"/>
      <c r="Z148" s="33"/>
    </row>
    <row r="149" spans="1:26" x14ac:dyDescent="0.25">
      <c r="A149" s="68"/>
      <c r="B149" s="68"/>
      <c r="C149" s="68"/>
      <c r="D149" s="68"/>
      <c r="E149" s="68"/>
      <c r="F149" s="68"/>
      <c r="G149" s="68"/>
      <c r="H149" s="68"/>
      <c r="I149" s="72"/>
      <c r="J149" s="68"/>
      <c r="K149" s="68"/>
      <c r="L149" s="72"/>
      <c r="M149" s="68"/>
      <c r="N149" s="71"/>
      <c r="O149" s="73"/>
      <c r="P149" s="74"/>
      <c r="Q149" s="72"/>
      <c r="R149" s="72"/>
      <c r="S149" s="72"/>
      <c r="T149" s="75"/>
      <c r="U149" s="72"/>
      <c r="V149" s="72"/>
      <c r="W149" s="72"/>
      <c r="X149" s="72"/>
      <c r="Y149" s="66"/>
      <c r="Z149" s="33"/>
    </row>
    <row r="150" spans="1:26" x14ac:dyDescent="0.25">
      <c r="A150" s="68"/>
      <c r="B150" s="68"/>
      <c r="C150" s="68"/>
      <c r="D150" s="68"/>
      <c r="E150" s="72"/>
      <c r="F150" s="68"/>
      <c r="G150" s="68"/>
      <c r="H150" s="68"/>
      <c r="I150" s="72"/>
      <c r="J150" s="68"/>
      <c r="K150" s="68"/>
      <c r="L150" s="72"/>
      <c r="M150" s="68"/>
      <c r="N150" s="71"/>
      <c r="O150" s="73"/>
      <c r="P150" s="74"/>
      <c r="Q150" s="72"/>
      <c r="R150" s="72"/>
      <c r="S150" s="72"/>
      <c r="T150" s="75"/>
      <c r="U150" s="72"/>
      <c r="V150" s="72"/>
      <c r="W150" s="72"/>
      <c r="X150" s="72"/>
      <c r="Y150" s="66"/>
      <c r="Z150" s="33"/>
    </row>
    <row r="151" spans="1:26" x14ac:dyDescent="0.25">
      <c r="A151" s="68"/>
      <c r="B151" s="68"/>
      <c r="C151" s="68"/>
      <c r="D151" s="68"/>
      <c r="E151" s="72"/>
      <c r="F151" s="68"/>
      <c r="G151" s="68"/>
      <c r="H151" s="68"/>
      <c r="I151" s="72"/>
      <c r="J151" s="68"/>
      <c r="K151" s="68"/>
      <c r="L151" s="72"/>
      <c r="M151" s="68"/>
      <c r="N151" s="71"/>
      <c r="O151" s="73"/>
      <c r="P151" s="74"/>
      <c r="Q151" s="72"/>
      <c r="R151" s="72"/>
      <c r="S151" s="72"/>
      <c r="T151" s="75"/>
      <c r="U151" s="72"/>
      <c r="V151" s="72"/>
      <c r="W151" s="72"/>
      <c r="X151" s="72"/>
      <c r="Y151" s="66"/>
      <c r="Z151" s="33"/>
    </row>
    <row r="152" spans="1:26" x14ac:dyDescent="0.25">
      <c r="A152" s="68"/>
      <c r="B152" s="68"/>
      <c r="C152" s="68"/>
      <c r="D152" s="68"/>
      <c r="E152" s="68"/>
      <c r="F152" s="68"/>
      <c r="G152" s="68"/>
      <c r="H152" s="68"/>
      <c r="I152" s="72"/>
      <c r="J152" s="68"/>
      <c r="K152" s="68"/>
      <c r="L152" s="72"/>
      <c r="M152" s="68"/>
      <c r="N152" s="71"/>
      <c r="O152" s="73"/>
      <c r="P152" s="74"/>
      <c r="Q152" s="72"/>
      <c r="R152" s="72"/>
      <c r="S152" s="72"/>
      <c r="T152" s="75"/>
      <c r="U152" s="72"/>
      <c r="V152" s="72"/>
      <c r="W152" s="72"/>
      <c r="X152" s="72"/>
      <c r="Y152" s="66"/>
      <c r="Z152" s="33"/>
    </row>
    <row r="153" spans="1:26" x14ac:dyDescent="0.25">
      <c r="A153" s="68"/>
      <c r="B153" s="68"/>
      <c r="C153" s="68"/>
      <c r="D153" s="68"/>
      <c r="E153" s="72"/>
      <c r="F153" s="68"/>
      <c r="G153" s="68"/>
      <c r="H153" s="68"/>
      <c r="I153" s="72"/>
      <c r="J153" s="68"/>
      <c r="K153" s="68"/>
      <c r="L153" s="72"/>
      <c r="M153" s="68"/>
      <c r="N153" s="71"/>
      <c r="O153" s="73"/>
      <c r="P153" s="74"/>
      <c r="Q153" s="72"/>
      <c r="R153" s="72"/>
      <c r="S153" s="72"/>
      <c r="T153" s="75"/>
      <c r="U153" s="72"/>
      <c r="V153" s="72"/>
      <c r="W153" s="72"/>
      <c r="X153" s="72"/>
      <c r="Y153" s="66"/>
      <c r="Z153" s="33"/>
    </row>
    <row r="154" spans="1:26" x14ac:dyDescent="0.25">
      <c r="A154" s="68"/>
      <c r="B154" s="68"/>
      <c r="C154" s="68"/>
      <c r="D154" s="68"/>
      <c r="E154" s="72"/>
      <c r="F154" s="68"/>
      <c r="G154" s="68"/>
      <c r="H154" s="68"/>
      <c r="I154" s="72"/>
      <c r="J154" s="68"/>
      <c r="K154" s="68"/>
      <c r="L154" s="72"/>
      <c r="M154" s="68"/>
      <c r="N154" s="71"/>
      <c r="O154" s="73"/>
      <c r="P154" s="74"/>
      <c r="Q154" s="72"/>
      <c r="R154" s="72"/>
      <c r="S154" s="72"/>
      <c r="T154" s="75"/>
      <c r="U154" s="72"/>
      <c r="V154" s="72"/>
      <c r="W154" s="72"/>
      <c r="X154" s="72"/>
      <c r="Y154" s="66"/>
      <c r="Z154" s="33"/>
    </row>
    <row r="155" spans="1:26" x14ac:dyDescent="0.25">
      <c r="A155" s="68"/>
      <c r="B155" s="68"/>
      <c r="C155" s="68"/>
      <c r="D155" s="68"/>
      <c r="E155" s="72"/>
      <c r="F155" s="68"/>
      <c r="G155" s="68"/>
      <c r="H155" s="68"/>
      <c r="I155" s="72"/>
      <c r="J155" s="68"/>
      <c r="K155" s="68"/>
      <c r="L155" s="72"/>
      <c r="M155" s="68"/>
      <c r="N155" s="71"/>
      <c r="O155" s="73"/>
      <c r="P155" s="74"/>
      <c r="Q155" s="72"/>
      <c r="R155" s="72"/>
      <c r="S155" s="72"/>
      <c r="T155" s="75"/>
      <c r="U155" s="72"/>
      <c r="V155" s="72"/>
      <c r="W155" s="72"/>
      <c r="X155" s="72"/>
      <c r="Y155" s="66"/>
      <c r="Z155" s="33"/>
    </row>
    <row r="156" spans="1:26" x14ac:dyDescent="0.25">
      <c r="A156" s="68"/>
      <c r="B156" s="72"/>
      <c r="C156" s="68"/>
      <c r="D156" s="68"/>
      <c r="E156" s="72"/>
      <c r="F156" s="68"/>
      <c r="G156" s="68"/>
      <c r="H156" s="68"/>
      <c r="I156" s="72"/>
      <c r="J156" s="68"/>
      <c r="K156" s="68"/>
      <c r="L156" s="72"/>
      <c r="M156" s="68"/>
      <c r="N156" s="71"/>
      <c r="O156" s="73"/>
      <c r="P156" s="74"/>
      <c r="Q156" s="72"/>
      <c r="R156" s="72"/>
      <c r="S156" s="72"/>
      <c r="T156" s="75"/>
      <c r="U156" s="72"/>
      <c r="V156" s="72"/>
      <c r="W156" s="72"/>
      <c r="X156" s="72"/>
      <c r="Y156" s="66"/>
      <c r="Z156" s="33"/>
    </row>
    <row r="157" spans="1:26" x14ac:dyDescent="0.25">
      <c r="A157" s="68"/>
      <c r="B157" s="68"/>
      <c r="C157" s="68"/>
      <c r="D157" s="68"/>
      <c r="E157" s="72"/>
      <c r="F157" s="68"/>
      <c r="G157" s="68"/>
      <c r="H157" s="68"/>
      <c r="I157" s="72"/>
      <c r="J157" s="68"/>
      <c r="K157" s="68"/>
      <c r="L157" s="72"/>
      <c r="M157" s="68"/>
      <c r="N157" s="71"/>
      <c r="O157" s="73"/>
      <c r="P157" s="74"/>
      <c r="Q157" s="72"/>
      <c r="R157" s="72"/>
      <c r="S157" s="72"/>
      <c r="T157" s="75"/>
      <c r="U157" s="72"/>
      <c r="V157" s="72"/>
      <c r="W157" s="72"/>
      <c r="X157" s="72"/>
      <c r="Y157" s="66"/>
      <c r="Z157" s="33"/>
    </row>
    <row r="158" spans="1:26" x14ac:dyDescent="0.25">
      <c r="A158" s="68"/>
      <c r="B158" s="68"/>
      <c r="C158" s="68"/>
      <c r="D158" s="68"/>
      <c r="E158" s="68"/>
      <c r="F158" s="68"/>
      <c r="G158" s="68"/>
      <c r="H158" s="68"/>
      <c r="I158" s="72"/>
      <c r="J158" s="68"/>
      <c r="K158" s="68"/>
      <c r="L158" s="72"/>
      <c r="M158" s="68"/>
      <c r="N158" s="71"/>
      <c r="O158" s="73"/>
      <c r="P158" s="74"/>
      <c r="Q158" s="72"/>
      <c r="R158" s="72"/>
      <c r="S158" s="72"/>
      <c r="T158" s="75"/>
      <c r="U158" s="72"/>
      <c r="V158" s="72"/>
      <c r="W158" s="72"/>
      <c r="X158" s="72"/>
      <c r="Y158" s="66"/>
      <c r="Z158" s="33"/>
    </row>
    <row r="159" spans="1:26" x14ac:dyDescent="0.25">
      <c r="A159" s="68"/>
      <c r="B159" s="68"/>
      <c r="C159" s="68"/>
      <c r="D159" s="68"/>
      <c r="E159" s="68"/>
      <c r="F159" s="68"/>
      <c r="G159" s="68"/>
      <c r="H159" s="68"/>
      <c r="I159" s="72"/>
      <c r="J159" s="68"/>
      <c r="K159" s="68"/>
      <c r="L159" s="72"/>
      <c r="M159" s="68"/>
      <c r="N159" s="71"/>
      <c r="O159" s="73"/>
      <c r="P159" s="74"/>
      <c r="Q159" s="72"/>
      <c r="R159" s="72"/>
      <c r="S159" s="72"/>
      <c r="T159" s="75"/>
      <c r="U159" s="72"/>
      <c r="V159" s="72"/>
      <c r="W159" s="72"/>
      <c r="X159" s="72"/>
      <c r="Y159" s="66"/>
      <c r="Z159" s="33"/>
    </row>
    <row r="160" spans="1:26" x14ac:dyDescent="0.25">
      <c r="A160" s="68"/>
      <c r="B160" s="68"/>
      <c r="C160" s="68"/>
      <c r="D160" s="68"/>
      <c r="E160" s="72"/>
      <c r="F160" s="68"/>
      <c r="G160" s="68"/>
      <c r="H160" s="68"/>
      <c r="I160" s="72"/>
      <c r="J160" s="68"/>
      <c r="K160" s="68"/>
      <c r="L160" s="72"/>
      <c r="M160" s="68"/>
      <c r="N160" s="71"/>
      <c r="O160" s="73"/>
      <c r="P160" s="74"/>
      <c r="Q160" s="72"/>
      <c r="R160" s="72"/>
      <c r="S160" s="72"/>
      <c r="T160" s="75"/>
      <c r="U160" s="72"/>
      <c r="V160" s="72"/>
      <c r="W160" s="72"/>
      <c r="X160" s="72"/>
      <c r="Y160" s="66"/>
      <c r="Z160" s="33"/>
    </row>
    <row r="161" spans="1:26" x14ac:dyDescent="0.25">
      <c r="A161" s="68"/>
      <c r="B161" s="68"/>
      <c r="C161" s="68"/>
      <c r="D161" s="68"/>
      <c r="E161" s="68"/>
      <c r="F161" s="68"/>
      <c r="G161" s="68"/>
      <c r="H161" s="68"/>
      <c r="I161" s="72"/>
      <c r="J161" s="68"/>
      <c r="K161" s="68"/>
      <c r="L161" s="72"/>
      <c r="M161" s="68"/>
      <c r="N161" s="71"/>
      <c r="O161" s="73"/>
      <c r="P161" s="74"/>
      <c r="Q161" s="72"/>
      <c r="R161" s="72"/>
      <c r="S161" s="72"/>
      <c r="T161" s="75"/>
      <c r="U161" s="72"/>
      <c r="V161" s="72"/>
      <c r="W161" s="72"/>
      <c r="X161" s="72"/>
      <c r="Y161" s="66"/>
      <c r="Z161" s="33"/>
    </row>
    <row r="162" spans="1:26" x14ac:dyDescent="0.25">
      <c r="A162" s="68"/>
      <c r="B162" s="68"/>
      <c r="C162" s="68"/>
      <c r="D162" s="68"/>
      <c r="E162" s="68"/>
      <c r="F162" s="68"/>
      <c r="G162" s="68"/>
      <c r="H162" s="68"/>
      <c r="I162" s="72"/>
      <c r="J162" s="68"/>
      <c r="K162" s="68"/>
      <c r="L162" s="72"/>
      <c r="M162" s="68"/>
      <c r="N162" s="71"/>
      <c r="O162" s="73"/>
      <c r="P162" s="74"/>
      <c r="Q162" s="72"/>
      <c r="R162" s="72"/>
      <c r="S162" s="72"/>
      <c r="T162" s="75"/>
      <c r="U162" s="72"/>
      <c r="V162" s="72"/>
      <c r="W162" s="72"/>
      <c r="X162" s="72"/>
      <c r="Y162" s="66"/>
      <c r="Z162" s="33"/>
    </row>
    <row r="163" spans="1:26" x14ac:dyDescent="0.25">
      <c r="A163" s="68"/>
      <c r="B163" s="68"/>
      <c r="C163" s="68"/>
      <c r="D163" s="68"/>
      <c r="E163" s="68"/>
      <c r="F163" s="68"/>
      <c r="G163" s="68"/>
      <c r="H163" s="68"/>
      <c r="I163" s="72"/>
      <c r="J163" s="68"/>
      <c r="K163" s="68"/>
      <c r="L163" s="72"/>
      <c r="M163" s="68"/>
      <c r="N163" s="71"/>
      <c r="O163" s="73"/>
      <c r="P163" s="74"/>
      <c r="Q163" s="72"/>
      <c r="R163" s="72"/>
      <c r="S163" s="72"/>
      <c r="T163" s="75"/>
      <c r="U163" s="72"/>
      <c r="V163" s="72"/>
      <c r="W163" s="72"/>
      <c r="X163" s="72"/>
      <c r="Y163" s="66"/>
      <c r="Z163" s="33"/>
    </row>
    <row r="164" spans="1:26" x14ac:dyDescent="0.25">
      <c r="A164" s="68"/>
      <c r="B164" s="68"/>
      <c r="C164" s="68"/>
      <c r="D164" s="68"/>
      <c r="E164" s="68"/>
      <c r="F164" s="68"/>
      <c r="G164" s="68"/>
      <c r="H164" s="68"/>
      <c r="I164" s="72"/>
      <c r="J164" s="68"/>
      <c r="K164" s="68"/>
      <c r="L164" s="72"/>
      <c r="M164" s="68"/>
      <c r="N164" s="71"/>
      <c r="O164" s="73"/>
      <c r="P164" s="74"/>
      <c r="Q164" s="72"/>
      <c r="R164" s="72"/>
      <c r="S164" s="72"/>
      <c r="T164" s="75"/>
      <c r="U164" s="72"/>
      <c r="V164" s="72"/>
      <c r="W164" s="72"/>
      <c r="X164" s="72"/>
      <c r="Y164" s="66"/>
      <c r="Z164" s="33"/>
    </row>
    <row r="165" spans="1:26" x14ac:dyDescent="0.25">
      <c r="A165" s="68"/>
      <c r="B165" s="68"/>
      <c r="C165" s="68"/>
      <c r="D165" s="68"/>
      <c r="E165" s="72"/>
      <c r="F165" s="68"/>
      <c r="G165" s="68"/>
      <c r="H165" s="68"/>
      <c r="I165" s="72"/>
      <c r="J165" s="68"/>
      <c r="K165" s="68"/>
      <c r="L165" s="72"/>
      <c r="M165" s="68"/>
      <c r="N165" s="71"/>
      <c r="O165" s="73"/>
      <c r="P165" s="74"/>
      <c r="Q165" s="72"/>
      <c r="R165" s="72"/>
      <c r="S165" s="72"/>
      <c r="T165" s="75"/>
      <c r="U165" s="72"/>
      <c r="V165" s="72"/>
      <c r="W165" s="72"/>
      <c r="X165" s="72"/>
      <c r="Y165" s="66"/>
      <c r="Z165" s="33"/>
    </row>
    <row r="166" spans="1:26" x14ac:dyDescent="0.25">
      <c r="A166" s="68"/>
      <c r="B166" s="68"/>
      <c r="C166" s="68"/>
      <c r="D166" s="68"/>
      <c r="E166" s="72"/>
      <c r="F166" s="68"/>
      <c r="G166" s="68"/>
      <c r="H166" s="68"/>
      <c r="I166" s="72"/>
      <c r="J166" s="68"/>
      <c r="K166" s="68"/>
      <c r="L166" s="72"/>
      <c r="M166" s="68"/>
      <c r="N166" s="71"/>
      <c r="O166" s="73"/>
      <c r="P166" s="74"/>
      <c r="Q166" s="72"/>
      <c r="R166" s="72"/>
      <c r="S166" s="72"/>
      <c r="T166" s="75"/>
      <c r="U166" s="72"/>
      <c r="V166" s="72"/>
      <c r="W166" s="72"/>
      <c r="X166" s="72"/>
      <c r="Y166" s="66"/>
      <c r="Z166" s="33"/>
    </row>
    <row r="167" spans="1:26" x14ac:dyDescent="0.25">
      <c r="A167" s="68"/>
      <c r="B167" s="68"/>
      <c r="C167" s="68"/>
      <c r="D167" s="68"/>
      <c r="E167" s="72"/>
      <c r="F167" s="68"/>
      <c r="G167" s="68"/>
      <c r="H167" s="68"/>
      <c r="I167" s="72"/>
      <c r="J167" s="68"/>
      <c r="K167" s="68"/>
      <c r="L167" s="72"/>
      <c r="M167" s="68"/>
      <c r="N167" s="71"/>
      <c r="O167" s="73"/>
      <c r="P167" s="74"/>
      <c r="Q167" s="72"/>
      <c r="R167" s="72"/>
      <c r="S167" s="72"/>
      <c r="T167" s="75"/>
      <c r="U167" s="72"/>
      <c r="V167" s="72"/>
      <c r="W167" s="72"/>
      <c r="X167" s="72"/>
      <c r="Y167" s="66"/>
      <c r="Z167" s="33"/>
    </row>
    <row r="168" spans="1:26" x14ac:dyDescent="0.25">
      <c r="A168" s="68"/>
      <c r="B168" s="68"/>
      <c r="C168" s="68"/>
      <c r="D168" s="68"/>
      <c r="E168" s="68"/>
      <c r="F168" s="68"/>
      <c r="G168" s="68"/>
      <c r="H168" s="68"/>
      <c r="I168" s="72"/>
      <c r="J168" s="68"/>
      <c r="K168" s="68"/>
      <c r="L168" s="72"/>
      <c r="M168" s="68"/>
      <c r="N168" s="71"/>
      <c r="O168" s="73"/>
      <c r="P168" s="74"/>
      <c r="Q168" s="72"/>
      <c r="R168" s="72"/>
      <c r="S168" s="72"/>
      <c r="T168" s="75"/>
      <c r="U168" s="72"/>
      <c r="V168" s="72"/>
      <c r="W168" s="72"/>
      <c r="X168" s="72"/>
      <c r="Y168" s="66"/>
      <c r="Z168" s="33"/>
    </row>
    <row r="169" spans="1:26" x14ac:dyDescent="0.25">
      <c r="A169" s="68"/>
      <c r="B169" s="68"/>
      <c r="C169" s="68"/>
      <c r="D169" s="68"/>
      <c r="E169" s="68"/>
      <c r="F169" s="68"/>
      <c r="G169" s="68"/>
      <c r="H169" s="68"/>
      <c r="I169" s="72"/>
      <c r="J169" s="68"/>
      <c r="K169" s="68"/>
      <c r="L169" s="72"/>
      <c r="M169" s="68"/>
      <c r="N169" s="71"/>
      <c r="O169" s="73"/>
      <c r="P169" s="74"/>
      <c r="Q169" s="72"/>
      <c r="R169" s="72"/>
      <c r="S169" s="72"/>
      <c r="T169" s="75"/>
      <c r="U169" s="72"/>
      <c r="V169" s="72"/>
      <c r="W169" s="72"/>
      <c r="X169" s="72"/>
      <c r="Y169" s="66"/>
      <c r="Z169" s="33"/>
    </row>
    <row r="170" spans="1:26" x14ac:dyDescent="0.25">
      <c r="A170" s="68"/>
      <c r="B170" s="68"/>
      <c r="C170" s="68"/>
      <c r="D170" s="68"/>
      <c r="E170" s="68"/>
      <c r="F170" s="68"/>
      <c r="G170" s="68"/>
      <c r="H170" s="68"/>
      <c r="I170" s="72"/>
      <c r="J170" s="68"/>
      <c r="K170" s="68"/>
      <c r="L170" s="72"/>
      <c r="M170" s="68"/>
      <c r="N170" s="71"/>
      <c r="O170" s="73"/>
      <c r="P170" s="74"/>
      <c r="Q170" s="72"/>
      <c r="R170" s="72"/>
      <c r="S170" s="72"/>
      <c r="T170" s="75"/>
      <c r="U170" s="72"/>
      <c r="V170" s="72"/>
      <c r="W170" s="72"/>
      <c r="X170" s="72"/>
      <c r="Y170" s="66"/>
      <c r="Z170" s="33"/>
    </row>
    <row r="171" spans="1:26" x14ac:dyDescent="0.25">
      <c r="A171" s="68"/>
      <c r="B171" s="68"/>
      <c r="C171" s="68"/>
      <c r="D171" s="68"/>
      <c r="E171" s="72"/>
      <c r="F171" s="68"/>
      <c r="G171" s="68"/>
      <c r="H171" s="68"/>
      <c r="I171" s="72"/>
      <c r="J171" s="68"/>
      <c r="K171" s="68"/>
      <c r="L171" s="72"/>
      <c r="M171" s="68"/>
      <c r="N171" s="71"/>
      <c r="O171" s="73"/>
      <c r="P171" s="74"/>
      <c r="Q171" s="72"/>
      <c r="R171" s="72"/>
      <c r="S171" s="72"/>
      <c r="T171" s="75"/>
      <c r="U171" s="72"/>
      <c r="V171" s="72"/>
      <c r="W171" s="72"/>
      <c r="X171" s="72"/>
      <c r="Y171" s="66"/>
      <c r="Z171" s="33"/>
    </row>
    <row r="172" spans="1:26" x14ac:dyDescent="0.25">
      <c r="A172" s="68"/>
      <c r="B172" s="68"/>
      <c r="C172" s="68"/>
      <c r="D172" s="68"/>
      <c r="E172" s="68"/>
      <c r="F172" s="68"/>
      <c r="G172" s="68"/>
      <c r="H172" s="68"/>
      <c r="I172" s="72"/>
      <c r="J172" s="68"/>
      <c r="K172" s="68"/>
      <c r="L172" s="72"/>
      <c r="M172" s="68"/>
      <c r="N172" s="71"/>
      <c r="O172" s="73"/>
      <c r="P172" s="74"/>
      <c r="Q172" s="72"/>
      <c r="R172" s="72"/>
      <c r="S172" s="72"/>
      <c r="T172" s="75"/>
      <c r="U172" s="72"/>
      <c r="V172" s="72"/>
      <c r="W172" s="72"/>
      <c r="X172" s="72"/>
      <c r="Y172" s="66"/>
      <c r="Z172" s="33"/>
    </row>
    <row r="173" spans="1:26" x14ac:dyDescent="0.25">
      <c r="A173" s="68"/>
      <c r="B173" s="68"/>
      <c r="C173" s="68"/>
      <c r="D173" s="68"/>
      <c r="E173" s="68"/>
      <c r="F173" s="68"/>
      <c r="G173" s="68"/>
      <c r="H173" s="68"/>
      <c r="I173" s="72"/>
      <c r="J173" s="68"/>
      <c r="K173" s="68"/>
      <c r="L173" s="72"/>
      <c r="M173" s="68"/>
      <c r="N173" s="71"/>
      <c r="O173" s="73"/>
      <c r="P173" s="74"/>
      <c r="Q173" s="72"/>
      <c r="R173" s="72"/>
      <c r="S173" s="72"/>
      <c r="T173" s="75"/>
      <c r="U173" s="72"/>
      <c r="V173" s="72"/>
      <c r="W173" s="72"/>
      <c r="X173" s="72"/>
      <c r="Y173" s="66"/>
      <c r="Z173" s="33"/>
    </row>
    <row r="174" spans="1:26" x14ac:dyDescent="0.25">
      <c r="A174" s="68"/>
      <c r="B174" s="68"/>
      <c r="C174" s="68"/>
      <c r="D174" s="68"/>
      <c r="E174" s="68"/>
      <c r="F174" s="68"/>
      <c r="G174" s="68"/>
      <c r="H174" s="68"/>
      <c r="I174" s="72"/>
      <c r="J174" s="68"/>
      <c r="K174" s="68"/>
      <c r="L174" s="72"/>
      <c r="M174" s="68"/>
      <c r="N174" s="71"/>
      <c r="O174" s="73"/>
      <c r="P174" s="74"/>
      <c r="Q174" s="72"/>
      <c r="R174" s="72"/>
      <c r="S174" s="72"/>
      <c r="T174" s="75"/>
      <c r="U174" s="72"/>
      <c r="V174" s="72"/>
      <c r="W174" s="72"/>
      <c r="X174" s="72"/>
      <c r="Y174" s="66"/>
      <c r="Z174" s="33"/>
    </row>
    <row r="175" spans="1:26" x14ac:dyDescent="0.25">
      <c r="A175" s="68"/>
      <c r="B175" s="68"/>
      <c r="C175" s="68"/>
      <c r="D175" s="68"/>
      <c r="E175" s="72"/>
      <c r="F175" s="68"/>
      <c r="G175" s="68"/>
      <c r="H175" s="68"/>
      <c r="I175" s="72"/>
      <c r="J175" s="68"/>
      <c r="K175" s="68"/>
      <c r="L175" s="72"/>
      <c r="M175" s="68"/>
      <c r="N175" s="71"/>
      <c r="O175" s="73"/>
      <c r="P175" s="74"/>
      <c r="Q175" s="72"/>
      <c r="R175" s="72"/>
      <c r="S175" s="72"/>
      <c r="T175" s="75"/>
      <c r="U175" s="72"/>
      <c r="V175" s="72"/>
      <c r="W175" s="72"/>
      <c r="X175" s="72"/>
      <c r="Y175" s="66"/>
      <c r="Z175" s="33"/>
    </row>
    <row r="176" spans="1:26" x14ac:dyDescent="0.25">
      <c r="A176" s="68"/>
      <c r="B176" s="68"/>
      <c r="C176" s="68"/>
      <c r="D176" s="68"/>
      <c r="E176" s="68"/>
      <c r="F176" s="68"/>
      <c r="G176" s="68"/>
      <c r="H176" s="68"/>
      <c r="I176" s="72"/>
      <c r="J176" s="68"/>
      <c r="K176" s="68"/>
      <c r="L176" s="72"/>
      <c r="M176" s="68"/>
      <c r="N176" s="71"/>
      <c r="O176" s="73"/>
      <c r="P176" s="74"/>
      <c r="Q176" s="72"/>
      <c r="R176" s="72"/>
      <c r="S176" s="72"/>
      <c r="T176" s="75"/>
      <c r="U176" s="72"/>
      <c r="V176" s="72"/>
      <c r="W176" s="72"/>
      <c r="X176" s="72"/>
      <c r="Y176" s="66"/>
      <c r="Z176" s="33"/>
    </row>
    <row r="177" spans="1:26" x14ac:dyDescent="0.25">
      <c r="A177" s="68"/>
      <c r="B177" s="68"/>
      <c r="C177" s="68"/>
      <c r="D177" s="68"/>
      <c r="E177" s="68"/>
      <c r="F177" s="68"/>
      <c r="G177" s="68"/>
      <c r="H177" s="68"/>
      <c r="I177" s="72"/>
      <c r="J177" s="68"/>
      <c r="K177" s="68"/>
      <c r="L177" s="72"/>
      <c r="M177" s="68"/>
      <c r="N177" s="71"/>
      <c r="O177" s="73"/>
      <c r="P177" s="74"/>
      <c r="Q177" s="72"/>
      <c r="R177" s="72"/>
      <c r="S177" s="72"/>
      <c r="T177" s="75"/>
      <c r="U177" s="72"/>
      <c r="V177" s="72"/>
      <c r="W177" s="72"/>
      <c r="X177" s="72"/>
      <c r="Y177" s="66"/>
      <c r="Z177" s="33"/>
    </row>
    <row r="178" spans="1:26" x14ac:dyDescent="0.25">
      <c r="A178" s="68"/>
      <c r="B178" s="68"/>
      <c r="C178" s="68"/>
      <c r="D178" s="68"/>
      <c r="E178" s="68"/>
      <c r="F178" s="68"/>
      <c r="G178" s="68"/>
      <c r="H178" s="68"/>
      <c r="I178" s="72"/>
      <c r="J178" s="68"/>
      <c r="K178" s="68"/>
      <c r="L178" s="72"/>
      <c r="M178" s="68"/>
      <c r="N178" s="71"/>
      <c r="O178" s="73"/>
      <c r="P178" s="74"/>
      <c r="Q178" s="72"/>
      <c r="R178" s="72"/>
      <c r="S178" s="72"/>
      <c r="T178" s="75"/>
      <c r="U178" s="72"/>
      <c r="V178" s="72"/>
      <c r="W178" s="72"/>
      <c r="X178" s="72"/>
      <c r="Y178" s="66"/>
      <c r="Z178" s="33"/>
    </row>
    <row r="179" spans="1:26" x14ac:dyDescent="0.25">
      <c r="A179" s="68"/>
      <c r="B179" s="68"/>
      <c r="C179" s="68"/>
      <c r="D179" s="68"/>
      <c r="E179" s="68"/>
      <c r="F179" s="68"/>
      <c r="G179" s="68"/>
      <c r="H179" s="68"/>
      <c r="I179" s="72"/>
      <c r="J179" s="68"/>
      <c r="K179" s="68"/>
      <c r="L179" s="72"/>
      <c r="M179" s="68"/>
      <c r="N179" s="71"/>
      <c r="O179" s="73"/>
      <c r="P179" s="74"/>
      <c r="Q179" s="72"/>
      <c r="R179" s="72"/>
      <c r="S179" s="72"/>
      <c r="T179" s="75"/>
      <c r="U179" s="72"/>
      <c r="V179" s="72"/>
      <c r="W179" s="72"/>
      <c r="X179" s="72"/>
      <c r="Y179" s="66"/>
      <c r="Z179" s="33"/>
    </row>
    <row r="180" spans="1:26" x14ac:dyDescent="0.25">
      <c r="A180" s="68"/>
      <c r="B180" s="68"/>
      <c r="C180" s="68"/>
      <c r="D180" s="68"/>
      <c r="E180" s="68"/>
      <c r="F180" s="68"/>
      <c r="G180" s="68"/>
      <c r="H180" s="68"/>
      <c r="I180" s="72"/>
      <c r="J180" s="68"/>
      <c r="K180" s="68"/>
      <c r="L180" s="72"/>
      <c r="M180" s="68"/>
      <c r="N180" s="71"/>
      <c r="O180" s="73"/>
      <c r="P180" s="74"/>
      <c r="Q180" s="72"/>
      <c r="R180" s="72"/>
      <c r="S180" s="72"/>
      <c r="T180" s="75"/>
      <c r="U180" s="72"/>
      <c r="V180" s="72"/>
      <c r="W180" s="72"/>
      <c r="X180" s="72"/>
      <c r="Y180" s="66"/>
      <c r="Z180" s="33"/>
    </row>
    <row r="181" spans="1:26" x14ac:dyDescent="0.25">
      <c r="A181" s="68"/>
      <c r="B181" s="68"/>
      <c r="C181" s="68"/>
      <c r="D181" s="68"/>
      <c r="E181" s="68"/>
      <c r="F181" s="68"/>
      <c r="G181" s="68"/>
      <c r="H181" s="68"/>
      <c r="I181" s="72"/>
      <c r="J181" s="68"/>
      <c r="K181" s="68"/>
      <c r="L181" s="72"/>
      <c r="M181" s="68"/>
      <c r="N181" s="71"/>
      <c r="O181" s="73"/>
      <c r="P181" s="74"/>
      <c r="Q181" s="72"/>
      <c r="R181" s="72"/>
      <c r="S181" s="72"/>
      <c r="T181" s="75"/>
      <c r="U181" s="72"/>
      <c r="V181" s="72"/>
      <c r="W181" s="72"/>
      <c r="X181" s="72"/>
      <c r="Y181" s="66"/>
      <c r="Z181" s="33"/>
    </row>
    <row r="182" spans="1:26" x14ac:dyDescent="0.25">
      <c r="A182" s="68"/>
      <c r="B182" s="68"/>
      <c r="C182" s="68"/>
      <c r="D182" s="68"/>
      <c r="E182" s="68"/>
      <c r="F182" s="68"/>
      <c r="G182" s="68"/>
      <c r="H182" s="68"/>
      <c r="I182" s="72"/>
      <c r="J182" s="68"/>
      <c r="K182" s="68"/>
      <c r="L182" s="72"/>
      <c r="M182" s="68"/>
      <c r="N182" s="71"/>
      <c r="O182" s="73"/>
      <c r="P182" s="74"/>
      <c r="Q182" s="72"/>
      <c r="R182" s="72"/>
      <c r="S182" s="72"/>
      <c r="T182" s="75"/>
      <c r="U182" s="72"/>
      <c r="V182" s="72"/>
      <c r="W182" s="72"/>
      <c r="X182" s="72"/>
      <c r="Y182" s="66"/>
      <c r="Z182" s="33"/>
    </row>
    <row r="183" spans="1:26" x14ac:dyDescent="0.25">
      <c r="A183" s="68"/>
      <c r="B183" s="68"/>
      <c r="C183" s="68"/>
      <c r="D183" s="68"/>
      <c r="E183" s="68"/>
      <c r="F183" s="68"/>
      <c r="G183" s="68"/>
      <c r="H183" s="68"/>
      <c r="I183" s="72"/>
      <c r="J183" s="68"/>
      <c r="K183" s="68"/>
      <c r="L183" s="72"/>
      <c r="M183" s="68"/>
      <c r="N183" s="71"/>
      <c r="O183" s="73"/>
      <c r="P183" s="74"/>
      <c r="Q183" s="72"/>
      <c r="R183" s="72"/>
      <c r="S183" s="72"/>
      <c r="T183" s="75"/>
      <c r="U183" s="72"/>
      <c r="V183" s="72"/>
      <c r="W183" s="72"/>
      <c r="X183" s="72"/>
      <c r="Y183" s="66"/>
      <c r="Z183" s="33"/>
    </row>
    <row r="184" spans="1:26" x14ac:dyDescent="0.25">
      <c r="A184" s="68"/>
      <c r="B184" s="68"/>
      <c r="C184" s="68"/>
      <c r="D184" s="68"/>
      <c r="E184" s="68"/>
      <c r="F184" s="68"/>
      <c r="G184" s="68"/>
      <c r="H184" s="68"/>
      <c r="I184" s="72"/>
      <c r="J184" s="68"/>
      <c r="K184" s="68"/>
      <c r="L184" s="72"/>
      <c r="M184" s="68"/>
      <c r="N184" s="71"/>
      <c r="O184" s="73"/>
      <c r="P184" s="74"/>
      <c r="Q184" s="72"/>
      <c r="R184" s="72"/>
      <c r="S184" s="72"/>
      <c r="T184" s="75"/>
      <c r="U184" s="72"/>
      <c r="V184" s="72"/>
      <c r="W184" s="72"/>
      <c r="X184" s="72"/>
      <c r="Y184" s="66"/>
      <c r="Z184" s="33"/>
    </row>
    <row r="185" spans="1:26" x14ac:dyDescent="0.25">
      <c r="A185" s="68"/>
      <c r="B185" s="68"/>
      <c r="C185" s="68"/>
      <c r="D185" s="68"/>
      <c r="E185" s="68"/>
      <c r="F185" s="68"/>
      <c r="G185" s="68"/>
      <c r="H185" s="68"/>
      <c r="I185" s="72"/>
      <c r="J185" s="68"/>
      <c r="K185" s="68"/>
      <c r="L185" s="72"/>
      <c r="M185" s="68"/>
      <c r="N185" s="71"/>
      <c r="O185" s="73"/>
      <c r="P185" s="74"/>
      <c r="Q185" s="72"/>
      <c r="R185" s="72"/>
      <c r="S185" s="72"/>
      <c r="T185" s="75"/>
      <c r="U185" s="72"/>
      <c r="V185" s="72"/>
      <c r="W185" s="72"/>
      <c r="X185" s="72"/>
      <c r="Y185" s="66"/>
      <c r="Z185" s="33"/>
    </row>
    <row r="186" spans="1:26" x14ac:dyDescent="0.25">
      <c r="A186" s="68"/>
      <c r="B186" s="68"/>
      <c r="C186" s="68"/>
      <c r="D186" s="68"/>
      <c r="E186" s="72"/>
      <c r="F186" s="68"/>
      <c r="G186" s="68"/>
      <c r="H186" s="68"/>
      <c r="I186" s="72"/>
      <c r="J186" s="68"/>
      <c r="K186" s="68"/>
      <c r="L186" s="72"/>
      <c r="M186" s="68"/>
      <c r="N186" s="71"/>
      <c r="O186" s="73"/>
      <c r="P186" s="74"/>
      <c r="Q186" s="72"/>
      <c r="R186" s="72"/>
      <c r="S186" s="72"/>
      <c r="T186" s="75"/>
      <c r="U186" s="72"/>
      <c r="V186" s="72"/>
      <c r="W186" s="72"/>
      <c r="X186" s="72"/>
      <c r="Y186" s="66"/>
      <c r="Z186" s="33"/>
    </row>
    <row r="187" spans="1:26" x14ac:dyDescent="0.25">
      <c r="A187" s="68"/>
      <c r="B187" s="68"/>
      <c r="C187" s="68"/>
      <c r="D187" s="68"/>
      <c r="E187" s="72"/>
      <c r="F187" s="68"/>
      <c r="G187" s="68"/>
      <c r="H187" s="68"/>
      <c r="I187" s="72"/>
      <c r="J187" s="68"/>
      <c r="K187" s="68"/>
      <c r="L187" s="72"/>
      <c r="M187" s="68"/>
      <c r="N187" s="71"/>
      <c r="O187" s="73"/>
      <c r="P187" s="74"/>
      <c r="Q187" s="72"/>
      <c r="R187" s="72"/>
      <c r="S187" s="72"/>
      <c r="T187" s="75"/>
      <c r="U187" s="72"/>
      <c r="V187" s="72"/>
      <c r="W187" s="72"/>
      <c r="X187" s="72"/>
      <c r="Y187" s="66"/>
      <c r="Z187" s="33"/>
    </row>
    <row r="188" spans="1:26" x14ac:dyDescent="0.25">
      <c r="A188" s="68"/>
      <c r="B188" s="68"/>
      <c r="C188" s="68"/>
      <c r="D188" s="68"/>
      <c r="E188" s="68"/>
      <c r="F188" s="68"/>
      <c r="G188" s="68"/>
      <c r="H188" s="68"/>
      <c r="I188" s="72"/>
      <c r="J188" s="68"/>
      <c r="K188" s="68"/>
      <c r="L188" s="72"/>
      <c r="M188" s="68"/>
      <c r="N188" s="71"/>
      <c r="O188" s="73"/>
      <c r="P188" s="74"/>
      <c r="Q188" s="72"/>
      <c r="R188" s="72"/>
      <c r="S188" s="72"/>
      <c r="T188" s="75"/>
      <c r="U188" s="72"/>
      <c r="V188" s="72"/>
      <c r="W188" s="72"/>
      <c r="X188" s="72"/>
      <c r="Y188" s="66"/>
      <c r="Z188" s="33"/>
    </row>
    <row r="189" spans="1:26" x14ac:dyDescent="0.25">
      <c r="A189" s="68"/>
      <c r="B189" s="68"/>
      <c r="C189" s="68"/>
      <c r="D189" s="68"/>
      <c r="E189" s="72"/>
      <c r="F189" s="68"/>
      <c r="G189" s="68"/>
      <c r="H189" s="68"/>
      <c r="I189" s="72"/>
      <c r="J189" s="68"/>
      <c r="K189" s="68"/>
      <c r="L189" s="72"/>
      <c r="M189" s="68"/>
      <c r="N189" s="71"/>
      <c r="O189" s="73"/>
      <c r="P189" s="74"/>
      <c r="Q189" s="72"/>
      <c r="R189" s="72"/>
      <c r="S189" s="72"/>
      <c r="T189" s="75"/>
      <c r="U189" s="72"/>
      <c r="V189" s="72"/>
      <c r="W189" s="72"/>
      <c r="X189" s="72"/>
      <c r="Y189" s="66"/>
      <c r="Z189" s="33"/>
    </row>
    <row r="190" spans="1:26" x14ac:dyDescent="0.25">
      <c r="A190" s="68"/>
      <c r="B190" s="68"/>
      <c r="C190" s="68"/>
      <c r="D190" s="68"/>
      <c r="E190" s="68"/>
      <c r="F190" s="68"/>
      <c r="G190" s="68"/>
      <c r="H190" s="68"/>
      <c r="I190" s="72"/>
      <c r="J190" s="68"/>
      <c r="K190" s="68"/>
      <c r="L190" s="72"/>
      <c r="M190" s="68"/>
      <c r="N190" s="71"/>
      <c r="O190" s="73"/>
      <c r="P190" s="74"/>
      <c r="Q190" s="72"/>
      <c r="R190" s="72"/>
      <c r="S190" s="72"/>
      <c r="T190" s="75"/>
      <c r="U190" s="72"/>
      <c r="V190" s="72"/>
      <c r="W190" s="72"/>
      <c r="X190" s="72"/>
      <c r="Y190" s="66"/>
      <c r="Z190" s="33"/>
    </row>
    <row r="191" spans="1:26" x14ac:dyDescent="0.25">
      <c r="A191" s="68"/>
      <c r="B191" s="68"/>
      <c r="C191" s="68"/>
      <c r="D191" s="68"/>
      <c r="E191" s="68"/>
      <c r="F191" s="68"/>
      <c r="G191" s="68"/>
      <c r="H191" s="68"/>
      <c r="I191" s="72"/>
      <c r="J191" s="68"/>
      <c r="K191" s="68"/>
      <c r="L191" s="72"/>
      <c r="M191" s="68"/>
      <c r="N191" s="71"/>
      <c r="O191" s="73"/>
      <c r="P191" s="74"/>
      <c r="Q191" s="72"/>
      <c r="R191" s="72"/>
      <c r="S191" s="72"/>
      <c r="T191" s="75"/>
      <c r="U191" s="72"/>
      <c r="V191" s="72"/>
      <c r="W191" s="72"/>
      <c r="X191" s="72"/>
      <c r="Y191" s="66"/>
      <c r="Z191" s="33"/>
    </row>
    <row r="192" spans="1:26" x14ac:dyDescent="0.25">
      <c r="A192" s="68"/>
      <c r="B192" s="68"/>
      <c r="C192" s="68"/>
      <c r="D192" s="68"/>
      <c r="E192" s="68"/>
      <c r="F192" s="68"/>
      <c r="G192" s="68"/>
      <c r="H192" s="68"/>
      <c r="I192" s="72"/>
      <c r="J192" s="68"/>
      <c r="K192" s="68"/>
      <c r="L192" s="72"/>
      <c r="M192" s="68"/>
      <c r="N192" s="71"/>
      <c r="O192" s="73"/>
      <c r="P192" s="74"/>
      <c r="Q192" s="72"/>
      <c r="R192" s="72"/>
      <c r="S192" s="72"/>
      <c r="T192" s="75"/>
      <c r="U192" s="72"/>
      <c r="V192" s="72"/>
      <c r="W192" s="72"/>
      <c r="X192" s="72"/>
      <c r="Y192" s="66"/>
      <c r="Z192" s="33"/>
    </row>
    <row r="193" spans="1:26" x14ac:dyDescent="0.25">
      <c r="A193" s="68"/>
      <c r="B193" s="68"/>
      <c r="C193" s="68"/>
      <c r="D193" s="68"/>
      <c r="E193" s="68"/>
      <c r="F193" s="68"/>
      <c r="G193" s="68"/>
      <c r="H193" s="68"/>
      <c r="I193" s="72"/>
      <c r="J193" s="68"/>
      <c r="K193" s="68"/>
      <c r="L193" s="72"/>
      <c r="M193" s="68"/>
      <c r="N193" s="71"/>
      <c r="O193" s="73"/>
      <c r="P193" s="74"/>
      <c r="Q193" s="72"/>
      <c r="R193" s="72"/>
      <c r="S193" s="72"/>
      <c r="T193" s="75"/>
      <c r="U193" s="72"/>
      <c r="V193" s="72"/>
      <c r="W193" s="72"/>
      <c r="X193" s="72"/>
      <c r="Y193" s="66"/>
      <c r="Z193" s="33"/>
    </row>
    <row r="194" spans="1:26" x14ac:dyDescent="0.25">
      <c r="A194" s="68"/>
      <c r="B194" s="68"/>
      <c r="C194" s="68"/>
      <c r="D194" s="68"/>
      <c r="E194" s="68"/>
      <c r="F194" s="68"/>
      <c r="G194" s="68"/>
      <c r="H194" s="68"/>
      <c r="I194" s="72"/>
      <c r="J194" s="68"/>
      <c r="K194" s="68"/>
      <c r="L194" s="72"/>
      <c r="M194" s="68"/>
      <c r="N194" s="71"/>
      <c r="O194" s="73"/>
      <c r="P194" s="74"/>
      <c r="Q194" s="72"/>
      <c r="R194" s="72"/>
      <c r="S194" s="72"/>
      <c r="T194" s="75"/>
      <c r="U194" s="72"/>
      <c r="V194" s="72"/>
      <c r="W194" s="72"/>
      <c r="X194" s="72"/>
      <c r="Y194" s="66"/>
      <c r="Z194" s="33"/>
    </row>
    <row r="195" spans="1:26" x14ac:dyDescent="0.25">
      <c r="A195" s="68"/>
      <c r="B195" s="68"/>
      <c r="C195" s="68"/>
      <c r="D195" s="68"/>
      <c r="E195" s="72"/>
      <c r="F195" s="68"/>
      <c r="G195" s="68"/>
      <c r="H195" s="68"/>
      <c r="I195" s="72"/>
      <c r="J195" s="68"/>
      <c r="K195" s="68"/>
      <c r="L195" s="72"/>
      <c r="M195" s="68"/>
      <c r="N195" s="71"/>
      <c r="O195" s="73"/>
      <c r="P195" s="74"/>
      <c r="Q195" s="72"/>
      <c r="R195" s="72"/>
      <c r="S195" s="72"/>
      <c r="T195" s="75"/>
      <c r="U195" s="72"/>
      <c r="V195" s="72"/>
      <c r="W195" s="72"/>
      <c r="X195" s="72"/>
      <c r="Y195" s="66"/>
      <c r="Z195" s="33"/>
    </row>
    <row r="196" spans="1:26" x14ac:dyDescent="0.25">
      <c r="A196" s="68"/>
      <c r="B196" s="68"/>
      <c r="C196" s="68"/>
      <c r="D196" s="68"/>
      <c r="E196" s="68"/>
      <c r="F196" s="68"/>
      <c r="G196" s="68"/>
      <c r="H196" s="68"/>
      <c r="I196" s="72"/>
      <c r="J196" s="68"/>
      <c r="K196" s="68"/>
      <c r="L196" s="72"/>
      <c r="M196" s="68"/>
      <c r="N196" s="71"/>
      <c r="O196" s="73"/>
      <c r="P196" s="74"/>
      <c r="Q196" s="72"/>
      <c r="R196" s="72"/>
      <c r="S196" s="72"/>
      <c r="T196" s="75"/>
      <c r="U196" s="72"/>
      <c r="V196" s="72"/>
      <c r="W196" s="72"/>
      <c r="X196" s="72"/>
      <c r="Y196" s="66"/>
      <c r="Z196" s="33"/>
    </row>
    <row r="197" spans="1:26" x14ac:dyDescent="0.25">
      <c r="A197" s="68"/>
      <c r="B197" s="68"/>
      <c r="C197" s="68"/>
      <c r="D197" s="68"/>
      <c r="E197" s="72"/>
      <c r="F197" s="68"/>
      <c r="G197" s="68"/>
      <c r="H197" s="68"/>
      <c r="I197" s="72"/>
      <c r="J197" s="68"/>
      <c r="K197" s="68"/>
      <c r="L197" s="72"/>
      <c r="M197" s="68"/>
      <c r="N197" s="71"/>
      <c r="O197" s="73"/>
      <c r="P197" s="74"/>
      <c r="Q197" s="72"/>
      <c r="R197" s="72"/>
      <c r="S197" s="72"/>
      <c r="T197" s="75"/>
      <c r="U197" s="72"/>
      <c r="V197" s="72"/>
      <c r="W197" s="72"/>
      <c r="X197" s="72"/>
      <c r="Y197" s="66"/>
      <c r="Z197" s="33"/>
    </row>
    <row r="198" spans="1:26" x14ac:dyDescent="0.25">
      <c r="A198" s="68"/>
      <c r="B198" s="68"/>
      <c r="C198" s="68"/>
      <c r="D198" s="68"/>
      <c r="E198" s="72"/>
      <c r="F198" s="68"/>
      <c r="G198" s="68"/>
      <c r="H198" s="68"/>
      <c r="I198" s="72"/>
      <c r="J198" s="68"/>
      <c r="K198" s="68"/>
      <c r="L198" s="72"/>
      <c r="M198" s="68"/>
      <c r="N198" s="71"/>
      <c r="O198" s="73"/>
      <c r="P198" s="74"/>
      <c r="Q198" s="72"/>
      <c r="R198" s="72"/>
      <c r="S198" s="72"/>
      <c r="T198" s="75"/>
      <c r="U198" s="72"/>
      <c r="V198" s="72"/>
      <c r="W198" s="72"/>
      <c r="X198" s="72"/>
      <c r="Y198" s="66"/>
      <c r="Z198" s="33"/>
    </row>
    <row r="199" spans="1:26" x14ac:dyDescent="0.25">
      <c r="A199" s="68"/>
      <c r="B199" s="68"/>
      <c r="C199" s="68"/>
      <c r="D199" s="68"/>
      <c r="E199" s="72"/>
      <c r="F199" s="68"/>
      <c r="G199" s="68"/>
      <c r="H199" s="68"/>
      <c r="I199" s="72"/>
      <c r="J199" s="68"/>
      <c r="K199" s="68"/>
      <c r="L199" s="72"/>
      <c r="M199" s="68"/>
      <c r="N199" s="71"/>
      <c r="O199" s="73"/>
      <c r="P199" s="74"/>
      <c r="Q199" s="72"/>
      <c r="R199" s="72"/>
      <c r="S199" s="72"/>
      <c r="T199" s="75"/>
      <c r="U199" s="72"/>
      <c r="V199" s="72"/>
      <c r="W199" s="72"/>
      <c r="X199" s="72"/>
      <c r="Y199" s="66"/>
      <c r="Z199" s="33"/>
    </row>
    <row r="200" spans="1:26" x14ac:dyDescent="0.25">
      <c r="A200" s="68"/>
      <c r="B200" s="68"/>
      <c r="C200" s="68"/>
      <c r="D200" s="68"/>
      <c r="E200" s="68"/>
      <c r="F200" s="68"/>
      <c r="G200" s="68"/>
      <c r="H200" s="68"/>
      <c r="I200" s="72"/>
      <c r="J200" s="68"/>
      <c r="K200" s="68"/>
      <c r="L200" s="72"/>
      <c r="M200" s="68"/>
      <c r="N200" s="71"/>
      <c r="O200" s="73"/>
      <c r="P200" s="74"/>
      <c r="Q200" s="72"/>
      <c r="R200" s="72"/>
      <c r="S200" s="72"/>
      <c r="T200" s="75"/>
      <c r="U200" s="72"/>
      <c r="V200" s="72"/>
      <c r="W200" s="72"/>
      <c r="X200" s="72"/>
      <c r="Y200" s="66"/>
      <c r="Z200" s="33"/>
    </row>
    <row r="201" spans="1:26" x14ac:dyDescent="0.25">
      <c r="A201" s="68"/>
      <c r="B201" s="68"/>
      <c r="C201" s="68"/>
      <c r="D201" s="68"/>
      <c r="E201" s="72"/>
      <c r="F201" s="68"/>
      <c r="G201" s="68"/>
      <c r="H201" s="68"/>
      <c r="I201" s="72"/>
      <c r="J201" s="68"/>
      <c r="K201" s="68"/>
      <c r="L201" s="72"/>
      <c r="M201" s="68"/>
      <c r="N201" s="71"/>
      <c r="O201" s="73"/>
      <c r="P201" s="74"/>
      <c r="Q201" s="72"/>
      <c r="R201" s="72"/>
      <c r="S201" s="72"/>
      <c r="T201" s="75"/>
      <c r="U201" s="72"/>
      <c r="V201" s="72"/>
      <c r="W201" s="72"/>
      <c r="X201" s="72"/>
      <c r="Y201" s="66"/>
      <c r="Z201" s="33"/>
    </row>
    <row r="202" spans="1:26" x14ac:dyDescent="0.25">
      <c r="A202" s="68"/>
      <c r="B202" s="68"/>
      <c r="C202" s="68"/>
      <c r="D202" s="68"/>
      <c r="E202" s="72"/>
      <c r="F202" s="68"/>
      <c r="G202" s="68"/>
      <c r="H202" s="68"/>
      <c r="I202" s="72"/>
      <c r="J202" s="68"/>
      <c r="K202" s="68"/>
      <c r="L202" s="72"/>
      <c r="M202" s="68"/>
      <c r="N202" s="71"/>
      <c r="O202" s="73"/>
      <c r="P202" s="74"/>
      <c r="Q202" s="72"/>
      <c r="R202" s="72"/>
      <c r="S202" s="72"/>
      <c r="T202" s="75"/>
      <c r="U202" s="72"/>
      <c r="V202" s="72"/>
      <c r="W202" s="72"/>
      <c r="X202" s="72"/>
      <c r="Y202" s="66"/>
      <c r="Z202" s="33"/>
    </row>
    <row r="203" spans="1:26" x14ac:dyDescent="0.25">
      <c r="A203" s="68"/>
      <c r="B203" s="68"/>
      <c r="C203" s="68"/>
      <c r="D203" s="68"/>
      <c r="E203" s="68"/>
      <c r="F203" s="68"/>
      <c r="G203" s="68"/>
      <c r="H203" s="68"/>
      <c r="I203" s="72"/>
      <c r="J203" s="68"/>
      <c r="K203" s="68"/>
      <c r="L203" s="72"/>
      <c r="M203" s="68"/>
      <c r="N203" s="71"/>
      <c r="O203" s="73"/>
      <c r="P203" s="74"/>
      <c r="Q203" s="72"/>
      <c r="R203" s="72"/>
      <c r="S203" s="72"/>
      <c r="T203" s="75"/>
      <c r="U203" s="72"/>
      <c r="V203" s="72"/>
      <c r="W203" s="72"/>
      <c r="X203" s="72"/>
      <c r="Y203" s="66"/>
      <c r="Z203" s="33"/>
    </row>
    <row r="204" spans="1:26" x14ac:dyDescent="0.25">
      <c r="A204" s="68"/>
      <c r="B204" s="68"/>
      <c r="C204" s="68"/>
      <c r="D204" s="68"/>
      <c r="E204" s="72"/>
      <c r="F204" s="68"/>
      <c r="G204" s="68"/>
      <c r="H204" s="68"/>
      <c r="I204" s="72"/>
      <c r="J204" s="68"/>
      <c r="K204" s="68"/>
      <c r="L204" s="72"/>
      <c r="M204" s="68"/>
      <c r="N204" s="71"/>
      <c r="O204" s="73"/>
      <c r="P204" s="74"/>
      <c r="Q204" s="72"/>
      <c r="R204" s="72"/>
      <c r="S204" s="72"/>
      <c r="T204" s="75"/>
      <c r="U204" s="72"/>
      <c r="V204" s="72"/>
      <c r="W204" s="72"/>
      <c r="X204" s="72"/>
      <c r="Y204" s="66"/>
      <c r="Z204" s="33"/>
    </row>
    <row r="205" spans="1:26" x14ac:dyDescent="0.25">
      <c r="A205" s="68"/>
      <c r="B205" s="68"/>
      <c r="C205" s="68"/>
      <c r="D205" s="68"/>
      <c r="E205" s="68"/>
      <c r="F205" s="68"/>
      <c r="G205" s="68"/>
      <c r="H205" s="68"/>
      <c r="I205" s="72"/>
      <c r="J205" s="68"/>
      <c r="K205" s="68"/>
      <c r="L205" s="72"/>
      <c r="M205" s="68"/>
      <c r="N205" s="71"/>
      <c r="O205" s="73"/>
      <c r="P205" s="74"/>
      <c r="Q205" s="72"/>
      <c r="R205" s="72"/>
      <c r="S205" s="72"/>
      <c r="T205" s="75"/>
      <c r="U205" s="72"/>
      <c r="V205" s="72"/>
      <c r="W205" s="72"/>
      <c r="X205" s="72"/>
      <c r="Y205" s="66"/>
      <c r="Z205" s="33"/>
    </row>
    <row r="206" spans="1:26" x14ac:dyDescent="0.25">
      <c r="A206" s="68"/>
      <c r="B206" s="68"/>
      <c r="C206" s="68"/>
      <c r="D206" s="68"/>
      <c r="E206" s="72"/>
      <c r="F206" s="68"/>
      <c r="G206" s="68"/>
      <c r="H206" s="68"/>
      <c r="I206" s="72"/>
      <c r="J206" s="68"/>
      <c r="K206" s="68"/>
      <c r="L206" s="72"/>
      <c r="M206" s="68"/>
      <c r="N206" s="71"/>
      <c r="O206" s="73"/>
      <c r="P206" s="74"/>
      <c r="Q206" s="72"/>
      <c r="R206" s="72"/>
      <c r="S206" s="72"/>
      <c r="T206" s="75"/>
      <c r="U206" s="72"/>
      <c r="V206" s="72"/>
      <c r="W206" s="72"/>
      <c r="X206" s="72"/>
      <c r="Y206" s="66"/>
      <c r="Z206" s="33"/>
    </row>
    <row r="207" spans="1:26" x14ac:dyDescent="0.25">
      <c r="A207" s="68"/>
      <c r="B207" s="68"/>
      <c r="C207" s="68"/>
      <c r="D207" s="68"/>
      <c r="E207" s="68"/>
      <c r="F207" s="68"/>
      <c r="G207" s="68"/>
      <c r="H207" s="68"/>
      <c r="I207" s="72"/>
      <c r="J207" s="68"/>
      <c r="K207" s="68"/>
      <c r="L207" s="72"/>
      <c r="M207" s="68"/>
      <c r="N207" s="71"/>
      <c r="O207" s="73"/>
      <c r="P207" s="74"/>
      <c r="Q207" s="72"/>
      <c r="R207" s="72"/>
      <c r="S207" s="72"/>
      <c r="T207" s="75"/>
      <c r="U207" s="72"/>
      <c r="V207" s="72"/>
      <c r="W207" s="72"/>
      <c r="X207" s="72"/>
      <c r="Y207" s="66"/>
      <c r="Z207" s="33"/>
    </row>
    <row r="208" spans="1:26" x14ac:dyDescent="0.25">
      <c r="A208" s="68"/>
      <c r="B208" s="68"/>
      <c r="C208" s="68"/>
      <c r="D208" s="68"/>
      <c r="E208" s="72"/>
      <c r="F208" s="68"/>
      <c r="G208" s="68"/>
      <c r="H208" s="68"/>
      <c r="I208" s="72"/>
      <c r="J208" s="68"/>
      <c r="K208" s="68"/>
      <c r="L208" s="72"/>
      <c r="M208" s="68"/>
      <c r="N208" s="71"/>
      <c r="O208" s="73"/>
      <c r="P208" s="74"/>
      <c r="Q208" s="72"/>
      <c r="R208" s="72"/>
      <c r="S208" s="72"/>
      <c r="T208" s="75"/>
      <c r="U208" s="72"/>
      <c r="V208" s="72"/>
      <c r="W208" s="72"/>
      <c r="X208" s="72"/>
      <c r="Y208" s="66"/>
      <c r="Z208" s="33"/>
    </row>
    <row r="209" spans="1:26" x14ac:dyDescent="0.25">
      <c r="A209" s="68"/>
      <c r="B209" s="72"/>
      <c r="C209" s="68"/>
      <c r="D209" s="68"/>
      <c r="E209" s="72"/>
      <c r="F209" s="68"/>
      <c r="G209" s="68"/>
      <c r="H209" s="68"/>
      <c r="I209" s="72"/>
      <c r="J209" s="68"/>
      <c r="K209" s="68"/>
      <c r="L209" s="72"/>
      <c r="M209" s="68"/>
      <c r="N209" s="71"/>
      <c r="O209" s="73"/>
      <c r="P209" s="74"/>
      <c r="Q209" s="72"/>
      <c r="R209" s="72"/>
      <c r="S209" s="72"/>
      <c r="T209" s="75"/>
      <c r="U209" s="72"/>
      <c r="V209" s="72"/>
      <c r="W209" s="72"/>
      <c r="X209" s="72"/>
      <c r="Y209" s="66"/>
      <c r="Z209" s="33"/>
    </row>
    <row r="210" spans="1:26" x14ac:dyDescent="0.25">
      <c r="A210" s="68"/>
      <c r="B210" s="68"/>
      <c r="C210" s="68"/>
      <c r="D210" s="68"/>
      <c r="E210" s="68"/>
      <c r="F210" s="68"/>
      <c r="G210" s="68"/>
      <c r="H210" s="68"/>
      <c r="I210" s="72"/>
      <c r="J210" s="68"/>
      <c r="K210" s="68"/>
      <c r="L210" s="72"/>
      <c r="M210" s="68"/>
      <c r="N210" s="71"/>
      <c r="O210" s="73"/>
      <c r="P210" s="74"/>
      <c r="Q210" s="72"/>
      <c r="R210" s="72"/>
      <c r="S210" s="72"/>
      <c r="T210" s="75"/>
      <c r="U210" s="72"/>
      <c r="V210" s="72"/>
      <c r="W210" s="72"/>
      <c r="X210" s="72"/>
      <c r="Y210" s="66"/>
      <c r="Z210" s="33"/>
    </row>
    <row r="211" spans="1:26" x14ac:dyDescent="0.25">
      <c r="A211" s="68"/>
      <c r="B211" s="68"/>
      <c r="C211" s="68"/>
      <c r="D211" s="68"/>
      <c r="E211" s="68"/>
      <c r="F211" s="68"/>
      <c r="G211" s="68"/>
      <c r="H211" s="68"/>
      <c r="I211" s="72"/>
      <c r="J211" s="68"/>
      <c r="K211" s="68"/>
      <c r="L211" s="72"/>
      <c r="M211" s="68"/>
      <c r="N211" s="71"/>
      <c r="O211" s="73"/>
      <c r="P211" s="74"/>
      <c r="Q211" s="72"/>
      <c r="R211" s="72"/>
      <c r="S211" s="72"/>
      <c r="T211" s="75"/>
      <c r="U211" s="72"/>
      <c r="V211" s="72"/>
      <c r="W211" s="72"/>
      <c r="X211" s="72"/>
      <c r="Y211" s="66"/>
      <c r="Z211" s="33"/>
    </row>
    <row r="212" spans="1:26" x14ac:dyDescent="0.25">
      <c r="A212" s="68"/>
      <c r="B212" s="68"/>
      <c r="C212" s="68"/>
      <c r="D212" s="68"/>
      <c r="E212" s="68"/>
      <c r="F212" s="68"/>
      <c r="G212" s="68"/>
      <c r="H212" s="68"/>
      <c r="I212" s="72"/>
      <c r="J212" s="68"/>
      <c r="K212" s="68"/>
      <c r="L212" s="72"/>
      <c r="M212" s="68"/>
      <c r="N212" s="71"/>
      <c r="O212" s="73"/>
      <c r="P212" s="74"/>
      <c r="Q212" s="72"/>
      <c r="R212" s="72"/>
      <c r="S212" s="72"/>
      <c r="T212" s="75"/>
      <c r="U212" s="72"/>
      <c r="V212" s="72"/>
      <c r="W212" s="72"/>
      <c r="X212" s="72"/>
      <c r="Y212" s="66"/>
      <c r="Z212" s="33"/>
    </row>
    <row r="213" spans="1:26" x14ac:dyDescent="0.25">
      <c r="A213" s="68"/>
      <c r="B213" s="68"/>
      <c r="C213" s="68"/>
      <c r="D213" s="68"/>
      <c r="E213" s="68"/>
      <c r="F213" s="68"/>
      <c r="G213" s="68"/>
      <c r="H213" s="68"/>
      <c r="I213" s="72"/>
      <c r="J213" s="68"/>
      <c r="K213" s="68"/>
      <c r="L213" s="72"/>
      <c r="M213" s="68"/>
      <c r="N213" s="71"/>
      <c r="O213" s="73"/>
      <c r="P213" s="74"/>
      <c r="Q213" s="72"/>
      <c r="R213" s="72"/>
      <c r="S213" s="72"/>
      <c r="T213" s="75"/>
      <c r="U213" s="72"/>
      <c r="V213" s="72"/>
      <c r="W213" s="72"/>
      <c r="X213" s="72"/>
      <c r="Y213" s="66"/>
      <c r="Z213" s="33"/>
    </row>
    <row r="214" spans="1:26" x14ac:dyDescent="0.25">
      <c r="A214" s="68"/>
      <c r="B214" s="68"/>
      <c r="C214" s="68"/>
      <c r="D214" s="68"/>
      <c r="E214" s="72"/>
      <c r="F214" s="68"/>
      <c r="G214" s="68"/>
      <c r="H214" s="68"/>
      <c r="I214" s="72"/>
      <c r="J214" s="68"/>
      <c r="K214" s="68"/>
      <c r="L214" s="72"/>
      <c r="M214" s="68"/>
      <c r="N214" s="71"/>
      <c r="O214" s="73"/>
      <c r="P214" s="74"/>
      <c r="Q214" s="72"/>
      <c r="R214" s="72"/>
      <c r="S214" s="72"/>
      <c r="T214" s="75"/>
      <c r="U214" s="72"/>
      <c r="V214" s="72"/>
      <c r="W214" s="72"/>
      <c r="X214" s="72"/>
      <c r="Y214" s="66"/>
      <c r="Z214" s="33"/>
    </row>
    <row r="215" spans="1:26" x14ac:dyDescent="0.25">
      <c r="A215" s="68"/>
      <c r="B215" s="68"/>
      <c r="C215" s="68"/>
      <c r="D215" s="68"/>
      <c r="E215" s="72"/>
      <c r="F215" s="68"/>
      <c r="G215" s="68"/>
      <c r="H215" s="68"/>
      <c r="I215" s="72"/>
      <c r="J215" s="68"/>
      <c r="K215" s="68"/>
      <c r="L215" s="72"/>
      <c r="M215" s="68"/>
      <c r="N215" s="71"/>
      <c r="O215" s="73"/>
      <c r="P215" s="74"/>
      <c r="Q215" s="72"/>
      <c r="R215" s="72"/>
      <c r="S215" s="72"/>
      <c r="T215" s="75"/>
      <c r="U215" s="72"/>
      <c r="V215" s="72"/>
      <c r="W215" s="72"/>
      <c r="X215" s="72"/>
      <c r="Y215" s="66"/>
      <c r="Z215" s="33"/>
    </row>
    <row r="216" spans="1:26" x14ac:dyDescent="0.25">
      <c r="A216" s="68"/>
      <c r="B216" s="68"/>
      <c r="C216" s="68"/>
      <c r="D216" s="68"/>
      <c r="E216" s="68"/>
      <c r="F216" s="68"/>
      <c r="G216" s="68"/>
      <c r="H216" s="68"/>
      <c r="I216" s="72"/>
      <c r="J216" s="68"/>
      <c r="K216" s="68"/>
      <c r="L216" s="72"/>
      <c r="M216" s="68"/>
      <c r="N216" s="71"/>
      <c r="O216" s="73"/>
      <c r="P216" s="74"/>
      <c r="Q216" s="72"/>
      <c r="R216" s="72"/>
      <c r="S216" s="72"/>
      <c r="T216" s="75"/>
      <c r="U216" s="72"/>
      <c r="V216" s="72"/>
      <c r="W216" s="72"/>
      <c r="X216" s="72"/>
      <c r="Y216" s="66"/>
      <c r="Z216" s="33"/>
    </row>
    <row r="217" spans="1:26" x14ac:dyDescent="0.25">
      <c r="A217" s="68"/>
      <c r="B217" s="68"/>
      <c r="C217" s="68"/>
      <c r="D217" s="68"/>
      <c r="E217" s="72"/>
      <c r="F217" s="68"/>
      <c r="G217" s="68"/>
      <c r="H217" s="68"/>
      <c r="I217" s="72"/>
      <c r="J217" s="68"/>
      <c r="K217" s="68"/>
      <c r="L217" s="72"/>
      <c r="M217" s="68"/>
      <c r="N217" s="71"/>
      <c r="O217" s="73"/>
      <c r="P217" s="74"/>
      <c r="Q217" s="72"/>
      <c r="R217" s="72"/>
      <c r="S217" s="72"/>
      <c r="T217" s="75"/>
      <c r="U217" s="72"/>
      <c r="V217" s="72"/>
      <c r="W217" s="72"/>
      <c r="X217" s="72"/>
      <c r="Y217" s="66"/>
      <c r="Z217" s="33"/>
    </row>
    <row r="218" spans="1:26" x14ac:dyDescent="0.25">
      <c r="A218" s="68"/>
      <c r="B218" s="68"/>
      <c r="C218" s="68"/>
      <c r="D218" s="68"/>
      <c r="E218" s="68"/>
      <c r="F218" s="68"/>
      <c r="G218" s="68"/>
      <c r="H218" s="68"/>
      <c r="I218" s="72"/>
      <c r="J218" s="68"/>
      <c r="K218" s="68"/>
      <c r="L218" s="72"/>
      <c r="M218" s="68"/>
      <c r="N218" s="71"/>
      <c r="O218" s="73"/>
      <c r="P218" s="74"/>
      <c r="Q218" s="72"/>
      <c r="R218" s="72"/>
      <c r="S218" s="72"/>
      <c r="T218" s="75"/>
      <c r="U218" s="72"/>
      <c r="V218" s="72"/>
      <c r="W218" s="72"/>
      <c r="X218" s="72"/>
      <c r="Y218" s="66"/>
      <c r="Z218" s="33"/>
    </row>
    <row r="219" spans="1:26" x14ac:dyDescent="0.25">
      <c r="A219" s="68"/>
      <c r="B219" s="68"/>
      <c r="C219" s="68"/>
      <c r="D219" s="68"/>
      <c r="E219" s="68"/>
      <c r="F219" s="68"/>
      <c r="G219" s="68"/>
      <c r="H219" s="68"/>
      <c r="I219" s="72"/>
      <c r="J219" s="68"/>
      <c r="K219" s="68"/>
      <c r="L219" s="72"/>
      <c r="M219" s="68"/>
      <c r="N219" s="71"/>
      <c r="O219" s="73"/>
      <c r="P219" s="74"/>
      <c r="Q219" s="72"/>
      <c r="R219" s="72"/>
      <c r="S219" s="72"/>
      <c r="T219" s="75"/>
      <c r="U219" s="72"/>
      <c r="V219" s="72"/>
      <c r="W219" s="72"/>
      <c r="X219" s="72"/>
      <c r="Y219" s="66"/>
      <c r="Z219" s="33"/>
    </row>
    <row r="220" spans="1:26" x14ac:dyDescent="0.25">
      <c r="A220" s="68"/>
      <c r="B220" s="68"/>
      <c r="C220" s="68"/>
      <c r="D220" s="68"/>
      <c r="E220" s="68"/>
      <c r="F220" s="68"/>
      <c r="G220" s="68"/>
      <c r="H220" s="68"/>
      <c r="I220" s="72"/>
      <c r="J220" s="68"/>
      <c r="K220" s="68"/>
      <c r="L220" s="72"/>
      <c r="M220" s="68"/>
      <c r="N220" s="71"/>
      <c r="O220" s="73"/>
      <c r="P220" s="74"/>
      <c r="Q220" s="72"/>
      <c r="R220" s="72"/>
      <c r="S220" s="72"/>
      <c r="T220" s="75"/>
      <c r="U220" s="72"/>
      <c r="V220" s="72"/>
      <c r="W220" s="72"/>
      <c r="X220" s="72"/>
      <c r="Y220" s="66"/>
      <c r="Z220" s="33"/>
    </row>
    <row r="221" spans="1:26" x14ac:dyDescent="0.25">
      <c r="A221" s="68"/>
      <c r="B221" s="68"/>
      <c r="C221" s="68"/>
      <c r="D221" s="68"/>
      <c r="E221" s="72"/>
      <c r="F221" s="68"/>
      <c r="G221" s="68"/>
      <c r="H221" s="68"/>
      <c r="I221" s="72"/>
      <c r="J221" s="68"/>
      <c r="K221" s="68"/>
      <c r="L221" s="72"/>
      <c r="M221" s="68"/>
      <c r="N221" s="71"/>
      <c r="O221" s="73"/>
      <c r="P221" s="74"/>
      <c r="Q221" s="72"/>
      <c r="R221" s="72"/>
      <c r="S221" s="72"/>
      <c r="T221" s="75"/>
      <c r="U221" s="72"/>
      <c r="V221" s="72"/>
      <c r="W221" s="72"/>
      <c r="X221" s="72"/>
      <c r="Y221" s="66"/>
      <c r="Z221" s="33"/>
    </row>
    <row r="222" spans="1:26" x14ac:dyDescent="0.25">
      <c r="A222" s="68"/>
      <c r="B222" s="68"/>
      <c r="C222" s="68"/>
      <c r="D222" s="68"/>
      <c r="E222" s="68"/>
      <c r="F222" s="68"/>
      <c r="G222" s="68"/>
      <c r="H222" s="68"/>
      <c r="I222" s="72"/>
      <c r="J222" s="68"/>
      <c r="K222" s="68"/>
      <c r="L222" s="72"/>
      <c r="M222" s="68"/>
      <c r="N222" s="71"/>
      <c r="O222" s="73"/>
      <c r="P222" s="74"/>
      <c r="Q222" s="72"/>
      <c r="R222" s="72"/>
      <c r="S222" s="72"/>
      <c r="T222" s="75"/>
      <c r="U222" s="72"/>
      <c r="V222" s="72"/>
      <c r="W222" s="72"/>
      <c r="X222" s="72"/>
      <c r="Y222" s="66"/>
      <c r="Z222" s="33"/>
    </row>
    <row r="223" spans="1:26" x14ac:dyDescent="0.25">
      <c r="A223" s="68"/>
      <c r="B223" s="68"/>
      <c r="C223" s="68"/>
      <c r="D223" s="68"/>
      <c r="E223" s="72"/>
      <c r="F223" s="68"/>
      <c r="G223" s="68"/>
      <c r="H223" s="68"/>
      <c r="I223" s="72"/>
      <c r="J223" s="68"/>
      <c r="K223" s="68"/>
      <c r="L223" s="72"/>
      <c r="M223" s="68"/>
      <c r="N223" s="71"/>
      <c r="O223" s="73"/>
      <c r="P223" s="74"/>
      <c r="Q223" s="72"/>
      <c r="R223" s="72"/>
      <c r="S223" s="72"/>
      <c r="T223" s="75"/>
      <c r="U223" s="72"/>
      <c r="V223" s="72"/>
      <c r="W223" s="72"/>
      <c r="X223" s="72"/>
      <c r="Y223" s="66"/>
      <c r="Z223" s="33"/>
    </row>
    <row r="224" spans="1:26" x14ac:dyDescent="0.25">
      <c r="A224" s="68"/>
      <c r="B224" s="68"/>
      <c r="C224" s="68"/>
      <c r="D224" s="68"/>
      <c r="E224" s="68"/>
      <c r="F224" s="68"/>
      <c r="G224" s="68"/>
      <c r="H224" s="68"/>
      <c r="I224" s="72"/>
      <c r="J224" s="68"/>
      <c r="K224" s="68"/>
      <c r="L224" s="72"/>
      <c r="M224" s="68"/>
      <c r="N224" s="71"/>
      <c r="O224" s="73"/>
      <c r="P224" s="74"/>
      <c r="Q224" s="72"/>
      <c r="R224" s="72"/>
      <c r="S224" s="72"/>
      <c r="T224" s="75"/>
      <c r="U224" s="72"/>
      <c r="V224" s="72"/>
      <c r="W224" s="72"/>
      <c r="X224" s="72"/>
      <c r="Y224" s="66"/>
      <c r="Z224" s="33"/>
    </row>
    <row r="225" spans="1:26" x14ac:dyDescent="0.25">
      <c r="A225" s="68"/>
      <c r="B225" s="68"/>
      <c r="C225" s="68"/>
      <c r="D225" s="68"/>
      <c r="E225" s="68"/>
      <c r="F225" s="68"/>
      <c r="G225" s="68"/>
      <c r="H225" s="68"/>
      <c r="I225" s="72"/>
      <c r="J225" s="68"/>
      <c r="K225" s="68"/>
      <c r="L225" s="72"/>
      <c r="M225" s="68"/>
      <c r="N225" s="71"/>
      <c r="O225" s="73"/>
      <c r="P225" s="74"/>
      <c r="Q225" s="72"/>
      <c r="R225" s="72"/>
      <c r="S225" s="72"/>
      <c r="T225" s="75"/>
      <c r="U225" s="72"/>
      <c r="V225" s="72"/>
      <c r="W225" s="72"/>
      <c r="X225" s="72"/>
      <c r="Y225" s="66"/>
      <c r="Z225" s="33"/>
    </row>
    <row r="226" spans="1:26" x14ac:dyDescent="0.25">
      <c r="A226" s="68"/>
      <c r="B226" s="68"/>
      <c r="C226" s="68"/>
      <c r="D226" s="68"/>
      <c r="E226" s="72"/>
      <c r="F226" s="68"/>
      <c r="G226" s="68"/>
      <c r="H226" s="68"/>
      <c r="I226" s="72"/>
      <c r="J226" s="68"/>
      <c r="K226" s="68"/>
      <c r="L226" s="72"/>
      <c r="M226" s="68"/>
      <c r="N226" s="71"/>
      <c r="O226" s="73"/>
      <c r="P226" s="74"/>
      <c r="Q226" s="72"/>
      <c r="R226" s="72"/>
      <c r="S226" s="72"/>
      <c r="T226" s="75"/>
      <c r="U226" s="72"/>
      <c r="V226" s="72"/>
      <c r="W226" s="72"/>
      <c r="X226" s="72"/>
      <c r="Y226" s="66"/>
      <c r="Z226" s="33"/>
    </row>
    <row r="227" spans="1:26" x14ac:dyDescent="0.25">
      <c r="A227" s="68"/>
      <c r="B227" s="68"/>
      <c r="C227" s="68"/>
      <c r="D227" s="68"/>
      <c r="E227" s="72"/>
      <c r="F227" s="68"/>
      <c r="G227" s="68"/>
      <c r="H227" s="68"/>
      <c r="I227" s="72"/>
      <c r="J227" s="68"/>
      <c r="K227" s="68"/>
      <c r="L227" s="72"/>
      <c r="M227" s="68"/>
      <c r="N227" s="71"/>
      <c r="O227" s="73"/>
      <c r="P227" s="74"/>
      <c r="Q227" s="72"/>
      <c r="R227" s="72"/>
      <c r="S227" s="72"/>
      <c r="T227" s="75"/>
      <c r="U227" s="72"/>
      <c r="V227" s="72"/>
      <c r="W227" s="72"/>
      <c r="X227" s="72"/>
      <c r="Y227" s="66"/>
      <c r="Z227" s="33"/>
    </row>
    <row r="228" spans="1:26" x14ac:dyDescent="0.25">
      <c r="A228" s="68"/>
      <c r="B228" s="68"/>
      <c r="C228" s="68"/>
      <c r="D228" s="68"/>
      <c r="E228" s="68"/>
      <c r="F228" s="68"/>
      <c r="G228" s="68"/>
      <c r="H228" s="68"/>
      <c r="I228" s="72"/>
      <c r="J228" s="68"/>
      <c r="K228" s="68"/>
      <c r="L228" s="72"/>
      <c r="M228" s="68"/>
      <c r="N228" s="71"/>
      <c r="O228" s="73"/>
      <c r="P228" s="74"/>
      <c r="Q228" s="72"/>
      <c r="R228" s="72"/>
      <c r="S228" s="72"/>
      <c r="T228" s="75"/>
      <c r="U228" s="72"/>
      <c r="V228" s="72"/>
      <c r="W228" s="72"/>
      <c r="X228" s="72"/>
      <c r="Y228" s="66"/>
      <c r="Z228" s="33"/>
    </row>
    <row r="229" spans="1:26" x14ac:dyDescent="0.25">
      <c r="A229" s="68"/>
      <c r="B229" s="68"/>
      <c r="C229" s="68"/>
      <c r="D229" s="68"/>
      <c r="E229" s="68"/>
      <c r="F229" s="68"/>
      <c r="G229" s="68"/>
      <c r="H229" s="68"/>
      <c r="I229" s="72"/>
      <c r="J229" s="68"/>
      <c r="K229" s="68"/>
      <c r="L229" s="72"/>
      <c r="M229" s="68"/>
      <c r="N229" s="71"/>
      <c r="O229" s="73"/>
      <c r="P229" s="74"/>
      <c r="Q229" s="72"/>
      <c r="R229" s="72"/>
      <c r="S229" s="72"/>
      <c r="T229" s="75"/>
      <c r="U229" s="72"/>
      <c r="V229" s="72"/>
      <c r="W229" s="72"/>
      <c r="X229" s="72"/>
      <c r="Y229" s="66"/>
      <c r="Z229" s="33"/>
    </row>
    <row r="230" spans="1:26" x14ac:dyDescent="0.25">
      <c r="A230" s="68"/>
      <c r="B230" s="68"/>
      <c r="C230" s="68"/>
      <c r="D230" s="68"/>
      <c r="E230" s="68"/>
      <c r="F230" s="68"/>
      <c r="G230" s="68"/>
      <c r="H230" s="68"/>
      <c r="I230" s="72"/>
      <c r="J230" s="68"/>
      <c r="K230" s="68"/>
      <c r="L230" s="72"/>
      <c r="M230" s="68"/>
      <c r="N230" s="71"/>
      <c r="O230" s="73"/>
      <c r="P230" s="74"/>
      <c r="Q230" s="72"/>
      <c r="R230" s="72"/>
      <c r="S230" s="72"/>
      <c r="T230" s="75"/>
      <c r="U230" s="72"/>
      <c r="V230" s="72"/>
      <c r="W230" s="72"/>
      <c r="X230" s="72"/>
      <c r="Y230" s="66"/>
      <c r="Z230" s="33"/>
    </row>
    <row r="231" spans="1:26" x14ac:dyDescent="0.25">
      <c r="A231" s="68"/>
      <c r="B231" s="68"/>
      <c r="C231" s="68"/>
      <c r="D231" s="68"/>
      <c r="E231" s="68"/>
      <c r="F231" s="68"/>
      <c r="G231" s="68"/>
      <c r="H231" s="68"/>
      <c r="I231" s="72"/>
      <c r="J231" s="68"/>
      <c r="K231" s="68"/>
      <c r="L231" s="72"/>
      <c r="M231" s="68"/>
      <c r="N231" s="71"/>
      <c r="O231" s="73"/>
      <c r="P231" s="74"/>
      <c r="Q231" s="72"/>
      <c r="R231" s="72"/>
      <c r="S231" s="72"/>
      <c r="T231" s="75"/>
      <c r="U231" s="72"/>
      <c r="V231" s="72"/>
      <c r="W231" s="72"/>
      <c r="X231" s="72"/>
      <c r="Y231" s="66"/>
      <c r="Z231" s="33"/>
    </row>
    <row r="232" spans="1:26" x14ac:dyDescent="0.25">
      <c r="A232" s="68"/>
      <c r="B232" s="68"/>
      <c r="C232" s="68"/>
      <c r="D232" s="68"/>
      <c r="E232" s="72"/>
      <c r="F232" s="68"/>
      <c r="G232" s="68"/>
      <c r="H232" s="68"/>
      <c r="I232" s="72"/>
      <c r="J232" s="68"/>
      <c r="K232" s="68"/>
      <c r="L232" s="72"/>
      <c r="M232" s="68"/>
      <c r="N232" s="71"/>
      <c r="O232" s="73"/>
      <c r="P232" s="74"/>
      <c r="Q232" s="72"/>
      <c r="R232" s="72"/>
      <c r="S232" s="72"/>
      <c r="T232" s="75"/>
      <c r="U232" s="72"/>
      <c r="V232" s="72"/>
      <c r="W232" s="72"/>
      <c r="X232" s="72"/>
      <c r="Y232" s="66"/>
      <c r="Z232" s="33"/>
    </row>
    <row r="233" spans="1:26" x14ac:dyDescent="0.25">
      <c r="A233" s="68"/>
      <c r="B233" s="68"/>
      <c r="C233" s="68"/>
      <c r="D233" s="68"/>
      <c r="E233" s="72"/>
      <c r="F233" s="68"/>
      <c r="G233" s="68"/>
      <c r="H233" s="68"/>
      <c r="I233" s="72"/>
      <c r="J233" s="68"/>
      <c r="K233" s="68"/>
      <c r="L233" s="72"/>
      <c r="M233" s="68"/>
      <c r="N233" s="71"/>
      <c r="O233" s="73"/>
      <c r="P233" s="74"/>
      <c r="Q233" s="72"/>
      <c r="R233" s="72"/>
      <c r="S233" s="72"/>
      <c r="T233" s="75"/>
      <c r="U233" s="72"/>
      <c r="V233" s="72"/>
      <c r="W233" s="72"/>
      <c r="X233" s="72"/>
      <c r="Y233" s="66"/>
      <c r="Z233" s="33"/>
    </row>
    <row r="234" spans="1:26" x14ac:dyDescent="0.25">
      <c r="A234" s="68"/>
      <c r="B234" s="68"/>
      <c r="C234" s="68"/>
      <c r="D234" s="68"/>
      <c r="E234" s="72"/>
      <c r="F234" s="68"/>
      <c r="G234" s="68"/>
      <c r="H234" s="68"/>
      <c r="I234" s="72"/>
      <c r="J234" s="68"/>
      <c r="K234" s="68"/>
      <c r="L234" s="72"/>
      <c r="M234" s="68"/>
      <c r="N234" s="71"/>
      <c r="O234" s="73"/>
      <c r="P234" s="74"/>
      <c r="Q234" s="72"/>
      <c r="R234" s="72"/>
      <c r="S234" s="72"/>
      <c r="T234" s="75"/>
      <c r="U234" s="72"/>
      <c r="V234" s="72"/>
      <c r="W234" s="72"/>
      <c r="X234" s="72"/>
      <c r="Y234" s="66"/>
      <c r="Z234" s="33"/>
    </row>
    <row r="235" spans="1:26" x14ac:dyDescent="0.25">
      <c r="A235" s="68"/>
      <c r="B235" s="68"/>
      <c r="C235" s="68"/>
      <c r="D235" s="68"/>
      <c r="E235" s="72"/>
      <c r="F235" s="68"/>
      <c r="G235" s="68"/>
      <c r="H235" s="68"/>
      <c r="I235" s="72"/>
      <c r="J235" s="68"/>
      <c r="K235" s="68"/>
      <c r="L235" s="72"/>
      <c r="M235" s="68"/>
      <c r="N235" s="71"/>
      <c r="O235" s="73"/>
      <c r="P235" s="74"/>
      <c r="Q235" s="72"/>
      <c r="R235" s="72"/>
      <c r="S235" s="72"/>
      <c r="T235" s="75"/>
      <c r="U235" s="72"/>
      <c r="V235" s="72"/>
      <c r="W235" s="72"/>
      <c r="X235" s="72"/>
      <c r="Y235" s="66"/>
      <c r="Z235" s="33"/>
    </row>
    <row r="236" spans="1:26" x14ac:dyDescent="0.25">
      <c r="A236" s="68"/>
      <c r="B236" s="68"/>
      <c r="C236" s="68"/>
      <c r="D236" s="68"/>
      <c r="E236" s="72"/>
      <c r="F236" s="68"/>
      <c r="G236" s="68"/>
      <c r="H236" s="68"/>
      <c r="I236" s="72"/>
      <c r="J236" s="68"/>
      <c r="K236" s="68"/>
      <c r="L236" s="72"/>
      <c r="M236" s="68"/>
      <c r="N236" s="71"/>
      <c r="O236" s="73"/>
      <c r="P236" s="74"/>
      <c r="Q236" s="72"/>
      <c r="R236" s="72"/>
      <c r="S236" s="72"/>
      <c r="T236" s="75"/>
      <c r="U236" s="72"/>
      <c r="V236" s="72"/>
      <c r="W236" s="72"/>
      <c r="X236" s="72"/>
      <c r="Y236" s="66"/>
      <c r="Z236" s="33"/>
    </row>
    <row r="237" spans="1:26" x14ac:dyDescent="0.25">
      <c r="A237" s="68"/>
      <c r="B237" s="68"/>
      <c r="C237" s="68"/>
      <c r="D237" s="68"/>
      <c r="E237" s="68"/>
      <c r="F237" s="68"/>
      <c r="G237" s="68"/>
      <c r="H237" s="68"/>
      <c r="I237" s="72"/>
      <c r="J237" s="68"/>
      <c r="K237" s="68"/>
      <c r="L237" s="72"/>
      <c r="M237" s="68"/>
      <c r="N237" s="71"/>
      <c r="O237" s="73"/>
      <c r="P237" s="74"/>
      <c r="Q237" s="72"/>
      <c r="R237" s="72"/>
      <c r="S237" s="72"/>
      <c r="T237" s="75"/>
      <c r="U237" s="72"/>
      <c r="V237" s="72"/>
      <c r="W237" s="72"/>
      <c r="X237" s="72"/>
      <c r="Y237" s="66"/>
      <c r="Z237" s="33"/>
    </row>
    <row r="238" spans="1:26" x14ac:dyDescent="0.25">
      <c r="A238" s="68"/>
      <c r="B238" s="68"/>
      <c r="C238" s="68"/>
      <c r="D238" s="68"/>
      <c r="E238" s="72"/>
      <c r="F238" s="68"/>
      <c r="G238" s="68"/>
      <c r="H238" s="68"/>
      <c r="I238" s="72"/>
      <c r="J238" s="68"/>
      <c r="K238" s="68"/>
      <c r="L238" s="72"/>
      <c r="M238" s="68"/>
      <c r="N238" s="71"/>
      <c r="O238" s="73"/>
      <c r="P238" s="74"/>
      <c r="Q238" s="72"/>
      <c r="R238" s="72"/>
      <c r="S238" s="72"/>
      <c r="T238" s="75"/>
      <c r="U238" s="72"/>
      <c r="V238" s="72"/>
      <c r="W238" s="72"/>
      <c r="X238" s="72"/>
      <c r="Y238" s="66"/>
      <c r="Z238" s="33"/>
    </row>
    <row r="239" spans="1:26" x14ac:dyDescent="0.25">
      <c r="A239" s="68"/>
      <c r="B239" s="68"/>
      <c r="C239" s="68"/>
      <c r="D239" s="68"/>
      <c r="E239" s="68"/>
      <c r="F239" s="68"/>
      <c r="G239" s="68"/>
      <c r="H239" s="68"/>
      <c r="I239" s="72"/>
      <c r="J239" s="68"/>
      <c r="K239" s="68"/>
      <c r="L239" s="72"/>
      <c r="M239" s="68"/>
      <c r="N239" s="71"/>
      <c r="O239" s="73"/>
      <c r="P239" s="74"/>
      <c r="Q239" s="72"/>
      <c r="R239" s="72"/>
      <c r="S239" s="72"/>
      <c r="T239" s="75"/>
      <c r="U239" s="72"/>
      <c r="V239" s="72"/>
      <c r="W239" s="72"/>
      <c r="X239" s="72"/>
      <c r="Y239" s="66"/>
      <c r="Z239" s="33"/>
    </row>
    <row r="240" spans="1:26" x14ac:dyDescent="0.25">
      <c r="A240" s="68"/>
      <c r="B240" s="72"/>
      <c r="C240" s="68"/>
      <c r="D240" s="68"/>
      <c r="E240" s="72"/>
      <c r="F240" s="68"/>
      <c r="G240" s="68"/>
      <c r="H240" s="68"/>
      <c r="I240" s="72"/>
      <c r="J240" s="68"/>
      <c r="K240" s="68"/>
      <c r="L240" s="72"/>
      <c r="M240" s="68"/>
      <c r="N240" s="71"/>
      <c r="O240" s="73"/>
      <c r="P240" s="74"/>
      <c r="Q240" s="72"/>
      <c r="R240" s="72"/>
      <c r="S240" s="72"/>
      <c r="T240" s="75"/>
      <c r="U240" s="72"/>
      <c r="V240" s="72"/>
      <c r="W240" s="72"/>
      <c r="X240" s="72"/>
      <c r="Y240" s="66"/>
      <c r="Z240" s="33"/>
    </row>
    <row r="241" spans="1:26" x14ac:dyDescent="0.25">
      <c r="A241" s="68"/>
      <c r="B241" s="72"/>
      <c r="C241" s="68"/>
      <c r="D241" s="68"/>
      <c r="E241" s="72"/>
      <c r="F241" s="68"/>
      <c r="G241" s="68"/>
      <c r="H241" s="68"/>
      <c r="I241" s="72"/>
      <c r="J241" s="68"/>
      <c r="K241" s="68"/>
      <c r="L241" s="72"/>
      <c r="M241" s="68"/>
      <c r="N241" s="71"/>
      <c r="O241" s="73"/>
      <c r="P241" s="74"/>
      <c r="Q241" s="72"/>
      <c r="R241" s="72"/>
      <c r="S241" s="72"/>
      <c r="T241" s="75"/>
      <c r="U241" s="72"/>
      <c r="V241" s="72"/>
      <c r="W241" s="72"/>
      <c r="X241" s="72"/>
      <c r="Y241" s="66"/>
      <c r="Z241" s="33"/>
    </row>
    <row r="242" spans="1:26" x14ac:dyDescent="0.25">
      <c r="A242" s="68"/>
      <c r="B242" s="68"/>
      <c r="C242" s="68"/>
      <c r="D242" s="68"/>
      <c r="E242" s="72"/>
      <c r="F242" s="68"/>
      <c r="G242" s="68"/>
      <c r="H242" s="68"/>
      <c r="I242" s="72"/>
      <c r="J242" s="68"/>
      <c r="K242" s="68"/>
      <c r="L242" s="72"/>
      <c r="M242" s="68"/>
      <c r="N242" s="71"/>
      <c r="O242" s="73"/>
      <c r="P242" s="74"/>
      <c r="Q242" s="72"/>
      <c r="R242" s="72"/>
      <c r="S242" s="72"/>
      <c r="T242" s="75"/>
      <c r="U242" s="72"/>
      <c r="V242" s="72"/>
      <c r="W242" s="72"/>
      <c r="X242" s="72"/>
      <c r="Y242" s="66"/>
      <c r="Z242" s="33"/>
    </row>
    <row r="243" spans="1:26" x14ac:dyDescent="0.25">
      <c r="A243" s="68"/>
      <c r="B243" s="68"/>
      <c r="C243" s="68"/>
      <c r="D243" s="68"/>
      <c r="E243" s="72"/>
      <c r="F243" s="68"/>
      <c r="G243" s="68"/>
      <c r="H243" s="68"/>
      <c r="I243" s="72"/>
      <c r="J243" s="68"/>
      <c r="K243" s="68"/>
      <c r="L243" s="72"/>
      <c r="M243" s="68"/>
      <c r="N243" s="71"/>
      <c r="O243" s="73"/>
      <c r="P243" s="74"/>
      <c r="Q243" s="72"/>
      <c r="R243" s="72"/>
      <c r="S243" s="72"/>
      <c r="T243" s="75"/>
      <c r="U243" s="72"/>
      <c r="V243" s="72"/>
      <c r="W243" s="72"/>
      <c r="X243" s="72"/>
      <c r="Y243" s="66"/>
      <c r="Z243" s="33"/>
    </row>
    <row r="244" spans="1:26" x14ac:dyDescent="0.25">
      <c r="A244" s="68"/>
      <c r="B244" s="68"/>
      <c r="C244" s="68"/>
      <c r="D244" s="68"/>
      <c r="E244" s="68"/>
      <c r="F244" s="68"/>
      <c r="G244" s="68"/>
      <c r="H244" s="68"/>
      <c r="I244" s="72"/>
      <c r="J244" s="68"/>
      <c r="K244" s="68"/>
      <c r="L244" s="72"/>
      <c r="M244" s="68"/>
      <c r="N244" s="71"/>
      <c r="O244" s="73"/>
      <c r="P244" s="74"/>
      <c r="Q244" s="72"/>
      <c r="R244" s="72"/>
      <c r="S244" s="72"/>
      <c r="T244" s="75"/>
      <c r="U244" s="72"/>
      <c r="V244" s="72"/>
      <c r="W244" s="72"/>
      <c r="X244" s="72"/>
      <c r="Y244" s="66"/>
      <c r="Z244" s="33"/>
    </row>
    <row r="245" spans="1:26" x14ac:dyDescent="0.25">
      <c r="A245" s="68"/>
      <c r="B245" s="68"/>
      <c r="C245" s="68"/>
      <c r="D245" s="68"/>
      <c r="E245" s="72"/>
      <c r="F245" s="68"/>
      <c r="G245" s="68"/>
      <c r="H245" s="68"/>
      <c r="I245" s="72"/>
      <c r="J245" s="68"/>
      <c r="K245" s="68"/>
      <c r="L245" s="72"/>
      <c r="M245" s="68"/>
      <c r="N245" s="71"/>
      <c r="O245" s="73"/>
      <c r="P245" s="74"/>
      <c r="Q245" s="72"/>
      <c r="R245" s="72"/>
      <c r="S245" s="72"/>
      <c r="T245" s="75"/>
      <c r="U245" s="72"/>
      <c r="V245" s="72"/>
      <c r="W245" s="72"/>
      <c r="X245" s="72"/>
      <c r="Y245" s="66"/>
      <c r="Z245" s="33"/>
    </row>
    <row r="246" spans="1:26" x14ac:dyDescent="0.25">
      <c r="A246" s="68"/>
      <c r="B246" s="68"/>
      <c r="C246" s="68"/>
      <c r="D246" s="68"/>
      <c r="E246" s="68"/>
      <c r="F246" s="68"/>
      <c r="G246" s="68"/>
      <c r="H246" s="68"/>
      <c r="I246" s="72"/>
      <c r="J246" s="68"/>
      <c r="K246" s="68"/>
      <c r="L246" s="72"/>
      <c r="M246" s="68"/>
      <c r="N246" s="71"/>
      <c r="O246" s="73"/>
      <c r="P246" s="74"/>
      <c r="Q246" s="72"/>
      <c r="R246" s="72"/>
      <c r="S246" s="72"/>
      <c r="T246" s="75"/>
      <c r="U246" s="72"/>
      <c r="V246" s="72"/>
      <c r="W246" s="72"/>
      <c r="X246" s="72"/>
      <c r="Y246" s="66"/>
      <c r="Z246" s="33"/>
    </row>
    <row r="247" spans="1:26" x14ac:dyDescent="0.25">
      <c r="A247" s="68"/>
      <c r="B247" s="68"/>
      <c r="C247" s="68"/>
      <c r="D247" s="68"/>
      <c r="E247" s="68"/>
      <c r="F247" s="68"/>
      <c r="G247" s="68"/>
      <c r="H247" s="68"/>
      <c r="I247" s="72"/>
      <c r="J247" s="68"/>
      <c r="K247" s="68"/>
      <c r="L247" s="72"/>
      <c r="M247" s="68"/>
      <c r="N247" s="71"/>
      <c r="O247" s="73"/>
      <c r="P247" s="74"/>
      <c r="Q247" s="72"/>
      <c r="R247" s="72"/>
      <c r="S247" s="72"/>
      <c r="T247" s="75"/>
      <c r="U247" s="72"/>
      <c r="V247" s="72"/>
      <c r="W247" s="72"/>
      <c r="X247" s="72"/>
      <c r="Y247" s="66"/>
      <c r="Z247" s="33"/>
    </row>
    <row r="248" spans="1:26" x14ac:dyDescent="0.25">
      <c r="A248" s="68"/>
      <c r="B248" s="68"/>
      <c r="C248" s="68"/>
      <c r="D248" s="68"/>
      <c r="E248" s="72"/>
      <c r="F248" s="68"/>
      <c r="G248" s="68"/>
      <c r="H248" s="68"/>
      <c r="I248" s="72"/>
      <c r="J248" s="68"/>
      <c r="K248" s="68"/>
      <c r="L248" s="72"/>
      <c r="M248" s="68"/>
      <c r="N248" s="71"/>
      <c r="O248" s="73"/>
      <c r="P248" s="74"/>
      <c r="Q248" s="72"/>
      <c r="R248" s="72"/>
      <c r="S248" s="72"/>
      <c r="T248" s="75"/>
      <c r="U248" s="72"/>
      <c r="V248" s="72"/>
      <c r="W248" s="72"/>
      <c r="X248" s="72"/>
      <c r="Y248" s="66"/>
      <c r="Z248" s="33"/>
    </row>
    <row r="249" spans="1:26" x14ac:dyDescent="0.25">
      <c r="A249" s="68"/>
      <c r="B249" s="68"/>
      <c r="C249" s="68"/>
      <c r="D249" s="68"/>
      <c r="E249" s="72"/>
      <c r="F249" s="68"/>
      <c r="G249" s="68"/>
      <c r="H249" s="68"/>
      <c r="I249" s="72"/>
      <c r="J249" s="68"/>
      <c r="K249" s="68"/>
      <c r="L249" s="72"/>
      <c r="M249" s="68"/>
      <c r="N249" s="71"/>
      <c r="O249" s="73"/>
      <c r="P249" s="74"/>
      <c r="Q249" s="72"/>
      <c r="R249" s="72"/>
      <c r="S249" s="72"/>
      <c r="T249" s="75"/>
      <c r="U249" s="72"/>
      <c r="V249" s="72"/>
      <c r="W249" s="72"/>
      <c r="X249" s="72"/>
      <c r="Y249" s="66"/>
      <c r="Z249" s="33"/>
    </row>
    <row r="250" spans="1:26" x14ac:dyDescent="0.25">
      <c r="A250" s="68"/>
      <c r="B250" s="68"/>
      <c r="C250" s="68"/>
      <c r="D250" s="68"/>
      <c r="E250" s="68"/>
      <c r="F250" s="68"/>
      <c r="G250" s="68"/>
      <c r="H250" s="68"/>
      <c r="I250" s="72"/>
      <c r="J250" s="68"/>
      <c r="K250" s="68"/>
      <c r="L250" s="72"/>
      <c r="M250" s="68"/>
      <c r="N250" s="71"/>
      <c r="O250" s="73"/>
      <c r="P250" s="74"/>
      <c r="Q250" s="72"/>
      <c r="R250" s="72"/>
      <c r="S250" s="72"/>
      <c r="T250" s="75"/>
      <c r="U250" s="72"/>
      <c r="V250" s="72"/>
      <c r="W250" s="72"/>
      <c r="X250" s="72"/>
      <c r="Y250" s="66"/>
      <c r="Z250" s="33"/>
    </row>
    <row r="251" spans="1:26" x14ac:dyDescent="0.25">
      <c r="A251" s="68"/>
      <c r="B251" s="72"/>
      <c r="C251" s="68"/>
      <c r="D251" s="68"/>
      <c r="E251" s="72"/>
      <c r="F251" s="68"/>
      <c r="G251" s="68"/>
      <c r="H251" s="68"/>
      <c r="I251" s="72"/>
      <c r="J251" s="68"/>
      <c r="K251" s="68"/>
      <c r="L251" s="72"/>
      <c r="M251" s="68"/>
      <c r="N251" s="71"/>
      <c r="O251" s="73"/>
      <c r="P251" s="74"/>
      <c r="Q251" s="72"/>
      <c r="R251" s="72"/>
      <c r="S251" s="72"/>
      <c r="T251" s="75"/>
      <c r="U251" s="72"/>
      <c r="V251" s="72"/>
      <c r="W251" s="72"/>
      <c r="X251" s="72"/>
      <c r="Y251" s="66"/>
      <c r="Z251" s="33"/>
    </row>
    <row r="252" spans="1:26" x14ac:dyDescent="0.25">
      <c r="A252" s="68"/>
      <c r="B252" s="68"/>
      <c r="C252" s="68"/>
      <c r="D252" s="68"/>
      <c r="E252" s="68"/>
      <c r="F252" s="68"/>
      <c r="G252" s="68"/>
      <c r="H252" s="68"/>
      <c r="I252" s="72"/>
      <c r="J252" s="68"/>
      <c r="K252" s="68"/>
      <c r="L252" s="72"/>
      <c r="M252" s="68"/>
      <c r="N252" s="71"/>
      <c r="O252" s="73"/>
      <c r="P252" s="74"/>
      <c r="Q252" s="72"/>
      <c r="R252" s="72"/>
      <c r="S252" s="72"/>
      <c r="T252" s="75"/>
      <c r="U252" s="72"/>
      <c r="V252" s="72"/>
      <c r="W252" s="72"/>
      <c r="X252" s="72"/>
      <c r="Y252" s="66"/>
      <c r="Z252" s="33"/>
    </row>
    <row r="253" spans="1:26" x14ac:dyDescent="0.25">
      <c r="A253" s="68"/>
      <c r="B253" s="68"/>
      <c r="C253" s="68"/>
      <c r="D253" s="68"/>
      <c r="E253" s="72"/>
      <c r="F253" s="68"/>
      <c r="G253" s="68"/>
      <c r="H253" s="68"/>
      <c r="I253" s="72"/>
      <c r="J253" s="68"/>
      <c r="K253" s="68"/>
      <c r="L253" s="72"/>
      <c r="M253" s="68"/>
      <c r="N253" s="71"/>
      <c r="O253" s="73"/>
      <c r="P253" s="74"/>
      <c r="Q253" s="72"/>
      <c r="R253" s="72"/>
      <c r="S253" s="72"/>
      <c r="T253" s="75"/>
      <c r="U253" s="72"/>
      <c r="V253" s="72"/>
      <c r="W253" s="72"/>
      <c r="X253" s="72"/>
      <c r="Y253" s="66"/>
      <c r="Z253" s="33"/>
    </row>
    <row r="254" spans="1:26" x14ac:dyDescent="0.25">
      <c r="A254" s="68"/>
      <c r="B254" s="68"/>
      <c r="C254" s="68"/>
      <c r="D254" s="68"/>
      <c r="E254" s="72"/>
      <c r="F254" s="68"/>
      <c r="G254" s="68"/>
      <c r="H254" s="68"/>
      <c r="I254" s="72"/>
      <c r="J254" s="68"/>
      <c r="K254" s="68"/>
      <c r="L254" s="72"/>
      <c r="M254" s="68"/>
      <c r="N254" s="71"/>
      <c r="O254" s="73"/>
      <c r="P254" s="74"/>
      <c r="Q254" s="72"/>
      <c r="R254" s="72"/>
      <c r="S254" s="72"/>
      <c r="T254" s="75"/>
      <c r="U254" s="72"/>
      <c r="V254" s="72"/>
      <c r="W254" s="72"/>
      <c r="X254" s="72"/>
      <c r="Y254" s="66"/>
      <c r="Z254" s="33"/>
    </row>
    <row r="255" spans="1:26" x14ac:dyDescent="0.25">
      <c r="A255" s="68"/>
      <c r="B255" s="68"/>
      <c r="C255" s="68"/>
      <c r="D255" s="68"/>
      <c r="E255" s="68"/>
      <c r="F255" s="68"/>
      <c r="G255" s="68"/>
      <c r="H255" s="68"/>
      <c r="I255" s="72"/>
      <c r="J255" s="68"/>
      <c r="K255" s="68"/>
      <c r="L255" s="72"/>
      <c r="M255" s="68"/>
      <c r="N255" s="71"/>
      <c r="O255" s="73"/>
      <c r="P255" s="74"/>
      <c r="Q255" s="72"/>
      <c r="R255" s="72"/>
      <c r="S255" s="72"/>
      <c r="T255" s="75"/>
      <c r="U255" s="72"/>
      <c r="V255" s="72"/>
      <c r="W255" s="72"/>
      <c r="X255" s="72"/>
      <c r="Y255" s="66"/>
      <c r="Z255" s="33"/>
    </row>
    <row r="256" spans="1:26" x14ac:dyDescent="0.25">
      <c r="A256" s="68"/>
      <c r="B256" s="68"/>
      <c r="C256" s="68"/>
      <c r="D256" s="68"/>
      <c r="E256" s="68"/>
      <c r="F256" s="68"/>
      <c r="G256" s="68"/>
      <c r="H256" s="68"/>
      <c r="I256" s="72"/>
      <c r="J256" s="68"/>
      <c r="K256" s="68"/>
      <c r="L256" s="72"/>
      <c r="M256" s="68"/>
      <c r="N256" s="71"/>
      <c r="O256" s="73"/>
      <c r="P256" s="74"/>
      <c r="Q256" s="72"/>
      <c r="R256" s="72"/>
      <c r="S256" s="72"/>
      <c r="T256" s="75"/>
      <c r="U256" s="72"/>
      <c r="V256" s="72"/>
      <c r="W256" s="72"/>
      <c r="X256" s="72"/>
      <c r="Y256" s="66"/>
      <c r="Z256" s="33"/>
    </row>
    <row r="257" spans="1:26" x14ac:dyDescent="0.25">
      <c r="A257" s="68"/>
      <c r="B257" s="68"/>
      <c r="C257" s="68"/>
      <c r="D257" s="68"/>
      <c r="E257" s="72"/>
      <c r="F257" s="68"/>
      <c r="G257" s="68"/>
      <c r="H257" s="68"/>
      <c r="I257" s="72"/>
      <c r="J257" s="68"/>
      <c r="K257" s="68"/>
      <c r="L257" s="72"/>
      <c r="M257" s="68"/>
      <c r="N257" s="71"/>
      <c r="O257" s="73"/>
      <c r="P257" s="74"/>
      <c r="Q257" s="72"/>
      <c r="R257" s="72"/>
      <c r="S257" s="72"/>
      <c r="T257" s="75"/>
      <c r="U257" s="72"/>
      <c r="V257" s="72"/>
      <c r="W257" s="72"/>
      <c r="X257" s="72"/>
      <c r="Y257" s="66"/>
      <c r="Z257" s="33"/>
    </row>
    <row r="258" spans="1:26" x14ac:dyDescent="0.25">
      <c r="A258" s="68"/>
      <c r="B258" s="68"/>
      <c r="C258" s="68"/>
      <c r="D258" s="68"/>
      <c r="E258" s="68"/>
      <c r="F258" s="68"/>
      <c r="G258" s="68"/>
      <c r="H258" s="68"/>
      <c r="I258" s="72"/>
      <c r="J258" s="68"/>
      <c r="K258" s="68"/>
      <c r="L258" s="72"/>
      <c r="M258" s="68"/>
      <c r="N258" s="71"/>
      <c r="O258" s="73"/>
      <c r="P258" s="74"/>
      <c r="Q258" s="72"/>
      <c r="R258" s="72"/>
      <c r="S258" s="72"/>
      <c r="T258" s="75"/>
      <c r="U258" s="72"/>
      <c r="V258" s="72"/>
      <c r="W258" s="72"/>
      <c r="X258" s="72"/>
      <c r="Y258" s="66"/>
      <c r="Z258" s="33"/>
    </row>
    <row r="259" spans="1:26" x14ac:dyDescent="0.25">
      <c r="A259" s="68"/>
      <c r="B259" s="68"/>
      <c r="C259" s="68"/>
      <c r="D259" s="68"/>
      <c r="E259" s="72"/>
      <c r="F259" s="68"/>
      <c r="G259" s="68"/>
      <c r="H259" s="68"/>
      <c r="I259" s="72"/>
      <c r="J259" s="68"/>
      <c r="K259" s="68"/>
      <c r="L259" s="72"/>
      <c r="M259" s="68"/>
      <c r="N259" s="71"/>
      <c r="O259" s="73"/>
      <c r="P259" s="74"/>
      <c r="Q259" s="72"/>
      <c r="R259" s="72"/>
      <c r="S259" s="72"/>
      <c r="T259" s="75"/>
      <c r="U259" s="72"/>
      <c r="V259" s="72"/>
      <c r="W259" s="72"/>
      <c r="X259" s="72"/>
      <c r="Y259" s="66"/>
      <c r="Z259" s="33"/>
    </row>
    <row r="260" spans="1:26" x14ac:dyDescent="0.25">
      <c r="A260" s="68"/>
      <c r="B260" s="68"/>
      <c r="C260" s="68"/>
      <c r="D260" s="68"/>
      <c r="E260" s="68"/>
      <c r="F260" s="68"/>
      <c r="G260" s="68"/>
      <c r="H260" s="68"/>
      <c r="I260" s="72"/>
      <c r="J260" s="68"/>
      <c r="K260" s="68"/>
      <c r="L260" s="72"/>
      <c r="M260" s="68"/>
      <c r="N260" s="71"/>
      <c r="O260" s="73"/>
      <c r="P260" s="74"/>
      <c r="Q260" s="72"/>
      <c r="R260" s="72"/>
      <c r="S260" s="72"/>
      <c r="T260" s="75"/>
      <c r="U260" s="72"/>
      <c r="V260" s="72"/>
      <c r="W260" s="72"/>
      <c r="X260" s="72"/>
      <c r="Y260" s="66"/>
      <c r="Z260" s="33"/>
    </row>
    <row r="261" spans="1:26" x14ac:dyDescent="0.25">
      <c r="A261" s="68"/>
      <c r="B261" s="68"/>
      <c r="C261" s="68"/>
      <c r="D261" s="68"/>
      <c r="E261" s="68"/>
      <c r="F261" s="68"/>
      <c r="G261" s="68"/>
      <c r="H261" s="68"/>
      <c r="I261" s="72"/>
      <c r="J261" s="68"/>
      <c r="K261" s="68"/>
      <c r="L261" s="72"/>
      <c r="M261" s="68"/>
      <c r="N261" s="71"/>
      <c r="O261" s="73"/>
      <c r="P261" s="74"/>
      <c r="Q261" s="72"/>
      <c r="R261" s="72"/>
      <c r="S261" s="72"/>
      <c r="T261" s="75"/>
      <c r="U261" s="72"/>
      <c r="V261" s="72"/>
      <c r="W261" s="72"/>
      <c r="X261" s="72"/>
      <c r="Y261" s="66"/>
      <c r="Z261" s="33"/>
    </row>
    <row r="262" spans="1:26" x14ac:dyDescent="0.25">
      <c r="A262" s="68"/>
      <c r="B262" s="72"/>
      <c r="C262" s="68"/>
      <c r="D262" s="68"/>
      <c r="E262" s="72"/>
      <c r="F262" s="68"/>
      <c r="G262" s="68"/>
      <c r="H262" s="68"/>
      <c r="I262" s="72"/>
      <c r="J262" s="68"/>
      <c r="K262" s="68"/>
      <c r="L262" s="72"/>
      <c r="M262" s="68"/>
      <c r="N262" s="71"/>
      <c r="O262" s="73"/>
      <c r="P262" s="74"/>
      <c r="Q262" s="72"/>
      <c r="R262" s="72"/>
      <c r="S262" s="72"/>
      <c r="T262" s="75"/>
      <c r="U262" s="72"/>
      <c r="V262" s="72"/>
      <c r="W262" s="72"/>
      <c r="X262" s="72"/>
      <c r="Y262" s="66"/>
      <c r="Z262" s="33"/>
    </row>
    <row r="263" spans="1:26" x14ac:dyDescent="0.25">
      <c r="A263" s="68"/>
      <c r="B263" s="68"/>
      <c r="C263" s="68"/>
      <c r="D263" s="68"/>
      <c r="E263" s="68"/>
      <c r="F263" s="68"/>
      <c r="G263" s="68"/>
      <c r="H263" s="68"/>
      <c r="I263" s="72"/>
      <c r="J263" s="68"/>
      <c r="K263" s="68"/>
      <c r="L263" s="72"/>
      <c r="M263" s="68"/>
      <c r="N263" s="71"/>
      <c r="O263" s="73"/>
      <c r="P263" s="74"/>
      <c r="Q263" s="72"/>
      <c r="R263" s="72"/>
      <c r="S263" s="72"/>
      <c r="T263" s="75"/>
      <c r="U263" s="72"/>
      <c r="V263" s="72"/>
      <c r="W263" s="72"/>
      <c r="X263" s="72"/>
      <c r="Y263" s="66"/>
      <c r="Z263" s="33"/>
    </row>
    <row r="264" spans="1:26" x14ac:dyDescent="0.25">
      <c r="A264" s="68"/>
      <c r="B264" s="68"/>
      <c r="C264" s="68"/>
      <c r="D264" s="68"/>
      <c r="E264" s="72"/>
      <c r="F264" s="68"/>
      <c r="G264" s="68"/>
      <c r="H264" s="68"/>
      <c r="I264" s="72"/>
      <c r="J264" s="68"/>
      <c r="K264" s="68"/>
      <c r="L264" s="72"/>
      <c r="M264" s="68"/>
      <c r="N264" s="71"/>
      <c r="O264" s="73"/>
      <c r="P264" s="74"/>
      <c r="Q264" s="72"/>
      <c r="R264" s="72"/>
      <c r="S264" s="72"/>
      <c r="T264" s="75"/>
      <c r="U264" s="72"/>
      <c r="V264" s="72"/>
      <c r="W264" s="72"/>
      <c r="X264" s="72"/>
      <c r="Y264" s="66"/>
      <c r="Z264" s="33"/>
    </row>
    <row r="265" spans="1:26" x14ac:dyDescent="0.25">
      <c r="A265" s="68"/>
      <c r="B265" s="68"/>
      <c r="C265" s="68"/>
      <c r="D265" s="68"/>
      <c r="E265" s="72"/>
      <c r="F265" s="68"/>
      <c r="G265" s="68"/>
      <c r="H265" s="68"/>
      <c r="I265" s="72"/>
      <c r="J265" s="68"/>
      <c r="K265" s="68"/>
      <c r="L265" s="72"/>
      <c r="M265" s="68"/>
      <c r="N265" s="71"/>
      <c r="O265" s="73"/>
      <c r="P265" s="74"/>
      <c r="Q265" s="72"/>
      <c r="R265" s="72"/>
      <c r="S265" s="72"/>
      <c r="T265" s="75"/>
      <c r="U265" s="72"/>
      <c r="V265" s="72"/>
      <c r="W265" s="72"/>
      <c r="X265" s="72"/>
      <c r="Y265" s="66"/>
      <c r="Z265" s="33"/>
    </row>
    <row r="266" spans="1:26" x14ac:dyDescent="0.25">
      <c r="A266" s="68"/>
      <c r="B266" s="68"/>
      <c r="C266" s="68"/>
      <c r="D266" s="68"/>
      <c r="E266" s="72"/>
      <c r="F266" s="68"/>
      <c r="G266" s="68"/>
      <c r="H266" s="68"/>
      <c r="I266" s="72"/>
      <c r="J266" s="68"/>
      <c r="K266" s="68"/>
      <c r="L266" s="72"/>
      <c r="M266" s="68"/>
      <c r="N266" s="71"/>
      <c r="O266" s="73"/>
      <c r="P266" s="74"/>
      <c r="Q266" s="72"/>
      <c r="R266" s="72"/>
      <c r="S266" s="72"/>
      <c r="T266" s="75"/>
      <c r="U266" s="72"/>
      <c r="V266" s="72"/>
      <c r="W266" s="72"/>
      <c r="X266" s="72"/>
      <c r="Y266" s="66"/>
      <c r="Z266" s="33"/>
    </row>
    <row r="267" spans="1:26" x14ac:dyDescent="0.25">
      <c r="A267" s="68"/>
      <c r="B267" s="68"/>
      <c r="C267" s="68"/>
      <c r="D267" s="68"/>
      <c r="E267" s="68"/>
      <c r="F267" s="68"/>
      <c r="G267" s="68"/>
      <c r="H267" s="68"/>
      <c r="I267" s="72"/>
      <c r="J267" s="68"/>
      <c r="K267" s="68"/>
      <c r="L267" s="72"/>
      <c r="M267" s="68"/>
      <c r="N267" s="71"/>
      <c r="O267" s="73"/>
      <c r="P267" s="74"/>
      <c r="Q267" s="72"/>
      <c r="R267" s="72"/>
      <c r="S267" s="72"/>
      <c r="T267" s="75"/>
      <c r="U267" s="72"/>
      <c r="V267" s="72"/>
      <c r="W267" s="72"/>
      <c r="X267" s="72"/>
      <c r="Y267" s="66"/>
      <c r="Z267" s="33"/>
    </row>
    <row r="268" spans="1:26" x14ac:dyDescent="0.25">
      <c r="A268" s="68"/>
      <c r="B268" s="68"/>
      <c r="C268" s="68"/>
      <c r="D268" s="68"/>
      <c r="E268" s="72"/>
      <c r="F268" s="68"/>
      <c r="G268" s="68"/>
      <c r="H268" s="68"/>
      <c r="I268" s="72"/>
      <c r="J268" s="68"/>
      <c r="K268" s="68"/>
      <c r="L268" s="72"/>
      <c r="M268" s="68"/>
      <c r="N268" s="71"/>
      <c r="O268" s="73"/>
      <c r="P268" s="74"/>
      <c r="Q268" s="72"/>
      <c r="R268" s="72"/>
      <c r="S268" s="72"/>
      <c r="T268" s="75"/>
      <c r="U268" s="72"/>
      <c r="V268" s="72"/>
      <c r="W268" s="72"/>
      <c r="X268" s="72"/>
      <c r="Y268" s="66"/>
      <c r="Z268" s="33"/>
    </row>
    <row r="269" spans="1:26" x14ac:dyDescent="0.25">
      <c r="A269" s="68"/>
      <c r="B269" s="68"/>
      <c r="C269" s="68"/>
      <c r="D269" s="68"/>
      <c r="E269" s="68"/>
      <c r="F269" s="68"/>
      <c r="G269" s="68"/>
      <c r="H269" s="68"/>
      <c r="I269" s="72"/>
      <c r="J269" s="68"/>
      <c r="K269" s="68"/>
      <c r="L269" s="72"/>
      <c r="M269" s="68"/>
      <c r="N269" s="71"/>
      <c r="O269" s="73"/>
      <c r="P269" s="74"/>
      <c r="Q269" s="72"/>
      <c r="R269" s="72"/>
      <c r="S269" s="72"/>
      <c r="T269" s="75"/>
      <c r="U269" s="72"/>
      <c r="V269" s="72"/>
      <c r="W269" s="72"/>
      <c r="X269" s="72"/>
      <c r="Y269" s="66"/>
      <c r="Z269" s="33"/>
    </row>
    <row r="270" spans="1:26" x14ac:dyDescent="0.25">
      <c r="A270" s="68"/>
      <c r="B270" s="68"/>
      <c r="C270" s="68"/>
      <c r="D270" s="68"/>
      <c r="E270" s="72"/>
      <c r="F270" s="68"/>
      <c r="G270" s="68"/>
      <c r="H270" s="68"/>
      <c r="I270" s="72"/>
      <c r="J270" s="68"/>
      <c r="K270" s="68"/>
      <c r="L270" s="72"/>
      <c r="M270" s="68"/>
      <c r="N270" s="71"/>
      <c r="O270" s="73"/>
      <c r="P270" s="74"/>
      <c r="Q270" s="72"/>
      <c r="R270" s="72"/>
      <c r="S270" s="72"/>
      <c r="T270" s="75"/>
      <c r="U270" s="72"/>
      <c r="V270" s="72"/>
      <c r="W270" s="72"/>
      <c r="X270" s="72"/>
      <c r="Y270" s="66"/>
      <c r="Z270" s="33"/>
    </row>
    <row r="271" spans="1:26" x14ac:dyDescent="0.25">
      <c r="A271" s="68"/>
      <c r="B271" s="68"/>
      <c r="C271" s="68"/>
      <c r="D271" s="68"/>
      <c r="E271" s="68"/>
      <c r="F271" s="68"/>
      <c r="G271" s="68"/>
      <c r="H271" s="68"/>
      <c r="I271" s="72"/>
      <c r="J271" s="68"/>
      <c r="K271" s="68"/>
      <c r="L271" s="72"/>
      <c r="M271" s="68"/>
      <c r="N271" s="71"/>
      <c r="O271" s="73"/>
      <c r="P271" s="74"/>
      <c r="Q271" s="72"/>
      <c r="R271" s="72"/>
      <c r="S271" s="72"/>
      <c r="T271" s="75"/>
      <c r="U271" s="72"/>
      <c r="V271" s="72"/>
      <c r="W271" s="72"/>
      <c r="X271" s="72"/>
      <c r="Y271" s="66"/>
      <c r="Z271" s="33"/>
    </row>
    <row r="272" spans="1:26" x14ac:dyDescent="0.25">
      <c r="A272" s="68"/>
      <c r="B272" s="68"/>
      <c r="C272" s="68"/>
      <c r="D272" s="68"/>
      <c r="E272" s="68"/>
      <c r="F272" s="68"/>
      <c r="G272" s="68"/>
      <c r="H272" s="68"/>
      <c r="I272" s="72"/>
      <c r="J272" s="68"/>
      <c r="K272" s="68"/>
      <c r="L272" s="72"/>
      <c r="M272" s="68"/>
      <c r="N272" s="71"/>
      <c r="O272" s="73"/>
      <c r="P272" s="74"/>
      <c r="Q272" s="72"/>
      <c r="R272" s="72"/>
      <c r="S272" s="72"/>
      <c r="T272" s="75"/>
      <c r="U272" s="72"/>
      <c r="V272" s="72"/>
      <c r="W272" s="72"/>
      <c r="X272" s="72"/>
      <c r="Y272" s="66"/>
      <c r="Z272" s="33"/>
    </row>
    <row r="273" spans="1:26" x14ac:dyDescent="0.25">
      <c r="A273" s="68"/>
      <c r="B273" s="68"/>
      <c r="C273" s="68"/>
      <c r="D273" s="68"/>
      <c r="E273" s="68"/>
      <c r="F273" s="68"/>
      <c r="G273" s="68"/>
      <c r="H273" s="68"/>
      <c r="I273" s="72"/>
      <c r="J273" s="68"/>
      <c r="K273" s="68"/>
      <c r="L273" s="72"/>
      <c r="M273" s="68"/>
      <c r="N273" s="71"/>
      <c r="O273" s="73"/>
      <c r="P273" s="74"/>
      <c r="Q273" s="72"/>
      <c r="R273" s="72"/>
      <c r="S273" s="72"/>
      <c r="T273" s="75"/>
      <c r="U273" s="72"/>
      <c r="V273" s="72"/>
      <c r="W273" s="72"/>
      <c r="X273" s="72"/>
      <c r="Y273" s="66"/>
      <c r="Z273" s="33"/>
    </row>
    <row r="274" spans="1:26" x14ac:dyDescent="0.25">
      <c r="A274" s="68"/>
      <c r="B274" s="68"/>
      <c r="C274" s="68"/>
      <c r="D274" s="68"/>
      <c r="E274" s="68"/>
      <c r="F274" s="68"/>
      <c r="G274" s="68"/>
      <c r="H274" s="68"/>
      <c r="I274" s="72"/>
      <c r="J274" s="68"/>
      <c r="K274" s="68"/>
      <c r="L274" s="72"/>
      <c r="M274" s="68"/>
      <c r="N274" s="71"/>
      <c r="O274" s="73"/>
      <c r="P274" s="74"/>
      <c r="Q274" s="72"/>
      <c r="R274" s="72"/>
      <c r="S274" s="72"/>
      <c r="T274" s="75"/>
      <c r="U274" s="72"/>
      <c r="V274" s="72"/>
      <c r="W274" s="72"/>
      <c r="X274" s="72"/>
      <c r="Y274" s="66"/>
      <c r="Z274" s="33"/>
    </row>
    <row r="275" spans="1:26" x14ac:dyDescent="0.25">
      <c r="A275" s="68"/>
      <c r="B275" s="68"/>
      <c r="C275" s="68"/>
      <c r="D275" s="68"/>
      <c r="E275" s="72"/>
      <c r="F275" s="68"/>
      <c r="G275" s="68"/>
      <c r="H275" s="68"/>
      <c r="I275" s="72"/>
      <c r="J275" s="68"/>
      <c r="K275" s="68"/>
      <c r="L275" s="72"/>
      <c r="M275" s="68"/>
      <c r="N275" s="71"/>
      <c r="O275" s="73"/>
      <c r="P275" s="74"/>
      <c r="Q275" s="72"/>
      <c r="R275" s="72"/>
      <c r="S275" s="72"/>
      <c r="T275" s="75"/>
      <c r="U275" s="72"/>
      <c r="V275" s="72"/>
      <c r="W275" s="72"/>
      <c r="X275" s="72"/>
      <c r="Y275" s="66"/>
      <c r="Z275" s="33"/>
    </row>
    <row r="276" spans="1:26" x14ac:dyDescent="0.25">
      <c r="A276" s="68"/>
      <c r="B276" s="68"/>
      <c r="C276" s="68"/>
      <c r="D276" s="68"/>
      <c r="E276" s="72"/>
      <c r="F276" s="68"/>
      <c r="G276" s="68"/>
      <c r="H276" s="68"/>
      <c r="I276" s="72"/>
      <c r="J276" s="68"/>
      <c r="K276" s="68"/>
      <c r="L276" s="72"/>
      <c r="M276" s="68"/>
      <c r="N276" s="71"/>
      <c r="O276" s="73"/>
      <c r="P276" s="74"/>
      <c r="Q276" s="72"/>
      <c r="R276" s="72"/>
      <c r="S276" s="72"/>
      <c r="T276" s="75"/>
      <c r="U276" s="72"/>
      <c r="V276" s="72"/>
      <c r="W276" s="72"/>
      <c r="X276" s="72"/>
      <c r="Y276" s="66"/>
      <c r="Z276" s="33"/>
    </row>
    <row r="277" spans="1:26" x14ac:dyDescent="0.25">
      <c r="A277" s="68"/>
      <c r="B277" s="68"/>
      <c r="C277" s="68"/>
      <c r="D277" s="68"/>
      <c r="E277" s="72"/>
      <c r="F277" s="68"/>
      <c r="G277" s="68"/>
      <c r="H277" s="68"/>
      <c r="I277" s="72"/>
      <c r="J277" s="68"/>
      <c r="K277" s="68"/>
      <c r="L277" s="72"/>
      <c r="M277" s="68"/>
      <c r="N277" s="71"/>
      <c r="O277" s="73"/>
      <c r="P277" s="74"/>
      <c r="Q277" s="72"/>
      <c r="R277" s="72"/>
      <c r="S277" s="72"/>
      <c r="T277" s="75"/>
      <c r="U277" s="72"/>
      <c r="V277" s="72"/>
      <c r="W277" s="72"/>
      <c r="X277" s="72"/>
      <c r="Y277" s="66"/>
      <c r="Z277" s="33"/>
    </row>
    <row r="278" spans="1:26" x14ac:dyDescent="0.25">
      <c r="A278" s="68"/>
      <c r="B278" s="68"/>
      <c r="C278" s="68"/>
      <c r="D278" s="68"/>
      <c r="E278" s="68"/>
      <c r="F278" s="68"/>
      <c r="G278" s="68"/>
      <c r="H278" s="68"/>
      <c r="I278" s="72"/>
      <c r="J278" s="68"/>
      <c r="K278" s="68"/>
      <c r="L278" s="72"/>
      <c r="M278" s="68"/>
      <c r="N278" s="71"/>
      <c r="O278" s="73"/>
      <c r="P278" s="74"/>
      <c r="Q278" s="72"/>
      <c r="R278" s="72"/>
      <c r="S278" s="72"/>
      <c r="T278" s="75"/>
      <c r="U278" s="72"/>
      <c r="V278" s="72"/>
      <c r="W278" s="72"/>
      <c r="X278" s="72"/>
      <c r="Y278" s="66"/>
      <c r="Z278" s="33"/>
    </row>
    <row r="279" spans="1:26" x14ac:dyDescent="0.25">
      <c r="A279" s="68"/>
      <c r="B279" s="68"/>
      <c r="C279" s="68"/>
      <c r="D279" s="68"/>
      <c r="E279" s="68"/>
      <c r="F279" s="68"/>
      <c r="G279" s="68"/>
      <c r="H279" s="68"/>
      <c r="I279" s="72"/>
      <c r="J279" s="68"/>
      <c r="K279" s="68"/>
      <c r="L279" s="72"/>
      <c r="M279" s="68"/>
      <c r="N279" s="71"/>
      <c r="O279" s="73"/>
      <c r="P279" s="74"/>
      <c r="Q279" s="72"/>
      <c r="R279" s="72"/>
      <c r="S279" s="72"/>
      <c r="T279" s="75"/>
      <c r="U279" s="72"/>
      <c r="V279" s="72"/>
      <c r="W279" s="72"/>
      <c r="X279" s="72"/>
      <c r="Y279" s="66"/>
      <c r="Z279" s="33"/>
    </row>
    <row r="280" spans="1:26" x14ac:dyDescent="0.25">
      <c r="A280" s="68"/>
      <c r="B280" s="72"/>
      <c r="C280" s="68"/>
      <c r="D280" s="68"/>
      <c r="E280" s="72"/>
      <c r="F280" s="68"/>
      <c r="G280" s="68"/>
      <c r="H280" s="68"/>
      <c r="I280" s="72"/>
      <c r="J280" s="68"/>
      <c r="K280" s="68"/>
      <c r="L280" s="72"/>
      <c r="M280" s="68"/>
      <c r="N280" s="71"/>
      <c r="O280" s="73"/>
      <c r="P280" s="74"/>
      <c r="Q280" s="72"/>
      <c r="R280" s="72"/>
      <c r="S280" s="72"/>
      <c r="T280" s="75"/>
      <c r="U280" s="72"/>
      <c r="V280" s="72"/>
      <c r="W280" s="72"/>
      <c r="X280" s="72"/>
      <c r="Y280" s="66"/>
      <c r="Z280" s="33"/>
    </row>
    <row r="281" spans="1:26" x14ac:dyDescent="0.25">
      <c r="A281" s="68"/>
      <c r="B281" s="68"/>
      <c r="C281" s="68"/>
      <c r="D281" s="68"/>
      <c r="E281" s="72"/>
      <c r="F281" s="68"/>
      <c r="G281" s="68"/>
      <c r="H281" s="68"/>
      <c r="I281" s="72"/>
      <c r="J281" s="68"/>
      <c r="K281" s="68"/>
      <c r="L281" s="72"/>
      <c r="M281" s="68"/>
      <c r="N281" s="71"/>
      <c r="O281" s="73"/>
      <c r="P281" s="74"/>
      <c r="Q281" s="72"/>
      <c r="R281" s="72"/>
      <c r="S281" s="72"/>
      <c r="T281" s="75"/>
      <c r="U281" s="72"/>
      <c r="V281" s="72"/>
      <c r="W281" s="72"/>
      <c r="X281" s="72"/>
      <c r="Y281" s="66"/>
      <c r="Z281" s="33"/>
    </row>
    <row r="282" spans="1:26" x14ac:dyDescent="0.25">
      <c r="A282" s="68"/>
      <c r="B282" s="68"/>
      <c r="C282" s="68"/>
      <c r="D282" s="68"/>
      <c r="E282" s="72"/>
      <c r="F282" s="68"/>
      <c r="G282" s="68"/>
      <c r="H282" s="68"/>
      <c r="I282" s="72"/>
      <c r="J282" s="68"/>
      <c r="K282" s="68"/>
      <c r="L282" s="72"/>
      <c r="M282" s="68"/>
      <c r="N282" s="71"/>
      <c r="O282" s="73"/>
      <c r="P282" s="74"/>
      <c r="Q282" s="72"/>
      <c r="R282" s="72"/>
      <c r="S282" s="72"/>
      <c r="T282" s="75"/>
      <c r="U282" s="72"/>
      <c r="V282" s="72"/>
      <c r="W282" s="72"/>
      <c r="X282" s="72"/>
      <c r="Y282" s="66"/>
      <c r="Z282" s="33"/>
    </row>
    <row r="283" spans="1:26" x14ac:dyDescent="0.25">
      <c r="A283" s="68"/>
      <c r="B283" s="68"/>
      <c r="C283" s="68"/>
      <c r="D283" s="68"/>
      <c r="E283" s="68"/>
      <c r="F283" s="68"/>
      <c r="G283" s="68"/>
      <c r="H283" s="68"/>
      <c r="I283" s="72"/>
      <c r="J283" s="68"/>
      <c r="K283" s="68"/>
      <c r="L283" s="72"/>
      <c r="M283" s="68"/>
      <c r="N283" s="71"/>
      <c r="O283" s="73"/>
      <c r="P283" s="74"/>
      <c r="Q283" s="72"/>
      <c r="R283" s="72"/>
      <c r="S283" s="72"/>
      <c r="T283" s="75"/>
      <c r="U283" s="72"/>
      <c r="V283" s="72"/>
      <c r="W283" s="72"/>
      <c r="X283" s="72"/>
      <c r="Y283" s="66"/>
      <c r="Z283" s="33"/>
    </row>
    <row r="284" spans="1:26" x14ac:dyDescent="0.25">
      <c r="A284" s="68"/>
      <c r="B284" s="68"/>
      <c r="C284" s="68"/>
      <c r="D284" s="68"/>
      <c r="E284" s="68"/>
      <c r="F284" s="68"/>
      <c r="G284" s="68"/>
      <c r="H284" s="68"/>
      <c r="I284" s="72"/>
      <c r="J284" s="68"/>
      <c r="K284" s="68"/>
      <c r="L284" s="72"/>
      <c r="M284" s="68"/>
      <c r="N284" s="71"/>
      <c r="O284" s="73"/>
      <c r="P284" s="74"/>
      <c r="Q284" s="72"/>
      <c r="R284" s="72"/>
      <c r="S284" s="72"/>
      <c r="T284" s="75"/>
      <c r="U284" s="72"/>
      <c r="V284" s="72"/>
      <c r="W284" s="72"/>
      <c r="X284" s="72"/>
      <c r="Y284" s="66"/>
      <c r="Z284" s="33"/>
    </row>
    <row r="285" spans="1:26" x14ac:dyDescent="0.25">
      <c r="A285" s="68"/>
      <c r="B285" s="68"/>
      <c r="C285" s="68"/>
      <c r="D285" s="68"/>
      <c r="E285" s="68"/>
      <c r="F285" s="68"/>
      <c r="G285" s="68"/>
      <c r="H285" s="68"/>
      <c r="I285" s="72"/>
      <c r="J285" s="68"/>
      <c r="K285" s="68"/>
      <c r="L285" s="72"/>
      <c r="M285" s="68"/>
      <c r="N285" s="71"/>
      <c r="O285" s="73"/>
      <c r="P285" s="74"/>
      <c r="Q285" s="72"/>
      <c r="R285" s="72"/>
      <c r="S285" s="72"/>
      <c r="T285" s="75"/>
      <c r="U285" s="72"/>
      <c r="V285" s="72"/>
      <c r="W285" s="72"/>
      <c r="X285" s="72"/>
      <c r="Y285" s="66"/>
      <c r="Z285" s="33"/>
    </row>
    <row r="286" spans="1:26" x14ac:dyDescent="0.25">
      <c r="A286" s="68"/>
      <c r="B286" s="68"/>
      <c r="C286" s="68"/>
      <c r="D286" s="68"/>
      <c r="E286" s="72"/>
      <c r="F286" s="68"/>
      <c r="G286" s="68"/>
      <c r="H286" s="68"/>
      <c r="I286" s="72"/>
      <c r="J286" s="68"/>
      <c r="K286" s="68"/>
      <c r="L286" s="72"/>
      <c r="M286" s="68"/>
      <c r="N286" s="71"/>
      <c r="O286" s="73"/>
      <c r="P286" s="74"/>
      <c r="Q286" s="72"/>
      <c r="R286" s="72"/>
      <c r="S286" s="72"/>
      <c r="T286" s="75"/>
      <c r="U286" s="72"/>
      <c r="V286" s="72"/>
      <c r="W286" s="72"/>
      <c r="X286" s="72"/>
      <c r="Y286" s="66"/>
      <c r="Z286" s="33"/>
    </row>
    <row r="287" spans="1:26" x14ac:dyDescent="0.25">
      <c r="A287" s="68"/>
      <c r="B287" s="68"/>
      <c r="C287" s="68"/>
      <c r="D287" s="68"/>
      <c r="E287" s="72"/>
      <c r="F287" s="68"/>
      <c r="G287" s="68"/>
      <c r="H287" s="68"/>
      <c r="I287" s="72"/>
      <c r="J287" s="68"/>
      <c r="K287" s="68"/>
      <c r="L287" s="72"/>
      <c r="M287" s="68"/>
      <c r="N287" s="71"/>
      <c r="O287" s="73"/>
      <c r="P287" s="74"/>
      <c r="Q287" s="72"/>
      <c r="R287" s="72"/>
      <c r="S287" s="72"/>
      <c r="T287" s="75"/>
      <c r="U287" s="72"/>
      <c r="V287" s="72"/>
      <c r="W287" s="72"/>
      <c r="X287" s="72"/>
      <c r="Y287" s="66"/>
      <c r="Z287" s="33"/>
    </row>
    <row r="288" spans="1:26" x14ac:dyDescent="0.25">
      <c r="A288" s="68"/>
      <c r="B288" s="72"/>
      <c r="C288" s="68"/>
      <c r="D288" s="68"/>
      <c r="E288" s="68"/>
      <c r="F288" s="68"/>
      <c r="G288" s="68"/>
      <c r="H288" s="68"/>
      <c r="I288" s="72"/>
      <c r="J288" s="68"/>
      <c r="K288" s="68"/>
      <c r="L288" s="72"/>
      <c r="M288" s="68"/>
      <c r="N288" s="71"/>
      <c r="O288" s="73"/>
      <c r="P288" s="74"/>
      <c r="Q288" s="72"/>
      <c r="R288" s="72"/>
      <c r="S288" s="72"/>
      <c r="T288" s="75"/>
      <c r="U288" s="72"/>
      <c r="V288" s="72"/>
      <c r="W288" s="72"/>
      <c r="X288" s="72"/>
      <c r="Y288" s="66"/>
      <c r="Z288" s="33"/>
    </row>
    <row r="289" spans="1:26" x14ac:dyDescent="0.25">
      <c r="A289" s="68"/>
      <c r="B289" s="68"/>
      <c r="C289" s="68"/>
      <c r="D289" s="68"/>
      <c r="E289" s="72"/>
      <c r="F289" s="68"/>
      <c r="G289" s="68"/>
      <c r="H289" s="68"/>
      <c r="I289" s="72"/>
      <c r="J289" s="68"/>
      <c r="K289" s="68"/>
      <c r="L289" s="72"/>
      <c r="M289" s="68"/>
      <c r="N289" s="71"/>
      <c r="O289" s="73"/>
      <c r="P289" s="74"/>
      <c r="Q289" s="72"/>
      <c r="R289" s="72"/>
      <c r="S289" s="72"/>
      <c r="T289" s="75"/>
      <c r="U289" s="72"/>
      <c r="V289" s="72"/>
      <c r="W289" s="72"/>
      <c r="X289" s="72"/>
      <c r="Y289" s="66"/>
      <c r="Z289" s="33"/>
    </row>
    <row r="290" spans="1:26" x14ac:dyDescent="0.25">
      <c r="A290" s="68"/>
      <c r="B290" s="68"/>
      <c r="C290" s="68"/>
      <c r="D290" s="68"/>
      <c r="E290" s="68"/>
      <c r="F290" s="68"/>
      <c r="G290" s="68"/>
      <c r="H290" s="68"/>
      <c r="I290" s="72"/>
      <c r="J290" s="68"/>
      <c r="K290" s="68"/>
      <c r="L290" s="72"/>
      <c r="M290" s="68"/>
      <c r="N290" s="71"/>
      <c r="O290" s="73"/>
      <c r="P290" s="74"/>
      <c r="Q290" s="72"/>
      <c r="R290" s="72"/>
      <c r="S290" s="72"/>
      <c r="T290" s="75"/>
      <c r="U290" s="72"/>
      <c r="V290" s="72"/>
      <c r="W290" s="72"/>
      <c r="X290" s="72"/>
      <c r="Y290" s="66"/>
      <c r="Z290" s="33"/>
    </row>
    <row r="291" spans="1:26" x14ac:dyDescent="0.25">
      <c r="A291" s="68"/>
      <c r="B291" s="68"/>
      <c r="C291" s="68"/>
      <c r="D291" s="68"/>
      <c r="E291" s="72"/>
      <c r="F291" s="68"/>
      <c r="G291" s="68"/>
      <c r="H291" s="68"/>
      <c r="I291" s="72"/>
      <c r="J291" s="68"/>
      <c r="K291" s="68"/>
      <c r="L291" s="72"/>
      <c r="M291" s="68"/>
      <c r="N291" s="71"/>
      <c r="O291" s="73"/>
      <c r="P291" s="74"/>
      <c r="Q291" s="72"/>
      <c r="R291" s="72"/>
      <c r="S291" s="72"/>
      <c r="T291" s="75"/>
      <c r="U291" s="72"/>
      <c r="V291" s="72"/>
      <c r="W291" s="72"/>
      <c r="X291" s="72"/>
      <c r="Y291" s="66"/>
      <c r="Z291" s="33"/>
    </row>
    <row r="292" spans="1:26" x14ac:dyDescent="0.25">
      <c r="A292" s="68"/>
      <c r="B292" s="68"/>
      <c r="C292" s="68"/>
      <c r="D292" s="68"/>
      <c r="E292" s="72"/>
      <c r="F292" s="68"/>
      <c r="G292" s="68"/>
      <c r="H292" s="68"/>
      <c r="I292" s="72"/>
      <c r="J292" s="68"/>
      <c r="K292" s="68"/>
      <c r="L292" s="72"/>
      <c r="M292" s="68"/>
      <c r="N292" s="71"/>
      <c r="O292" s="73"/>
      <c r="P292" s="74"/>
      <c r="Q292" s="72"/>
      <c r="R292" s="72"/>
      <c r="S292" s="72"/>
      <c r="T292" s="75"/>
      <c r="U292" s="72"/>
      <c r="V292" s="72"/>
      <c r="W292" s="72"/>
      <c r="X292" s="72"/>
      <c r="Y292" s="66"/>
      <c r="Z292" s="33"/>
    </row>
    <row r="293" spans="1:26" x14ac:dyDescent="0.25">
      <c r="A293" s="68"/>
      <c r="B293" s="68"/>
      <c r="C293" s="68"/>
      <c r="D293" s="68"/>
      <c r="E293" s="72"/>
      <c r="F293" s="68"/>
      <c r="G293" s="68"/>
      <c r="H293" s="68"/>
      <c r="I293" s="72"/>
      <c r="J293" s="68"/>
      <c r="K293" s="68"/>
      <c r="L293" s="72"/>
      <c r="M293" s="68"/>
      <c r="N293" s="71"/>
      <c r="O293" s="73"/>
      <c r="P293" s="74"/>
      <c r="Q293" s="72"/>
      <c r="R293" s="72"/>
      <c r="S293" s="72"/>
      <c r="T293" s="75"/>
      <c r="U293" s="72"/>
      <c r="V293" s="72"/>
      <c r="W293" s="72"/>
      <c r="X293" s="72"/>
      <c r="Y293" s="66"/>
      <c r="Z293" s="33"/>
    </row>
    <row r="294" spans="1:26" x14ac:dyDescent="0.25">
      <c r="A294" s="72"/>
      <c r="B294" s="72"/>
      <c r="C294" s="72"/>
      <c r="D294" s="72"/>
      <c r="E294" s="72"/>
      <c r="F294" s="72"/>
      <c r="G294" s="72"/>
      <c r="H294" s="72"/>
      <c r="I294" s="72"/>
      <c r="J294" s="68"/>
      <c r="K294" s="72"/>
      <c r="L294" s="72"/>
      <c r="M294" s="70"/>
      <c r="N294" s="75"/>
      <c r="O294" s="73"/>
      <c r="P294" s="74"/>
      <c r="Q294" s="72"/>
      <c r="R294" s="72"/>
      <c r="S294" s="72"/>
      <c r="T294" s="75"/>
      <c r="U294" s="72"/>
      <c r="V294" s="72"/>
      <c r="W294" s="72"/>
      <c r="X294" s="72"/>
      <c r="Y294" s="66"/>
      <c r="Z294" s="33"/>
    </row>
    <row r="295" spans="1:26" x14ac:dyDescent="0.25">
      <c r="A295" s="72"/>
      <c r="B295" s="72"/>
      <c r="C295" s="72"/>
      <c r="D295" s="72"/>
      <c r="E295" s="72"/>
      <c r="F295" s="72"/>
      <c r="G295" s="72"/>
      <c r="H295" s="72"/>
      <c r="I295" s="72"/>
      <c r="J295" s="68"/>
      <c r="K295" s="72"/>
      <c r="L295" s="72"/>
      <c r="M295" s="70"/>
      <c r="N295" s="75"/>
      <c r="O295" s="73"/>
      <c r="P295" s="74"/>
      <c r="Q295" s="72"/>
      <c r="R295" s="72"/>
      <c r="S295" s="72"/>
      <c r="T295" s="75"/>
      <c r="U295" s="72"/>
      <c r="V295" s="72"/>
      <c r="W295" s="72"/>
      <c r="X295" s="72"/>
      <c r="Y295" s="67"/>
    </row>
    <row r="296" spans="1:26" x14ac:dyDescent="0.25">
      <c r="A296" s="72"/>
      <c r="B296" s="72"/>
      <c r="C296" s="72"/>
      <c r="D296" s="72"/>
      <c r="E296" s="72"/>
      <c r="F296" s="72"/>
      <c r="G296" s="72"/>
      <c r="H296" s="72"/>
      <c r="I296" s="72"/>
      <c r="J296" s="68"/>
      <c r="K296" s="72"/>
      <c r="L296" s="72"/>
      <c r="M296" s="70"/>
      <c r="N296" s="75"/>
      <c r="O296" s="73"/>
      <c r="P296" s="74"/>
      <c r="Q296" s="72"/>
      <c r="R296" s="72"/>
      <c r="S296" s="72"/>
      <c r="T296" s="75"/>
      <c r="U296" s="72"/>
      <c r="V296" s="72"/>
      <c r="W296" s="72"/>
      <c r="X296" s="72"/>
      <c r="Y296" s="33"/>
    </row>
    <row r="297" spans="1:26" x14ac:dyDescent="0.25">
      <c r="A297" s="72"/>
      <c r="B297" s="72"/>
      <c r="C297" s="72"/>
      <c r="D297" s="72"/>
      <c r="E297" s="72"/>
      <c r="F297" s="72"/>
      <c r="G297" s="72"/>
      <c r="H297" s="72"/>
      <c r="I297" s="72"/>
      <c r="J297" s="68"/>
      <c r="K297" s="72"/>
      <c r="L297" s="72"/>
      <c r="M297" s="70"/>
      <c r="N297" s="75"/>
      <c r="O297" s="73"/>
      <c r="P297" s="74"/>
      <c r="Q297" s="72"/>
      <c r="R297" s="72"/>
      <c r="S297" s="72"/>
      <c r="T297" s="75"/>
      <c r="U297" s="72"/>
      <c r="V297" s="72"/>
      <c r="W297" s="72"/>
      <c r="X297" s="72"/>
      <c r="Y297" s="33"/>
    </row>
    <row r="298" spans="1:26" x14ac:dyDescent="0.25">
      <c r="A298" s="72"/>
      <c r="B298" s="72"/>
      <c r="C298" s="72"/>
      <c r="D298" s="72"/>
      <c r="E298" s="72"/>
      <c r="F298" s="72"/>
      <c r="G298" s="72"/>
      <c r="H298" s="72"/>
      <c r="I298" s="72"/>
      <c r="J298" s="68"/>
      <c r="K298" s="72"/>
      <c r="L298" s="72"/>
      <c r="M298" s="70"/>
      <c r="N298" s="75"/>
      <c r="O298" s="73"/>
      <c r="P298" s="74"/>
      <c r="Q298" s="72"/>
      <c r="R298" s="72"/>
      <c r="S298" s="72"/>
      <c r="T298" s="75"/>
      <c r="U298" s="72"/>
      <c r="V298" s="72"/>
      <c r="W298" s="72"/>
      <c r="X298" s="72"/>
      <c r="Y298" s="33"/>
    </row>
    <row r="299" spans="1:26" x14ac:dyDescent="0.25">
      <c r="A299" s="72"/>
      <c r="B299" s="72"/>
      <c r="C299" s="72"/>
      <c r="D299" s="72"/>
      <c r="E299" s="72"/>
      <c r="F299" s="72"/>
      <c r="G299" s="72"/>
      <c r="H299" s="72"/>
      <c r="I299" s="72"/>
      <c r="J299" s="68"/>
      <c r="K299" s="72"/>
      <c r="L299" s="72"/>
      <c r="M299" s="70"/>
      <c r="N299" s="75"/>
      <c r="O299" s="73"/>
      <c r="P299" s="74"/>
      <c r="Q299" s="72"/>
      <c r="R299" s="72"/>
      <c r="S299" s="72"/>
      <c r="T299" s="75"/>
      <c r="U299" s="72"/>
      <c r="V299" s="72"/>
      <c r="W299" s="72"/>
      <c r="X299" s="72"/>
      <c r="Y299" s="33"/>
    </row>
    <row r="300" spans="1:26" x14ac:dyDescent="0.25">
      <c r="A300" s="72"/>
      <c r="B300" s="72"/>
      <c r="C300" s="72"/>
      <c r="D300" s="72"/>
      <c r="E300" s="72"/>
      <c r="F300" s="72"/>
      <c r="G300" s="72"/>
      <c r="H300" s="72"/>
      <c r="I300" s="72"/>
      <c r="J300" s="68"/>
      <c r="K300" s="72"/>
      <c r="L300" s="72"/>
      <c r="M300" s="70"/>
      <c r="N300" s="75"/>
      <c r="O300" s="73"/>
      <c r="P300" s="74"/>
      <c r="Q300" s="72"/>
      <c r="R300" s="72"/>
      <c r="S300" s="72"/>
      <c r="T300" s="75"/>
      <c r="U300" s="72"/>
      <c r="V300" s="72"/>
      <c r="W300" s="72"/>
      <c r="X300" s="72"/>
      <c r="Y300" s="33"/>
    </row>
    <row r="301" spans="1:26" x14ac:dyDescent="0.25">
      <c r="A301" s="72"/>
      <c r="B301" s="72"/>
      <c r="C301" s="72"/>
      <c r="D301" s="72"/>
      <c r="E301" s="72"/>
      <c r="F301" s="72"/>
      <c r="G301" s="72"/>
      <c r="H301" s="72"/>
      <c r="I301" s="72"/>
      <c r="J301" s="68"/>
      <c r="K301" s="72"/>
      <c r="L301" s="72"/>
      <c r="M301" s="70"/>
      <c r="N301" s="75"/>
      <c r="O301" s="73"/>
      <c r="P301" s="74"/>
      <c r="Q301" s="72"/>
      <c r="R301" s="72"/>
      <c r="S301" s="72"/>
      <c r="T301" s="75"/>
      <c r="U301" s="72"/>
      <c r="V301" s="72"/>
      <c r="W301" s="72"/>
      <c r="X301" s="72"/>
      <c r="Y301" s="33"/>
    </row>
    <row r="302" spans="1:26" x14ac:dyDescent="0.25">
      <c r="A302" s="72"/>
      <c r="B302" s="72"/>
      <c r="C302" s="72"/>
      <c r="D302" s="72"/>
      <c r="E302" s="72"/>
      <c r="F302" s="72"/>
      <c r="G302" s="72"/>
      <c r="H302" s="72"/>
      <c r="I302" s="72"/>
      <c r="J302" s="68"/>
      <c r="K302" s="72"/>
      <c r="L302" s="72"/>
      <c r="M302" s="70"/>
      <c r="N302" s="75"/>
      <c r="O302" s="73"/>
      <c r="P302" s="74"/>
      <c r="Q302" s="72"/>
      <c r="R302" s="72"/>
      <c r="S302" s="72"/>
      <c r="T302" s="75"/>
      <c r="U302" s="72"/>
      <c r="V302" s="72"/>
      <c r="W302" s="72"/>
      <c r="X302" s="72"/>
      <c r="Y302" s="33"/>
    </row>
    <row r="303" spans="1:26" x14ac:dyDescent="0.25">
      <c r="A303" s="72"/>
      <c r="B303" s="72"/>
      <c r="C303" s="72"/>
      <c r="D303" s="72"/>
      <c r="E303" s="72"/>
      <c r="F303" s="72"/>
      <c r="G303" s="72"/>
      <c r="H303" s="72"/>
      <c r="I303" s="72"/>
      <c r="J303" s="68"/>
      <c r="K303" s="72"/>
      <c r="L303" s="72"/>
      <c r="M303" s="70"/>
      <c r="N303" s="75"/>
      <c r="O303" s="73"/>
      <c r="P303" s="74"/>
      <c r="Q303" s="72"/>
      <c r="R303" s="72"/>
      <c r="S303" s="72"/>
      <c r="T303" s="75"/>
      <c r="U303" s="72"/>
      <c r="V303" s="72"/>
      <c r="W303" s="72"/>
      <c r="X303" s="72"/>
      <c r="Y303" s="33"/>
    </row>
    <row r="304" spans="1:26" x14ac:dyDescent="0.25">
      <c r="A304" s="72"/>
      <c r="B304" s="72"/>
      <c r="C304" s="72"/>
      <c r="D304" s="72"/>
      <c r="E304" s="72"/>
      <c r="F304" s="72"/>
      <c r="G304" s="72"/>
      <c r="H304" s="72"/>
      <c r="I304" s="72"/>
      <c r="J304" s="68"/>
      <c r="K304" s="72"/>
      <c r="L304" s="72"/>
      <c r="M304" s="70"/>
      <c r="N304" s="75"/>
      <c r="O304" s="73"/>
      <c r="P304" s="74"/>
      <c r="Q304" s="72"/>
      <c r="R304" s="72"/>
      <c r="S304" s="72"/>
      <c r="T304" s="75"/>
      <c r="U304" s="72"/>
      <c r="V304" s="72"/>
      <c r="W304" s="72"/>
      <c r="X304" s="72"/>
      <c r="Y304" s="33"/>
    </row>
    <row r="305" spans="1:25" x14ac:dyDescent="0.25">
      <c r="A305" s="72"/>
      <c r="B305" s="72"/>
      <c r="C305" s="72"/>
      <c r="D305" s="72"/>
      <c r="E305" s="72"/>
      <c r="F305" s="72"/>
      <c r="G305" s="72"/>
      <c r="H305" s="72"/>
      <c r="I305" s="72"/>
      <c r="J305" s="68"/>
      <c r="K305" s="72"/>
      <c r="L305" s="72"/>
      <c r="M305" s="70"/>
      <c r="N305" s="75"/>
      <c r="O305" s="73"/>
      <c r="P305" s="74"/>
      <c r="Q305" s="72"/>
      <c r="R305" s="72"/>
      <c r="S305" s="72"/>
      <c r="T305" s="75"/>
      <c r="U305" s="72"/>
      <c r="V305" s="72"/>
      <c r="W305" s="72"/>
      <c r="X305" s="72"/>
      <c r="Y305" s="33"/>
    </row>
    <row r="306" spans="1:25" x14ac:dyDescent="0.25">
      <c r="A306" s="72"/>
      <c r="B306" s="72"/>
      <c r="C306" s="72"/>
      <c r="D306" s="72"/>
      <c r="E306" s="72"/>
      <c r="F306" s="72"/>
      <c r="G306" s="72"/>
      <c r="H306" s="72"/>
      <c r="I306" s="72"/>
      <c r="J306" s="68"/>
      <c r="K306" s="72"/>
      <c r="L306" s="72"/>
      <c r="M306" s="70"/>
      <c r="N306" s="75"/>
      <c r="O306" s="73"/>
      <c r="P306" s="74"/>
      <c r="Q306" s="72"/>
      <c r="R306" s="72"/>
      <c r="S306" s="72"/>
      <c r="T306" s="75"/>
      <c r="U306" s="72"/>
      <c r="V306" s="72"/>
      <c r="W306" s="72"/>
      <c r="X306" s="72"/>
      <c r="Y306" s="33"/>
    </row>
    <row r="307" spans="1:25" x14ac:dyDescent="0.25">
      <c r="A307" s="72"/>
      <c r="B307" s="72"/>
      <c r="C307" s="72"/>
      <c r="D307" s="72"/>
      <c r="E307" s="72"/>
      <c r="F307" s="72"/>
      <c r="G307" s="72"/>
      <c r="H307" s="72"/>
      <c r="I307" s="72"/>
      <c r="J307" s="68"/>
      <c r="K307" s="72"/>
      <c r="L307" s="72"/>
      <c r="M307" s="70"/>
      <c r="N307" s="75"/>
      <c r="O307" s="73"/>
      <c r="P307" s="74"/>
      <c r="Q307" s="72"/>
      <c r="R307" s="72"/>
      <c r="S307" s="72"/>
      <c r="T307" s="75"/>
      <c r="U307" s="72"/>
      <c r="V307" s="72"/>
      <c r="W307" s="72"/>
      <c r="X307" s="72"/>
      <c r="Y307" s="33"/>
    </row>
    <row r="308" spans="1:25" x14ac:dyDescent="0.25">
      <c r="A308" s="72"/>
      <c r="B308" s="72"/>
      <c r="C308" s="72"/>
      <c r="D308" s="72"/>
      <c r="E308" s="72"/>
      <c r="F308" s="72"/>
      <c r="G308" s="72"/>
      <c r="H308" s="72"/>
      <c r="I308" s="72"/>
      <c r="J308" s="68"/>
      <c r="K308" s="72"/>
      <c r="L308" s="72"/>
      <c r="M308" s="70"/>
      <c r="N308" s="75"/>
      <c r="O308" s="73"/>
      <c r="P308" s="74"/>
      <c r="Q308" s="72"/>
      <c r="R308" s="72"/>
      <c r="S308" s="72"/>
      <c r="T308" s="75"/>
      <c r="U308" s="72"/>
      <c r="V308" s="72"/>
      <c r="W308" s="72"/>
      <c r="X308" s="72"/>
      <c r="Y308" s="33"/>
    </row>
    <row r="309" spans="1:25" x14ac:dyDescent="0.25">
      <c r="A309" s="72"/>
      <c r="B309" s="72"/>
      <c r="C309" s="72"/>
      <c r="D309" s="72"/>
      <c r="E309" s="72"/>
      <c r="F309" s="72"/>
      <c r="G309" s="72"/>
      <c r="H309" s="72"/>
      <c r="I309" s="72"/>
      <c r="J309" s="68"/>
      <c r="K309" s="72"/>
      <c r="L309" s="72"/>
      <c r="M309" s="70"/>
      <c r="N309" s="75"/>
      <c r="O309" s="73"/>
      <c r="P309" s="74"/>
      <c r="Q309" s="72"/>
      <c r="R309" s="72"/>
      <c r="S309" s="72"/>
      <c r="T309" s="75"/>
      <c r="U309" s="72"/>
      <c r="V309" s="72"/>
      <c r="W309" s="72"/>
      <c r="X309" s="72"/>
      <c r="Y309" s="33"/>
    </row>
    <row r="310" spans="1:25" x14ac:dyDescent="0.25">
      <c r="A310" s="72"/>
      <c r="B310" s="72"/>
      <c r="C310" s="72"/>
      <c r="D310" s="72"/>
      <c r="E310" s="72"/>
      <c r="F310" s="72"/>
      <c r="G310" s="72"/>
      <c r="H310" s="72"/>
      <c r="I310" s="72"/>
      <c r="J310" s="68"/>
      <c r="K310" s="72"/>
      <c r="L310" s="72"/>
      <c r="M310" s="70"/>
      <c r="N310" s="75"/>
      <c r="O310" s="73"/>
      <c r="P310" s="74"/>
      <c r="Q310" s="72"/>
      <c r="R310" s="72"/>
      <c r="S310" s="72"/>
      <c r="T310" s="75"/>
      <c r="U310" s="72"/>
      <c r="V310" s="72"/>
      <c r="W310" s="72"/>
      <c r="X310" s="72"/>
      <c r="Y310" s="33"/>
    </row>
    <row r="311" spans="1:25" x14ac:dyDescent="0.25">
      <c r="A311" s="72"/>
      <c r="B311" s="72"/>
      <c r="C311" s="72"/>
      <c r="D311" s="72"/>
      <c r="E311" s="72"/>
      <c r="F311" s="72"/>
      <c r="G311" s="72"/>
      <c r="H311" s="72"/>
      <c r="I311" s="72"/>
      <c r="J311" s="68"/>
      <c r="K311" s="72"/>
      <c r="L311" s="72"/>
      <c r="M311" s="70"/>
      <c r="N311" s="75"/>
      <c r="O311" s="73"/>
      <c r="P311" s="74"/>
      <c r="Q311" s="72"/>
      <c r="R311" s="72"/>
      <c r="S311" s="72"/>
      <c r="T311" s="75"/>
      <c r="U311" s="72"/>
      <c r="V311" s="72"/>
      <c r="W311" s="72"/>
      <c r="X311" s="72"/>
      <c r="Y311" s="33"/>
    </row>
    <row r="312" spans="1:25" x14ac:dyDescent="0.25">
      <c r="A312" s="72"/>
      <c r="B312" s="72"/>
      <c r="C312" s="72"/>
      <c r="D312" s="72"/>
      <c r="E312" s="72"/>
      <c r="F312" s="72"/>
      <c r="G312" s="72"/>
      <c r="H312" s="72"/>
      <c r="I312" s="72"/>
      <c r="J312" s="68"/>
      <c r="K312" s="72"/>
      <c r="L312" s="72"/>
      <c r="M312" s="70"/>
      <c r="N312" s="75"/>
      <c r="O312" s="73"/>
      <c r="P312" s="74"/>
      <c r="Q312" s="72"/>
      <c r="R312" s="72"/>
      <c r="S312" s="72"/>
      <c r="T312" s="75"/>
      <c r="U312" s="72"/>
      <c r="V312" s="72"/>
      <c r="W312" s="72"/>
      <c r="X312" s="72"/>
      <c r="Y312" s="33"/>
    </row>
    <row r="313" spans="1:25" x14ac:dyDescent="0.25">
      <c r="A313" s="72"/>
      <c r="B313" s="72"/>
      <c r="C313" s="72"/>
      <c r="D313" s="72"/>
      <c r="E313" s="72"/>
      <c r="F313" s="72"/>
      <c r="G313" s="72"/>
      <c r="H313" s="72"/>
      <c r="I313" s="72"/>
      <c r="J313" s="68"/>
      <c r="K313" s="72"/>
      <c r="L313" s="72"/>
      <c r="M313" s="70"/>
      <c r="N313" s="75"/>
      <c r="O313" s="73"/>
      <c r="P313" s="74"/>
      <c r="Q313" s="72"/>
      <c r="R313" s="72"/>
      <c r="S313" s="72"/>
      <c r="T313" s="75"/>
      <c r="U313" s="72"/>
      <c r="V313" s="72"/>
      <c r="W313" s="72"/>
      <c r="X313" s="72"/>
      <c r="Y313" s="33"/>
    </row>
    <row r="314" spans="1:25" x14ac:dyDescent="0.25">
      <c r="A314" s="72"/>
      <c r="B314" s="72"/>
      <c r="C314" s="72"/>
      <c r="D314" s="72"/>
      <c r="E314" s="72"/>
      <c r="F314" s="72"/>
      <c r="G314" s="72"/>
      <c r="H314" s="72"/>
      <c r="I314" s="72"/>
      <c r="J314" s="68"/>
      <c r="K314" s="72"/>
      <c r="L314" s="72"/>
      <c r="M314" s="70"/>
      <c r="N314" s="75"/>
      <c r="O314" s="73"/>
      <c r="P314" s="74"/>
      <c r="Q314" s="72"/>
      <c r="R314" s="72"/>
      <c r="S314" s="72"/>
      <c r="T314" s="75"/>
      <c r="U314" s="72"/>
      <c r="V314" s="72"/>
      <c r="W314" s="72"/>
      <c r="X314" s="72"/>
      <c r="Y314" s="33"/>
    </row>
    <row r="315" spans="1:25" x14ac:dyDescent="0.25">
      <c r="A315" s="72"/>
      <c r="B315" s="72"/>
      <c r="C315" s="72"/>
      <c r="D315" s="72"/>
      <c r="E315" s="72"/>
      <c r="F315" s="72"/>
      <c r="G315" s="72"/>
      <c r="H315" s="72"/>
      <c r="I315" s="72"/>
      <c r="J315" s="68"/>
      <c r="K315" s="72"/>
      <c r="L315" s="72"/>
      <c r="M315" s="70"/>
      <c r="N315" s="75"/>
      <c r="O315" s="73"/>
      <c r="P315" s="74"/>
      <c r="Q315" s="72"/>
      <c r="R315" s="72"/>
      <c r="S315" s="72"/>
      <c r="T315" s="75"/>
      <c r="U315" s="72"/>
      <c r="V315" s="72"/>
      <c r="W315" s="72"/>
      <c r="X315" s="72"/>
      <c r="Y315" s="33"/>
    </row>
    <row r="316" spans="1:25" x14ac:dyDescent="0.25">
      <c r="A316" s="72"/>
      <c r="B316" s="72"/>
      <c r="C316" s="72"/>
      <c r="D316" s="72"/>
      <c r="E316" s="72"/>
      <c r="F316" s="72"/>
      <c r="G316" s="72"/>
      <c r="H316" s="72"/>
      <c r="I316" s="72"/>
      <c r="J316" s="68"/>
      <c r="K316" s="72"/>
      <c r="L316" s="72"/>
      <c r="M316" s="70"/>
      <c r="N316" s="75"/>
      <c r="O316" s="73"/>
      <c r="P316" s="74"/>
      <c r="Q316" s="72"/>
      <c r="R316" s="72"/>
      <c r="S316" s="72"/>
      <c r="T316" s="75"/>
      <c r="U316" s="72"/>
      <c r="V316" s="72"/>
      <c r="W316" s="72"/>
      <c r="X316" s="72"/>
      <c r="Y316" s="33"/>
    </row>
    <row r="317" spans="1:25" x14ac:dyDescent="0.25">
      <c r="A317" s="72"/>
      <c r="B317" s="72"/>
      <c r="C317" s="72"/>
      <c r="D317" s="72"/>
      <c r="E317" s="72"/>
      <c r="F317" s="72"/>
      <c r="G317" s="72"/>
      <c r="H317" s="72"/>
      <c r="I317" s="72"/>
      <c r="J317" s="68"/>
      <c r="K317" s="72"/>
      <c r="L317" s="72"/>
      <c r="M317" s="70"/>
      <c r="N317" s="75"/>
      <c r="O317" s="73"/>
      <c r="P317" s="74"/>
      <c r="Q317" s="72"/>
      <c r="R317" s="72"/>
      <c r="S317" s="72"/>
      <c r="T317" s="75"/>
      <c r="U317" s="72"/>
      <c r="V317" s="72"/>
      <c r="W317" s="72"/>
      <c r="X317" s="72"/>
      <c r="Y317" s="33"/>
    </row>
    <row r="318" spans="1:25" x14ac:dyDescent="0.25">
      <c r="A318" s="72"/>
      <c r="B318" s="72"/>
      <c r="C318" s="72"/>
      <c r="D318" s="72"/>
      <c r="E318" s="72"/>
      <c r="F318" s="72"/>
      <c r="G318" s="72"/>
      <c r="H318" s="72"/>
      <c r="I318" s="72"/>
      <c r="J318" s="68"/>
      <c r="K318" s="72"/>
      <c r="L318" s="72"/>
      <c r="M318" s="70"/>
      <c r="N318" s="75"/>
      <c r="O318" s="73"/>
      <c r="P318" s="74"/>
      <c r="Q318" s="72"/>
      <c r="R318" s="72"/>
      <c r="S318" s="72"/>
      <c r="T318" s="75"/>
      <c r="U318" s="72"/>
      <c r="V318" s="72"/>
      <c r="W318" s="72"/>
      <c r="X318" s="72"/>
      <c r="Y318" s="33"/>
    </row>
    <row r="319" spans="1:25" x14ac:dyDescent="0.25">
      <c r="A319" s="72"/>
      <c r="B319" s="72"/>
      <c r="C319" s="72"/>
      <c r="D319" s="72"/>
      <c r="E319" s="72"/>
      <c r="F319" s="72"/>
      <c r="G319" s="72"/>
      <c r="H319" s="72"/>
      <c r="I319" s="72"/>
      <c r="J319" s="68"/>
      <c r="K319" s="72"/>
      <c r="L319" s="72"/>
      <c r="M319" s="70"/>
      <c r="N319" s="75"/>
      <c r="O319" s="73"/>
      <c r="P319" s="74"/>
      <c r="Q319" s="72"/>
      <c r="R319" s="72"/>
      <c r="S319" s="72"/>
      <c r="T319" s="75"/>
      <c r="U319" s="72"/>
      <c r="V319" s="72"/>
      <c r="W319" s="72"/>
      <c r="X319" s="72"/>
      <c r="Y319" s="33"/>
    </row>
    <row r="320" spans="1:25" x14ac:dyDescent="0.25">
      <c r="A320" s="72"/>
      <c r="B320" s="72"/>
      <c r="C320" s="72"/>
      <c r="D320" s="72"/>
      <c r="E320" s="72"/>
      <c r="F320" s="72"/>
      <c r="G320" s="72"/>
      <c r="H320" s="72"/>
      <c r="I320" s="72"/>
      <c r="J320" s="68"/>
      <c r="K320" s="72"/>
      <c r="L320" s="72"/>
      <c r="M320" s="70"/>
      <c r="N320" s="75"/>
      <c r="O320" s="73"/>
      <c r="P320" s="74"/>
      <c r="Q320" s="72"/>
      <c r="R320" s="72"/>
      <c r="S320" s="72"/>
      <c r="T320" s="75"/>
      <c r="U320" s="72"/>
      <c r="V320" s="72"/>
      <c r="W320" s="72"/>
      <c r="X320" s="72"/>
      <c r="Y320" s="33"/>
    </row>
    <row r="321" spans="1:25" x14ac:dyDescent="0.25">
      <c r="A321" s="72"/>
      <c r="B321" s="72"/>
      <c r="C321" s="72"/>
      <c r="D321" s="72"/>
      <c r="E321" s="72"/>
      <c r="F321" s="72"/>
      <c r="G321" s="72"/>
      <c r="H321" s="72"/>
      <c r="I321" s="72"/>
      <c r="J321" s="68"/>
      <c r="K321" s="72"/>
      <c r="L321" s="72"/>
      <c r="M321" s="70"/>
      <c r="N321" s="75"/>
      <c r="O321" s="73"/>
      <c r="P321" s="74"/>
      <c r="Q321" s="72"/>
      <c r="R321" s="72"/>
      <c r="S321" s="72"/>
      <c r="T321" s="75"/>
      <c r="U321" s="72"/>
      <c r="V321" s="72"/>
      <c r="W321" s="72"/>
      <c r="X321" s="72"/>
      <c r="Y321" s="33"/>
    </row>
    <row r="322" spans="1:25" x14ac:dyDescent="0.25">
      <c r="A322" s="72"/>
      <c r="B322" s="72"/>
      <c r="C322" s="72"/>
      <c r="D322" s="72"/>
      <c r="E322" s="72"/>
      <c r="F322" s="72"/>
      <c r="G322" s="72"/>
      <c r="H322" s="72"/>
      <c r="I322" s="72"/>
      <c r="J322" s="68"/>
      <c r="K322" s="72"/>
      <c r="L322" s="72"/>
      <c r="M322" s="70"/>
      <c r="N322" s="75"/>
      <c r="O322" s="73"/>
      <c r="P322" s="74"/>
      <c r="Q322" s="72"/>
      <c r="R322" s="72"/>
      <c r="S322" s="72"/>
      <c r="T322" s="75"/>
      <c r="U322" s="72"/>
      <c r="V322" s="72"/>
      <c r="W322" s="72"/>
      <c r="X322" s="72"/>
      <c r="Y322" s="33"/>
    </row>
    <row r="323" spans="1:25" x14ac:dyDescent="0.25">
      <c r="A323" s="72"/>
      <c r="B323" s="72"/>
      <c r="C323" s="72"/>
      <c r="D323" s="72"/>
      <c r="E323" s="72"/>
      <c r="F323" s="72"/>
      <c r="G323" s="72"/>
      <c r="H323" s="72"/>
      <c r="I323" s="72"/>
      <c r="J323" s="68"/>
      <c r="K323" s="72"/>
      <c r="L323" s="72"/>
      <c r="M323" s="70"/>
      <c r="N323" s="75"/>
      <c r="O323" s="73"/>
      <c r="P323" s="74"/>
      <c r="Q323" s="72"/>
      <c r="R323" s="72"/>
      <c r="S323" s="72"/>
      <c r="T323" s="75"/>
      <c r="U323" s="72"/>
      <c r="V323" s="72"/>
      <c r="W323" s="72"/>
      <c r="X323" s="72"/>
      <c r="Y323" s="33"/>
    </row>
    <row r="324" spans="1:25" x14ac:dyDescent="0.25">
      <c r="A324" s="72"/>
      <c r="B324" s="72"/>
      <c r="C324" s="72"/>
      <c r="D324" s="72"/>
      <c r="E324" s="72"/>
      <c r="F324" s="72"/>
      <c r="G324" s="72"/>
      <c r="H324" s="72"/>
      <c r="I324" s="72"/>
      <c r="J324" s="68"/>
      <c r="K324" s="72"/>
      <c r="L324" s="72"/>
      <c r="M324" s="70"/>
      <c r="N324" s="75"/>
      <c r="O324" s="73"/>
      <c r="P324" s="74"/>
      <c r="Q324" s="72"/>
      <c r="R324" s="72"/>
      <c r="S324" s="72"/>
      <c r="T324" s="75"/>
      <c r="U324" s="72"/>
      <c r="V324" s="72"/>
      <c r="W324" s="72"/>
      <c r="X324" s="72"/>
      <c r="Y324" s="33"/>
    </row>
    <row r="325" spans="1:25" x14ac:dyDescent="0.25">
      <c r="A325" s="72"/>
      <c r="B325" s="72"/>
      <c r="C325" s="72"/>
      <c r="D325" s="72"/>
      <c r="E325" s="72"/>
      <c r="F325" s="72"/>
      <c r="G325" s="72"/>
      <c r="H325" s="72"/>
      <c r="I325" s="72"/>
      <c r="J325" s="68"/>
      <c r="K325" s="72"/>
      <c r="L325" s="72"/>
      <c r="M325" s="70"/>
      <c r="N325" s="75"/>
      <c r="O325" s="73"/>
      <c r="P325" s="74"/>
      <c r="Q325" s="72"/>
      <c r="R325" s="72"/>
      <c r="S325" s="72"/>
      <c r="T325" s="75"/>
      <c r="U325" s="72"/>
      <c r="V325" s="72"/>
      <c r="W325" s="72"/>
      <c r="X325" s="72"/>
      <c r="Y325" s="33"/>
    </row>
    <row r="326" spans="1:25" x14ac:dyDescent="0.25">
      <c r="A326" s="72"/>
      <c r="B326" s="72"/>
      <c r="C326" s="72"/>
      <c r="D326" s="72"/>
      <c r="E326" s="72"/>
      <c r="F326" s="72"/>
      <c r="G326" s="72"/>
      <c r="H326" s="72"/>
      <c r="I326" s="72"/>
      <c r="J326" s="68"/>
      <c r="K326" s="72"/>
      <c r="L326" s="72"/>
      <c r="M326" s="70"/>
      <c r="N326" s="75"/>
      <c r="O326" s="73"/>
      <c r="P326" s="74"/>
      <c r="Q326" s="72"/>
      <c r="R326" s="72"/>
      <c r="S326" s="72"/>
      <c r="T326" s="75"/>
      <c r="U326" s="72"/>
      <c r="V326" s="72"/>
      <c r="W326" s="72"/>
      <c r="X326" s="72"/>
      <c r="Y326" s="33"/>
    </row>
    <row r="327" spans="1:25" x14ac:dyDescent="0.25">
      <c r="A327" s="72"/>
      <c r="B327" s="72"/>
      <c r="C327" s="72"/>
      <c r="D327" s="72"/>
      <c r="E327" s="72"/>
      <c r="F327" s="72"/>
      <c r="G327" s="72"/>
      <c r="H327" s="72"/>
      <c r="I327" s="72"/>
      <c r="J327" s="68"/>
      <c r="K327" s="72"/>
      <c r="L327" s="72"/>
      <c r="M327" s="70"/>
      <c r="N327" s="75"/>
      <c r="O327" s="73"/>
      <c r="P327" s="74"/>
      <c r="Q327" s="72"/>
      <c r="R327" s="72"/>
      <c r="S327" s="72"/>
      <c r="T327" s="75"/>
      <c r="U327" s="72"/>
      <c r="V327" s="72"/>
      <c r="W327" s="72"/>
      <c r="X327" s="72"/>
      <c r="Y327" s="33"/>
    </row>
    <row r="328" spans="1:25" x14ac:dyDescent="0.25">
      <c r="A328" s="72"/>
      <c r="B328" s="72"/>
      <c r="C328" s="72"/>
      <c r="D328" s="72"/>
      <c r="E328" s="72"/>
      <c r="F328" s="72"/>
      <c r="G328" s="72"/>
      <c r="H328" s="72"/>
      <c r="I328" s="72"/>
      <c r="J328" s="68"/>
      <c r="K328" s="72"/>
      <c r="L328" s="72"/>
      <c r="M328" s="70"/>
      <c r="N328" s="75"/>
      <c r="O328" s="73"/>
      <c r="P328" s="74"/>
      <c r="Q328" s="72"/>
      <c r="R328" s="72"/>
      <c r="S328" s="72"/>
      <c r="T328" s="75"/>
      <c r="U328" s="72"/>
      <c r="V328" s="72"/>
      <c r="W328" s="72"/>
      <c r="X328" s="72"/>
      <c r="Y328" s="33"/>
    </row>
    <row r="329" spans="1:25" x14ac:dyDescent="0.25">
      <c r="A329" s="72"/>
      <c r="B329" s="72"/>
      <c r="C329" s="72"/>
      <c r="D329" s="72"/>
      <c r="E329" s="72"/>
      <c r="F329" s="72"/>
      <c r="G329" s="72"/>
      <c r="H329" s="72"/>
      <c r="I329" s="72"/>
      <c r="J329" s="68"/>
      <c r="K329" s="72"/>
      <c r="L329" s="72"/>
      <c r="M329" s="70"/>
      <c r="N329" s="75"/>
      <c r="O329" s="73"/>
      <c r="P329" s="74"/>
      <c r="Q329" s="72"/>
      <c r="R329" s="72"/>
      <c r="S329" s="72"/>
      <c r="T329" s="75"/>
      <c r="U329" s="72"/>
      <c r="V329" s="72"/>
      <c r="W329" s="72"/>
      <c r="X329" s="72"/>
      <c r="Y329" s="33"/>
    </row>
    <row r="330" spans="1:25" x14ac:dyDescent="0.25">
      <c r="A330" s="72"/>
      <c r="B330" s="72"/>
      <c r="C330" s="72"/>
      <c r="D330" s="72"/>
      <c r="E330" s="72"/>
      <c r="F330" s="72"/>
      <c r="G330" s="72"/>
      <c r="H330" s="72"/>
      <c r="I330" s="72"/>
      <c r="J330" s="68"/>
      <c r="K330" s="72"/>
      <c r="L330" s="72"/>
      <c r="M330" s="70"/>
      <c r="N330" s="75"/>
      <c r="O330" s="73"/>
      <c r="P330" s="74"/>
      <c r="Q330" s="72"/>
      <c r="R330" s="72"/>
      <c r="S330" s="72"/>
      <c r="T330" s="75"/>
      <c r="U330" s="72"/>
      <c r="V330" s="72"/>
      <c r="W330" s="72"/>
      <c r="X330" s="72"/>
      <c r="Y330" s="33"/>
    </row>
    <row r="331" spans="1:25" x14ac:dyDescent="0.25">
      <c r="A331" s="72"/>
      <c r="B331" s="72"/>
      <c r="C331" s="72"/>
      <c r="D331" s="72"/>
      <c r="E331" s="72"/>
      <c r="F331" s="72"/>
      <c r="G331" s="72"/>
      <c r="H331" s="72"/>
      <c r="I331" s="72"/>
      <c r="J331" s="68"/>
      <c r="K331" s="72"/>
      <c r="L331" s="72"/>
      <c r="M331" s="70"/>
      <c r="N331" s="75"/>
      <c r="O331" s="73"/>
      <c r="P331" s="74"/>
      <c r="Q331" s="72"/>
      <c r="R331" s="72"/>
      <c r="S331" s="72"/>
      <c r="T331" s="75"/>
      <c r="U331" s="72"/>
      <c r="V331" s="72"/>
      <c r="W331" s="72"/>
      <c r="X331" s="72"/>
      <c r="Y331" s="33"/>
    </row>
    <row r="332" spans="1:25" x14ac:dyDescent="0.25">
      <c r="A332" s="72"/>
      <c r="B332" s="72"/>
      <c r="C332" s="72"/>
      <c r="D332" s="72"/>
      <c r="E332" s="72"/>
      <c r="F332" s="72"/>
      <c r="G332" s="72"/>
      <c r="H332" s="72"/>
      <c r="I332" s="72"/>
      <c r="J332" s="68"/>
      <c r="K332" s="72"/>
      <c r="L332" s="72"/>
      <c r="M332" s="70"/>
      <c r="N332" s="75"/>
      <c r="O332" s="73"/>
      <c r="P332" s="74"/>
      <c r="Q332" s="72"/>
      <c r="R332" s="72"/>
      <c r="S332" s="72"/>
      <c r="T332" s="75"/>
      <c r="U332" s="72"/>
      <c r="V332" s="72"/>
      <c r="W332" s="72"/>
      <c r="X332" s="72"/>
      <c r="Y332" s="33"/>
    </row>
    <row r="333" spans="1:25" x14ac:dyDescent="0.25">
      <c r="A333" s="72"/>
      <c r="B333" s="72"/>
      <c r="C333" s="72"/>
      <c r="D333" s="72"/>
      <c r="E333" s="72"/>
      <c r="F333" s="72"/>
      <c r="G333" s="72"/>
      <c r="H333" s="72"/>
      <c r="I333" s="72"/>
      <c r="J333" s="68"/>
      <c r="K333" s="72"/>
      <c r="L333" s="72"/>
      <c r="M333" s="70"/>
      <c r="N333" s="75"/>
      <c r="O333" s="73"/>
      <c r="P333" s="74"/>
      <c r="Q333" s="72"/>
      <c r="R333" s="72"/>
      <c r="S333" s="72"/>
      <c r="T333" s="75"/>
      <c r="U333" s="72"/>
      <c r="V333" s="72"/>
      <c r="W333" s="72"/>
      <c r="X333" s="72"/>
      <c r="Y333" s="33"/>
    </row>
    <row r="334" spans="1:25" x14ac:dyDescent="0.25">
      <c r="A334" s="72"/>
      <c r="B334" s="72"/>
      <c r="C334" s="72"/>
      <c r="D334" s="72"/>
      <c r="E334" s="72"/>
      <c r="F334" s="72"/>
      <c r="G334" s="72"/>
      <c r="H334" s="72"/>
      <c r="I334" s="72"/>
      <c r="J334" s="68"/>
      <c r="K334" s="72"/>
      <c r="L334" s="72"/>
      <c r="M334" s="70"/>
      <c r="N334" s="75"/>
      <c r="O334" s="73"/>
      <c r="P334" s="74"/>
      <c r="Q334" s="72"/>
      <c r="R334" s="72"/>
      <c r="S334" s="72"/>
      <c r="T334" s="75"/>
      <c r="U334" s="72"/>
      <c r="V334" s="72"/>
      <c r="W334" s="72"/>
      <c r="X334" s="72"/>
      <c r="Y334" s="33"/>
    </row>
    <row r="335" spans="1:25" x14ac:dyDescent="0.25">
      <c r="A335" s="72"/>
      <c r="B335" s="72"/>
      <c r="C335" s="72"/>
      <c r="D335" s="72"/>
      <c r="E335" s="72"/>
      <c r="F335" s="72"/>
      <c r="G335" s="72"/>
      <c r="H335" s="72"/>
      <c r="I335" s="72"/>
      <c r="J335" s="68"/>
      <c r="K335" s="72"/>
      <c r="L335" s="72"/>
      <c r="M335" s="70"/>
      <c r="N335" s="75"/>
      <c r="O335" s="73"/>
      <c r="P335" s="74"/>
      <c r="Q335" s="72"/>
      <c r="R335" s="72"/>
      <c r="S335" s="72"/>
      <c r="T335" s="75"/>
      <c r="U335" s="72"/>
      <c r="V335" s="72"/>
      <c r="W335" s="72"/>
      <c r="X335" s="72"/>
      <c r="Y335" s="33"/>
    </row>
    <row r="336" spans="1:25" x14ac:dyDescent="0.25">
      <c r="A336" s="72"/>
      <c r="B336" s="72"/>
      <c r="C336" s="72"/>
      <c r="D336" s="72"/>
      <c r="E336" s="72"/>
      <c r="F336" s="72"/>
      <c r="G336" s="72"/>
      <c r="H336" s="72"/>
      <c r="I336" s="72"/>
      <c r="J336" s="68"/>
      <c r="K336" s="72"/>
      <c r="L336" s="72"/>
      <c r="M336" s="70"/>
      <c r="N336" s="75"/>
      <c r="O336" s="73"/>
      <c r="P336" s="74"/>
      <c r="Q336" s="72"/>
      <c r="R336" s="72"/>
      <c r="S336" s="72"/>
      <c r="T336" s="75"/>
      <c r="U336" s="72"/>
      <c r="V336" s="72"/>
      <c r="W336" s="72"/>
      <c r="X336" s="72"/>
      <c r="Y336" s="33"/>
    </row>
    <row r="337" spans="1:25" x14ac:dyDescent="0.25">
      <c r="A337" s="72"/>
      <c r="B337" s="72"/>
      <c r="C337" s="72"/>
      <c r="D337" s="72"/>
      <c r="E337" s="72"/>
      <c r="F337" s="72"/>
      <c r="G337" s="72"/>
      <c r="H337" s="72"/>
      <c r="I337" s="72"/>
      <c r="J337" s="68"/>
      <c r="K337" s="72"/>
      <c r="L337" s="72"/>
      <c r="M337" s="70"/>
      <c r="N337" s="75"/>
      <c r="O337" s="73"/>
      <c r="P337" s="74"/>
      <c r="Q337" s="72"/>
      <c r="R337" s="72"/>
      <c r="S337" s="72"/>
      <c r="T337" s="75"/>
      <c r="U337" s="72"/>
      <c r="V337" s="72"/>
      <c r="W337" s="72"/>
      <c r="X337" s="72"/>
      <c r="Y337" s="33"/>
    </row>
    <row r="338" spans="1:25" x14ac:dyDescent="0.25">
      <c r="A338" s="72"/>
      <c r="B338" s="72"/>
      <c r="C338" s="72"/>
      <c r="D338" s="72"/>
      <c r="E338" s="72"/>
      <c r="F338" s="72"/>
      <c r="G338" s="72"/>
      <c r="H338" s="72"/>
      <c r="I338" s="72"/>
      <c r="J338" s="68"/>
      <c r="K338" s="72"/>
      <c r="L338" s="72"/>
      <c r="M338" s="70"/>
      <c r="N338" s="75"/>
      <c r="O338" s="73"/>
      <c r="P338" s="74"/>
      <c r="Q338" s="72"/>
      <c r="R338" s="72"/>
      <c r="S338" s="72"/>
      <c r="T338" s="75"/>
      <c r="U338" s="72"/>
      <c r="V338" s="72"/>
      <c r="W338" s="72"/>
      <c r="X338" s="72"/>
      <c r="Y338" s="33"/>
    </row>
    <row r="339" spans="1:25" x14ac:dyDescent="0.25">
      <c r="A339" s="72"/>
      <c r="B339" s="72"/>
      <c r="C339" s="72"/>
      <c r="D339" s="72"/>
      <c r="E339" s="72"/>
      <c r="F339" s="72"/>
      <c r="G339" s="72"/>
      <c r="H339" s="72"/>
      <c r="I339" s="72"/>
      <c r="J339" s="68"/>
      <c r="K339" s="72"/>
      <c r="L339" s="72"/>
      <c r="M339" s="70"/>
      <c r="N339" s="75"/>
      <c r="O339" s="73"/>
      <c r="P339" s="74"/>
      <c r="Q339" s="72"/>
      <c r="R339" s="72"/>
      <c r="S339" s="72"/>
      <c r="T339" s="75"/>
      <c r="U339" s="72"/>
      <c r="V339" s="72"/>
      <c r="W339" s="72"/>
      <c r="X339" s="72"/>
      <c r="Y339" s="33"/>
    </row>
    <row r="340" spans="1:25" x14ac:dyDescent="0.25">
      <c r="A340" s="72"/>
      <c r="B340" s="72"/>
      <c r="C340" s="72"/>
      <c r="D340" s="72"/>
      <c r="E340" s="72"/>
      <c r="F340" s="72"/>
      <c r="G340" s="72"/>
      <c r="H340" s="72"/>
      <c r="I340" s="72"/>
      <c r="J340" s="68"/>
      <c r="K340" s="72"/>
      <c r="L340" s="72"/>
      <c r="M340" s="70"/>
      <c r="N340" s="75"/>
      <c r="O340" s="73"/>
      <c r="P340" s="74"/>
      <c r="Q340" s="72"/>
      <c r="R340" s="72"/>
      <c r="S340" s="72"/>
      <c r="T340" s="75"/>
      <c r="U340" s="72"/>
      <c r="V340" s="72"/>
      <c r="W340" s="72"/>
      <c r="X340" s="72"/>
      <c r="Y340" s="33"/>
    </row>
    <row r="341" spans="1:25" x14ac:dyDescent="0.25">
      <c r="A341" s="72"/>
      <c r="B341" s="72"/>
      <c r="C341" s="72"/>
      <c r="D341" s="72"/>
      <c r="E341" s="72"/>
      <c r="F341" s="72"/>
      <c r="G341" s="72"/>
      <c r="H341" s="72"/>
      <c r="I341" s="72"/>
      <c r="J341" s="68"/>
      <c r="K341" s="72"/>
      <c r="L341" s="72"/>
      <c r="M341" s="70"/>
      <c r="N341" s="75"/>
      <c r="O341" s="73"/>
      <c r="P341" s="74"/>
      <c r="Q341" s="72"/>
      <c r="R341" s="72"/>
      <c r="S341" s="72"/>
      <c r="T341" s="75"/>
      <c r="U341" s="72"/>
      <c r="V341" s="72"/>
      <c r="W341" s="72"/>
      <c r="X341" s="72"/>
      <c r="Y341" s="33"/>
    </row>
    <row r="342" spans="1:25" x14ac:dyDescent="0.25">
      <c r="A342" s="72"/>
      <c r="B342" s="72"/>
      <c r="C342" s="72"/>
      <c r="D342" s="72"/>
      <c r="E342" s="72"/>
      <c r="F342" s="72"/>
      <c r="G342" s="72"/>
      <c r="H342" s="72"/>
      <c r="I342" s="72"/>
      <c r="J342" s="68"/>
      <c r="K342" s="72"/>
      <c r="L342" s="72"/>
      <c r="M342" s="70"/>
      <c r="N342" s="75"/>
      <c r="O342" s="73"/>
      <c r="P342" s="74"/>
      <c r="Q342" s="72"/>
      <c r="R342" s="72"/>
      <c r="S342" s="72"/>
      <c r="T342" s="75"/>
      <c r="U342" s="72"/>
      <c r="V342" s="72"/>
      <c r="W342" s="72"/>
      <c r="X342" s="72"/>
      <c r="Y342" s="33"/>
    </row>
    <row r="343" spans="1:25" x14ac:dyDescent="0.25">
      <c r="A343" s="72"/>
      <c r="B343" s="72"/>
      <c r="C343" s="72"/>
      <c r="D343" s="72"/>
      <c r="E343" s="72"/>
      <c r="F343" s="72"/>
      <c r="G343" s="72"/>
      <c r="H343" s="72"/>
      <c r="I343" s="72"/>
      <c r="J343" s="68"/>
      <c r="K343" s="72"/>
      <c r="L343" s="72"/>
      <c r="M343" s="70"/>
      <c r="N343" s="75"/>
      <c r="O343" s="73"/>
      <c r="P343" s="74"/>
      <c r="Q343" s="72"/>
      <c r="R343" s="72"/>
      <c r="S343" s="72"/>
      <c r="T343" s="75"/>
      <c r="U343" s="72"/>
      <c r="V343" s="72"/>
      <c r="W343" s="72"/>
      <c r="X343" s="72"/>
      <c r="Y343" s="33"/>
    </row>
    <row r="344" spans="1:25" x14ac:dyDescent="0.25">
      <c r="A344" s="72"/>
      <c r="B344" s="72"/>
      <c r="C344" s="72"/>
      <c r="D344" s="72"/>
      <c r="E344" s="72"/>
      <c r="F344" s="72"/>
      <c r="G344" s="72"/>
      <c r="H344" s="72"/>
      <c r="I344" s="72"/>
      <c r="J344" s="68"/>
      <c r="K344" s="72"/>
      <c r="L344" s="72"/>
      <c r="M344" s="70"/>
      <c r="N344" s="75"/>
      <c r="O344" s="73"/>
      <c r="P344" s="74"/>
      <c r="Q344" s="72"/>
      <c r="R344" s="72"/>
      <c r="S344" s="72"/>
      <c r="T344" s="75"/>
      <c r="U344" s="72"/>
      <c r="V344" s="72"/>
      <c r="W344" s="72"/>
      <c r="X344" s="72"/>
      <c r="Y344" s="33"/>
    </row>
    <row r="345" spans="1:25" x14ac:dyDescent="0.25">
      <c r="A345" s="72"/>
      <c r="B345" s="72"/>
      <c r="C345" s="72"/>
      <c r="D345" s="72"/>
      <c r="E345" s="72"/>
      <c r="F345" s="72"/>
      <c r="G345" s="72"/>
      <c r="H345" s="72"/>
      <c r="I345" s="72"/>
      <c r="J345" s="68"/>
      <c r="K345" s="72"/>
      <c r="L345" s="72"/>
      <c r="M345" s="70"/>
      <c r="N345" s="75"/>
      <c r="O345" s="73"/>
      <c r="P345" s="74"/>
      <c r="Q345" s="72"/>
      <c r="R345" s="72"/>
      <c r="S345" s="72"/>
      <c r="T345" s="75"/>
      <c r="U345" s="72"/>
      <c r="V345" s="72"/>
      <c r="W345" s="72"/>
      <c r="X345" s="72"/>
      <c r="Y345" s="33"/>
    </row>
    <row r="346" spans="1:25" x14ac:dyDescent="0.25">
      <c r="A346" s="72"/>
      <c r="B346" s="72"/>
      <c r="C346" s="72"/>
      <c r="D346" s="72"/>
      <c r="E346" s="72"/>
      <c r="F346" s="72"/>
      <c r="G346" s="72"/>
      <c r="H346" s="72"/>
      <c r="I346" s="72"/>
      <c r="J346" s="68"/>
      <c r="K346" s="72"/>
      <c r="L346" s="72"/>
      <c r="M346" s="70"/>
      <c r="N346" s="75"/>
      <c r="O346" s="73"/>
      <c r="P346" s="74"/>
      <c r="Q346" s="72"/>
      <c r="R346" s="72"/>
      <c r="S346" s="72"/>
      <c r="T346" s="75"/>
      <c r="U346" s="72"/>
      <c r="V346" s="72"/>
      <c r="W346" s="72"/>
      <c r="X346" s="72"/>
      <c r="Y346" s="33"/>
    </row>
    <row r="347" spans="1:25" x14ac:dyDescent="0.25">
      <c r="A347" s="72"/>
      <c r="B347" s="72"/>
      <c r="C347" s="72"/>
      <c r="D347" s="72"/>
      <c r="E347" s="72"/>
      <c r="F347" s="72"/>
      <c r="G347" s="72"/>
      <c r="H347" s="72"/>
      <c r="I347" s="72"/>
      <c r="J347" s="68"/>
      <c r="K347" s="72"/>
      <c r="L347" s="72"/>
      <c r="M347" s="70"/>
      <c r="N347" s="75"/>
      <c r="O347" s="73"/>
      <c r="P347" s="74"/>
      <c r="Q347" s="72"/>
      <c r="R347" s="72"/>
      <c r="S347" s="72"/>
      <c r="T347" s="75"/>
      <c r="U347" s="72"/>
      <c r="V347" s="72"/>
      <c r="W347" s="72"/>
      <c r="X347" s="72"/>
      <c r="Y347" s="33"/>
    </row>
    <row r="348" spans="1:25" x14ac:dyDescent="0.25">
      <c r="A348" s="72"/>
      <c r="B348" s="72"/>
      <c r="C348" s="72"/>
      <c r="D348" s="72"/>
      <c r="E348" s="72"/>
      <c r="F348" s="72"/>
      <c r="G348" s="72"/>
      <c r="H348" s="72"/>
      <c r="I348" s="72"/>
      <c r="J348" s="68"/>
      <c r="K348" s="72"/>
      <c r="L348" s="72"/>
      <c r="M348" s="70"/>
      <c r="N348" s="75"/>
      <c r="O348" s="73"/>
      <c r="P348" s="74"/>
      <c r="Q348" s="72"/>
      <c r="R348" s="72"/>
      <c r="S348" s="72"/>
      <c r="T348" s="75"/>
      <c r="U348" s="72"/>
      <c r="V348" s="72"/>
      <c r="W348" s="72"/>
      <c r="X348" s="72"/>
      <c r="Y348" s="33"/>
    </row>
    <row r="349" spans="1:25" x14ac:dyDescent="0.25">
      <c r="A349" s="72"/>
      <c r="B349" s="72"/>
      <c r="C349" s="72"/>
      <c r="D349" s="72"/>
      <c r="E349" s="72"/>
      <c r="F349" s="72"/>
      <c r="G349" s="72"/>
      <c r="H349" s="72"/>
      <c r="I349" s="72"/>
      <c r="J349" s="68"/>
      <c r="K349" s="72"/>
      <c r="L349" s="72"/>
      <c r="M349" s="70"/>
      <c r="N349" s="75"/>
      <c r="O349" s="73"/>
      <c r="P349" s="74"/>
      <c r="Q349" s="72"/>
      <c r="R349" s="72"/>
      <c r="S349" s="72"/>
      <c r="T349" s="75"/>
      <c r="U349" s="72"/>
      <c r="V349" s="72"/>
      <c r="W349" s="72"/>
      <c r="X349" s="72"/>
      <c r="Y349" s="33"/>
    </row>
    <row r="350" spans="1:25" x14ac:dyDescent="0.25">
      <c r="A350" s="72"/>
      <c r="B350" s="72"/>
      <c r="C350" s="72"/>
      <c r="D350" s="72"/>
      <c r="E350" s="72"/>
      <c r="F350" s="72"/>
      <c r="G350" s="72"/>
      <c r="H350" s="72"/>
      <c r="I350" s="72"/>
      <c r="J350" s="68"/>
      <c r="K350" s="72"/>
      <c r="L350" s="72"/>
      <c r="M350" s="70"/>
      <c r="N350" s="75"/>
      <c r="O350" s="73"/>
      <c r="P350" s="74"/>
      <c r="Q350" s="72"/>
      <c r="R350" s="72"/>
      <c r="S350" s="72"/>
      <c r="T350" s="75"/>
      <c r="U350" s="72"/>
      <c r="V350" s="72"/>
      <c r="W350" s="72"/>
      <c r="X350" s="72"/>
      <c r="Y350" s="33"/>
    </row>
    <row r="351" spans="1:25" x14ac:dyDescent="0.25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0"/>
      <c r="N351" s="75"/>
      <c r="O351" s="73"/>
      <c r="P351" s="74"/>
      <c r="Q351" s="72"/>
      <c r="R351" s="72"/>
      <c r="S351" s="72"/>
      <c r="T351" s="75"/>
      <c r="U351" s="72"/>
      <c r="V351" s="72"/>
      <c r="W351" s="72"/>
      <c r="X351" s="72"/>
      <c r="Y351" s="33"/>
    </row>
    <row r="352" spans="1:25" x14ac:dyDescent="0.25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0"/>
      <c r="N352" s="75"/>
      <c r="O352" s="73"/>
      <c r="P352" s="74"/>
      <c r="Q352" s="72"/>
      <c r="R352" s="72"/>
      <c r="S352" s="72"/>
      <c r="T352" s="75"/>
      <c r="U352" s="72"/>
      <c r="V352" s="72"/>
      <c r="W352" s="72"/>
      <c r="X352" s="72"/>
      <c r="Y352" s="33"/>
    </row>
    <row r="353" spans="1:25" x14ac:dyDescent="0.25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0"/>
      <c r="N353" s="75"/>
      <c r="O353" s="73"/>
      <c r="P353" s="74"/>
      <c r="Q353" s="72"/>
      <c r="R353" s="72"/>
      <c r="S353" s="72"/>
      <c r="T353" s="75"/>
      <c r="U353" s="72"/>
      <c r="V353" s="72"/>
      <c r="W353" s="72"/>
      <c r="X353" s="72"/>
      <c r="Y353" s="33"/>
    </row>
    <row r="354" spans="1:25" x14ac:dyDescent="0.25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0"/>
      <c r="N354" s="75"/>
      <c r="O354" s="73"/>
      <c r="P354" s="74"/>
      <c r="Q354" s="72"/>
      <c r="R354" s="72"/>
      <c r="S354" s="72"/>
      <c r="T354" s="75"/>
      <c r="U354" s="72"/>
      <c r="V354" s="72"/>
      <c r="W354" s="72"/>
      <c r="X354" s="72"/>
      <c r="Y354" s="33"/>
    </row>
    <row r="355" spans="1:25" x14ac:dyDescent="0.25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0"/>
      <c r="N355" s="75"/>
      <c r="O355" s="73"/>
      <c r="P355" s="74"/>
      <c r="Q355" s="72"/>
      <c r="R355" s="72"/>
      <c r="S355" s="72"/>
      <c r="T355" s="75"/>
      <c r="U355" s="72"/>
      <c r="V355" s="72"/>
      <c r="W355" s="72"/>
      <c r="X355" s="72"/>
      <c r="Y355" s="33"/>
    </row>
    <row r="356" spans="1:25" x14ac:dyDescent="0.25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0"/>
      <c r="N356" s="75"/>
      <c r="O356" s="73"/>
      <c r="P356" s="74"/>
      <c r="Q356" s="72"/>
      <c r="R356" s="72"/>
      <c r="S356" s="72"/>
      <c r="T356" s="75"/>
      <c r="U356" s="72"/>
      <c r="V356" s="72"/>
      <c r="W356" s="72"/>
      <c r="X356" s="72"/>
      <c r="Y356" s="33"/>
    </row>
    <row r="357" spans="1:25" x14ac:dyDescent="0.25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0"/>
      <c r="N357" s="75"/>
      <c r="O357" s="73"/>
      <c r="P357" s="74"/>
      <c r="Q357" s="72"/>
      <c r="R357" s="72"/>
      <c r="S357" s="72"/>
      <c r="T357" s="75"/>
      <c r="U357" s="72"/>
      <c r="V357" s="72"/>
      <c r="W357" s="72"/>
      <c r="X357" s="72"/>
      <c r="Y357" s="33"/>
    </row>
    <row r="358" spans="1:25" x14ac:dyDescent="0.25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0"/>
      <c r="N358" s="75"/>
      <c r="O358" s="73"/>
      <c r="P358" s="74"/>
      <c r="Q358" s="72"/>
      <c r="R358" s="72"/>
      <c r="S358" s="72"/>
      <c r="T358" s="75"/>
      <c r="U358" s="72"/>
      <c r="V358" s="72"/>
      <c r="W358" s="72"/>
      <c r="X358" s="72"/>
      <c r="Y358" s="33"/>
    </row>
    <row r="359" spans="1:25" x14ac:dyDescent="0.25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0"/>
      <c r="N359" s="75"/>
      <c r="O359" s="73"/>
      <c r="P359" s="74"/>
      <c r="Q359" s="72"/>
      <c r="R359" s="72"/>
      <c r="S359" s="72"/>
      <c r="T359" s="75"/>
      <c r="U359" s="72"/>
      <c r="V359" s="72"/>
      <c r="W359" s="72"/>
      <c r="X359" s="72"/>
      <c r="Y359" s="33"/>
    </row>
    <row r="360" spans="1:25" x14ac:dyDescent="0.25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0"/>
      <c r="N360" s="75"/>
      <c r="O360" s="73"/>
      <c r="P360" s="74"/>
      <c r="Q360" s="72"/>
      <c r="R360" s="72"/>
      <c r="S360" s="72"/>
      <c r="T360" s="75"/>
      <c r="U360" s="72"/>
      <c r="V360" s="72"/>
      <c r="W360" s="72"/>
      <c r="X360" s="72"/>
      <c r="Y360" s="33"/>
    </row>
    <row r="361" spans="1:25" x14ac:dyDescent="0.25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0"/>
      <c r="N361" s="75"/>
      <c r="O361" s="73"/>
      <c r="P361" s="74"/>
      <c r="Q361" s="72"/>
      <c r="R361" s="72"/>
      <c r="S361" s="72"/>
      <c r="T361" s="75"/>
      <c r="U361" s="72"/>
      <c r="V361" s="72"/>
      <c r="W361" s="72"/>
      <c r="X361" s="72"/>
      <c r="Y361" s="33"/>
    </row>
    <row r="362" spans="1:25" x14ac:dyDescent="0.25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0"/>
      <c r="N362" s="75"/>
      <c r="O362" s="73"/>
      <c r="P362" s="74"/>
      <c r="Q362" s="72"/>
      <c r="R362" s="72"/>
      <c r="S362" s="72"/>
      <c r="T362" s="75"/>
      <c r="U362" s="72"/>
      <c r="V362" s="72"/>
      <c r="W362" s="72"/>
      <c r="X362" s="72"/>
      <c r="Y362" s="33"/>
    </row>
    <row r="363" spans="1:25" x14ac:dyDescent="0.25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0"/>
      <c r="N363" s="75"/>
      <c r="O363" s="73"/>
      <c r="P363" s="74"/>
      <c r="Q363" s="72"/>
      <c r="R363" s="72"/>
      <c r="S363" s="72"/>
      <c r="T363" s="75"/>
      <c r="U363" s="72"/>
      <c r="V363" s="72"/>
      <c r="W363" s="72"/>
      <c r="X363" s="72"/>
      <c r="Y363" s="33"/>
    </row>
    <row r="364" spans="1:25" x14ac:dyDescent="0.25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0"/>
      <c r="N364" s="75"/>
      <c r="O364" s="73"/>
      <c r="P364" s="74"/>
      <c r="Q364" s="72"/>
      <c r="R364" s="72"/>
      <c r="S364" s="72"/>
      <c r="T364" s="75"/>
      <c r="U364" s="72"/>
      <c r="V364" s="72"/>
      <c r="W364" s="72"/>
      <c r="X364" s="72"/>
      <c r="Y364" s="33"/>
    </row>
    <row r="365" spans="1:25" x14ac:dyDescent="0.25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0"/>
      <c r="N365" s="75"/>
      <c r="O365" s="73"/>
      <c r="P365" s="74"/>
      <c r="Q365" s="72"/>
      <c r="R365" s="72"/>
      <c r="S365" s="72"/>
      <c r="T365" s="75"/>
      <c r="U365" s="72"/>
      <c r="V365" s="72"/>
      <c r="W365" s="72"/>
      <c r="X365" s="72"/>
      <c r="Y365" s="33"/>
    </row>
    <row r="366" spans="1:25" x14ac:dyDescent="0.25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0"/>
      <c r="N366" s="75"/>
      <c r="O366" s="73"/>
      <c r="P366" s="74"/>
      <c r="Q366" s="72"/>
      <c r="R366" s="72"/>
      <c r="S366" s="72"/>
      <c r="T366" s="75"/>
      <c r="U366" s="72"/>
      <c r="V366" s="72"/>
      <c r="W366" s="72"/>
      <c r="X366" s="72"/>
      <c r="Y366" s="33"/>
    </row>
    <row r="367" spans="1:25" x14ac:dyDescent="0.25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0"/>
      <c r="N367" s="75"/>
      <c r="O367" s="73"/>
      <c r="P367" s="74"/>
      <c r="Q367" s="72"/>
      <c r="R367" s="72"/>
      <c r="S367" s="72"/>
      <c r="T367" s="75"/>
      <c r="U367" s="72"/>
      <c r="V367" s="72"/>
      <c r="W367" s="72"/>
      <c r="X367" s="72"/>
      <c r="Y367" s="33"/>
    </row>
    <row r="368" spans="1:25" x14ac:dyDescent="0.25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0"/>
      <c r="N368" s="75"/>
      <c r="O368" s="73"/>
      <c r="P368" s="74"/>
      <c r="Q368" s="72"/>
      <c r="R368" s="72"/>
      <c r="S368" s="72"/>
      <c r="T368" s="75"/>
      <c r="U368" s="72"/>
      <c r="V368" s="72"/>
      <c r="W368" s="72"/>
      <c r="X368" s="72"/>
      <c r="Y368" s="33"/>
    </row>
    <row r="369" spans="1:25" x14ac:dyDescent="0.25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0"/>
      <c r="N369" s="75"/>
      <c r="O369" s="73"/>
      <c r="P369" s="74"/>
      <c r="Q369" s="72"/>
      <c r="R369" s="72"/>
      <c r="S369" s="72"/>
      <c r="T369" s="75"/>
      <c r="U369" s="72"/>
      <c r="V369" s="72"/>
      <c r="W369" s="72"/>
      <c r="X369" s="72"/>
      <c r="Y369" s="33"/>
    </row>
    <row r="370" spans="1:25" x14ac:dyDescent="0.25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0"/>
      <c r="N370" s="75"/>
      <c r="O370" s="73"/>
      <c r="P370" s="74"/>
      <c r="Q370" s="72"/>
      <c r="R370" s="72"/>
      <c r="S370" s="72"/>
      <c r="T370" s="75"/>
      <c r="U370" s="72"/>
      <c r="V370" s="72"/>
      <c r="W370" s="72"/>
      <c r="X370" s="72"/>
      <c r="Y370" s="33"/>
    </row>
    <row r="371" spans="1:25" x14ac:dyDescent="0.25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0"/>
      <c r="N371" s="75"/>
      <c r="O371" s="73"/>
      <c r="P371" s="74"/>
      <c r="Q371" s="72"/>
      <c r="R371" s="72"/>
      <c r="S371" s="72"/>
      <c r="T371" s="75"/>
      <c r="U371" s="72"/>
      <c r="V371" s="72"/>
      <c r="W371" s="72"/>
      <c r="X371" s="72"/>
      <c r="Y371" s="33"/>
    </row>
    <row r="372" spans="1:25" x14ac:dyDescent="0.25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0"/>
      <c r="N372" s="75"/>
      <c r="O372" s="73"/>
      <c r="P372" s="74"/>
      <c r="Q372" s="72"/>
      <c r="R372" s="72"/>
      <c r="S372" s="72"/>
      <c r="T372" s="75"/>
      <c r="U372" s="72"/>
      <c r="V372" s="72"/>
      <c r="W372" s="72"/>
      <c r="X372" s="72"/>
      <c r="Y372" s="33"/>
    </row>
    <row r="373" spans="1:25" x14ac:dyDescent="0.25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0"/>
      <c r="N373" s="75"/>
      <c r="O373" s="73"/>
      <c r="P373" s="74"/>
      <c r="Q373" s="72"/>
      <c r="R373" s="72"/>
      <c r="S373" s="72"/>
      <c r="T373" s="75"/>
      <c r="U373" s="72"/>
      <c r="V373" s="72"/>
      <c r="W373" s="72"/>
      <c r="X373" s="72"/>
      <c r="Y373" s="33"/>
    </row>
    <row r="374" spans="1:25" x14ac:dyDescent="0.25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0"/>
      <c r="N374" s="75"/>
      <c r="O374" s="73"/>
      <c r="P374" s="74"/>
      <c r="Q374" s="72"/>
      <c r="R374" s="72"/>
      <c r="S374" s="72"/>
      <c r="T374" s="75"/>
      <c r="U374" s="72"/>
      <c r="V374" s="72"/>
      <c r="W374" s="72"/>
      <c r="X374" s="72"/>
      <c r="Y374" s="33"/>
    </row>
    <row r="375" spans="1:25" x14ac:dyDescent="0.25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0"/>
      <c r="N375" s="75"/>
      <c r="O375" s="73"/>
      <c r="P375" s="74"/>
      <c r="Q375" s="72"/>
      <c r="R375" s="72"/>
      <c r="S375" s="72"/>
      <c r="T375" s="75"/>
      <c r="U375" s="72"/>
      <c r="V375" s="72"/>
      <c r="W375" s="72"/>
      <c r="X375" s="72"/>
      <c r="Y375" s="33"/>
    </row>
    <row r="376" spans="1:25" x14ac:dyDescent="0.25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0"/>
      <c r="N376" s="75"/>
      <c r="O376" s="73"/>
      <c r="P376" s="74"/>
      <c r="Q376" s="72"/>
      <c r="R376" s="72"/>
      <c r="S376" s="72"/>
      <c r="T376" s="75"/>
      <c r="U376" s="72"/>
      <c r="V376" s="72"/>
      <c r="W376" s="72"/>
      <c r="X376" s="72"/>
      <c r="Y376" s="33"/>
    </row>
    <row r="377" spans="1:25" x14ac:dyDescent="0.25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0"/>
      <c r="N377" s="75"/>
      <c r="O377" s="73"/>
      <c r="P377" s="74"/>
      <c r="Q377" s="72"/>
      <c r="R377" s="72"/>
      <c r="S377" s="72"/>
      <c r="T377" s="75"/>
      <c r="U377" s="72"/>
      <c r="V377" s="72"/>
      <c r="W377" s="72"/>
      <c r="X377" s="72"/>
      <c r="Y377" s="33"/>
    </row>
    <row r="378" spans="1:25" x14ac:dyDescent="0.25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0"/>
      <c r="N378" s="75"/>
      <c r="O378" s="73"/>
      <c r="P378" s="74"/>
      <c r="Q378" s="72"/>
      <c r="R378" s="72"/>
      <c r="S378" s="72"/>
      <c r="T378" s="75"/>
      <c r="U378" s="72"/>
      <c r="V378" s="72"/>
      <c r="W378" s="72"/>
      <c r="X378" s="72"/>
      <c r="Y378" s="33"/>
    </row>
    <row r="379" spans="1:25" x14ac:dyDescent="0.25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0"/>
      <c r="N379" s="75"/>
      <c r="O379" s="73"/>
      <c r="P379" s="74"/>
      <c r="Q379" s="72"/>
      <c r="R379" s="72"/>
      <c r="S379" s="72"/>
      <c r="T379" s="75"/>
      <c r="U379" s="72"/>
      <c r="V379" s="72"/>
      <c r="W379" s="72"/>
      <c r="X379" s="72"/>
      <c r="Y379" s="33"/>
    </row>
    <row r="380" spans="1:25" x14ac:dyDescent="0.25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0"/>
      <c r="N380" s="75"/>
      <c r="O380" s="73"/>
      <c r="P380" s="74"/>
      <c r="Q380" s="72"/>
      <c r="R380" s="72"/>
      <c r="S380" s="72"/>
      <c r="T380" s="75"/>
      <c r="U380" s="72"/>
      <c r="V380" s="72"/>
      <c r="W380" s="72"/>
      <c r="X380" s="72"/>
      <c r="Y380" s="33"/>
    </row>
    <row r="381" spans="1:25" x14ac:dyDescent="0.25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0"/>
      <c r="N381" s="75"/>
      <c r="O381" s="73"/>
      <c r="P381" s="74"/>
      <c r="Q381" s="72"/>
      <c r="R381" s="72"/>
      <c r="S381" s="72"/>
      <c r="T381" s="75"/>
      <c r="U381" s="72"/>
      <c r="V381" s="72"/>
      <c r="W381" s="72"/>
      <c r="X381" s="72"/>
      <c r="Y381" s="33"/>
    </row>
    <row r="382" spans="1:25" x14ac:dyDescent="0.25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0"/>
      <c r="N382" s="75"/>
      <c r="O382" s="73"/>
      <c r="P382" s="74"/>
      <c r="Q382" s="72"/>
      <c r="R382" s="72"/>
      <c r="S382" s="72"/>
      <c r="T382" s="75"/>
      <c r="U382" s="72"/>
      <c r="V382" s="72"/>
      <c r="W382" s="72"/>
      <c r="X382" s="72"/>
      <c r="Y382" s="33"/>
    </row>
    <row r="383" spans="1:25" x14ac:dyDescent="0.25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0"/>
      <c r="N383" s="75"/>
      <c r="O383" s="73"/>
      <c r="P383" s="74"/>
      <c r="Q383" s="72"/>
      <c r="R383" s="72"/>
      <c r="S383" s="72"/>
      <c r="T383" s="75"/>
      <c r="U383" s="72"/>
      <c r="V383" s="72"/>
      <c r="W383" s="72"/>
      <c r="X383" s="72"/>
      <c r="Y383" s="33"/>
    </row>
    <row r="384" spans="1:25" x14ac:dyDescent="0.25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0"/>
      <c r="N384" s="75"/>
      <c r="O384" s="73"/>
      <c r="P384" s="74"/>
      <c r="Q384" s="72"/>
      <c r="R384" s="72"/>
      <c r="S384" s="72"/>
      <c r="T384" s="75"/>
      <c r="U384" s="72"/>
      <c r="V384" s="72"/>
      <c r="W384" s="72"/>
      <c r="X384" s="72"/>
      <c r="Y384" s="33"/>
    </row>
    <row r="385" spans="1:25" x14ac:dyDescent="0.25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0"/>
      <c r="N385" s="75"/>
      <c r="O385" s="73"/>
      <c r="P385" s="74"/>
      <c r="Q385" s="72"/>
      <c r="R385" s="72"/>
      <c r="S385" s="72"/>
      <c r="T385" s="75"/>
      <c r="U385" s="72"/>
      <c r="V385" s="72"/>
      <c r="W385" s="72"/>
      <c r="X385" s="72"/>
      <c r="Y385" s="33"/>
    </row>
    <row r="386" spans="1:25" x14ac:dyDescent="0.25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0"/>
      <c r="N386" s="75"/>
      <c r="O386" s="73"/>
      <c r="P386" s="74"/>
      <c r="Q386" s="72"/>
      <c r="R386" s="72"/>
      <c r="S386" s="72"/>
      <c r="T386" s="75"/>
      <c r="U386" s="72"/>
      <c r="V386" s="72"/>
      <c r="W386" s="72"/>
      <c r="X386" s="72"/>
      <c r="Y386" s="33"/>
    </row>
    <row r="387" spans="1:25" x14ac:dyDescent="0.25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0"/>
      <c r="N387" s="75"/>
      <c r="O387" s="73"/>
      <c r="P387" s="74"/>
      <c r="Q387" s="72"/>
      <c r="R387" s="72"/>
      <c r="S387" s="72"/>
      <c r="T387" s="75"/>
      <c r="U387" s="72"/>
      <c r="V387" s="72"/>
      <c r="W387" s="72"/>
      <c r="X387" s="72"/>
      <c r="Y387" s="33"/>
    </row>
    <row r="388" spans="1:25" x14ac:dyDescent="0.25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0"/>
      <c r="N388" s="75"/>
      <c r="O388" s="73"/>
      <c r="P388" s="74"/>
      <c r="Q388" s="72"/>
      <c r="R388" s="72"/>
      <c r="S388" s="72"/>
      <c r="T388" s="75"/>
      <c r="U388" s="72"/>
      <c r="V388" s="72"/>
      <c r="W388" s="72"/>
      <c r="X388" s="72"/>
      <c r="Y388" s="33"/>
    </row>
    <row r="389" spans="1:25" x14ac:dyDescent="0.25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0"/>
      <c r="N389" s="75"/>
      <c r="O389" s="73"/>
      <c r="P389" s="74"/>
      <c r="Q389" s="72"/>
      <c r="R389" s="72"/>
      <c r="S389" s="72"/>
      <c r="T389" s="75"/>
      <c r="U389" s="72"/>
      <c r="V389" s="72"/>
      <c r="W389" s="72"/>
      <c r="X389" s="72"/>
      <c r="Y389" s="33"/>
    </row>
    <row r="390" spans="1:25" x14ac:dyDescent="0.25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0"/>
      <c r="N390" s="75"/>
      <c r="O390" s="73"/>
      <c r="P390" s="74"/>
      <c r="Q390" s="72"/>
      <c r="R390" s="72"/>
      <c r="S390" s="72"/>
      <c r="T390" s="75"/>
      <c r="U390" s="72"/>
      <c r="V390" s="72"/>
      <c r="W390" s="72"/>
      <c r="X390" s="72"/>
      <c r="Y390" s="33"/>
    </row>
    <row r="391" spans="1:25" x14ac:dyDescent="0.25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0"/>
      <c r="N391" s="75"/>
      <c r="O391" s="73"/>
      <c r="P391" s="74"/>
      <c r="Q391" s="72"/>
      <c r="R391" s="72"/>
      <c r="S391" s="72"/>
      <c r="T391" s="75"/>
      <c r="U391" s="72"/>
      <c r="V391" s="72"/>
      <c r="W391" s="72"/>
      <c r="X391" s="72"/>
      <c r="Y391" s="33"/>
    </row>
    <row r="392" spans="1:25" x14ac:dyDescent="0.25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0"/>
      <c r="N392" s="75"/>
      <c r="O392" s="73"/>
      <c r="P392" s="74"/>
      <c r="Q392" s="72"/>
      <c r="R392" s="72"/>
      <c r="S392" s="72"/>
      <c r="T392" s="75"/>
      <c r="U392" s="72"/>
      <c r="V392" s="72"/>
      <c r="W392" s="72"/>
      <c r="X392" s="72"/>
      <c r="Y392" s="33"/>
    </row>
    <row r="393" spans="1:25" x14ac:dyDescent="0.25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0"/>
      <c r="N393" s="75"/>
      <c r="O393" s="73"/>
      <c r="P393" s="74"/>
      <c r="Q393" s="72"/>
      <c r="R393" s="72"/>
      <c r="S393" s="72"/>
      <c r="T393" s="75"/>
      <c r="U393" s="72"/>
      <c r="V393" s="72"/>
      <c r="W393" s="72"/>
      <c r="X393" s="72"/>
      <c r="Y393" s="33"/>
    </row>
    <row r="394" spans="1:25" x14ac:dyDescent="0.25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0"/>
      <c r="N394" s="75"/>
      <c r="O394" s="73"/>
      <c r="P394" s="74"/>
      <c r="Q394" s="72"/>
      <c r="R394" s="72"/>
      <c r="S394" s="72"/>
      <c r="T394" s="75"/>
      <c r="U394" s="72"/>
      <c r="V394" s="72"/>
      <c r="W394" s="72"/>
      <c r="X394" s="72"/>
      <c r="Y394" s="33"/>
    </row>
    <row r="395" spans="1:25" x14ac:dyDescent="0.25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0"/>
      <c r="N395" s="75"/>
      <c r="O395" s="73"/>
      <c r="P395" s="74"/>
      <c r="Q395" s="72"/>
      <c r="R395" s="72"/>
      <c r="S395" s="72"/>
      <c r="T395" s="75"/>
      <c r="U395" s="72"/>
      <c r="V395" s="72"/>
      <c r="W395" s="72"/>
      <c r="X395" s="72"/>
      <c r="Y395" s="33"/>
    </row>
    <row r="396" spans="1:25" x14ac:dyDescent="0.25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0"/>
      <c r="N396" s="75"/>
      <c r="O396" s="73"/>
      <c r="P396" s="74"/>
      <c r="Q396" s="72"/>
      <c r="R396" s="72"/>
      <c r="S396" s="72"/>
      <c r="T396" s="75"/>
      <c r="U396" s="72"/>
      <c r="V396" s="72"/>
      <c r="W396" s="72"/>
      <c r="X396" s="72"/>
      <c r="Y396" s="33"/>
    </row>
    <row r="397" spans="1:25" x14ac:dyDescent="0.25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0"/>
      <c r="N397" s="75"/>
      <c r="O397" s="73"/>
      <c r="P397" s="74"/>
      <c r="Q397" s="72"/>
      <c r="R397" s="72"/>
      <c r="S397" s="72"/>
      <c r="T397" s="75"/>
      <c r="U397" s="72"/>
      <c r="V397" s="72"/>
      <c r="W397" s="72"/>
      <c r="X397" s="72"/>
      <c r="Y397" s="33"/>
    </row>
    <row r="398" spans="1:25" x14ac:dyDescent="0.25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0"/>
      <c r="N398" s="75"/>
      <c r="O398" s="73"/>
      <c r="P398" s="74"/>
      <c r="Q398" s="72"/>
      <c r="R398" s="72"/>
      <c r="S398" s="72"/>
      <c r="T398" s="75"/>
      <c r="U398" s="72"/>
      <c r="V398" s="72"/>
      <c r="W398" s="72"/>
      <c r="X398" s="72"/>
      <c r="Y398" s="33"/>
    </row>
    <row r="399" spans="1:25" x14ac:dyDescent="0.25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0"/>
      <c r="N399" s="75"/>
      <c r="O399" s="73"/>
      <c r="P399" s="74"/>
      <c r="Q399" s="72"/>
      <c r="R399" s="72"/>
      <c r="S399" s="72"/>
      <c r="T399" s="75"/>
      <c r="U399" s="72"/>
      <c r="V399" s="72"/>
      <c r="W399" s="72"/>
      <c r="X399" s="72"/>
      <c r="Y399" s="33"/>
    </row>
    <row r="400" spans="1:25" x14ac:dyDescent="0.25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0"/>
      <c r="N400" s="75"/>
      <c r="O400" s="73"/>
      <c r="P400" s="74"/>
      <c r="Q400" s="72"/>
      <c r="R400" s="72"/>
      <c r="S400" s="72"/>
      <c r="T400" s="75"/>
      <c r="U400" s="72"/>
      <c r="V400" s="72"/>
      <c r="W400" s="72"/>
      <c r="X400" s="72"/>
      <c r="Y400" s="33"/>
    </row>
    <row r="401" spans="1:25" x14ac:dyDescent="0.25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0"/>
      <c r="N401" s="75"/>
      <c r="O401" s="73"/>
      <c r="P401" s="74"/>
      <c r="Q401" s="72"/>
      <c r="R401" s="72"/>
      <c r="S401" s="72"/>
      <c r="T401" s="75"/>
      <c r="U401" s="72"/>
      <c r="V401" s="72"/>
      <c r="W401" s="72"/>
      <c r="X401" s="72"/>
      <c r="Y401" s="33"/>
    </row>
    <row r="402" spans="1:25" x14ac:dyDescent="0.25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0"/>
      <c r="N402" s="75"/>
      <c r="O402" s="73"/>
      <c r="P402" s="74"/>
      <c r="Q402" s="72"/>
      <c r="R402" s="72"/>
      <c r="S402" s="72"/>
      <c r="T402" s="75"/>
      <c r="U402" s="72"/>
      <c r="V402" s="72"/>
      <c r="W402" s="72"/>
      <c r="X402" s="72"/>
      <c r="Y402" s="33"/>
    </row>
    <row r="403" spans="1:25" x14ac:dyDescent="0.25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0"/>
      <c r="N403" s="75"/>
      <c r="O403" s="73"/>
      <c r="P403" s="74"/>
      <c r="Q403" s="72"/>
      <c r="R403" s="72"/>
      <c r="S403" s="72"/>
      <c r="T403" s="75"/>
      <c r="U403" s="72"/>
      <c r="V403" s="72"/>
      <c r="W403" s="72"/>
      <c r="X403" s="72"/>
      <c r="Y403" s="33"/>
    </row>
    <row r="404" spans="1:25" x14ac:dyDescent="0.25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0"/>
      <c r="N404" s="75"/>
      <c r="O404" s="73"/>
      <c r="P404" s="74"/>
      <c r="Q404" s="72"/>
      <c r="R404" s="72"/>
      <c r="S404" s="72"/>
      <c r="T404" s="75"/>
      <c r="U404" s="72"/>
      <c r="V404" s="72"/>
      <c r="W404" s="72"/>
      <c r="X404" s="72"/>
      <c r="Y404" s="33"/>
    </row>
    <row r="405" spans="1:25" x14ac:dyDescent="0.25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0"/>
      <c r="N405" s="75"/>
      <c r="O405" s="73"/>
      <c r="P405" s="74"/>
      <c r="Q405" s="72"/>
      <c r="R405" s="72"/>
      <c r="S405" s="72"/>
      <c r="T405" s="75"/>
      <c r="U405" s="72"/>
      <c r="V405" s="72"/>
      <c r="W405" s="72"/>
      <c r="X405" s="72"/>
      <c r="Y405" s="33"/>
    </row>
    <row r="406" spans="1:25" x14ac:dyDescent="0.25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0"/>
      <c r="N406" s="75"/>
      <c r="O406" s="73"/>
      <c r="P406" s="74"/>
      <c r="Q406" s="72"/>
      <c r="R406" s="72"/>
      <c r="S406" s="72"/>
      <c r="T406" s="75"/>
      <c r="U406" s="72"/>
      <c r="V406" s="72"/>
      <c r="W406" s="72"/>
      <c r="X406" s="72"/>
      <c r="Y406" s="33"/>
    </row>
    <row r="407" spans="1:25" x14ac:dyDescent="0.25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0"/>
      <c r="N407" s="75"/>
      <c r="O407" s="73"/>
      <c r="P407" s="74"/>
      <c r="Q407" s="72"/>
      <c r="R407" s="72"/>
      <c r="S407" s="72"/>
      <c r="T407" s="75"/>
      <c r="U407" s="72"/>
      <c r="V407" s="72"/>
      <c r="W407" s="72"/>
      <c r="X407" s="72"/>
      <c r="Y407" s="33"/>
    </row>
    <row r="408" spans="1:25" x14ac:dyDescent="0.25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0"/>
      <c r="N408" s="75"/>
      <c r="O408" s="73"/>
      <c r="P408" s="74"/>
      <c r="Q408" s="72"/>
      <c r="R408" s="72"/>
      <c r="S408" s="72"/>
      <c r="T408" s="75"/>
      <c r="U408" s="72"/>
      <c r="V408" s="72"/>
      <c r="W408" s="72"/>
      <c r="X408" s="72"/>
      <c r="Y408" s="33"/>
    </row>
    <row r="409" spans="1:25" x14ac:dyDescent="0.25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0"/>
      <c r="N409" s="75"/>
      <c r="O409" s="73"/>
      <c r="P409" s="74"/>
      <c r="Q409" s="72"/>
      <c r="R409" s="72"/>
      <c r="S409" s="72"/>
      <c r="T409" s="75"/>
      <c r="U409" s="72"/>
      <c r="V409" s="72"/>
      <c r="W409" s="72"/>
      <c r="X409" s="72"/>
      <c r="Y409" s="33"/>
    </row>
    <row r="410" spans="1:25" x14ac:dyDescent="0.25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0"/>
      <c r="N410" s="75"/>
      <c r="O410" s="73"/>
      <c r="P410" s="74"/>
      <c r="Q410" s="72"/>
      <c r="R410" s="72"/>
      <c r="S410" s="72"/>
      <c r="T410" s="75"/>
      <c r="U410" s="72"/>
      <c r="V410" s="72"/>
      <c r="W410" s="72"/>
      <c r="X410" s="72"/>
      <c r="Y410" s="33"/>
    </row>
    <row r="411" spans="1:25" x14ac:dyDescent="0.25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0"/>
      <c r="N411" s="75"/>
      <c r="O411" s="73"/>
      <c r="P411" s="74"/>
      <c r="Q411" s="72"/>
      <c r="R411" s="72"/>
      <c r="S411" s="72"/>
      <c r="T411" s="75"/>
      <c r="U411" s="72"/>
      <c r="V411" s="72"/>
      <c r="W411" s="72"/>
      <c r="X411" s="72"/>
      <c r="Y411" s="33"/>
    </row>
    <row r="412" spans="1:25" x14ac:dyDescent="0.25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0"/>
      <c r="N412" s="75"/>
      <c r="O412" s="73"/>
      <c r="P412" s="74"/>
      <c r="Q412" s="72"/>
      <c r="R412" s="72"/>
      <c r="S412" s="72"/>
      <c r="T412" s="75"/>
      <c r="U412" s="72"/>
      <c r="V412" s="72"/>
      <c r="W412" s="72"/>
      <c r="X412" s="72"/>
      <c r="Y412" s="33"/>
    </row>
    <row r="413" spans="1:25" x14ac:dyDescent="0.25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0"/>
      <c r="N413" s="75"/>
      <c r="O413" s="73"/>
      <c r="P413" s="74"/>
      <c r="Q413" s="72"/>
      <c r="R413" s="72"/>
      <c r="S413" s="72"/>
      <c r="T413" s="75"/>
      <c r="U413" s="72"/>
      <c r="V413" s="72"/>
      <c r="W413" s="72"/>
      <c r="X413" s="72"/>
      <c r="Y413" s="33"/>
    </row>
    <row r="414" spans="1:25" x14ac:dyDescent="0.25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0"/>
      <c r="N414" s="75"/>
      <c r="O414" s="73"/>
      <c r="P414" s="74"/>
      <c r="Q414" s="72"/>
      <c r="R414" s="72"/>
      <c r="S414" s="72"/>
      <c r="T414" s="75"/>
      <c r="U414" s="72"/>
      <c r="V414" s="72"/>
      <c r="W414" s="72"/>
      <c r="X414" s="72"/>
      <c r="Y414" s="33"/>
    </row>
    <row r="415" spans="1:25" x14ac:dyDescent="0.25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0"/>
      <c r="N415" s="75"/>
      <c r="O415" s="73"/>
      <c r="P415" s="74"/>
      <c r="Q415" s="72"/>
      <c r="R415" s="72"/>
      <c r="S415" s="72"/>
      <c r="T415" s="75"/>
      <c r="U415" s="72"/>
      <c r="V415" s="72"/>
      <c r="W415" s="72"/>
      <c r="X415" s="72"/>
      <c r="Y415" s="33"/>
    </row>
    <row r="416" spans="1:25" x14ac:dyDescent="0.25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0"/>
      <c r="N416" s="75"/>
      <c r="O416" s="73"/>
      <c r="P416" s="74"/>
      <c r="Q416" s="72"/>
      <c r="R416" s="72"/>
      <c r="S416" s="72"/>
      <c r="T416" s="75"/>
      <c r="U416" s="72"/>
      <c r="V416" s="72"/>
      <c r="W416" s="72"/>
      <c r="X416" s="72"/>
      <c r="Y416" s="33"/>
    </row>
    <row r="417" spans="1:25" x14ac:dyDescent="0.25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0"/>
      <c r="N417" s="75"/>
      <c r="O417" s="73"/>
      <c r="P417" s="74"/>
      <c r="Q417" s="72"/>
      <c r="R417" s="72"/>
      <c r="S417" s="72"/>
      <c r="T417" s="75"/>
      <c r="U417" s="72"/>
      <c r="V417" s="72"/>
      <c r="W417" s="72"/>
      <c r="X417" s="72"/>
      <c r="Y417" s="33"/>
    </row>
    <row r="418" spans="1:25" x14ac:dyDescent="0.25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0"/>
      <c r="N418" s="75"/>
      <c r="O418" s="73"/>
      <c r="P418" s="74"/>
      <c r="Q418" s="72"/>
      <c r="R418" s="72"/>
      <c r="S418" s="72"/>
      <c r="T418" s="75"/>
      <c r="U418" s="72"/>
      <c r="V418" s="72"/>
      <c r="W418" s="72"/>
      <c r="X418" s="72"/>
      <c r="Y418" s="33"/>
    </row>
    <row r="419" spans="1:25" x14ac:dyDescent="0.25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0"/>
      <c r="N419" s="75"/>
      <c r="O419" s="73"/>
      <c r="P419" s="74"/>
      <c r="Q419" s="72"/>
      <c r="R419" s="72"/>
      <c r="S419" s="72"/>
      <c r="T419" s="75"/>
      <c r="U419" s="72"/>
      <c r="V419" s="72"/>
      <c r="W419" s="72"/>
      <c r="X419" s="72"/>
      <c r="Y419" s="33"/>
    </row>
    <row r="420" spans="1:25" x14ac:dyDescent="0.25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0"/>
      <c r="N420" s="75"/>
      <c r="O420" s="73"/>
      <c r="P420" s="74"/>
      <c r="Q420" s="72"/>
      <c r="R420" s="72"/>
      <c r="S420" s="72"/>
      <c r="T420" s="75"/>
      <c r="U420" s="72"/>
      <c r="V420" s="72"/>
      <c r="W420" s="72"/>
      <c r="X420" s="72"/>
      <c r="Y420" s="33"/>
    </row>
    <row r="421" spans="1:25" x14ac:dyDescent="0.25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0"/>
      <c r="N421" s="75"/>
      <c r="O421" s="73"/>
      <c r="P421" s="74"/>
      <c r="Q421" s="72"/>
      <c r="R421" s="72"/>
      <c r="S421" s="72"/>
      <c r="T421" s="75"/>
      <c r="U421" s="72"/>
      <c r="V421" s="72"/>
      <c r="W421" s="72"/>
      <c r="X421" s="72"/>
      <c r="Y421" s="33"/>
    </row>
    <row r="422" spans="1:25" x14ac:dyDescent="0.25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0"/>
      <c r="N422" s="75"/>
      <c r="O422" s="73"/>
      <c r="P422" s="74"/>
      <c r="Q422" s="72"/>
      <c r="R422" s="72"/>
      <c r="S422" s="72"/>
      <c r="T422" s="75"/>
      <c r="U422" s="72"/>
      <c r="V422" s="72"/>
      <c r="W422" s="72"/>
      <c r="X422" s="72"/>
      <c r="Y422" s="33"/>
    </row>
    <row r="423" spans="1:25" x14ac:dyDescent="0.25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0"/>
      <c r="N423" s="75"/>
      <c r="O423" s="73"/>
      <c r="P423" s="74"/>
      <c r="Q423" s="72"/>
      <c r="R423" s="72"/>
      <c r="S423" s="72"/>
      <c r="T423" s="75"/>
      <c r="U423" s="72"/>
      <c r="V423" s="72"/>
      <c r="W423" s="72"/>
      <c r="X423" s="72"/>
      <c r="Y423" s="33"/>
    </row>
    <row r="424" spans="1:25" x14ac:dyDescent="0.25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0"/>
      <c r="N424" s="75"/>
      <c r="O424" s="73"/>
      <c r="P424" s="74"/>
      <c r="Q424" s="72"/>
      <c r="R424" s="72"/>
      <c r="S424" s="72"/>
      <c r="T424" s="75"/>
      <c r="U424" s="72"/>
      <c r="V424" s="72"/>
      <c r="W424" s="72"/>
      <c r="X424" s="72"/>
      <c r="Y424" s="33"/>
    </row>
    <row r="425" spans="1:25" x14ac:dyDescent="0.25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0"/>
      <c r="N425" s="75"/>
      <c r="O425" s="73"/>
      <c r="P425" s="74"/>
      <c r="Q425" s="72"/>
      <c r="R425" s="72"/>
      <c r="S425" s="72"/>
      <c r="T425" s="75"/>
      <c r="U425" s="72"/>
      <c r="V425" s="72"/>
      <c r="W425" s="72"/>
      <c r="X425" s="72"/>
      <c r="Y425" s="33"/>
    </row>
    <row r="426" spans="1:25" x14ac:dyDescent="0.25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0"/>
      <c r="N426" s="75"/>
      <c r="O426" s="73"/>
      <c r="P426" s="74"/>
      <c r="Q426" s="72"/>
      <c r="R426" s="72"/>
      <c r="S426" s="72"/>
      <c r="T426" s="75"/>
      <c r="U426" s="72"/>
      <c r="V426" s="72"/>
      <c r="W426" s="72"/>
      <c r="X426" s="72"/>
      <c r="Y426" s="33"/>
    </row>
    <row r="427" spans="1:25" x14ac:dyDescent="0.25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0"/>
      <c r="N427" s="75"/>
      <c r="O427" s="73"/>
      <c r="P427" s="74"/>
      <c r="Q427" s="72"/>
      <c r="R427" s="72"/>
      <c r="S427" s="72"/>
      <c r="T427" s="75"/>
      <c r="U427" s="72"/>
      <c r="V427" s="72"/>
      <c r="W427" s="72"/>
      <c r="X427" s="72"/>
      <c r="Y427" s="33"/>
    </row>
    <row r="428" spans="1:25" x14ac:dyDescent="0.25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0"/>
      <c r="N428" s="75"/>
      <c r="O428" s="73"/>
      <c r="P428" s="74"/>
      <c r="Q428" s="72"/>
      <c r="R428" s="72"/>
      <c r="S428" s="72"/>
      <c r="T428" s="75"/>
      <c r="U428" s="72"/>
      <c r="V428" s="72"/>
      <c r="W428" s="72"/>
      <c r="X428" s="72"/>
      <c r="Y428" s="33"/>
    </row>
    <row r="429" spans="1:25" x14ac:dyDescent="0.25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0"/>
      <c r="N429" s="75"/>
      <c r="O429" s="73"/>
      <c r="P429" s="74"/>
      <c r="Q429" s="72"/>
      <c r="R429" s="72"/>
      <c r="S429" s="72"/>
      <c r="T429" s="75"/>
      <c r="U429" s="72"/>
      <c r="V429" s="72"/>
      <c r="W429" s="72"/>
      <c r="X429" s="72"/>
      <c r="Y429" s="33"/>
    </row>
    <row r="430" spans="1:25" x14ac:dyDescent="0.25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0"/>
      <c r="N430" s="75"/>
      <c r="O430" s="73"/>
      <c r="P430" s="74"/>
      <c r="Q430" s="72"/>
      <c r="R430" s="72"/>
      <c r="S430" s="72"/>
      <c r="T430" s="75"/>
      <c r="U430" s="72"/>
      <c r="V430" s="72"/>
      <c r="W430" s="72"/>
      <c r="X430" s="72"/>
      <c r="Y430" s="33"/>
    </row>
    <row r="431" spans="1:25" x14ac:dyDescent="0.25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0"/>
      <c r="N431" s="75"/>
      <c r="O431" s="73"/>
      <c r="P431" s="74"/>
      <c r="Q431" s="72"/>
      <c r="R431" s="72"/>
      <c r="S431" s="72"/>
      <c r="T431" s="75"/>
      <c r="U431" s="72"/>
      <c r="V431" s="72"/>
      <c r="W431" s="72"/>
      <c r="X431" s="72"/>
      <c r="Y431" s="33"/>
    </row>
    <row r="432" spans="1:25" x14ac:dyDescent="0.25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0"/>
      <c r="N432" s="75"/>
      <c r="O432" s="73"/>
      <c r="P432" s="74"/>
      <c r="Q432" s="72"/>
      <c r="R432" s="72"/>
      <c r="S432" s="72"/>
      <c r="T432" s="75"/>
      <c r="U432" s="72"/>
      <c r="V432" s="72"/>
      <c r="W432" s="72"/>
      <c r="X432" s="72"/>
      <c r="Y432" s="33"/>
    </row>
    <row r="433" spans="1:25" x14ac:dyDescent="0.25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0"/>
      <c r="N433" s="75"/>
      <c r="O433" s="73"/>
      <c r="P433" s="74"/>
      <c r="Q433" s="72"/>
      <c r="R433" s="72"/>
      <c r="S433" s="72"/>
      <c r="T433" s="75"/>
      <c r="U433" s="72"/>
      <c r="V433" s="72"/>
      <c r="W433" s="72"/>
      <c r="X433" s="72"/>
      <c r="Y433" s="33"/>
    </row>
    <row r="434" spans="1:25" x14ac:dyDescent="0.25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0"/>
      <c r="N434" s="75"/>
      <c r="O434" s="73"/>
      <c r="P434" s="74"/>
      <c r="Q434" s="72"/>
      <c r="R434" s="72"/>
      <c r="S434" s="72"/>
      <c r="T434" s="75"/>
      <c r="U434" s="72"/>
      <c r="V434" s="72"/>
      <c r="W434" s="72"/>
      <c r="X434" s="72"/>
      <c r="Y434" s="33"/>
    </row>
    <row r="435" spans="1:25" x14ac:dyDescent="0.25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0"/>
      <c r="N435" s="75"/>
      <c r="O435" s="73"/>
      <c r="P435" s="74"/>
      <c r="Q435" s="72"/>
      <c r="R435" s="72"/>
      <c r="S435" s="72"/>
      <c r="T435" s="75"/>
      <c r="U435" s="72"/>
      <c r="V435" s="72"/>
      <c r="W435" s="72"/>
      <c r="X435" s="72"/>
      <c r="Y435" s="33"/>
    </row>
    <row r="436" spans="1:25" x14ac:dyDescent="0.25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0"/>
      <c r="N436" s="75"/>
      <c r="O436" s="73"/>
      <c r="P436" s="74"/>
      <c r="Q436" s="72"/>
      <c r="R436" s="72"/>
      <c r="S436" s="72"/>
      <c r="T436" s="75"/>
      <c r="U436" s="72"/>
      <c r="V436" s="72"/>
      <c r="W436" s="72"/>
      <c r="X436" s="72"/>
      <c r="Y436" s="33"/>
    </row>
    <row r="437" spans="1:25" x14ac:dyDescent="0.25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0"/>
      <c r="N437" s="75"/>
      <c r="O437" s="73"/>
      <c r="P437" s="74"/>
      <c r="Q437" s="72"/>
      <c r="R437" s="72"/>
      <c r="S437" s="72"/>
      <c r="T437" s="75"/>
      <c r="U437" s="72"/>
      <c r="V437" s="72"/>
      <c r="W437" s="72"/>
      <c r="X437" s="72"/>
      <c r="Y437" s="33"/>
    </row>
    <row r="438" spans="1:25" x14ac:dyDescent="0.25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0"/>
      <c r="N438" s="75"/>
      <c r="O438" s="73"/>
      <c r="P438" s="74"/>
      <c r="Q438" s="72"/>
      <c r="R438" s="72"/>
      <c r="S438" s="72"/>
      <c r="T438" s="75"/>
      <c r="U438" s="72"/>
      <c r="V438" s="72"/>
      <c r="W438" s="72"/>
      <c r="X438" s="72"/>
      <c r="Y438" s="33"/>
    </row>
    <row r="439" spans="1:25" x14ac:dyDescent="0.25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0"/>
      <c r="N439" s="75"/>
      <c r="O439" s="73"/>
      <c r="P439" s="74"/>
      <c r="Q439" s="72"/>
      <c r="R439" s="72"/>
      <c r="S439" s="72"/>
      <c r="T439" s="75"/>
      <c r="U439" s="72"/>
      <c r="V439" s="72"/>
      <c r="W439" s="72"/>
      <c r="X439" s="72"/>
      <c r="Y439" s="33"/>
    </row>
    <row r="440" spans="1:25" x14ac:dyDescent="0.25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0"/>
      <c r="N440" s="75"/>
      <c r="O440" s="73"/>
      <c r="P440" s="74"/>
      <c r="Q440" s="72"/>
      <c r="R440" s="72"/>
      <c r="S440" s="72"/>
      <c r="T440" s="75"/>
      <c r="U440" s="72"/>
      <c r="V440" s="72"/>
      <c r="W440" s="72"/>
      <c r="X440" s="72"/>
      <c r="Y440" s="33"/>
    </row>
    <row r="441" spans="1:25" x14ac:dyDescent="0.25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0"/>
      <c r="N441" s="75"/>
      <c r="O441" s="73"/>
      <c r="P441" s="74"/>
      <c r="Q441" s="72"/>
      <c r="R441" s="72"/>
      <c r="S441" s="72"/>
      <c r="T441" s="75"/>
      <c r="U441" s="72"/>
      <c r="V441" s="72"/>
      <c r="W441" s="72"/>
      <c r="X441" s="72"/>
      <c r="Y441" s="33"/>
    </row>
    <row r="442" spans="1:25" x14ac:dyDescent="0.25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0"/>
      <c r="N442" s="75"/>
      <c r="O442" s="73"/>
      <c r="P442" s="74"/>
      <c r="Q442" s="72"/>
      <c r="R442" s="72"/>
      <c r="S442" s="72"/>
      <c r="T442" s="75"/>
      <c r="U442" s="72"/>
      <c r="V442" s="72"/>
      <c r="W442" s="72"/>
      <c r="X442" s="72"/>
      <c r="Y442" s="33"/>
    </row>
    <row r="443" spans="1:25" x14ac:dyDescent="0.25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0"/>
      <c r="N443" s="75"/>
      <c r="O443" s="73"/>
      <c r="P443" s="74"/>
      <c r="Q443" s="72"/>
      <c r="R443" s="72"/>
      <c r="S443" s="72"/>
      <c r="T443" s="75"/>
      <c r="U443" s="72"/>
      <c r="V443" s="72"/>
      <c r="W443" s="72"/>
      <c r="X443" s="72"/>
      <c r="Y443" s="33"/>
    </row>
    <row r="444" spans="1:25" x14ac:dyDescent="0.25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0"/>
      <c r="N444" s="75"/>
      <c r="O444" s="73"/>
      <c r="P444" s="74"/>
      <c r="Q444" s="72"/>
      <c r="R444" s="72"/>
      <c r="S444" s="72"/>
      <c r="T444" s="75"/>
      <c r="U444" s="72"/>
      <c r="V444" s="72"/>
      <c r="W444" s="72"/>
      <c r="X444" s="72"/>
      <c r="Y444" s="33"/>
    </row>
    <row r="445" spans="1:25" x14ac:dyDescent="0.25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0"/>
      <c r="N445" s="75"/>
      <c r="O445" s="73"/>
      <c r="P445" s="74"/>
      <c r="Q445" s="72"/>
      <c r="R445" s="72"/>
      <c r="S445" s="72"/>
      <c r="T445" s="75"/>
      <c r="U445" s="72"/>
      <c r="V445" s="72"/>
      <c r="W445" s="72"/>
      <c r="X445" s="72"/>
      <c r="Y445" s="33"/>
    </row>
    <row r="446" spans="1:25" x14ac:dyDescent="0.25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0"/>
      <c r="N446" s="75"/>
      <c r="O446" s="73"/>
      <c r="P446" s="74"/>
      <c r="Q446" s="72"/>
      <c r="R446" s="72"/>
      <c r="S446" s="72"/>
      <c r="T446" s="75"/>
      <c r="U446" s="72"/>
      <c r="V446" s="72"/>
      <c r="W446" s="72"/>
      <c r="X446" s="72"/>
      <c r="Y446" s="33"/>
    </row>
    <row r="447" spans="1:25" x14ac:dyDescent="0.25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0"/>
      <c r="N447" s="75"/>
      <c r="O447" s="73"/>
      <c r="P447" s="74"/>
      <c r="Q447" s="72"/>
      <c r="R447" s="72"/>
      <c r="S447" s="72"/>
      <c r="T447" s="75"/>
      <c r="U447" s="72"/>
      <c r="V447" s="72"/>
      <c r="W447" s="72"/>
      <c r="X447" s="72"/>
      <c r="Y447" s="33"/>
    </row>
    <row r="448" spans="1:25" x14ac:dyDescent="0.25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0"/>
      <c r="N448" s="75"/>
      <c r="O448" s="73"/>
      <c r="P448" s="74"/>
      <c r="Q448" s="72"/>
      <c r="R448" s="72"/>
      <c r="S448" s="72"/>
      <c r="T448" s="75"/>
      <c r="U448" s="72"/>
      <c r="V448" s="72"/>
      <c r="W448" s="72"/>
      <c r="X448" s="72"/>
      <c r="Y448" s="33"/>
    </row>
    <row r="449" spans="1:25" x14ac:dyDescent="0.25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0"/>
      <c r="N449" s="75"/>
      <c r="O449" s="73"/>
      <c r="P449" s="74"/>
      <c r="Q449" s="72"/>
      <c r="R449" s="72"/>
      <c r="S449" s="72"/>
      <c r="T449" s="75"/>
      <c r="U449" s="72"/>
      <c r="V449" s="72"/>
      <c r="W449" s="72"/>
      <c r="X449" s="72"/>
      <c r="Y449" s="33"/>
    </row>
    <row r="450" spans="1:25" x14ac:dyDescent="0.25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0"/>
      <c r="N450" s="75"/>
      <c r="O450" s="73"/>
      <c r="P450" s="74"/>
      <c r="Q450" s="72"/>
      <c r="R450" s="72"/>
      <c r="S450" s="72"/>
      <c r="T450" s="75"/>
      <c r="U450" s="72"/>
      <c r="V450" s="72"/>
      <c r="W450" s="72"/>
      <c r="X450" s="72"/>
      <c r="Y450" s="33"/>
    </row>
    <row r="451" spans="1:25" x14ac:dyDescent="0.25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0"/>
      <c r="N451" s="75"/>
      <c r="O451" s="73"/>
      <c r="P451" s="74"/>
      <c r="Q451" s="72"/>
      <c r="R451" s="72"/>
      <c r="S451" s="72"/>
      <c r="T451" s="75"/>
      <c r="U451" s="72"/>
      <c r="V451" s="72"/>
      <c r="W451" s="72"/>
      <c r="X451" s="72"/>
      <c r="Y451" s="33"/>
    </row>
    <row r="452" spans="1:25" x14ac:dyDescent="0.25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0"/>
      <c r="N452" s="75"/>
      <c r="O452" s="73"/>
      <c r="P452" s="74"/>
      <c r="Q452" s="72"/>
      <c r="R452" s="72"/>
      <c r="S452" s="72"/>
      <c r="T452" s="75"/>
      <c r="U452" s="72"/>
      <c r="V452" s="72"/>
      <c r="W452" s="72"/>
      <c r="X452" s="72"/>
      <c r="Y452" s="33"/>
    </row>
    <row r="453" spans="1:25" x14ac:dyDescent="0.25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0"/>
      <c r="N453" s="75"/>
      <c r="O453" s="73"/>
      <c r="P453" s="74"/>
      <c r="Q453" s="72"/>
      <c r="R453" s="72"/>
      <c r="S453" s="72"/>
      <c r="T453" s="75"/>
      <c r="U453" s="72"/>
      <c r="V453" s="72"/>
      <c r="W453" s="72"/>
      <c r="X453" s="72"/>
      <c r="Y453" s="33"/>
    </row>
    <row r="454" spans="1:25" x14ac:dyDescent="0.25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0"/>
      <c r="N454" s="75"/>
      <c r="O454" s="73"/>
      <c r="P454" s="74"/>
      <c r="Q454" s="72"/>
      <c r="R454" s="72"/>
      <c r="S454" s="72"/>
      <c r="T454" s="75"/>
      <c r="U454" s="72"/>
      <c r="V454" s="72"/>
      <c r="W454" s="72"/>
      <c r="X454" s="72"/>
      <c r="Y454" s="33"/>
    </row>
    <row r="455" spans="1:25" x14ac:dyDescent="0.25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0"/>
      <c r="N455" s="75"/>
      <c r="O455" s="73"/>
      <c r="P455" s="74"/>
      <c r="Q455" s="72"/>
      <c r="R455" s="72"/>
      <c r="S455" s="72"/>
      <c r="T455" s="75"/>
      <c r="U455" s="72"/>
      <c r="V455" s="72"/>
      <c r="W455" s="72"/>
      <c r="X455" s="72"/>
      <c r="Y455" s="33"/>
    </row>
    <row r="456" spans="1:25" x14ac:dyDescent="0.25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0"/>
      <c r="N456" s="75"/>
      <c r="O456" s="73"/>
      <c r="P456" s="74"/>
      <c r="Q456" s="72"/>
      <c r="R456" s="72"/>
      <c r="S456" s="72"/>
      <c r="T456" s="75"/>
      <c r="U456" s="72"/>
      <c r="V456" s="72"/>
      <c r="W456" s="72"/>
      <c r="X456" s="72"/>
      <c r="Y456" s="33"/>
    </row>
    <row r="457" spans="1:25" x14ac:dyDescent="0.25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0"/>
      <c r="N457" s="75"/>
      <c r="O457" s="73"/>
      <c r="P457" s="74"/>
      <c r="Q457" s="72"/>
      <c r="R457" s="72"/>
      <c r="S457" s="72"/>
      <c r="T457" s="75"/>
      <c r="U457" s="72"/>
      <c r="V457" s="72"/>
      <c r="W457" s="72"/>
      <c r="X457" s="72"/>
      <c r="Y457" s="33"/>
    </row>
    <row r="458" spans="1:25" x14ac:dyDescent="0.25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0"/>
      <c r="N458" s="75"/>
      <c r="O458" s="73"/>
      <c r="P458" s="74"/>
      <c r="Q458" s="72"/>
      <c r="R458" s="72"/>
      <c r="S458" s="72"/>
      <c r="T458" s="75"/>
      <c r="U458" s="72"/>
      <c r="V458" s="72"/>
      <c r="W458" s="72"/>
      <c r="X458" s="72"/>
      <c r="Y458" s="33"/>
    </row>
    <row r="459" spans="1:25" x14ac:dyDescent="0.25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0"/>
      <c r="N459" s="75"/>
      <c r="O459" s="73"/>
      <c r="P459" s="74"/>
      <c r="Q459" s="72"/>
      <c r="R459" s="72"/>
      <c r="S459" s="72"/>
      <c r="T459" s="75"/>
      <c r="U459" s="72"/>
      <c r="V459" s="72"/>
      <c r="W459" s="72"/>
      <c r="X459" s="72"/>
      <c r="Y459" s="33"/>
    </row>
    <row r="460" spans="1:25" x14ac:dyDescent="0.25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0"/>
      <c r="N460" s="75"/>
      <c r="O460" s="73"/>
      <c r="P460" s="74"/>
      <c r="Q460" s="72"/>
      <c r="R460" s="72"/>
      <c r="S460" s="72"/>
      <c r="T460" s="75"/>
      <c r="U460" s="72"/>
      <c r="V460" s="72"/>
      <c r="W460" s="72"/>
      <c r="X460" s="72"/>
      <c r="Y460" s="33"/>
    </row>
    <row r="461" spans="1:25" x14ac:dyDescent="0.25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0"/>
      <c r="N461" s="75"/>
      <c r="O461" s="73"/>
      <c r="P461" s="74"/>
      <c r="Q461" s="72"/>
      <c r="R461" s="72"/>
      <c r="S461" s="72"/>
      <c r="T461" s="75"/>
      <c r="U461" s="72"/>
      <c r="V461" s="72"/>
      <c r="W461" s="72"/>
      <c r="X461" s="72"/>
      <c r="Y461" s="33"/>
    </row>
    <row r="462" spans="1:25" x14ac:dyDescent="0.25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0"/>
      <c r="N462" s="75"/>
      <c r="O462" s="73"/>
      <c r="P462" s="74"/>
      <c r="Q462" s="72"/>
      <c r="R462" s="72"/>
      <c r="S462" s="72"/>
      <c r="T462" s="75"/>
      <c r="U462" s="72"/>
      <c r="V462" s="72"/>
      <c r="W462" s="72"/>
      <c r="X462" s="72"/>
      <c r="Y462" s="33"/>
    </row>
    <row r="463" spans="1:25" x14ac:dyDescent="0.25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0"/>
      <c r="N463" s="75"/>
      <c r="O463" s="73"/>
      <c r="P463" s="74"/>
      <c r="Q463" s="72"/>
      <c r="R463" s="72"/>
      <c r="S463" s="72"/>
      <c r="T463" s="75"/>
      <c r="U463" s="72"/>
      <c r="V463" s="72"/>
      <c r="W463" s="72"/>
      <c r="X463" s="72"/>
      <c r="Y463" s="33"/>
    </row>
    <row r="464" spans="1:25" x14ac:dyDescent="0.25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0"/>
      <c r="N464" s="75"/>
      <c r="O464" s="73"/>
      <c r="P464" s="74"/>
      <c r="Q464" s="72"/>
      <c r="R464" s="72"/>
      <c r="S464" s="72"/>
      <c r="T464" s="75"/>
      <c r="U464" s="72"/>
      <c r="V464" s="72"/>
      <c r="W464" s="72"/>
      <c r="X464" s="72"/>
      <c r="Y464" s="33"/>
    </row>
    <row r="465" spans="1:25" x14ac:dyDescent="0.25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0"/>
      <c r="N465" s="75"/>
      <c r="O465" s="73"/>
      <c r="P465" s="74"/>
      <c r="Q465" s="72"/>
      <c r="R465" s="72"/>
      <c r="S465" s="72"/>
      <c r="T465" s="75"/>
      <c r="U465" s="72"/>
      <c r="V465" s="72"/>
      <c r="W465" s="72"/>
      <c r="X465" s="72"/>
      <c r="Y465" s="33"/>
    </row>
    <row r="466" spans="1:25" x14ac:dyDescent="0.25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0"/>
      <c r="N466" s="75"/>
      <c r="O466" s="73"/>
      <c r="P466" s="74"/>
      <c r="Q466" s="72"/>
      <c r="R466" s="72"/>
      <c r="S466" s="72"/>
      <c r="T466" s="75"/>
      <c r="U466" s="72"/>
      <c r="V466" s="72"/>
      <c r="W466" s="72"/>
      <c r="X466" s="72"/>
      <c r="Y466" s="33"/>
    </row>
    <row r="467" spans="1:25" x14ac:dyDescent="0.25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0"/>
      <c r="N467" s="75"/>
      <c r="O467" s="73"/>
      <c r="P467" s="74"/>
      <c r="Q467" s="72"/>
      <c r="R467" s="72"/>
      <c r="S467" s="72"/>
      <c r="T467" s="75"/>
      <c r="U467" s="72"/>
      <c r="V467" s="72"/>
      <c r="W467" s="72"/>
      <c r="X467" s="72"/>
      <c r="Y467" s="33"/>
    </row>
    <row r="468" spans="1:25" x14ac:dyDescent="0.25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0"/>
      <c r="N468" s="75"/>
      <c r="O468" s="73"/>
      <c r="P468" s="74"/>
      <c r="Q468" s="72"/>
      <c r="R468" s="72"/>
      <c r="S468" s="72"/>
      <c r="T468" s="75"/>
      <c r="U468" s="72"/>
      <c r="V468" s="72"/>
      <c r="W468" s="72"/>
      <c r="X468" s="72"/>
      <c r="Y468" s="33"/>
    </row>
    <row r="469" spans="1:25" x14ac:dyDescent="0.25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0"/>
      <c r="N469" s="75"/>
      <c r="O469" s="73"/>
      <c r="P469" s="74"/>
      <c r="Q469" s="72"/>
      <c r="R469" s="72"/>
      <c r="S469" s="72"/>
      <c r="T469" s="75"/>
      <c r="U469" s="72"/>
      <c r="V469" s="72"/>
      <c r="W469" s="72"/>
      <c r="X469" s="72"/>
      <c r="Y469" s="33"/>
    </row>
    <row r="470" spans="1:25" x14ac:dyDescent="0.25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0"/>
      <c r="N470" s="75"/>
      <c r="O470" s="73"/>
      <c r="P470" s="74"/>
      <c r="Q470" s="72"/>
      <c r="R470" s="72"/>
      <c r="S470" s="72"/>
      <c r="T470" s="75"/>
      <c r="U470" s="72"/>
      <c r="V470" s="72"/>
      <c r="W470" s="72"/>
      <c r="X470" s="72"/>
      <c r="Y470" s="33"/>
    </row>
    <row r="471" spans="1:25" x14ac:dyDescent="0.25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0"/>
      <c r="N471" s="75"/>
      <c r="O471" s="73"/>
      <c r="P471" s="74"/>
      <c r="Q471" s="72"/>
      <c r="R471" s="72"/>
      <c r="S471" s="72"/>
      <c r="T471" s="75"/>
      <c r="U471" s="72"/>
      <c r="V471" s="72"/>
      <c r="W471" s="72"/>
      <c r="X471" s="72"/>
      <c r="Y471" s="33"/>
    </row>
    <row r="472" spans="1:25" x14ac:dyDescent="0.25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0"/>
      <c r="N472" s="75"/>
      <c r="O472" s="73"/>
      <c r="P472" s="74"/>
      <c r="Q472" s="72"/>
      <c r="R472" s="72"/>
      <c r="S472" s="72"/>
      <c r="T472" s="75"/>
      <c r="U472" s="72"/>
      <c r="V472" s="72"/>
      <c r="W472" s="72"/>
      <c r="X472" s="72"/>
      <c r="Y472" s="33"/>
    </row>
    <row r="473" spans="1:25" x14ac:dyDescent="0.25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0"/>
      <c r="N473" s="75"/>
      <c r="O473" s="73"/>
      <c r="P473" s="74"/>
      <c r="Q473" s="72"/>
      <c r="R473" s="72"/>
      <c r="S473" s="72"/>
      <c r="T473" s="75"/>
      <c r="U473" s="72"/>
      <c r="V473" s="72"/>
      <c r="W473" s="72"/>
      <c r="X473" s="72"/>
      <c r="Y473" s="33"/>
    </row>
    <row r="474" spans="1:25" x14ac:dyDescent="0.25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0"/>
      <c r="N474" s="75"/>
      <c r="O474" s="73"/>
      <c r="P474" s="74"/>
      <c r="Q474" s="72"/>
      <c r="R474" s="72"/>
      <c r="S474" s="72"/>
      <c r="T474" s="75"/>
      <c r="U474" s="72"/>
      <c r="V474" s="72"/>
      <c r="W474" s="72"/>
      <c r="X474" s="72"/>
      <c r="Y474" s="33"/>
    </row>
    <row r="475" spans="1:25" x14ac:dyDescent="0.25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0"/>
      <c r="N475" s="75"/>
      <c r="O475" s="73"/>
      <c r="P475" s="74"/>
      <c r="Q475" s="72"/>
      <c r="R475" s="72"/>
      <c r="S475" s="72"/>
      <c r="T475" s="75"/>
      <c r="U475" s="72"/>
      <c r="V475" s="72"/>
      <c r="W475" s="72"/>
      <c r="X475" s="72"/>
      <c r="Y475" s="33"/>
    </row>
    <row r="476" spans="1:25" x14ac:dyDescent="0.25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0"/>
      <c r="N476" s="75"/>
      <c r="O476" s="73"/>
      <c r="P476" s="74"/>
      <c r="Q476" s="72"/>
      <c r="R476" s="72"/>
      <c r="S476" s="72"/>
      <c r="T476" s="75"/>
      <c r="U476" s="72"/>
      <c r="V476" s="72"/>
      <c r="W476" s="72"/>
      <c r="X476" s="72"/>
      <c r="Y476" s="33"/>
    </row>
    <row r="477" spans="1:25" x14ac:dyDescent="0.25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0"/>
      <c r="N477" s="75"/>
      <c r="O477" s="73"/>
      <c r="P477" s="74"/>
      <c r="Q477" s="72"/>
      <c r="R477" s="72"/>
      <c r="S477" s="72"/>
      <c r="T477" s="75"/>
      <c r="U477" s="72"/>
      <c r="V477" s="72"/>
      <c r="W477" s="72"/>
      <c r="X477" s="72"/>
      <c r="Y477" s="33"/>
    </row>
    <row r="478" spans="1:25" x14ac:dyDescent="0.25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0"/>
      <c r="N478" s="75"/>
      <c r="O478" s="73"/>
      <c r="P478" s="74"/>
      <c r="Q478" s="72"/>
      <c r="R478" s="72"/>
      <c r="S478" s="72"/>
      <c r="T478" s="75"/>
      <c r="U478" s="72"/>
      <c r="V478" s="72"/>
      <c r="W478" s="72"/>
      <c r="X478" s="72"/>
      <c r="Y478" s="33"/>
    </row>
    <row r="479" spans="1:25" x14ac:dyDescent="0.25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0"/>
      <c r="N479" s="75"/>
      <c r="O479" s="73"/>
      <c r="P479" s="74"/>
      <c r="Q479" s="72"/>
      <c r="R479" s="72"/>
      <c r="S479" s="72"/>
      <c r="T479" s="75"/>
      <c r="U479" s="72"/>
      <c r="V479" s="72"/>
      <c r="W479" s="72"/>
      <c r="X479" s="72"/>
      <c r="Y479" s="33"/>
    </row>
    <row r="480" spans="1:25" x14ac:dyDescent="0.25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0"/>
      <c r="N480" s="75"/>
      <c r="O480" s="73"/>
      <c r="P480" s="74"/>
      <c r="Q480" s="72"/>
      <c r="R480" s="72"/>
      <c r="S480" s="72"/>
      <c r="T480" s="75"/>
      <c r="U480" s="72"/>
      <c r="V480" s="72"/>
      <c r="W480" s="72"/>
      <c r="X480" s="72"/>
      <c r="Y480" s="33"/>
    </row>
    <row r="481" spans="1:25" x14ac:dyDescent="0.25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0"/>
      <c r="N481" s="75"/>
      <c r="O481" s="73"/>
      <c r="P481" s="74"/>
      <c r="Q481" s="72"/>
      <c r="R481" s="72"/>
      <c r="S481" s="72"/>
      <c r="T481" s="75"/>
      <c r="U481" s="72"/>
      <c r="V481" s="72"/>
      <c r="W481" s="72"/>
      <c r="X481" s="72"/>
      <c r="Y481" s="33"/>
    </row>
    <row r="482" spans="1:25" x14ac:dyDescent="0.25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0"/>
      <c r="N482" s="75"/>
      <c r="O482" s="73"/>
      <c r="P482" s="74"/>
      <c r="Q482" s="72"/>
      <c r="R482" s="72"/>
      <c r="S482" s="72"/>
      <c r="T482" s="75"/>
      <c r="U482" s="72"/>
      <c r="V482" s="72"/>
      <c r="W482" s="72"/>
      <c r="X482" s="72"/>
      <c r="Y482" s="33"/>
    </row>
    <row r="483" spans="1:25" x14ac:dyDescent="0.25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0"/>
      <c r="N483" s="75"/>
      <c r="O483" s="73"/>
      <c r="P483" s="74"/>
      <c r="Q483" s="72"/>
      <c r="R483" s="72"/>
      <c r="S483" s="72"/>
      <c r="T483" s="75"/>
      <c r="U483" s="72"/>
      <c r="V483" s="72"/>
      <c r="W483" s="72"/>
      <c r="X483" s="72"/>
      <c r="Y483" s="33"/>
    </row>
    <row r="484" spans="1:25" x14ac:dyDescent="0.25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0"/>
      <c r="N484" s="75"/>
      <c r="O484" s="73"/>
      <c r="P484" s="74"/>
      <c r="Q484" s="72"/>
      <c r="R484" s="72"/>
      <c r="S484" s="72"/>
      <c r="T484" s="75"/>
      <c r="U484" s="72"/>
      <c r="V484" s="72"/>
      <c r="W484" s="72"/>
      <c r="X484" s="72"/>
      <c r="Y484" s="33"/>
    </row>
    <row r="485" spans="1:25" x14ac:dyDescent="0.25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0"/>
      <c r="N485" s="75"/>
      <c r="O485" s="73"/>
      <c r="P485" s="74"/>
      <c r="Q485" s="72"/>
      <c r="R485" s="72"/>
      <c r="S485" s="72"/>
      <c r="T485" s="75"/>
      <c r="U485" s="72"/>
      <c r="V485" s="72"/>
      <c r="W485" s="72"/>
      <c r="X485" s="72"/>
      <c r="Y485" s="33"/>
    </row>
    <row r="486" spans="1:25" x14ac:dyDescent="0.25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0"/>
      <c r="N486" s="75"/>
      <c r="O486" s="73"/>
      <c r="P486" s="74"/>
      <c r="Q486" s="72"/>
      <c r="R486" s="72"/>
      <c r="S486" s="72"/>
      <c r="T486" s="75"/>
      <c r="U486" s="72"/>
      <c r="V486" s="72"/>
      <c r="W486" s="72"/>
      <c r="X486" s="72"/>
      <c r="Y486" s="33"/>
    </row>
    <row r="487" spans="1:25" x14ac:dyDescent="0.25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0"/>
      <c r="N487" s="75"/>
      <c r="O487" s="73"/>
      <c r="P487" s="74"/>
      <c r="Q487" s="72"/>
      <c r="R487" s="72"/>
      <c r="S487" s="72"/>
      <c r="T487" s="75"/>
      <c r="U487" s="72"/>
      <c r="V487" s="72"/>
      <c r="W487" s="72"/>
      <c r="X487" s="72"/>
      <c r="Y487" s="33"/>
    </row>
    <row r="488" spans="1:25" x14ac:dyDescent="0.25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0"/>
      <c r="N488" s="75"/>
      <c r="O488" s="73"/>
      <c r="P488" s="74"/>
      <c r="Q488" s="72"/>
      <c r="R488" s="72"/>
      <c r="S488" s="72"/>
      <c r="T488" s="75"/>
      <c r="U488" s="72"/>
      <c r="V488" s="72"/>
      <c r="W488" s="72"/>
      <c r="X488" s="72"/>
      <c r="Y488" s="33"/>
    </row>
    <row r="489" spans="1:25" x14ac:dyDescent="0.25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0"/>
      <c r="N489" s="75"/>
      <c r="O489" s="73"/>
      <c r="P489" s="74"/>
      <c r="Q489" s="72"/>
      <c r="R489" s="72"/>
      <c r="S489" s="72"/>
      <c r="T489" s="75"/>
      <c r="U489" s="72"/>
      <c r="V489" s="72"/>
      <c r="W489" s="72"/>
      <c r="X489" s="72"/>
      <c r="Y489" s="33"/>
    </row>
    <row r="490" spans="1:25" x14ac:dyDescent="0.25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0"/>
      <c r="N490" s="75"/>
      <c r="O490" s="73"/>
      <c r="P490" s="74"/>
      <c r="Q490" s="72"/>
      <c r="R490" s="72"/>
      <c r="S490" s="72"/>
      <c r="T490" s="75"/>
      <c r="U490" s="72"/>
      <c r="V490" s="72"/>
      <c r="W490" s="72"/>
      <c r="X490" s="72"/>
      <c r="Y490" s="33"/>
    </row>
    <row r="491" spans="1:25" x14ac:dyDescent="0.25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0"/>
      <c r="N491" s="75"/>
      <c r="O491" s="73"/>
      <c r="P491" s="74"/>
      <c r="Q491" s="72"/>
      <c r="R491" s="72"/>
      <c r="S491" s="72"/>
      <c r="T491" s="75"/>
      <c r="U491" s="72"/>
      <c r="V491" s="72"/>
      <c r="W491" s="72"/>
      <c r="X491" s="72"/>
      <c r="Y491" s="33"/>
    </row>
    <row r="492" spans="1:25" x14ac:dyDescent="0.25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0"/>
      <c r="N492" s="75"/>
      <c r="O492" s="73"/>
      <c r="P492" s="74"/>
      <c r="Q492" s="72"/>
      <c r="R492" s="72"/>
      <c r="S492" s="72"/>
      <c r="T492" s="75"/>
      <c r="U492" s="72"/>
      <c r="V492" s="72"/>
      <c r="W492" s="72"/>
      <c r="X492" s="72"/>
      <c r="Y492" s="33"/>
    </row>
    <row r="493" spans="1:25" x14ac:dyDescent="0.25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0"/>
      <c r="N493" s="75"/>
      <c r="O493" s="73"/>
      <c r="P493" s="74"/>
      <c r="Q493" s="72"/>
      <c r="R493" s="72"/>
      <c r="S493" s="72"/>
      <c r="T493" s="75"/>
      <c r="U493" s="72"/>
      <c r="V493" s="72"/>
      <c r="W493" s="72"/>
      <c r="X493" s="72"/>
      <c r="Y493" s="33"/>
    </row>
    <row r="494" spans="1:25" x14ac:dyDescent="0.25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0"/>
      <c r="N494" s="75"/>
      <c r="O494" s="73"/>
      <c r="P494" s="74"/>
      <c r="Q494" s="72"/>
      <c r="R494" s="72"/>
      <c r="S494" s="72"/>
      <c r="T494" s="75"/>
      <c r="U494" s="72"/>
      <c r="V494" s="72"/>
      <c r="W494" s="72"/>
      <c r="X494" s="72"/>
      <c r="Y494" s="33"/>
    </row>
    <row r="495" spans="1:25" x14ac:dyDescent="0.25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0"/>
      <c r="N495" s="75"/>
      <c r="O495" s="73"/>
      <c r="P495" s="74"/>
      <c r="Q495" s="72"/>
      <c r="R495" s="72"/>
      <c r="S495" s="72"/>
      <c r="T495" s="75"/>
      <c r="U495" s="72"/>
      <c r="V495" s="72"/>
      <c r="W495" s="72"/>
      <c r="X495" s="72"/>
      <c r="Y495" s="33"/>
    </row>
    <row r="496" spans="1:25" x14ac:dyDescent="0.25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0"/>
      <c r="N496" s="75"/>
      <c r="O496" s="73"/>
      <c r="P496" s="74"/>
      <c r="Q496" s="72"/>
      <c r="R496" s="72"/>
      <c r="S496" s="72"/>
      <c r="T496" s="75"/>
      <c r="U496" s="72"/>
      <c r="V496" s="72"/>
      <c r="W496" s="72"/>
      <c r="X496" s="72"/>
      <c r="Y496" s="33"/>
    </row>
    <row r="497" spans="1:25" x14ac:dyDescent="0.25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0"/>
      <c r="N497" s="75"/>
      <c r="O497" s="73"/>
      <c r="P497" s="74"/>
      <c r="Q497" s="72"/>
      <c r="R497" s="72"/>
      <c r="S497" s="72"/>
      <c r="T497" s="75"/>
      <c r="U497" s="72"/>
      <c r="V497" s="72"/>
      <c r="W497" s="72"/>
      <c r="X497" s="72"/>
      <c r="Y497" s="33"/>
    </row>
    <row r="498" spans="1:25" x14ac:dyDescent="0.25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0"/>
      <c r="N498" s="75"/>
      <c r="O498" s="73"/>
      <c r="P498" s="74"/>
      <c r="Q498" s="72"/>
      <c r="R498" s="72"/>
      <c r="S498" s="72"/>
      <c r="T498" s="75"/>
      <c r="U498" s="72"/>
      <c r="V498" s="72"/>
      <c r="W498" s="72"/>
      <c r="X498" s="72"/>
      <c r="Y498" s="33"/>
    </row>
    <row r="499" spans="1:25" x14ac:dyDescent="0.25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0"/>
      <c r="N499" s="75"/>
      <c r="O499" s="73"/>
      <c r="P499" s="74"/>
      <c r="Q499" s="72"/>
      <c r="R499" s="72"/>
      <c r="S499" s="72"/>
      <c r="T499" s="75"/>
      <c r="U499" s="72"/>
      <c r="V499" s="72"/>
      <c r="W499" s="72"/>
      <c r="X499" s="72"/>
      <c r="Y499" s="33"/>
    </row>
    <row r="500" spans="1:25" x14ac:dyDescent="0.25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0"/>
      <c r="N500" s="75"/>
      <c r="O500" s="73"/>
      <c r="P500" s="74"/>
      <c r="Q500" s="72"/>
      <c r="R500" s="72"/>
      <c r="S500" s="72"/>
      <c r="T500" s="75"/>
      <c r="U500" s="72"/>
      <c r="V500" s="72"/>
      <c r="W500" s="72"/>
      <c r="X500" s="72"/>
      <c r="Y500" s="33"/>
    </row>
    <row r="501" spans="1:25" x14ac:dyDescent="0.25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0"/>
      <c r="N501" s="75"/>
      <c r="O501" s="73"/>
      <c r="P501" s="74"/>
      <c r="Q501" s="72"/>
      <c r="R501" s="72"/>
      <c r="S501" s="72"/>
      <c r="T501" s="75"/>
      <c r="U501" s="72"/>
      <c r="V501" s="72"/>
      <c r="W501" s="72"/>
      <c r="X501" s="72"/>
      <c r="Y501" s="33"/>
    </row>
    <row r="502" spans="1:25" x14ac:dyDescent="0.25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0"/>
      <c r="N502" s="75"/>
      <c r="O502" s="73"/>
      <c r="P502" s="74"/>
      <c r="Q502" s="72"/>
      <c r="R502" s="72"/>
      <c r="S502" s="72"/>
      <c r="T502" s="75"/>
      <c r="U502" s="72"/>
      <c r="V502" s="72"/>
      <c r="W502" s="72"/>
      <c r="X502" s="72"/>
      <c r="Y502" s="33"/>
    </row>
    <row r="503" spans="1:25" x14ac:dyDescent="0.25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0"/>
      <c r="N503" s="75"/>
      <c r="O503" s="73"/>
      <c r="P503" s="74"/>
      <c r="Q503" s="72"/>
      <c r="R503" s="72"/>
      <c r="S503" s="72"/>
      <c r="T503" s="75"/>
      <c r="U503" s="72"/>
      <c r="V503" s="72"/>
      <c r="W503" s="72"/>
      <c r="X503" s="72"/>
      <c r="Y503" s="33"/>
    </row>
    <row r="504" spans="1:25" x14ac:dyDescent="0.25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0"/>
      <c r="N504" s="75"/>
      <c r="O504" s="73"/>
      <c r="P504" s="74"/>
      <c r="Q504" s="72"/>
      <c r="R504" s="72"/>
      <c r="S504" s="72"/>
      <c r="T504" s="75"/>
      <c r="U504" s="72"/>
      <c r="V504" s="72"/>
      <c r="W504" s="72"/>
      <c r="X504" s="72"/>
      <c r="Y504" s="33"/>
    </row>
    <row r="505" spans="1:25" x14ac:dyDescent="0.25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0"/>
      <c r="N505" s="75"/>
      <c r="O505" s="73"/>
      <c r="P505" s="74"/>
      <c r="Q505" s="72"/>
      <c r="R505" s="72"/>
      <c r="S505" s="72"/>
      <c r="T505" s="75"/>
      <c r="U505" s="72"/>
      <c r="V505" s="72"/>
      <c r="W505" s="72"/>
      <c r="X505" s="72"/>
      <c r="Y505" s="33"/>
    </row>
    <row r="506" spans="1:25" x14ac:dyDescent="0.25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0"/>
      <c r="N506" s="75"/>
      <c r="O506" s="73"/>
      <c r="P506" s="74"/>
      <c r="Q506" s="72"/>
      <c r="R506" s="72"/>
      <c r="S506" s="72"/>
      <c r="T506" s="75"/>
      <c r="U506" s="72"/>
      <c r="V506" s="72"/>
      <c r="W506" s="72"/>
      <c r="X506" s="72"/>
      <c r="Y506" s="33"/>
    </row>
    <row r="507" spans="1:25" x14ac:dyDescent="0.25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0"/>
      <c r="N507" s="75"/>
      <c r="O507" s="73"/>
      <c r="P507" s="74"/>
      <c r="Q507" s="72"/>
      <c r="R507" s="72"/>
      <c r="S507" s="72"/>
      <c r="T507" s="75"/>
      <c r="U507" s="72"/>
      <c r="V507" s="72"/>
      <c r="W507" s="72"/>
      <c r="X507" s="72"/>
      <c r="Y507" s="33"/>
    </row>
    <row r="508" spans="1:25" x14ac:dyDescent="0.25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0"/>
      <c r="N508" s="75"/>
      <c r="O508" s="73"/>
      <c r="P508" s="74"/>
      <c r="Q508" s="72"/>
      <c r="R508" s="72"/>
      <c r="S508" s="72"/>
      <c r="T508" s="75"/>
      <c r="U508" s="72"/>
      <c r="V508" s="72"/>
      <c r="W508" s="72"/>
      <c r="X508" s="72"/>
      <c r="Y508" s="33"/>
    </row>
    <row r="509" spans="1:25" x14ac:dyDescent="0.25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0"/>
      <c r="N509" s="75"/>
      <c r="O509" s="73"/>
      <c r="P509" s="74"/>
      <c r="Q509" s="72"/>
      <c r="R509" s="72"/>
      <c r="S509" s="72"/>
      <c r="T509" s="75"/>
      <c r="U509" s="72"/>
      <c r="V509" s="72"/>
      <c r="W509" s="72"/>
      <c r="X509" s="72"/>
      <c r="Y509" s="33"/>
    </row>
    <row r="510" spans="1:25" x14ac:dyDescent="0.25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0"/>
      <c r="N510" s="75"/>
      <c r="O510" s="73"/>
      <c r="P510" s="74"/>
      <c r="Q510" s="72"/>
      <c r="R510" s="72"/>
      <c r="S510" s="72"/>
      <c r="T510" s="75"/>
      <c r="U510" s="72"/>
      <c r="V510" s="72"/>
      <c r="W510" s="72"/>
      <c r="X510" s="72"/>
      <c r="Y510" s="33"/>
    </row>
    <row r="511" spans="1:25" x14ac:dyDescent="0.25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0"/>
      <c r="N511" s="75"/>
      <c r="O511" s="73"/>
      <c r="P511" s="74"/>
      <c r="Q511" s="72"/>
      <c r="R511" s="72"/>
      <c r="S511" s="72"/>
      <c r="T511" s="75"/>
      <c r="U511" s="72"/>
      <c r="V511" s="72"/>
      <c r="W511" s="72"/>
      <c r="X511" s="72"/>
      <c r="Y511" s="33"/>
    </row>
    <row r="512" spans="1:25" x14ac:dyDescent="0.25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0"/>
      <c r="N512" s="75"/>
      <c r="O512" s="73"/>
      <c r="P512" s="74"/>
      <c r="Q512" s="72"/>
      <c r="R512" s="72"/>
      <c r="S512" s="72"/>
      <c r="T512" s="75"/>
      <c r="U512" s="72"/>
      <c r="V512" s="72"/>
      <c r="W512" s="72"/>
      <c r="X512" s="72"/>
      <c r="Y512" s="33"/>
    </row>
    <row r="513" spans="1:25" x14ac:dyDescent="0.25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0"/>
      <c r="N513" s="75"/>
      <c r="O513" s="73"/>
      <c r="P513" s="74"/>
      <c r="Q513" s="72"/>
      <c r="R513" s="72"/>
      <c r="S513" s="72"/>
      <c r="T513" s="75"/>
      <c r="U513" s="72"/>
      <c r="V513" s="72"/>
      <c r="W513" s="72"/>
      <c r="X513" s="72"/>
      <c r="Y513" s="33"/>
    </row>
    <row r="514" spans="1:25" x14ac:dyDescent="0.25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0"/>
      <c r="N514" s="75"/>
      <c r="O514" s="73"/>
      <c r="P514" s="74"/>
      <c r="Q514" s="72"/>
      <c r="R514" s="72"/>
      <c r="S514" s="72"/>
      <c r="T514" s="75"/>
      <c r="U514" s="72"/>
      <c r="V514" s="72"/>
      <c r="W514" s="72"/>
      <c r="X514" s="72"/>
      <c r="Y514" s="33"/>
    </row>
    <row r="515" spans="1:25" x14ac:dyDescent="0.25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0"/>
      <c r="N515" s="75"/>
      <c r="O515" s="73"/>
      <c r="P515" s="74"/>
      <c r="Q515" s="72"/>
      <c r="R515" s="72"/>
      <c r="S515" s="72"/>
      <c r="T515" s="75"/>
      <c r="U515" s="72"/>
      <c r="V515" s="72"/>
      <c r="W515" s="72"/>
      <c r="X515" s="72"/>
      <c r="Y515" s="33"/>
    </row>
    <row r="516" spans="1:25" x14ac:dyDescent="0.25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0"/>
      <c r="N516" s="75"/>
      <c r="O516" s="73"/>
      <c r="P516" s="74"/>
      <c r="Q516" s="72"/>
      <c r="R516" s="72"/>
      <c r="S516" s="72"/>
      <c r="T516" s="75"/>
      <c r="U516" s="72"/>
      <c r="V516" s="72"/>
      <c r="W516" s="72"/>
      <c r="X516" s="72"/>
      <c r="Y516" s="33"/>
    </row>
    <row r="517" spans="1:25" x14ac:dyDescent="0.25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0"/>
      <c r="N517" s="75"/>
      <c r="O517" s="73"/>
      <c r="P517" s="74"/>
      <c r="Q517" s="72"/>
      <c r="R517" s="72"/>
      <c r="S517" s="72"/>
      <c r="T517" s="75"/>
      <c r="U517" s="72"/>
      <c r="V517" s="72"/>
      <c r="W517" s="72"/>
      <c r="X517" s="72"/>
      <c r="Y517" s="33"/>
    </row>
    <row r="518" spans="1:25" x14ac:dyDescent="0.25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0"/>
      <c r="N518" s="75"/>
      <c r="O518" s="73"/>
      <c r="P518" s="74"/>
      <c r="Q518" s="72"/>
      <c r="R518" s="72"/>
      <c r="S518" s="72"/>
      <c r="T518" s="75"/>
      <c r="U518" s="72"/>
      <c r="V518" s="72"/>
      <c r="W518" s="72"/>
      <c r="X518" s="72"/>
      <c r="Y518" s="33"/>
    </row>
    <row r="519" spans="1:25" x14ac:dyDescent="0.25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0"/>
      <c r="N519" s="75"/>
      <c r="O519" s="73"/>
      <c r="P519" s="74"/>
      <c r="Q519" s="72"/>
      <c r="R519" s="72"/>
      <c r="S519" s="72"/>
      <c r="T519" s="75"/>
      <c r="U519" s="72"/>
      <c r="V519" s="72"/>
      <c r="W519" s="72"/>
      <c r="X519" s="72"/>
      <c r="Y519" s="33"/>
    </row>
    <row r="520" spans="1:25" x14ac:dyDescent="0.25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0"/>
      <c r="N520" s="75"/>
      <c r="O520" s="73"/>
      <c r="P520" s="74"/>
      <c r="Q520" s="72"/>
      <c r="R520" s="72"/>
      <c r="S520" s="72"/>
      <c r="T520" s="75"/>
      <c r="U520" s="72"/>
      <c r="V520" s="72"/>
      <c r="W520" s="72"/>
      <c r="X520" s="72"/>
      <c r="Y520" s="33"/>
    </row>
    <row r="521" spans="1:25" x14ac:dyDescent="0.25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0"/>
      <c r="N521" s="75"/>
      <c r="O521" s="73"/>
      <c r="P521" s="74"/>
      <c r="Q521" s="72"/>
      <c r="R521" s="72"/>
      <c r="S521" s="72"/>
      <c r="T521" s="75"/>
      <c r="U521" s="72"/>
      <c r="V521" s="72"/>
      <c r="W521" s="72"/>
      <c r="X521" s="72"/>
      <c r="Y521" s="33"/>
    </row>
    <row r="522" spans="1:25" x14ac:dyDescent="0.25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0"/>
      <c r="N522" s="75"/>
      <c r="O522" s="73"/>
      <c r="P522" s="74"/>
      <c r="Q522" s="72"/>
      <c r="R522" s="72"/>
      <c r="S522" s="72"/>
      <c r="T522" s="75"/>
      <c r="U522" s="72"/>
      <c r="V522" s="72"/>
      <c r="W522" s="72"/>
      <c r="X522" s="72"/>
      <c r="Y522" s="33"/>
    </row>
    <row r="523" spans="1:25" x14ac:dyDescent="0.25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0"/>
      <c r="N523" s="75"/>
      <c r="O523" s="73"/>
      <c r="P523" s="74"/>
      <c r="Q523" s="72"/>
      <c r="R523" s="72"/>
      <c r="S523" s="72"/>
      <c r="T523" s="75"/>
      <c r="U523" s="72"/>
      <c r="V523" s="72"/>
      <c r="W523" s="72"/>
      <c r="X523" s="72"/>
      <c r="Y523" s="33"/>
    </row>
    <row r="524" spans="1:25" x14ac:dyDescent="0.25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0"/>
      <c r="N524" s="75"/>
      <c r="O524" s="73"/>
      <c r="P524" s="74"/>
      <c r="Q524" s="72"/>
      <c r="R524" s="72"/>
      <c r="S524" s="72"/>
      <c r="T524" s="75"/>
      <c r="U524" s="72"/>
      <c r="V524" s="72"/>
      <c r="W524" s="72"/>
      <c r="X524" s="72"/>
      <c r="Y524" s="33"/>
    </row>
    <row r="525" spans="1:25" x14ac:dyDescent="0.25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0"/>
      <c r="N525" s="75"/>
      <c r="O525" s="73"/>
      <c r="P525" s="74"/>
      <c r="Q525" s="72"/>
      <c r="R525" s="72"/>
      <c r="S525" s="72"/>
      <c r="T525" s="75"/>
      <c r="U525" s="72"/>
      <c r="V525" s="72"/>
      <c r="W525" s="72"/>
      <c r="X525" s="72"/>
      <c r="Y525" s="33"/>
    </row>
    <row r="526" spans="1:25" x14ac:dyDescent="0.25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0"/>
      <c r="N526" s="75"/>
      <c r="O526" s="73"/>
      <c r="P526" s="74"/>
      <c r="Q526" s="72"/>
      <c r="R526" s="72"/>
      <c r="S526" s="72"/>
      <c r="T526" s="75"/>
      <c r="U526" s="72"/>
      <c r="V526" s="72"/>
      <c r="W526" s="72"/>
      <c r="X526" s="72"/>
      <c r="Y526" s="33"/>
    </row>
    <row r="527" spans="1:25" x14ac:dyDescent="0.25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0"/>
      <c r="N527" s="75"/>
      <c r="O527" s="73"/>
      <c r="P527" s="74"/>
      <c r="Q527" s="72"/>
      <c r="R527" s="72"/>
      <c r="S527" s="72"/>
      <c r="T527" s="75"/>
      <c r="U527" s="72"/>
      <c r="V527" s="72"/>
      <c r="W527" s="72"/>
      <c r="X527" s="72"/>
      <c r="Y527" s="33"/>
    </row>
    <row r="528" spans="1:25" x14ac:dyDescent="0.25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0"/>
      <c r="N528" s="75"/>
      <c r="O528" s="73"/>
      <c r="P528" s="74"/>
      <c r="Q528" s="72"/>
      <c r="R528" s="72"/>
      <c r="S528" s="72"/>
      <c r="T528" s="75"/>
      <c r="U528" s="72"/>
      <c r="V528" s="72"/>
      <c r="W528" s="72"/>
      <c r="X528" s="72"/>
      <c r="Y528" s="33"/>
    </row>
    <row r="529" spans="1:25" x14ac:dyDescent="0.25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0"/>
      <c r="N529" s="75"/>
      <c r="O529" s="73"/>
      <c r="P529" s="74"/>
      <c r="Q529" s="72"/>
      <c r="R529" s="72"/>
      <c r="S529" s="72"/>
      <c r="T529" s="75"/>
      <c r="U529" s="72"/>
      <c r="V529" s="72"/>
      <c r="W529" s="72"/>
      <c r="X529" s="72"/>
      <c r="Y529" s="33"/>
    </row>
    <row r="530" spans="1:25" x14ac:dyDescent="0.25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0"/>
      <c r="N530" s="75"/>
      <c r="O530" s="73"/>
      <c r="P530" s="74"/>
      <c r="Q530" s="72"/>
      <c r="R530" s="72"/>
      <c r="S530" s="72"/>
      <c r="T530" s="75"/>
      <c r="U530" s="72"/>
      <c r="V530" s="72"/>
      <c r="W530" s="72"/>
      <c r="X530" s="72"/>
      <c r="Y530" s="33"/>
    </row>
    <row r="531" spans="1:25" x14ac:dyDescent="0.25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0"/>
      <c r="N531" s="75"/>
      <c r="O531" s="73"/>
      <c r="P531" s="74"/>
      <c r="Q531" s="72"/>
      <c r="R531" s="72"/>
      <c r="S531" s="72"/>
      <c r="T531" s="75"/>
      <c r="U531" s="72"/>
      <c r="V531" s="72"/>
      <c r="W531" s="72"/>
      <c r="X531" s="72"/>
      <c r="Y531" s="33"/>
    </row>
    <row r="532" spans="1:25" x14ac:dyDescent="0.25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0"/>
      <c r="N532" s="75"/>
      <c r="O532" s="73"/>
      <c r="P532" s="74"/>
      <c r="Q532" s="72"/>
      <c r="R532" s="72"/>
      <c r="S532" s="72"/>
      <c r="T532" s="75"/>
      <c r="U532" s="72"/>
      <c r="V532" s="72"/>
      <c r="W532" s="72"/>
      <c r="X532" s="72"/>
      <c r="Y532" s="33"/>
    </row>
    <row r="533" spans="1:25" x14ac:dyDescent="0.25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0"/>
      <c r="N533" s="75"/>
      <c r="O533" s="73"/>
      <c r="P533" s="74"/>
      <c r="Q533" s="72"/>
      <c r="R533" s="72"/>
      <c r="S533" s="72"/>
      <c r="T533" s="75"/>
      <c r="U533" s="72"/>
      <c r="V533" s="72"/>
      <c r="W533" s="72"/>
      <c r="X533" s="72"/>
      <c r="Y533" s="33"/>
    </row>
    <row r="534" spans="1:25" x14ac:dyDescent="0.25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0"/>
      <c r="N534" s="75"/>
      <c r="O534" s="73"/>
      <c r="P534" s="74"/>
      <c r="Q534" s="72"/>
      <c r="R534" s="72"/>
      <c r="S534" s="72"/>
      <c r="T534" s="75"/>
      <c r="U534" s="72"/>
      <c r="V534" s="72"/>
      <c r="W534" s="72"/>
      <c r="X534" s="72"/>
      <c r="Y534" s="33"/>
    </row>
    <row r="535" spans="1:25" x14ac:dyDescent="0.25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0"/>
      <c r="N535" s="75"/>
      <c r="O535" s="73"/>
      <c r="P535" s="74"/>
      <c r="Q535" s="72"/>
      <c r="R535" s="72"/>
      <c r="S535" s="72"/>
      <c r="T535" s="75"/>
      <c r="U535" s="72"/>
      <c r="V535" s="72"/>
      <c r="W535" s="72"/>
      <c r="X535" s="72"/>
      <c r="Y535" s="33"/>
    </row>
    <row r="536" spans="1:25" x14ac:dyDescent="0.25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0"/>
      <c r="N536" s="75"/>
      <c r="O536" s="73"/>
      <c r="P536" s="74"/>
      <c r="Q536" s="72"/>
      <c r="R536" s="72"/>
      <c r="S536" s="72"/>
      <c r="T536" s="75"/>
      <c r="U536" s="72"/>
      <c r="V536" s="72"/>
      <c r="W536" s="72"/>
      <c r="X536" s="72"/>
      <c r="Y536" s="33"/>
    </row>
    <row r="537" spans="1:25" x14ac:dyDescent="0.25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0"/>
      <c r="N537" s="75"/>
      <c r="O537" s="73"/>
      <c r="P537" s="74"/>
      <c r="Q537" s="72"/>
      <c r="R537" s="72"/>
      <c r="S537" s="72"/>
      <c r="T537" s="75"/>
      <c r="U537" s="72"/>
      <c r="V537" s="72"/>
      <c r="W537" s="72"/>
      <c r="X537" s="72"/>
      <c r="Y537" s="33"/>
    </row>
    <row r="538" spans="1:25" x14ac:dyDescent="0.25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0"/>
      <c r="N538" s="75"/>
      <c r="O538" s="73"/>
      <c r="P538" s="74"/>
      <c r="Q538" s="72"/>
      <c r="R538" s="72"/>
      <c r="S538" s="72"/>
      <c r="T538" s="75"/>
      <c r="U538" s="72"/>
      <c r="V538" s="72"/>
      <c r="W538" s="72"/>
      <c r="X538" s="72"/>
      <c r="Y538" s="33"/>
    </row>
    <row r="539" spans="1:25" x14ac:dyDescent="0.25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0"/>
      <c r="N539" s="75"/>
      <c r="O539" s="73"/>
      <c r="P539" s="74"/>
      <c r="Q539" s="72"/>
      <c r="R539" s="72"/>
      <c r="S539" s="72"/>
      <c r="T539" s="75"/>
      <c r="U539" s="72"/>
      <c r="V539" s="72"/>
      <c r="W539" s="72"/>
      <c r="X539" s="72"/>
      <c r="Y539" s="33"/>
    </row>
    <row r="540" spans="1:25" x14ac:dyDescent="0.25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0"/>
      <c r="N540" s="75"/>
      <c r="O540" s="73"/>
      <c r="P540" s="74"/>
      <c r="Q540" s="72"/>
      <c r="R540" s="72"/>
      <c r="S540" s="72"/>
      <c r="T540" s="75"/>
      <c r="U540" s="72"/>
      <c r="V540" s="72"/>
      <c r="W540" s="72"/>
      <c r="X540" s="72"/>
      <c r="Y540" s="33"/>
    </row>
    <row r="541" spans="1:25" x14ac:dyDescent="0.25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0"/>
      <c r="N541" s="75"/>
      <c r="O541" s="73"/>
      <c r="P541" s="74"/>
      <c r="Q541" s="72"/>
      <c r="R541" s="72"/>
      <c r="S541" s="72"/>
      <c r="T541" s="75"/>
      <c r="U541" s="72"/>
      <c r="V541" s="72"/>
      <c r="W541" s="72"/>
      <c r="X541" s="72"/>
      <c r="Y541" s="33"/>
    </row>
    <row r="542" spans="1:25" x14ac:dyDescent="0.25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0"/>
      <c r="N542" s="75"/>
      <c r="O542" s="73"/>
      <c r="P542" s="74"/>
      <c r="Q542" s="72"/>
      <c r="R542" s="72"/>
      <c r="S542" s="72"/>
      <c r="T542" s="75"/>
      <c r="U542" s="72"/>
      <c r="V542" s="72"/>
      <c r="W542" s="72"/>
      <c r="X542" s="72"/>
      <c r="Y542" s="33"/>
    </row>
    <row r="543" spans="1:25" x14ac:dyDescent="0.25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0"/>
      <c r="N543" s="75"/>
      <c r="O543" s="73"/>
      <c r="P543" s="74"/>
      <c r="Q543" s="72"/>
      <c r="R543" s="72"/>
      <c r="S543" s="72"/>
      <c r="T543" s="75"/>
      <c r="U543" s="72"/>
      <c r="V543" s="72"/>
      <c r="W543" s="72"/>
      <c r="X543" s="72"/>
      <c r="Y543" s="33"/>
    </row>
    <row r="544" spans="1:25" x14ac:dyDescent="0.25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0"/>
      <c r="N544" s="75"/>
      <c r="O544" s="73"/>
      <c r="P544" s="74"/>
      <c r="Q544" s="72"/>
      <c r="R544" s="72"/>
      <c r="S544" s="72"/>
      <c r="T544" s="75"/>
      <c r="U544" s="72"/>
      <c r="V544" s="72"/>
      <c r="W544" s="72"/>
      <c r="X544" s="72"/>
      <c r="Y544" s="33"/>
    </row>
    <row r="545" spans="1:25" x14ac:dyDescent="0.25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0"/>
      <c r="N545" s="75"/>
      <c r="O545" s="73"/>
      <c r="P545" s="74"/>
      <c r="Q545" s="72"/>
      <c r="R545" s="72"/>
      <c r="S545" s="72"/>
      <c r="T545" s="75"/>
      <c r="U545" s="72"/>
      <c r="V545" s="72"/>
      <c r="W545" s="72"/>
      <c r="X545" s="72"/>
      <c r="Y545" s="33"/>
    </row>
    <row r="546" spans="1:25" x14ac:dyDescent="0.25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0"/>
      <c r="N546" s="75"/>
      <c r="O546" s="73"/>
      <c r="P546" s="74"/>
      <c r="Q546" s="72"/>
      <c r="R546" s="72"/>
      <c r="S546" s="72"/>
      <c r="T546" s="75"/>
      <c r="U546" s="72"/>
      <c r="V546" s="72"/>
      <c r="W546" s="72"/>
      <c r="X546" s="72"/>
      <c r="Y546" s="33"/>
    </row>
    <row r="547" spans="1:25" x14ac:dyDescent="0.25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0"/>
      <c r="N547" s="75"/>
      <c r="O547" s="73"/>
      <c r="P547" s="74"/>
      <c r="Q547" s="72"/>
      <c r="R547" s="72"/>
      <c r="S547" s="72"/>
      <c r="T547" s="75"/>
      <c r="U547" s="72"/>
      <c r="V547" s="72"/>
      <c r="W547" s="72"/>
      <c r="X547" s="72"/>
      <c r="Y547" s="33"/>
    </row>
    <row r="548" spans="1:25" x14ac:dyDescent="0.25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0"/>
      <c r="N548" s="75"/>
      <c r="O548" s="73"/>
      <c r="P548" s="74"/>
      <c r="Q548" s="72"/>
      <c r="R548" s="72"/>
      <c r="S548" s="72"/>
      <c r="T548" s="75"/>
      <c r="U548" s="72"/>
      <c r="V548" s="72"/>
      <c r="W548" s="72"/>
      <c r="X548" s="72"/>
      <c r="Y548" s="33"/>
    </row>
    <row r="549" spans="1:25" x14ac:dyDescent="0.25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0"/>
      <c r="N549" s="75"/>
      <c r="O549" s="73"/>
      <c r="P549" s="74"/>
      <c r="Q549" s="72"/>
      <c r="R549" s="72"/>
      <c r="S549" s="72"/>
      <c r="T549" s="75"/>
      <c r="U549" s="72"/>
      <c r="V549" s="72"/>
      <c r="W549" s="72"/>
      <c r="X549" s="72"/>
      <c r="Y549" s="33"/>
    </row>
    <row r="550" spans="1:25" x14ac:dyDescent="0.25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0"/>
      <c r="N550" s="75"/>
      <c r="O550" s="73"/>
      <c r="P550" s="74"/>
      <c r="Q550" s="72"/>
      <c r="R550" s="72"/>
      <c r="S550" s="72"/>
      <c r="T550" s="75"/>
      <c r="U550" s="72"/>
      <c r="V550" s="72"/>
      <c r="W550" s="72"/>
      <c r="X550" s="72"/>
      <c r="Y550" s="33"/>
    </row>
    <row r="551" spans="1:25" x14ac:dyDescent="0.25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0"/>
      <c r="N551" s="75"/>
      <c r="O551" s="73"/>
      <c r="P551" s="74"/>
      <c r="Q551" s="72"/>
      <c r="R551" s="72"/>
      <c r="S551" s="72"/>
      <c r="T551" s="75"/>
      <c r="U551" s="72"/>
      <c r="V551" s="72"/>
      <c r="W551" s="72"/>
      <c r="X551" s="72"/>
      <c r="Y551" s="33"/>
    </row>
    <row r="552" spans="1:25" x14ac:dyDescent="0.25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0"/>
      <c r="N552" s="75"/>
      <c r="O552" s="73"/>
      <c r="P552" s="74"/>
      <c r="Q552" s="72"/>
      <c r="R552" s="72"/>
      <c r="S552" s="72"/>
      <c r="T552" s="75"/>
      <c r="U552" s="72"/>
      <c r="V552" s="72"/>
      <c r="W552" s="72"/>
      <c r="X552" s="72"/>
      <c r="Y552" s="33"/>
    </row>
    <row r="553" spans="1:25" x14ac:dyDescent="0.25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0"/>
      <c r="N553" s="75"/>
      <c r="O553" s="73"/>
      <c r="P553" s="74"/>
      <c r="Q553" s="72"/>
      <c r="R553" s="72"/>
      <c r="S553" s="72"/>
      <c r="T553" s="75"/>
      <c r="U553" s="72"/>
      <c r="V553" s="72"/>
      <c r="W553" s="72"/>
      <c r="X553" s="72"/>
      <c r="Y553" s="33"/>
    </row>
    <row r="554" spans="1:25" x14ac:dyDescent="0.25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0"/>
      <c r="N554" s="75"/>
      <c r="O554" s="73"/>
      <c r="P554" s="74"/>
      <c r="Q554" s="72"/>
      <c r="R554" s="72"/>
      <c r="S554" s="72"/>
      <c r="T554" s="75"/>
      <c r="U554" s="72"/>
      <c r="V554" s="72"/>
      <c r="W554" s="72"/>
      <c r="X554" s="72"/>
      <c r="Y554" s="33"/>
    </row>
    <row r="555" spans="1:25" x14ac:dyDescent="0.25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0"/>
      <c r="N555" s="75"/>
      <c r="O555" s="73"/>
      <c r="P555" s="74"/>
      <c r="Q555" s="72"/>
      <c r="R555" s="72"/>
      <c r="S555" s="72"/>
      <c r="T555" s="75"/>
      <c r="U555" s="72"/>
      <c r="V555" s="72"/>
      <c r="W555" s="72"/>
      <c r="X555" s="72"/>
      <c r="Y555" s="33"/>
    </row>
    <row r="556" spans="1:25" x14ac:dyDescent="0.25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0"/>
      <c r="N556" s="75"/>
      <c r="O556" s="73"/>
      <c r="P556" s="74"/>
      <c r="Q556" s="72"/>
      <c r="R556" s="72"/>
      <c r="S556" s="72"/>
      <c r="T556" s="75"/>
      <c r="U556" s="72"/>
      <c r="V556" s="72"/>
      <c r="W556" s="72"/>
      <c r="X556" s="72"/>
      <c r="Y556" s="33"/>
    </row>
    <row r="557" spans="1:25" x14ac:dyDescent="0.25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0"/>
      <c r="N557" s="75"/>
      <c r="O557" s="73"/>
      <c r="P557" s="74"/>
      <c r="Q557" s="72"/>
      <c r="R557" s="72"/>
      <c r="S557" s="72"/>
      <c r="T557" s="75"/>
      <c r="U557" s="72"/>
      <c r="V557" s="72"/>
      <c r="W557" s="72"/>
      <c r="X557" s="72"/>
      <c r="Y557" s="33"/>
    </row>
    <row r="558" spans="1:25" x14ac:dyDescent="0.25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0"/>
      <c r="N558" s="75"/>
      <c r="O558" s="73"/>
      <c r="P558" s="74"/>
      <c r="Q558" s="72"/>
      <c r="R558" s="72"/>
      <c r="S558" s="72"/>
      <c r="T558" s="75"/>
      <c r="U558" s="72"/>
      <c r="V558" s="72"/>
      <c r="W558" s="72"/>
      <c r="X558" s="72"/>
      <c r="Y558" s="33"/>
    </row>
    <row r="559" spans="1:25" x14ac:dyDescent="0.25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0"/>
      <c r="N559" s="75"/>
      <c r="O559" s="73"/>
      <c r="P559" s="74"/>
      <c r="Q559" s="72"/>
      <c r="R559" s="72"/>
      <c r="S559" s="72"/>
      <c r="T559" s="75"/>
      <c r="U559" s="72"/>
      <c r="V559" s="72"/>
      <c r="W559" s="72"/>
      <c r="X559" s="72"/>
      <c r="Y559" s="33"/>
    </row>
    <row r="560" spans="1:25" x14ac:dyDescent="0.25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0"/>
      <c r="N560" s="75"/>
      <c r="O560" s="73"/>
      <c r="P560" s="74"/>
      <c r="Q560" s="72"/>
      <c r="R560" s="72"/>
      <c r="S560" s="72"/>
      <c r="T560" s="75"/>
      <c r="U560" s="72"/>
      <c r="V560" s="72"/>
      <c r="W560" s="72"/>
      <c r="X560" s="72"/>
      <c r="Y560" s="33"/>
    </row>
    <row r="561" spans="1:25" x14ac:dyDescent="0.25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0"/>
      <c r="N561" s="75"/>
      <c r="O561" s="73"/>
      <c r="P561" s="74"/>
      <c r="Q561" s="72"/>
      <c r="R561" s="72"/>
      <c r="S561" s="72"/>
      <c r="T561" s="75"/>
      <c r="U561" s="72"/>
      <c r="V561" s="72"/>
      <c r="W561" s="72"/>
      <c r="X561" s="72"/>
      <c r="Y561" s="33"/>
    </row>
    <row r="562" spans="1:25" x14ac:dyDescent="0.25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0"/>
      <c r="N562" s="75"/>
      <c r="O562" s="73"/>
      <c r="P562" s="74"/>
      <c r="Q562" s="72"/>
      <c r="R562" s="72"/>
      <c r="S562" s="72"/>
      <c r="T562" s="75"/>
      <c r="U562" s="72"/>
      <c r="V562" s="72"/>
      <c r="W562" s="72"/>
      <c r="X562" s="72"/>
      <c r="Y562" s="33"/>
    </row>
    <row r="563" spans="1:25" x14ac:dyDescent="0.25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0"/>
      <c r="N563" s="75"/>
      <c r="O563" s="73"/>
      <c r="P563" s="74"/>
      <c r="Q563" s="72"/>
      <c r="R563" s="72"/>
      <c r="S563" s="72"/>
      <c r="T563" s="75"/>
      <c r="U563" s="72"/>
      <c r="V563" s="72"/>
      <c r="W563" s="72"/>
      <c r="X563" s="72"/>
      <c r="Y563" s="33"/>
    </row>
    <row r="564" spans="1:25" x14ac:dyDescent="0.25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0"/>
      <c r="N564" s="75"/>
      <c r="O564" s="73"/>
      <c r="P564" s="74"/>
      <c r="Q564" s="72"/>
      <c r="R564" s="72"/>
      <c r="S564" s="72"/>
      <c r="T564" s="75"/>
      <c r="U564" s="72"/>
      <c r="V564" s="72"/>
      <c r="W564" s="72"/>
      <c r="X564" s="72"/>
      <c r="Y564" s="33"/>
    </row>
    <row r="565" spans="1:25" x14ac:dyDescent="0.25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0"/>
      <c r="N565" s="75"/>
      <c r="O565" s="73"/>
      <c r="P565" s="74"/>
      <c r="Q565" s="72"/>
      <c r="R565" s="72"/>
      <c r="S565" s="72"/>
      <c r="T565" s="75"/>
      <c r="U565" s="72"/>
      <c r="V565" s="72"/>
      <c r="W565" s="72"/>
      <c r="X565" s="72"/>
      <c r="Y565" s="33"/>
    </row>
    <row r="566" spans="1:25" x14ac:dyDescent="0.25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0"/>
      <c r="N566" s="75"/>
      <c r="O566" s="73"/>
      <c r="P566" s="74"/>
      <c r="Q566" s="72"/>
      <c r="R566" s="72"/>
      <c r="S566" s="72"/>
      <c r="T566" s="75"/>
      <c r="U566" s="72"/>
      <c r="V566" s="72"/>
      <c r="W566" s="72"/>
      <c r="X566" s="72"/>
      <c r="Y566" s="33"/>
    </row>
    <row r="567" spans="1:25" x14ac:dyDescent="0.25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0"/>
      <c r="N567" s="75"/>
      <c r="O567" s="73"/>
      <c r="P567" s="74"/>
      <c r="Q567" s="72"/>
      <c r="R567" s="72"/>
      <c r="S567" s="72"/>
      <c r="T567" s="75"/>
      <c r="U567" s="72"/>
      <c r="V567" s="72"/>
      <c r="W567" s="72"/>
      <c r="X567" s="72"/>
      <c r="Y567" s="33"/>
    </row>
    <row r="568" spans="1:25" x14ac:dyDescent="0.25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0"/>
      <c r="N568" s="75"/>
      <c r="O568" s="73"/>
      <c r="P568" s="74"/>
      <c r="Q568" s="72"/>
      <c r="R568" s="72"/>
      <c r="S568" s="72"/>
      <c r="T568" s="75"/>
      <c r="U568" s="72"/>
      <c r="V568" s="72"/>
      <c r="W568" s="72"/>
      <c r="X568" s="72"/>
      <c r="Y568" s="33"/>
    </row>
    <row r="569" spans="1:25" x14ac:dyDescent="0.25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0"/>
      <c r="N569" s="75"/>
      <c r="O569" s="73"/>
      <c r="P569" s="74"/>
      <c r="Q569" s="72"/>
      <c r="R569" s="72"/>
      <c r="S569" s="72"/>
      <c r="T569" s="75"/>
      <c r="U569" s="72"/>
      <c r="V569" s="72"/>
      <c r="W569" s="72"/>
      <c r="X569" s="72"/>
      <c r="Y569" s="33"/>
    </row>
    <row r="570" spans="1:25" x14ac:dyDescent="0.25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0"/>
      <c r="N570" s="75"/>
      <c r="O570" s="73"/>
      <c r="P570" s="74"/>
      <c r="Q570" s="72"/>
      <c r="R570" s="72"/>
      <c r="S570" s="72"/>
      <c r="T570" s="75"/>
      <c r="U570" s="72"/>
      <c r="V570" s="72"/>
      <c r="W570" s="72"/>
      <c r="X570" s="72"/>
      <c r="Y570" s="33"/>
    </row>
    <row r="571" spans="1:25" x14ac:dyDescent="0.25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0"/>
      <c r="N571" s="75"/>
      <c r="O571" s="73"/>
      <c r="P571" s="74"/>
      <c r="Q571" s="72"/>
      <c r="R571" s="72"/>
      <c r="S571" s="72"/>
      <c r="T571" s="75"/>
      <c r="U571" s="72"/>
      <c r="V571" s="72"/>
      <c r="W571" s="72"/>
      <c r="X571" s="72"/>
      <c r="Y571" s="33"/>
    </row>
    <row r="572" spans="1:25" x14ac:dyDescent="0.25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0"/>
      <c r="N572" s="75"/>
      <c r="O572" s="73"/>
      <c r="P572" s="74"/>
      <c r="Q572" s="72"/>
      <c r="R572" s="72"/>
      <c r="S572" s="72"/>
      <c r="T572" s="75"/>
      <c r="U572" s="72"/>
      <c r="V572" s="72"/>
      <c r="W572" s="72"/>
      <c r="X572" s="72"/>
      <c r="Y572" s="33"/>
    </row>
    <row r="573" spans="1:25" x14ac:dyDescent="0.25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0"/>
      <c r="N573" s="75"/>
      <c r="O573" s="73"/>
      <c r="P573" s="74"/>
      <c r="Q573" s="72"/>
      <c r="R573" s="72"/>
      <c r="S573" s="72"/>
      <c r="T573" s="75"/>
      <c r="U573" s="72"/>
      <c r="V573" s="72"/>
      <c r="W573" s="72"/>
      <c r="X573" s="72"/>
      <c r="Y573" s="33"/>
    </row>
    <row r="574" spans="1:25" x14ac:dyDescent="0.25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0"/>
      <c r="N574" s="75"/>
      <c r="O574" s="73"/>
      <c r="P574" s="74"/>
      <c r="Q574" s="72"/>
      <c r="R574" s="72"/>
      <c r="S574" s="72"/>
      <c r="T574" s="75"/>
      <c r="U574" s="72"/>
      <c r="V574" s="72"/>
      <c r="W574" s="72"/>
      <c r="X574" s="72"/>
      <c r="Y574" s="33"/>
    </row>
    <row r="575" spans="1:25" x14ac:dyDescent="0.25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0"/>
      <c r="N575" s="75"/>
      <c r="O575" s="73"/>
      <c r="P575" s="74"/>
      <c r="Q575" s="72"/>
      <c r="R575" s="72"/>
      <c r="S575" s="72"/>
      <c r="T575" s="75"/>
      <c r="U575" s="72"/>
      <c r="V575" s="72"/>
      <c r="W575" s="72"/>
      <c r="X575" s="72"/>
      <c r="Y575" s="33"/>
    </row>
    <row r="576" spans="1:25" x14ac:dyDescent="0.25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0"/>
      <c r="N576" s="75"/>
      <c r="O576" s="73"/>
      <c r="P576" s="74"/>
      <c r="Q576" s="72"/>
      <c r="R576" s="72"/>
      <c r="S576" s="72"/>
      <c r="T576" s="75"/>
      <c r="U576" s="72"/>
      <c r="V576" s="72"/>
      <c r="W576" s="72"/>
      <c r="X576" s="72"/>
      <c r="Y576" s="33"/>
    </row>
    <row r="577" spans="1:25" x14ac:dyDescent="0.25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0"/>
      <c r="N577" s="75"/>
      <c r="O577" s="73"/>
      <c r="P577" s="74"/>
      <c r="Q577" s="72"/>
      <c r="R577" s="72"/>
      <c r="S577" s="72"/>
      <c r="T577" s="75"/>
      <c r="U577" s="72"/>
      <c r="V577" s="72"/>
      <c r="W577" s="72"/>
      <c r="X577" s="72"/>
      <c r="Y577" s="33"/>
    </row>
    <row r="578" spans="1:25" x14ac:dyDescent="0.25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0"/>
      <c r="N578" s="75"/>
      <c r="O578" s="73"/>
      <c r="P578" s="74"/>
      <c r="Q578" s="72"/>
      <c r="R578" s="72"/>
      <c r="S578" s="72"/>
      <c r="T578" s="75"/>
      <c r="U578" s="72"/>
      <c r="V578" s="72"/>
      <c r="W578" s="72"/>
      <c r="X578" s="72"/>
      <c r="Y578" s="33"/>
    </row>
    <row r="579" spans="1:25" x14ac:dyDescent="0.25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0"/>
      <c r="N579" s="75"/>
      <c r="O579" s="73"/>
      <c r="P579" s="74"/>
      <c r="Q579" s="72"/>
      <c r="R579" s="72"/>
      <c r="S579" s="72"/>
      <c r="T579" s="75"/>
      <c r="U579" s="72"/>
      <c r="V579" s="72"/>
      <c r="W579" s="72"/>
      <c r="X579" s="72"/>
      <c r="Y579" s="33"/>
    </row>
    <row r="580" spans="1:25" x14ac:dyDescent="0.25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0"/>
      <c r="N580" s="75"/>
      <c r="O580" s="73"/>
      <c r="P580" s="74"/>
      <c r="Q580" s="72"/>
      <c r="R580" s="72"/>
      <c r="S580" s="72"/>
      <c r="T580" s="75"/>
      <c r="U580" s="72"/>
      <c r="V580" s="72"/>
      <c r="W580" s="72"/>
      <c r="X580" s="72"/>
      <c r="Y580" s="33"/>
    </row>
    <row r="581" spans="1:25" x14ac:dyDescent="0.25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0"/>
      <c r="N581" s="75"/>
      <c r="O581" s="73"/>
      <c r="P581" s="74"/>
      <c r="Q581" s="72"/>
      <c r="R581" s="72"/>
      <c r="S581" s="72"/>
      <c r="T581" s="75"/>
      <c r="U581" s="72"/>
      <c r="V581" s="72"/>
      <c r="W581" s="72"/>
      <c r="X581" s="72"/>
      <c r="Y581" s="33"/>
    </row>
    <row r="582" spans="1:25" x14ac:dyDescent="0.25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0"/>
      <c r="N582" s="75"/>
      <c r="O582" s="73"/>
      <c r="P582" s="74"/>
      <c r="Q582" s="72"/>
      <c r="R582" s="72"/>
      <c r="S582" s="72"/>
      <c r="T582" s="75"/>
      <c r="U582" s="72"/>
      <c r="V582" s="72"/>
      <c r="W582" s="72"/>
      <c r="X582" s="72"/>
      <c r="Y582" s="33"/>
    </row>
    <row r="583" spans="1:25" x14ac:dyDescent="0.25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0"/>
      <c r="N583" s="75"/>
      <c r="O583" s="73"/>
      <c r="P583" s="74"/>
      <c r="Q583" s="72"/>
      <c r="R583" s="72"/>
      <c r="S583" s="72"/>
      <c r="T583" s="75"/>
      <c r="U583" s="72"/>
      <c r="V583" s="72"/>
      <c r="W583" s="72"/>
      <c r="X583" s="72"/>
      <c r="Y583" s="33"/>
    </row>
    <row r="584" spans="1:25" x14ac:dyDescent="0.25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0"/>
      <c r="N584" s="75"/>
      <c r="O584" s="73"/>
      <c r="P584" s="74"/>
      <c r="Q584" s="72"/>
      <c r="R584" s="72"/>
      <c r="S584" s="72"/>
      <c r="T584" s="75"/>
      <c r="U584" s="72"/>
      <c r="V584" s="72"/>
      <c r="W584" s="72"/>
      <c r="X584" s="72"/>
      <c r="Y584" s="33"/>
    </row>
    <row r="585" spans="1:25" x14ac:dyDescent="0.25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0"/>
      <c r="N585" s="75"/>
      <c r="O585" s="73"/>
      <c r="P585" s="74"/>
      <c r="Q585" s="72"/>
      <c r="R585" s="72"/>
      <c r="S585" s="72"/>
      <c r="T585" s="75"/>
      <c r="U585" s="72"/>
      <c r="V585" s="72"/>
      <c r="W585" s="72"/>
      <c r="X585" s="72"/>
      <c r="Y585" s="33"/>
    </row>
    <row r="586" spans="1:25" x14ac:dyDescent="0.25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0"/>
      <c r="N586" s="75"/>
      <c r="O586" s="73"/>
      <c r="P586" s="74"/>
      <c r="Q586" s="72"/>
      <c r="R586" s="72"/>
      <c r="S586" s="72"/>
      <c r="T586" s="75"/>
      <c r="U586" s="72"/>
      <c r="V586" s="72"/>
      <c r="W586" s="72"/>
      <c r="X586" s="72"/>
      <c r="Y586" s="33"/>
    </row>
    <row r="587" spans="1:25" x14ac:dyDescent="0.25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0"/>
      <c r="N587" s="75"/>
      <c r="O587" s="73"/>
      <c r="P587" s="74"/>
      <c r="Q587" s="72"/>
      <c r="R587" s="72"/>
      <c r="S587" s="72"/>
      <c r="T587" s="75"/>
      <c r="U587" s="72"/>
      <c r="V587" s="72"/>
      <c r="W587" s="72"/>
      <c r="X587" s="72"/>
      <c r="Y587" s="33"/>
    </row>
    <row r="588" spans="1:25" x14ac:dyDescent="0.25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0"/>
      <c r="N588" s="75"/>
      <c r="O588" s="73"/>
      <c r="P588" s="74"/>
      <c r="Q588" s="72"/>
      <c r="R588" s="72"/>
      <c r="S588" s="72"/>
      <c r="T588" s="75"/>
      <c r="U588" s="72"/>
      <c r="V588" s="72"/>
      <c r="W588" s="72"/>
      <c r="X588" s="72"/>
      <c r="Y588" s="33"/>
    </row>
    <row r="589" spans="1:25" x14ac:dyDescent="0.25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0"/>
      <c r="N589" s="75"/>
      <c r="O589" s="73"/>
      <c r="P589" s="74"/>
      <c r="Q589" s="72"/>
      <c r="R589" s="72"/>
      <c r="S589" s="72"/>
      <c r="T589" s="75"/>
      <c r="U589" s="72"/>
      <c r="V589" s="72"/>
      <c r="W589" s="72"/>
      <c r="X589" s="72"/>
      <c r="Y589" s="33"/>
    </row>
    <row r="590" spans="1:25" x14ac:dyDescent="0.25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0"/>
      <c r="N590" s="75"/>
      <c r="O590" s="73"/>
      <c r="P590" s="74"/>
      <c r="Q590" s="72"/>
      <c r="R590" s="72"/>
      <c r="S590" s="72"/>
      <c r="T590" s="75"/>
      <c r="U590" s="72"/>
      <c r="V590" s="72"/>
      <c r="W590" s="72"/>
      <c r="X590" s="72"/>
      <c r="Y590" s="33"/>
    </row>
    <row r="591" spans="1:25" x14ac:dyDescent="0.25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0"/>
      <c r="N591" s="75"/>
      <c r="O591" s="73"/>
      <c r="P591" s="74"/>
      <c r="Q591" s="72"/>
      <c r="R591" s="72"/>
      <c r="S591" s="72"/>
      <c r="T591" s="75"/>
      <c r="U591" s="72"/>
      <c r="V591" s="72"/>
      <c r="W591" s="72"/>
      <c r="X591" s="72"/>
      <c r="Y591" s="33"/>
    </row>
    <row r="592" spans="1:25" x14ac:dyDescent="0.25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0"/>
      <c r="N592" s="75"/>
      <c r="O592" s="73"/>
      <c r="P592" s="74"/>
      <c r="Q592" s="72"/>
      <c r="R592" s="72"/>
      <c r="S592" s="72"/>
      <c r="T592" s="75"/>
      <c r="U592" s="72"/>
      <c r="V592" s="72"/>
      <c r="W592" s="72"/>
      <c r="X592" s="72"/>
      <c r="Y592" s="33"/>
    </row>
    <row r="593" spans="1:25" x14ac:dyDescent="0.25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0"/>
      <c r="N593" s="75"/>
      <c r="O593" s="73"/>
      <c r="P593" s="74"/>
      <c r="Q593" s="72"/>
      <c r="R593" s="72"/>
      <c r="S593" s="72"/>
      <c r="T593" s="75"/>
      <c r="U593" s="72"/>
      <c r="V593" s="72"/>
      <c r="W593" s="72"/>
      <c r="X593" s="72"/>
      <c r="Y593" s="33"/>
    </row>
    <row r="594" spans="1:25" x14ac:dyDescent="0.25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0"/>
      <c r="N594" s="75"/>
      <c r="O594" s="73"/>
      <c r="P594" s="74"/>
      <c r="Q594" s="72"/>
      <c r="R594" s="72"/>
      <c r="S594" s="72"/>
      <c r="T594" s="75"/>
      <c r="U594" s="72"/>
      <c r="V594" s="72"/>
      <c r="W594" s="72"/>
      <c r="X594" s="72"/>
      <c r="Y594" s="33"/>
    </row>
    <row r="595" spans="1:25" x14ac:dyDescent="0.25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0"/>
      <c r="N595" s="75"/>
      <c r="O595" s="73"/>
      <c r="P595" s="74"/>
      <c r="Q595" s="72"/>
      <c r="R595" s="72"/>
      <c r="S595" s="72"/>
      <c r="T595" s="75"/>
      <c r="U595" s="72"/>
      <c r="V595" s="72"/>
      <c r="W595" s="72"/>
      <c r="X595" s="72"/>
      <c r="Y595" s="33"/>
    </row>
    <row r="596" spans="1:25" x14ac:dyDescent="0.25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0"/>
      <c r="N596" s="75"/>
      <c r="O596" s="73"/>
      <c r="P596" s="74"/>
      <c r="Q596" s="72"/>
      <c r="R596" s="72"/>
      <c r="S596" s="72"/>
      <c r="T596" s="75"/>
      <c r="U596" s="72"/>
      <c r="V596" s="72"/>
      <c r="W596" s="72"/>
      <c r="X596" s="72"/>
      <c r="Y596" s="33"/>
    </row>
    <row r="597" spans="1:25" x14ac:dyDescent="0.25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0"/>
      <c r="N597" s="75"/>
      <c r="O597" s="73"/>
      <c r="P597" s="74"/>
      <c r="Q597" s="72"/>
      <c r="R597" s="72"/>
      <c r="S597" s="72"/>
      <c r="T597" s="75"/>
      <c r="U597" s="72"/>
      <c r="V597" s="72"/>
      <c r="W597" s="72"/>
      <c r="X597" s="72"/>
      <c r="Y597" s="33"/>
    </row>
    <row r="598" spans="1:25" x14ac:dyDescent="0.25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0"/>
      <c r="N598" s="75"/>
      <c r="O598" s="73"/>
      <c r="P598" s="74"/>
      <c r="Q598" s="72"/>
      <c r="R598" s="72"/>
      <c r="S598" s="72"/>
      <c r="T598" s="75"/>
      <c r="U598" s="72"/>
      <c r="V598" s="72"/>
      <c r="W598" s="72"/>
      <c r="X598" s="72"/>
      <c r="Y598" s="33"/>
    </row>
    <row r="599" spans="1:25" x14ac:dyDescent="0.25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0"/>
      <c r="N599" s="75"/>
      <c r="O599" s="73"/>
      <c r="P599" s="74"/>
      <c r="Q599" s="72"/>
      <c r="R599" s="72"/>
      <c r="S599" s="72"/>
      <c r="T599" s="75"/>
      <c r="U599" s="72"/>
      <c r="V599" s="72"/>
      <c r="W599" s="72"/>
      <c r="X599" s="72"/>
      <c r="Y599" s="33"/>
    </row>
    <row r="600" spans="1:25" x14ac:dyDescent="0.25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0"/>
      <c r="N600" s="75"/>
      <c r="O600" s="73"/>
      <c r="P600" s="74"/>
      <c r="Q600" s="72"/>
      <c r="R600" s="72"/>
      <c r="S600" s="72"/>
      <c r="T600" s="75"/>
      <c r="U600" s="72"/>
      <c r="V600" s="72"/>
      <c r="W600" s="72"/>
      <c r="X600" s="72"/>
      <c r="Y600" s="33"/>
    </row>
    <row r="601" spans="1:25" x14ac:dyDescent="0.25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0"/>
      <c r="N601" s="75"/>
      <c r="O601" s="73"/>
      <c r="P601" s="74"/>
      <c r="Q601" s="72"/>
      <c r="R601" s="72"/>
      <c r="S601" s="72"/>
      <c r="T601" s="75"/>
      <c r="U601" s="72"/>
      <c r="V601" s="72"/>
      <c r="W601" s="72"/>
      <c r="X601" s="72"/>
      <c r="Y601" s="33"/>
    </row>
    <row r="602" spans="1:25" x14ac:dyDescent="0.25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0"/>
      <c r="N602" s="75"/>
      <c r="O602" s="73"/>
      <c r="P602" s="74"/>
      <c r="Q602" s="72"/>
      <c r="R602" s="72"/>
      <c r="S602" s="72"/>
      <c r="T602" s="75"/>
      <c r="U602" s="72"/>
      <c r="V602" s="72"/>
      <c r="W602" s="72"/>
      <c r="X602" s="72"/>
      <c r="Y602" s="33"/>
    </row>
    <row r="603" spans="1:25" x14ac:dyDescent="0.25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0"/>
      <c r="N603" s="75"/>
      <c r="O603" s="73"/>
      <c r="P603" s="74"/>
      <c r="Q603" s="72"/>
      <c r="R603" s="72"/>
      <c r="S603" s="72"/>
      <c r="T603" s="75"/>
      <c r="U603" s="72"/>
      <c r="V603" s="72"/>
      <c r="W603" s="72"/>
      <c r="X603" s="72"/>
      <c r="Y603" s="33"/>
    </row>
    <row r="604" spans="1:25" x14ac:dyDescent="0.25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0"/>
      <c r="N604" s="75"/>
      <c r="O604" s="73"/>
      <c r="P604" s="74"/>
      <c r="Q604" s="72"/>
      <c r="R604" s="72"/>
      <c r="S604" s="72"/>
      <c r="T604" s="75"/>
      <c r="U604" s="72"/>
      <c r="V604" s="72"/>
      <c r="W604" s="72"/>
      <c r="X604" s="72"/>
      <c r="Y604" s="33"/>
    </row>
    <row r="605" spans="1:25" x14ac:dyDescent="0.25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0"/>
      <c r="N605" s="75"/>
      <c r="O605" s="73"/>
      <c r="P605" s="74"/>
      <c r="Q605" s="72"/>
      <c r="R605" s="72"/>
      <c r="S605" s="72"/>
      <c r="T605" s="75"/>
      <c r="U605" s="72"/>
      <c r="V605" s="72"/>
      <c r="W605" s="72"/>
      <c r="X605" s="72"/>
      <c r="Y605" s="33"/>
    </row>
    <row r="606" spans="1:25" x14ac:dyDescent="0.25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0"/>
      <c r="N606" s="75"/>
      <c r="O606" s="73"/>
      <c r="P606" s="74"/>
      <c r="Q606" s="72"/>
      <c r="R606" s="72"/>
      <c r="S606" s="72"/>
      <c r="T606" s="75"/>
      <c r="U606" s="72"/>
      <c r="V606" s="72"/>
      <c r="W606" s="72"/>
      <c r="X606" s="72"/>
      <c r="Y606" s="33"/>
    </row>
    <row r="607" spans="1:25" x14ac:dyDescent="0.25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0"/>
      <c r="N607" s="75"/>
      <c r="O607" s="73"/>
      <c r="P607" s="74"/>
      <c r="Q607" s="72"/>
      <c r="R607" s="72"/>
      <c r="S607" s="72"/>
      <c r="T607" s="75"/>
      <c r="U607" s="72"/>
      <c r="V607" s="72"/>
      <c r="W607" s="72"/>
      <c r="X607" s="72"/>
      <c r="Y607" s="33"/>
    </row>
    <row r="608" spans="1:25" x14ac:dyDescent="0.25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0"/>
      <c r="N608" s="75"/>
      <c r="O608" s="73"/>
      <c r="P608" s="74"/>
      <c r="Q608" s="72"/>
      <c r="R608" s="72"/>
      <c r="S608" s="72"/>
      <c r="T608" s="75"/>
      <c r="U608" s="72"/>
      <c r="V608" s="72"/>
      <c r="W608" s="72"/>
      <c r="X608" s="72"/>
      <c r="Y608" s="33"/>
    </row>
    <row r="609" spans="1:25" x14ac:dyDescent="0.25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0"/>
      <c r="N609" s="75"/>
      <c r="O609" s="73"/>
      <c r="P609" s="74"/>
      <c r="Q609" s="72"/>
      <c r="R609" s="72"/>
      <c r="S609" s="72"/>
      <c r="T609" s="75"/>
      <c r="U609" s="72"/>
      <c r="V609" s="72"/>
      <c r="W609" s="72"/>
      <c r="X609" s="72"/>
      <c r="Y609" s="33"/>
    </row>
    <row r="610" spans="1:25" x14ac:dyDescent="0.25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0"/>
      <c r="N610" s="75"/>
      <c r="O610" s="73"/>
      <c r="P610" s="74"/>
      <c r="Q610" s="72"/>
      <c r="R610" s="72"/>
      <c r="S610" s="72"/>
      <c r="T610" s="75"/>
      <c r="U610" s="72"/>
      <c r="V610" s="72"/>
      <c r="W610" s="72"/>
      <c r="X610" s="72"/>
      <c r="Y610" s="33"/>
    </row>
    <row r="611" spans="1:25" x14ac:dyDescent="0.25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0"/>
      <c r="N611" s="75"/>
      <c r="O611" s="73"/>
      <c r="P611" s="74"/>
      <c r="Q611" s="72"/>
      <c r="R611" s="72"/>
      <c r="S611" s="72"/>
      <c r="T611" s="75"/>
      <c r="U611" s="72"/>
      <c r="V611" s="72"/>
      <c r="W611" s="72"/>
      <c r="X611" s="72"/>
      <c r="Y611" s="33"/>
    </row>
    <row r="612" spans="1:25" x14ac:dyDescent="0.25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0"/>
      <c r="N612" s="75"/>
      <c r="O612" s="73"/>
      <c r="P612" s="74"/>
      <c r="Q612" s="72"/>
      <c r="R612" s="72"/>
      <c r="S612" s="72"/>
      <c r="T612" s="75"/>
      <c r="U612" s="72"/>
      <c r="V612" s="72"/>
      <c r="W612" s="72"/>
      <c r="X612" s="72"/>
      <c r="Y612" s="33"/>
    </row>
    <row r="613" spans="1:25" x14ac:dyDescent="0.25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0"/>
      <c r="N613" s="75"/>
      <c r="O613" s="73"/>
      <c r="P613" s="74"/>
      <c r="Q613" s="72"/>
      <c r="R613" s="72"/>
      <c r="S613" s="72"/>
      <c r="T613" s="75"/>
      <c r="U613" s="72"/>
      <c r="V613" s="72"/>
      <c r="W613" s="72"/>
      <c r="X613" s="72"/>
      <c r="Y613" s="33"/>
    </row>
    <row r="614" spans="1:25" x14ac:dyDescent="0.25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0"/>
      <c r="N614" s="75"/>
      <c r="O614" s="73"/>
      <c r="P614" s="74"/>
      <c r="Q614" s="72"/>
      <c r="R614" s="72"/>
      <c r="S614" s="72"/>
      <c r="T614" s="75"/>
      <c r="U614" s="72"/>
      <c r="V614" s="72"/>
      <c r="W614" s="72"/>
      <c r="X614" s="72"/>
      <c r="Y614" s="33"/>
    </row>
    <row r="615" spans="1:25" x14ac:dyDescent="0.25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0"/>
      <c r="N615" s="75"/>
      <c r="O615" s="73"/>
      <c r="P615" s="74"/>
      <c r="Q615" s="72"/>
      <c r="R615" s="72"/>
      <c r="S615" s="72"/>
      <c r="T615" s="75"/>
      <c r="U615" s="72"/>
      <c r="V615" s="72"/>
      <c r="W615" s="72"/>
      <c r="X615" s="72"/>
      <c r="Y615" s="33"/>
    </row>
    <row r="616" spans="1:25" x14ac:dyDescent="0.25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0"/>
      <c r="N616" s="75"/>
      <c r="O616" s="73"/>
      <c r="P616" s="74"/>
      <c r="Q616" s="72"/>
      <c r="R616" s="72"/>
      <c r="S616" s="72"/>
      <c r="T616" s="75"/>
      <c r="U616" s="72"/>
      <c r="V616" s="72"/>
      <c r="W616" s="72"/>
      <c r="X616" s="72"/>
      <c r="Y616" s="33"/>
    </row>
    <row r="617" spans="1:25" x14ac:dyDescent="0.25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0"/>
      <c r="N617" s="75"/>
      <c r="O617" s="73"/>
      <c r="P617" s="74"/>
      <c r="Q617" s="72"/>
      <c r="R617" s="72"/>
      <c r="S617" s="72"/>
      <c r="T617" s="75"/>
      <c r="U617" s="72"/>
      <c r="V617" s="72"/>
      <c r="W617" s="72"/>
      <c r="X617" s="72"/>
      <c r="Y617" s="33"/>
    </row>
    <row r="618" spans="1:25" x14ac:dyDescent="0.25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0"/>
      <c r="N618" s="75"/>
      <c r="O618" s="73"/>
      <c r="P618" s="74"/>
      <c r="Q618" s="72"/>
      <c r="R618" s="72"/>
      <c r="S618" s="72"/>
      <c r="T618" s="75"/>
      <c r="U618" s="72"/>
      <c r="V618" s="72"/>
      <c r="W618" s="72"/>
      <c r="X618" s="72"/>
      <c r="Y618" s="33"/>
    </row>
    <row r="619" spans="1:25" x14ac:dyDescent="0.25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0"/>
      <c r="N619" s="75"/>
      <c r="O619" s="73"/>
      <c r="P619" s="74"/>
      <c r="Q619" s="72"/>
      <c r="R619" s="72"/>
      <c r="S619" s="72"/>
      <c r="T619" s="75"/>
      <c r="U619" s="72"/>
      <c r="V619" s="72"/>
      <c r="W619" s="72"/>
      <c r="X619" s="72"/>
      <c r="Y619" s="33"/>
    </row>
    <row r="620" spans="1:25" x14ac:dyDescent="0.25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0"/>
      <c r="N620" s="75"/>
      <c r="O620" s="73"/>
      <c r="P620" s="74"/>
      <c r="Q620" s="72"/>
      <c r="R620" s="72"/>
      <c r="S620" s="72"/>
      <c r="T620" s="75"/>
      <c r="U620" s="72"/>
      <c r="V620" s="72"/>
      <c r="W620" s="72"/>
      <c r="X620" s="72"/>
      <c r="Y620" s="33"/>
    </row>
    <row r="621" spans="1:25" x14ac:dyDescent="0.25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0"/>
      <c r="N621" s="75"/>
      <c r="O621" s="73"/>
      <c r="P621" s="74"/>
      <c r="Q621" s="72"/>
      <c r="R621" s="72"/>
      <c r="S621" s="72"/>
      <c r="T621" s="75"/>
      <c r="U621" s="72"/>
      <c r="V621" s="72"/>
      <c r="W621" s="72"/>
      <c r="X621" s="72"/>
      <c r="Y621" s="33"/>
    </row>
    <row r="622" spans="1:25" x14ac:dyDescent="0.25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0"/>
      <c r="N622" s="75"/>
      <c r="O622" s="73"/>
      <c r="P622" s="74"/>
      <c r="Q622" s="72"/>
      <c r="R622" s="72"/>
      <c r="S622" s="72"/>
      <c r="T622" s="75"/>
      <c r="U622" s="72"/>
      <c r="V622" s="72"/>
      <c r="W622" s="72"/>
      <c r="X622" s="72"/>
      <c r="Y622" s="33"/>
    </row>
    <row r="623" spans="1:25" x14ac:dyDescent="0.25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0"/>
      <c r="N623" s="75"/>
      <c r="O623" s="73"/>
      <c r="P623" s="74"/>
      <c r="Q623" s="72"/>
      <c r="R623" s="72"/>
      <c r="S623" s="72"/>
      <c r="T623" s="75"/>
      <c r="U623" s="72"/>
      <c r="V623" s="72"/>
      <c r="W623" s="72"/>
      <c r="X623" s="72"/>
      <c r="Y623" s="33"/>
    </row>
    <row r="624" spans="1:25" x14ac:dyDescent="0.25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0"/>
      <c r="N624" s="75"/>
      <c r="O624" s="73"/>
      <c r="P624" s="74"/>
      <c r="Q624" s="72"/>
      <c r="R624" s="72"/>
      <c r="S624" s="72"/>
      <c r="T624" s="75"/>
      <c r="U624" s="72"/>
      <c r="V624" s="72"/>
      <c r="W624" s="72"/>
      <c r="X624" s="72"/>
      <c r="Y624" s="33"/>
    </row>
    <row r="625" spans="1:25" x14ac:dyDescent="0.25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0"/>
      <c r="N625" s="75"/>
      <c r="O625" s="73"/>
      <c r="P625" s="74"/>
      <c r="Q625" s="72"/>
      <c r="R625" s="72"/>
      <c r="S625" s="72"/>
      <c r="T625" s="75"/>
      <c r="U625" s="72"/>
      <c r="V625" s="72"/>
      <c r="W625" s="72"/>
      <c r="X625" s="72"/>
      <c r="Y625" s="33"/>
    </row>
    <row r="626" spans="1:25" x14ac:dyDescent="0.25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0"/>
      <c r="N626" s="75"/>
      <c r="O626" s="73"/>
      <c r="P626" s="74"/>
      <c r="Q626" s="72"/>
      <c r="R626" s="72"/>
      <c r="S626" s="72"/>
      <c r="T626" s="75"/>
      <c r="U626" s="72"/>
      <c r="V626" s="72"/>
      <c r="W626" s="72"/>
      <c r="X626" s="72"/>
      <c r="Y626" s="33"/>
    </row>
    <row r="627" spans="1:25" x14ac:dyDescent="0.25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0"/>
      <c r="N627" s="75"/>
      <c r="O627" s="73"/>
      <c r="P627" s="74"/>
      <c r="Q627" s="72"/>
      <c r="R627" s="72"/>
      <c r="S627" s="72"/>
      <c r="T627" s="75"/>
      <c r="U627" s="72"/>
      <c r="V627" s="72"/>
      <c r="W627" s="72"/>
      <c r="X627" s="72"/>
      <c r="Y627" s="33"/>
    </row>
    <row r="628" spans="1:25" x14ac:dyDescent="0.25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0"/>
      <c r="N628" s="75"/>
      <c r="O628" s="73"/>
      <c r="P628" s="74"/>
      <c r="Q628" s="72"/>
      <c r="R628" s="72"/>
      <c r="S628" s="72"/>
      <c r="T628" s="75"/>
      <c r="U628" s="72"/>
      <c r="V628" s="72"/>
      <c r="W628" s="72"/>
      <c r="X628" s="72"/>
      <c r="Y628" s="33"/>
    </row>
    <row r="629" spans="1:25" x14ac:dyDescent="0.25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0"/>
      <c r="N629" s="75"/>
      <c r="O629" s="73"/>
      <c r="P629" s="74"/>
      <c r="Q629" s="72"/>
      <c r="R629" s="72"/>
      <c r="S629" s="72"/>
      <c r="T629" s="75"/>
      <c r="U629" s="72"/>
      <c r="V629" s="72"/>
      <c r="W629" s="72"/>
      <c r="X629" s="72"/>
      <c r="Y629" s="33"/>
    </row>
    <row r="630" spans="1:25" x14ac:dyDescent="0.25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0"/>
      <c r="N630" s="75"/>
      <c r="O630" s="73"/>
      <c r="P630" s="74"/>
      <c r="Q630" s="72"/>
      <c r="R630" s="72"/>
      <c r="S630" s="72"/>
      <c r="T630" s="75"/>
      <c r="U630" s="72"/>
      <c r="V630" s="72"/>
      <c r="W630" s="72"/>
      <c r="X630" s="72"/>
      <c r="Y630" s="33"/>
    </row>
    <row r="631" spans="1:25" x14ac:dyDescent="0.25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0"/>
      <c r="N631" s="75"/>
      <c r="O631" s="73"/>
      <c r="P631" s="74"/>
      <c r="Q631" s="72"/>
      <c r="R631" s="72"/>
      <c r="S631" s="72"/>
      <c r="T631" s="75"/>
      <c r="U631" s="72"/>
      <c r="V631" s="72"/>
      <c r="W631" s="72"/>
      <c r="X631" s="72"/>
      <c r="Y631" s="33"/>
    </row>
    <row r="632" spans="1:25" x14ac:dyDescent="0.25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0"/>
      <c r="N632" s="75"/>
      <c r="O632" s="73"/>
      <c r="P632" s="74"/>
      <c r="Q632" s="72"/>
      <c r="R632" s="72"/>
      <c r="S632" s="72"/>
      <c r="T632" s="75"/>
      <c r="U632" s="72"/>
      <c r="V632" s="72"/>
      <c r="W632" s="72"/>
      <c r="X632" s="72"/>
      <c r="Y632" s="33"/>
    </row>
    <row r="633" spans="1:25" x14ac:dyDescent="0.25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0"/>
      <c r="N633" s="75"/>
      <c r="O633" s="73"/>
      <c r="P633" s="74"/>
      <c r="Q633" s="72"/>
      <c r="R633" s="72"/>
      <c r="S633" s="72"/>
      <c r="T633" s="75"/>
      <c r="U633" s="72"/>
      <c r="V633" s="72"/>
      <c r="W633" s="72"/>
      <c r="X633" s="72"/>
      <c r="Y633" s="33"/>
    </row>
    <row r="634" spans="1:25" x14ac:dyDescent="0.25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0"/>
      <c r="N634" s="75"/>
      <c r="O634" s="73"/>
      <c r="P634" s="74"/>
      <c r="Q634" s="72"/>
      <c r="R634" s="72"/>
      <c r="S634" s="72"/>
      <c r="T634" s="75"/>
      <c r="U634" s="72"/>
      <c r="V634" s="72"/>
      <c r="W634" s="72"/>
      <c r="X634" s="72"/>
      <c r="Y634" s="33"/>
    </row>
    <row r="635" spans="1:25" x14ac:dyDescent="0.25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0"/>
      <c r="N635" s="75"/>
      <c r="O635" s="73"/>
      <c r="P635" s="74"/>
      <c r="Q635" s="72"/>
      <c r="R635" s="72"/>
      <c r="S635" s="72"/>
      <c r="T635" s="75"/>
      <c r="U635" s="72"/>
      <c r="V635" s="72"/>
      <c r="W635" s="72"/>
      <c r="X635" s="72"/>
      <c r="Y635" s="33"/>
    </row>
    <row r="636" spans="1:25" x14ac:dyDescent="0.25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0"/>
      <c r="N636" s="75"/>
      <c r="O636" s="73"/>
      <c r="P636" s="74"/>
      <c r="Q636" s="72"/>
      <c r="R636" s="72"/>
      <c r="S636" s="72"/>
      <c r="T636" s="75"/>
      <c r="U636" s="72"/>
      <c r="V636" s="72"/>
      <c r="W636" s="72"/>
      <c r="X636" s="72"/>
      <c r="Y636" s="33"/>
    </row>
    <row r="637" spans="1:25" x14ac:dyDescent="0.25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0"/>
      <c r="N637" s="75"/>
      <c r="O637" s="73"/>
      <c r="P637" s="74"/>
      <c r="Q637" s="72"/>
      <c r="R637" s="72"/>
      <c r="S637" s="72"/>
      <c r="T637" s="75"/>
      <c r="U637" s="72"/>
      <c r="V637" s="72"/>
      <c r="W637" s="72"/>
      <c r="X637" s="72"/>
      <c r="Y637" s="33"/>
    </row>
    <row r="638" spans="1:25" x14ac:dyDescent="0.25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0"/>
      <c r="N638" s="75"/>
      <c r="O638" s="73"/>
      <c r="P638" s="74"/>
      <c r="Q638" s="72"/>
      <c r="R638" s="72"/>
      <c r="S638" s="72"/>
      <c r="T638" s="75"/>
      <c r="U638" s="72"/>
      <c r="V638" s="72"/>
      <c r="W638" s="72"/>
      <c r="X638" s="72"/>
      <c r="Y638" s="33"/>
    </row>
    <row r="639" spans="1:25" x14ac:dyDescent="0.25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0"/>
      <c r="N639" s="75"/>
      <c r="O639" s="73"/>
      <c r="P639" s="74"/>
      <c r="Q639" s="72"/>
      <c r="R639" s="72"/>
      <c r="S639" s="72"/>
      <c r="T639" s="75"/>
      <c r="U639" s="72"/>
      <c r="V639" s="72"/>
      <c r="W639" s="72"/>
      <c r="X639" s="72"/>
      <c r="Y639" s="33"/>
    </row>
    <row r="640" spans="1:25" x14ac:dyDescent="0.25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0"/>
      <c r="N640" s="75"/>
      <c r="O640" s="73"/>
      <c r="P640" s="74"/>
      <c r="Q640" s="72"/>
      <c r="R640" s="72"/>
      <c r="S640" s="72"/>
      <c r="T640" s="75"/>
      <c r="U640" s="72"/>
      <c r="V640" s="72"/>
      <c r="W640" s="72"/>
      <c r="X640" s="72"/>
      <c r="Y640" s="33"/>
    </row>
    <row r="641" spans="1:25" x14ac:dyDescent="0.25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0"/>
      <c r="N641" s="75"/>
      <c r="O641" s="73"/>
      <c r="P641" s="74"/>
      <c r="Q641" s="72"/>
      <c r="R641" s="72"/>
      <c r="S641" s="72"/>
      <c r="T641" s="75"/>
      <c r="U641" s="72"/>
      <c r="V641" s="72"/>
      <c r="W641" s="72"/>
      <c r="X641" s="72"/>
      <c r="Y641" s="33"/>
    </row>
    <row r="642" spans="1:25" x14ac:dyDescent="0.25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0"/>
      <c r="N642" s="75"/>
      <c r="O642" s="73"/>
      <c r="P642" s="74"/>
      <c r="Q642" s="72"/>
      <c r="R642" s="72"/>
      <c r="S642" s="72"/>
      <c r="T642" s="75"/>
      <c r="U642" s="72"/>
      <c r="V642" s="72"/>
      <c r="W642" s="72"/>
      <c r="X642" s="72"/>
      <c r="Y642" s="33"/>
    </row>
    <row r="643" spans="1:25" x14ac:dyDescent="0.25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0"/>
      <c r="N643" s="75"/>
      <c r="O643" s="73"/>
      <c r="P643" s="74"/>
      <c r="Q643" s="72"/>
      <c r="R643" s="72"/>
      <c r="S643" s="72"/>
      <c r="T643" s="75"/>
      <c r="U643" s="72"/>
      <c r="V643" s="72"/>
      <c r="W643" s="72"/>
      <c r="X643" s="72"/>
      <c r="Y643" s="33"/>
    </row>
    <row r="644" spans="1:25" x14ac:dyDescent="0.25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0"/>
      <c r="N644" s="75"/>
      <c r="O644" s="73"/>
      <c r="P644" s="74"/>
      <c r="Q644" s="72"/>
      <c r="R644" s="72"/>
      <c r="S644" s="72"/>
      <c r="T644" s="75"/>
      <c r="U644" s="72"/>
      <c r="V644" s="72"/>
      <c r="W644" s="72"/>
      <c r="X644" s="72"/>
      <c r="Y644" s="33"/>
    </row>
    <row r="645" spans="1:25" x14ac:dyDescent="0.25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0"/>
      <c r="N645" s="75"/>
      <c r="O645" s="73"/>
      <c r="P645" s="74"/>
      <c r="Q645" s="72"/>
      <c r="R645" s="72"/>
      <c r="S645" s="72"/>
      <c r="T645" s="75"/>
      <c r="U645" s="72"/>
      <c r="V645" s="72"/>
      <c r="W645" s="72"/>
      <c r="X645" s="72"/>
      <c r="Y645" s="33"/>
    </row>
    <row r="646" spans="1:25" x14ac:dyDescent="0.25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0"/>
      <c r="N646" s="75"/>
      <c r="O646" s="73"/>
      <c r="P646" s="74"/>
      <c r="Q646" s="72"/>
      <c r="R646" s="72"/>
      <c r="S646" s="72"/>
      <c r="T646" s="75"/>
      <c r="U646" s="72"/>
      <c r="V646" s="72"/>
      <c r="W646" s="72"/>
      <c r="X646" s="72"/>
      <c r="Y646" s="33"/>
    </row>
    <row r="647" spans="1:25" x14ac:dyDescent="0.25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0"/>
      <c r="N647" s="75"/>
      <c r="O647" s="73"/>
      <c r="P647" s="74"/>
      <c r="Q647" s="72"/>
      <c r="R647" s="72"/>
      <c r="S647" s="72"/>
      <c r="T647" s="75"/>
      <c r="U647" s="72"/>
      <c r="V647" s="72"/>
      <c r="W647" s="72"/>
      <c r="X647" s="72"/>
      <c r="Y647" s="33"/>
    </row>
    <row r="648" spans="1:25" x14ac:dyDescent="0.25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0"/>
      <c r="N648" s="75"/>
      <c r="O648" s="73"/>
      <c r="P648" s="74"/>
      <c r="Q648" s="72"/>
      <c r="R648" s="72"/>
      <c r="S648" s="72"/>
      <c r="T648" s="75"/>
      <c r="U648" s="72"/>
      <c r="V648" s="72"/>
      <c r="W648" s="72"/>
      <c r="X648" s="72"/>
      <c r="Y648" s="33"/>
    </row>
    <row r="649" spans="1:25" x14ac:dyDescent="0.25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0"/>
      <c r="N649" s="75"/>
      <c r="O649" s="73"/>
      <c r="P649" s="74"/>
      <c r="Q649" s="72"/>
      <c r="R649" s="72"/>
      <c r="S649" s="72"/>
      <c r="T649" s="75"/>
      <c r="U649" s="72"/>
      <c r="V649" s="72"/>
      <c r="W649" s="72"/>
      <c r="X649" s="72"/>
      <c r="Y649" s="33"/>
    </row>
    <row r="650" spans="1:25" x14ac:dyDescent="0.25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0"/>
      <c r="N650" s="75"/>
      <c r="O650" s="73"/>
      <c r="P650" s="74"/>
      <c r="Q650" s="72"/>
      <c r="R650" s="72"/>
      <c r="S650" s="72"/>
      <c r="T650" s="75"/>
      <c r="U650" s="72"/>
      <c r="V650" s="72"/>
      <c r="W650" s="72"/>
      <c r="X650" s="72"/>
      <c r="Y650" s="33"/>
    </row>
    <row r="651" spans="1:25" x14ac:dyDescent="0.25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0"/>
      <c r="N651" s="75"/>
      <c r="O651" s="73"/>
      <c r="P651" s="74"/>
      <c r="Q651" s="72"/>
      <c r="R651" s="72"/>
      <c r="S651" s="72"/>
      <c r="T651" s="75"/>
      <c r="U651" s="72"/>
      <c r="V651" s="72"/>
      <c r="W651" s="72"/>
      <c r="X651" s="72"/>
      <c r="Y651" s="33"/>
    </row>
    <row r="652" spans="1:25" x14ac:dyDescent="0.25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0"/>
      <c r="N652" s="75"/>
      <c r="O652" s="73"/>
      <c r="P652" s="74"/>
      <c r="Q652" s="72"/>
      <c r="R652" s="72"/>
      <c r="S652" s="72"/>
      <c r="T652" s="75"/>
      <c r="U652" s="72"/>
      <c r="V652" s="72"/>
      <c r="W652" s="72"/>
      <c r="X652" s="72"/>
      <c r="Y652" s="33"/>
    </row>
    <row r="653" spans="1:25" x14ac:dyDescent="0.25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0"/>
      <c r="N653" s="75"/>
      <c r="O653" s="73"/>
      <c r="P653" s="74"/>
      <c r="Q653" s="72"/>
      <c r="R653" s="72"/>
      <c r="S653" s="72"/>
      <c r="T653" s="75"/>
      <c r="U653" s="72"/>
      <c r="V653" s="72"/>
      <c r="W653" s="72"/>
      <c r="X653" s="72"/>
      <c r="Y653" s="33"/>
    </row>
    <row r="654" spans="1:25" x14ac:dyDescent="0.25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0"/>
      <c r="N654" s="75"/>
      <c r="O654" s="73"/>
      <c r="P654" s="74"/>
      <c r="Q654" s="72"/>
      <c r="R654" s="72"/>
      <c r="S654" s="72"/>
      <c r="T654" s="75"/>
      <c r="U654" s="72"/>
      <c r="V654" s="72"/>
      <c r="W654" s="72"/>
      <c r="X654" s="72"/>
      <c r="Y654" s="33"/>
    </row>
    <row r="655" spans="1:25" x14ac:dyDescent="0.25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0"/>
      <c r="N655" s="75"/>
      <c r="O655" s="73"/>
      <c r="P655" s="74"/>
      <c r="Q655" s="72"/>
      <c r="R655" s="72"/>
      <c r="S655" s="72"/>
      <c r="T655" s="75"/>
      <c r="U655" s="72"/>
      <c r="V655" s="72"/>
      <c r="W655" s="72"/>
      <c r="X655" s="72"/>
      <c r="Y655" s="33"/>
    </row>
    <row r="656" spans="1:25" x14ac:dyDescent="0.25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0"/>
      <c r="N656" s="75"/>
      <c r="O656" s="73"/>
      <c r="P656" s="74"/>
      <c r="Q656" s="72"/>
      <c r="R656" s="72"/>
      <c r="S656" s="72"/>
      <c r="T656" s="75"/>
      <c r="U656" s="72"/>
      <c r="V656" s="72"/>
      <c r="W656" s="72"/>
      <c r="X656" s="72"/>
      <c r="Y656" s="33"/>
    </row>
    <row r="657" spans="1:25" x14ac:dyDescent="0.25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0"/>
      <c r="N657" s="75"/>
      <c r="O657" s="73"/>
      <c r="P657" s="74"/>
      <c r="Q657" s="72"/>
      <c r="R657" s="72"/>
      <c r="S657" s="72"/>
      <c r="T657" s="75"/>
      <c r="U657" s="72"/>
      <c r="V657" s="72"/>
      <c r="W657" s="72"/>
      <c r="X657" s="72"/>
      <c r="Y657" s="33"/>
    </row>
    <row r="658" spans="1:25" x14ac:dyDescent="0.25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0"/>
      <c r="N658" s="75"/>
      <c r="O658" s="73"/>
      <c r="P658" s="74"/>
      <c r="Q658" s="72"/>
      <c r="R658" s="72"/>
      <c r="S658" s="72"/>
      <c r="T658" s="75"/>
      <c r="U658" s="72"/>
      <c r="V658" s="72"/>
      <c r="W658" s="72"/>
      <c r="X658" s="72"/>
      <c r="Y658" s="33"/>
    </row>
    <row r="659" spans="1:25" x14ac:dyDescent="0.25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0"/>
      <c r="N659" s="75"/>
      <c r="O659" s="73"/>
      <c r="P659" s="74"/>
      <c r="Q659" s="72"/>
      <c r="R659" s="72"/>
      <c r="S659" s="72"/>
      <c r="T659" s="75"/>
      <c r="U659" s="72"/>
      <c r="V659" s="72"/>
      <c r="W659" s="72"/>
      <c r="X659" s="72"/>
      <c r="Y659" s="33"/>
    </row>
    <row r="660" spans="1:25" x14ac:dyDescent="0.25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0"/>
      <c r="N660" s="75"/>
      <c r="O660" s="73"/>
      <c r="P660" s="74"/>
      <c r="Q660" s="72"/>
      <c r="R660" s="72"/>
      <c r="S660" s="72"/>
      <c r="T660" s="75"/>
      <c r="U660" s="72"/>
      <c r="V660" s="72"/>
      <c r="W660" s="72"/>
      <c r="X660" s="72"/>
      <c r="Y660" s="33"/>
    </row>
    <row r="661" spans="1:25" x14ac:dyDescent="0.25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0"/>
      <c r="N661" s="75"/>
      <c r="O661" s="73"/>
      <c r="P661" s="74"/>
      <c r="Q661" s="72"/>
      <c r="R661" s="72"/>
      <c r="S661" s="72"/>
      <c r="T661" s="75"/>
      <c r="U661" s="72"/>
      <c r="V661" s="72"/>
      <c r="W661" s="72"/>
      <c r="X661" s="72"/>
      <c r="Y661" s="33"/>
    </row>
    <row r="662" spans="1:25" x14ac:dyDescent="0.25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0"/>
      <c r="N662" s="75"/>
      <c r="O662" s="73"/>
      <c r="P662" s="74"/>
      <c r="Q662" s="72"/>
      <c r="R662" s="72"/>
      <c r="S662" s="72"/>
      <c r="T662" s="75"/>
      <c r="U662" s="72"/>
      <c r="V662" s="72"/>
      <c r="W662" s="72"/>
      <c r="X662" s="72"/>
      <c r="Y662" s="33"/>
    </row>
    <row r="663" spans="1:25" x14ac:dyDescent="0.25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0"/>
      <c r="N663" s="75"/>
      <c r="O663" s="73"/>
      <c r="P663" s="74"/>
      <c r="Q663" s="72"/>
      <c r="R663" s="72"/>
      <c r="S663" s="72"/>
      <c r="T663" s="75"/>
      <c r="U663" s="72"/>
      <c r="V663" s="72"/>
      <c r="W663" s="72"/>
      <c r="X663" s="72"/>
      <c r="Y663" s="33"/>
    </row>
    <row r="664" spans="1:25" x14ac:dyDescent="0.25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0"/>
      <c r="N664" s="75"/>
      <c r="O664" s="73"/>
      <c r="P664" s="74"/>
      <c r="Q664" s="72"/>
      <c r="R664" s="72"/>
      <c r="S664" s="72"/>
      <c r="T664" s="75"/>
      <c r="U664" s="72"/>
      <c r="V664" s="72"/>
      <c r="W664" s="72"/>
      <c r="X664" s="72"/>
      <c r="Y664" s="33"/>
    </row>
    <row r="665" spans="1:25" x14ac:dyDescent="0.25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0"/>
      <c r="N665" s="75"/>
      <c r="O665" s="73"/>
      <c r="P665" s="74"/>
      <c r="Q665" s="72"/>
      <c r="R665" s="72"/>
      <c r="S665" s="72"/>
      <c r="T665" s="75"/>
      <c r="U665" s="72"/>
      <c r="V665" s="72"/>
      <c r="W665" s="72"/>
      <c r="X665" s="72"/>
      <c r="Y665" s="33"/>
    </row>
    <row r="666" spans="1:25" x14ac:dyDescent="0.25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0"/>
      <c r="N666" s="75"/>
      <c r="O666" s="73"/>
      <c r="P666" s="74"/>
      <c r="Q666" s="72"/>
      <c r="R666" s="72"/>
      <c r="S666" s="72"/>
      <c r="T666" s="75"/>
      <c r="U666" s="72"/>
      <c r="V666" s="72"/>
      <c r="W666" s="72"/>
      <c r="X666" s="72"/>
      <c r="Y666" s="33"/>
    </row>
    <row r="667" spans="1:25" x14ac:dyDescent="0.25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0"/>
      <c r="N667" s="75"/>
      <c r="O667" s="73"/>
      <c r="P667" s="74"/>
      <c r="Q667" s="72"/>
      <c r="R667" s="72"/>
      <c r="S667" s="72"/>
      <c r="T667" s="75"/>
      <c r="U667" s="72"/>
      <c r="V667" s="72"/>
      <c r="W667" s="72"/>
      <c r="X667" s="72"/>
      <c r="Y667" s="33"/>
    </row>
    <row r="668" spans="1:25" x14ac:dyDescent="0.25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0"/>
      <c r="N668" s="75"/>
      <c r="O668" s="73"/>
      <c r="P668" s="74"/>
      <c r="Q668" s="72"/>
      <c r="R668" s="72"/>
      <c r="S668" s="72"/>
      <c r="T668" s="75"/>
      <c r="U668" s="72"/>
      <c r="V668" s="72"/>
      <c r="W668" s="72"/>
      <c r="X668" s="72"/>
      <c r="Y668" s="33"/>
    </row>
    <row r="669" spans="1:25" x14ac:dyDescent="0.25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0"/>
      <c r="N669" s="75"/>
      <c r="O669" s="73"/>
      <c r="P669" s="74"/>
      <c r="Q669" s="72"/>
      <c r="R669" s="72"/>
      <c r="S669" s="72"/>
      <c r="T669" s="75"/>
      <c r="U669" s="72"/>
      <c r="V669" s="72"/>
      <c r="W669" s="72"/>
      <c r="X669" s="72"/>
      <c r="Y669" s="33"/>
    </row>
    <row r="670" spans="1:25" x14ac:dyDescent="0.25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0"/>
      <c r="N670" s="75"/>
      <c r="O670" s="73"/>
      <c r="P670" s="74"/>
      <c r="Q670" s="72"/>
      <c r="R670" s="72"/>
      <c r="S670" s="72"/>
      <c r="T670" s="75"/>
      <c r="U670" s="72"/>
      <c r="V670" s="72"/>
      <c r="W670" s="72"/>
      <c r="X670" s="72"/>
      <c r="Y670" s="33"/>
    </row>
    <row r="671" spans="1:25" x14ac:dyDescent="0.25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0"/>
      <c r="N671" s="75"/>
      <c r="O671" s="73"/>
      <c r="P671" s="74"/>
      <c r="Q671" s="72"/>
      <c r="R671" s="72"/>
      <c r="S671" s="72"/>
      <c r="T671" s="75"/>
      <c r="U671" s="72"/>
      <c r="V671" s="72"/>
      <c r="W671" s="72"/>
      <c r="X671" s="72"/>
      <c r="Y671" s="33"/>
    </row>
    <row r="672" spans="1:25" x14ac:dyDescent="0.25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0"/>
      <c r="N672" s="75"/>
      <c r="O672" s="73"/>
      <c r="P672" s="74"/>
      <c r="Q672" s="72"/>
      <c r="R672" s="72"/>
      <c r="S672" s="72"/>
      <c r="T672" s="75"/>
      <c r="U672" s="72"/>
      <c r="V672" s="72"/>
      <c r="W672" s="72"/>
      <c r="X672" s="72"/>
      <c r="Y672" s="33"/>
    </row>
    <row r="673" spans="1:25" x14ac:dyDescent="0.25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0"/>
      <c r="N673" s="75"/>
      <c r="O673" s="73"/>
      <c r="P673" s="74"/>
      <c r="Q673" s="72"/>
      <c r="R673" s="72"/>
      <c r="S673" s="72"/>
      <c r="T673" s="75"/>
      <c r="U673" s="72"/>
      <c r="V673" s="72"/>
      <c r="W673" s="72"/>
      <c r="X673" s="72"/>
      <c r="Y673" s="33"/>
    </row>
    <row r="674" spans="1:25" x14ac:dyDescent="0.25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0"/>
      <c r="N674" s="75"/>
      <c r="O674" s="73"/>
      <c r="P674" s="74"/>
      <c r="Q674" s="72"/>
      <c r="R674" s="72"/>
      <c r="S674" s="72"/>
      <c r="T674" s="75"/>
      <c r="U674" s="72"/>
      <c r="V674" s="72"/>
      <c r="W674" s="72"/>
      <c r="X674" s="72"/>
      <c r="Y674" s="33"/>
    </row>
    <row r="675" spans="1:25" x14ac:dyDescent="0.25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0"/>
      <c r="N675" s="75"/>
      <c r="O675" s="73"/>
      <c r="P675" s="74"/>
      <c r="Q675" s="72"/>
      <c r="R675" s="72"/>
      <c r="S675" s="72"/>
      <c r="T675" s="75"/>
      <c r="U675" s="72"/>
      <c r="V675" s="72"/>
      <c r="W675" s="72"/>
      <c r="X675" s="72"/>
      <c r="Y675" s="33"/>
    </row>
    <row r="676" spans="1:25" x14ac:dyDescent="0.25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0"/>
      <c r="N676" s="75"/>
      <c r="O676" s="73"/>
      <c r="P676" s="74"/>
      <c r="Q676" s="72"/>
      <c r="R676" s="72"/>
      <c r="S676" s="72"/>
      <c r="T676" s="75"/>
      <c r="U676" s="72"/>
      <c r="V676" s="72"/>
      <c r="W676" s="72"/>
      <c r="X676" s="72"/>
      <c r="Y676" s="33"/>
    </row>
    <row r="677" spans="1:25" x14ac:dyDescent="0.25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0"/>
      <c r="N677" s="75"/>
      <c r="O677" s="73"/>
      <c r="P677" s="74"/>
      <c r="Q677" s="72"/>
      <c r="R677" s="72"/>
      <c r="S677" s="72"/>
      <c r="T677" s="75"/>
      <c r="U677" s="72"/>
      <c r="V677" s="72"/>
      <c r="W677" s="72"/>
      <c r="X677" s="72"/>
      <c r="Y677" s="33"/>
    </row>
    <row r="678" spans="1:25" x14ac:dyDescent="0.25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0"/>
      <c r="N678" s="75"/>
      <c r="O678" s="73"/>
      <c r="P678" s="74"/>
      <c r="Q678" s="72"/>
      <c r="R678" s="72"/>
      <c r="S678" s="72"/>
      <c r="T678" s="75"/>
      <c r="U678" s="72"/>
      <c r="V678" s="72"/>
      <c r="W678" s="72"/>
      <c r="X678" s="72"/>
      <c r="Y678" s="33"/>
    </row>
    <row r="679" spans="1:25" x14ac:dyDescent="0.25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0"/>
      <c r="N679" s="75"/>
      <c r="O679" s="73"/>
      <c r="P679" s="74"/>
      <c r="Q679" s="72"/>
      <c r="R679" s="72"/>
      <c r="S679" s="72"/>
      <c r="T679" s="75"/>
      <c r="U679" s="72"/>
      <c r="V679" s="72"/>
      <c r="W679" s="72"/>
      <c r="X679" s="72"/>
      <c r="Y679" s="33"/>
    </row>
    <row r="680" spans="1:25" x14ac:dyDescent="0.25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0"/>
      <c r="N680" s="75"/>
      <c r="O680" s="73"/>
      <c r="P680" s="74"/>
      <c r="Q680" s="72"/>
      <c r="R680" s="72"/>
      <c r="S680" s="72"/>
      <c r="T680" s="75"/>
      <c r="U680" s="72"/>
      <c r="V680" s="72"/>
      <c r="W680" s="72"/>
      <c r="X680" s="72"/>
      <c r="Y680" s="33"/>
    </row>
    <row r="681" spans="1:25" x14ac:dyDescent="0.25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0"/>
      <c r="N681" s="75"/>
      <c r="O681" s="73"/>
      <c r="P681" s="74"/>
      <c r="Q681" s="72"/>
      <c r="R681" s="72"/>
      <c r="S681" s="72"/>
      <c r="T681" s="75"/>
      <c r="U681" s="72"/>
      <c r="V681" s="72"/>
      <c r="W681" s="72"/>
      <c r="X681" s="72"/>
      <c r="Y681" s="33"/>
    </row>
    <row r="682" spans="1:25" x14ac:dyDescent="0.25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0"/>
      <c r="N682" s="75"/>
      <c r="O682" s="73"/>
      <c r="P682" s="74"/>
      <c r="Q682" s="72"/>
      <c r="R682" s="72"/>
      <c r="S682" s="72"/>
      <c r="T682" s="75"/>
      <c r="U682" s="72"/>
      <c r="V682" s="72"/>
      <c r="W682" s="72"/>
      <c r="X682" s="72"/>
      <c r="Y682" s="33"/>
    </row>
    <row r="683" spans="1:25" x14ac:dyDescent="0.25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0"/>
      <c r="N683" s="75"/>
      <c r="O683" s="73"/>
      <c r="P683" s="74"/>
      <c r="Q683" s="72"/>
      <c r="R683" s="72"/>
      <c r="S683" s="72"/>
      <c r="T683" s="75"/>
      <c r="U683" s="72"/>
      <c r="V683" s="72"/>
      <c r="W683" s="72"/>
      <c r="X683" s="72"/>
      <c r="Y683" s="33"/>
    </row>
    <row r="684" spans="1:25" x14ac:dyDescent="0.25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0"/>
      <c r="N684" s="75"/>
      <c r="O684" s="73"/>
      <c r="P684" s="74"/>
      <c r="Q684" s="72"/>
      <c r="R684" s="72"/>
      <c r="S684" s="72"/>
      <c r="T684" s="75"/>
      <c r="U684" s="72"/>
      <c r="V684" s="72"/>
      <c r="W684" s="72"/>
      <c r="X684" s="72"/>
      <c r="Y684" s="33"/>
    </row>
    <row r="685" spans="1:25" x14ac:dyDescent="0.25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0"/>
      <c r="N685" s="75"/>
      <c r="O685" s="73"/>
      <c r="P685" s="74"/>
      <c r="Q685" s="72"/>
      <c r="R685" s="72"/>
      <c r="S685" s="72"/>
      <c r="T685" s="75"/>
      <c r="U685" s="72"/>
      <c r="V685" s="72"/>
      <c r="W685" s="72"/>
      <c r="X685" s="72"/>
      <c r="Y685" s="33"/>
    </row>
    <row r="686" spans="1:25" x14ac:dyDescent="0.25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0"/>
      <c r="N686" s="75"/>
      <c r="O686" s="73"/>
      <c r="P686" s="74"/>
      <c r="Q686" s="72"/>
      <c r="R686" s="72"/>
      <c r="S686" s="72"/>
      <c r="T686" s="75"/>
      <c r="U686" s="72"/>
      <c r="V686" s="72"/>
      <c r="W686" s="72"/>
      <c r="X686" s="72"/>
      <c r="Y686" s="33"/>
    </row>
    <row r="687" spans="1:25" x14ac:dyDescent="0.25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0"/>
      <c r="N687" s="75"/>
      <c r="O687" s="73"/>
      <c r="P687" s="74"/>
      <c r="Q687" s="72"/>
      <c r="R687" s="72"/>
      <c r="S687" s="72"/>
      <c r="T687" s="75"/>
      <c r="U687" s="72"/>
      <c r="V687" s="72"/>
      <c r="W687" s="72"/>
      <c r="X687" s="72"/>
      <c r="Y687" s="33"/>
    </row>
    <row r="688" spans="1:25" x14ac:dyDescent="0.25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0"/>
      <c r="N688" s="75"/>
      <c r="O688" s="73"/>
      <c r="P688" s="74"/>
      <c r="Q688" s="72"/>
      <c r="R688" s="72"/>
      <c r="S688" s="72"/>
      <c r="T688" s="75"/>
      <c r="U688" s="72"/>
      <c r="V688" s="72"/>
      <c r="W688" s="72"/>
      <c r="X688" s="72"/>
      <c r="Y688" s="33"/>
    </row>
    <row r="689" spans="1:25" x14ac:dyDescent="0.25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0"/>
      <c r="N689" s="75"/>
      <c r="O689" s="73"/>
      <c r="P689" s="74"/>
      <c r="Q689" s="72"/>
      <c r="R689" s="72"/>
      <c r="S689" s="72"/>
      <c r="T689" s="75"/>
      <c r="U689" s="72"/>
      <c r="V689" s="72"/>
      <c r="W689" s="72"/>
      <c r="X689" s="72"/>
      <c r="Y689" s="33"/>
    </row>
    <row r="690" spans="1:25" x14ac:dyDescent="0.25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0"/>
      <c r="N690" s="75"/>
      <c r="O690" s="73"/>
      <c r="P690" s="74"/>
      <c r="Q690" s="72"/>
      <c r="R690" s="72"/>
      <c r="S690" s="72"/>
      <c r="T690" s="75"/>
      <c r="U690" s="72"/>
      <c r="V690" s="72"/>
      <c r="W690" s="72"/>
      <c r="X690" s="72"/>
      <c r="Y690" s="33"/>
    </row>
    <row r="691" spans="1:25" x14ac:dyDescent="0.25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0"/>
      <c r="N691" s="75"/>
      <c r="O691" s="73"/>
      <c r="P691" s="74"/>
      <c r="Q691" s="72"/>
      <c r="R691" s="72"/>
      <c r="S691" s="72"/>
      <c r="T691" s="75"/>
      <c r="U691" s="72"/>
      <c r="V691" s="72"/>
      <c r="W691" s="72"/>
      <c r="X691" s="72"/>
      <c r="Y691" s="33"/>
    </row>
    <row r="692" spans="1:25" x14ac:dyDescent="0.25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0"/>
      <c r="N692" s="75"/>
      <c r="O692" s="73"/>
      <c r="P692" s="74"/>
      <c r="Q692" s="72"/>
      <c r="R692" s="72"/>
      <c r="S692" s="72"/>
      <c r="T692" s="75"/>
      <c r="U692" s="72"/>
      <c r="V692" s="72"/>
      <c r="W692" s="72"/>
      <c r="X692" s="72"/>
      <c r="Y692" s="33"/>
    </row>
    <row r="693" spans="1:25" x14ac:dyDescent="0.25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0"/>
      <c r="N693" s="75"/>
      <c r="O693" s="73"/>
      <c r="P693" s="74"/>
      <c r="Q693" s="72"/>
      <c r="R693" s="72"/>
      <c r="S693" s="72"/>
      <c r="T693" s="75"/>
      <c r="U693" s="72"/>
      <c r="V693" s="72"/>
      <c r="W693" s="72"/>
      <c r="X693" s="72"/>
      <c r="Y693" s="33"/>
    </row>
    <row r="694" spans="1:25" x14ac:dyDescent="0.25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0"/>
      <c r="N694" s="75"/>
      <c r="O694" s="73"/>
      <c r="P694" s="74"/>
      <c r="Q694" s="72"/>
      <c r="R694" s="72"/>
      <c r="S694" s="72"/>
      <c r="T694" s="75"/>
      <c r="U694" s="72"/>
      <c r="V694" s="72"/>
      <c r="W694" s="72"/>
      <c r="X694" s="72"/>
      <c r="Y694" s="33"/>
    </row>
    <row r="695" spans="1:25" x14ac:dyDescent="0.25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0"/>
      <c r="N695" s="75"/>
      <c r="O695" s="73"/>
      <c r="P695" s="74"/>
      <c r="Q695" s="72"/>
      <c r="R695" s="72"/>
      <c r="S695" s="72"/>
      <c r="T695" s="75"/>
      <c r="U695" s="72"/>
      <c r="V695" s="72"/>
      <c r="W695" s="72"/>
      <c r="X695" s="72"/>
      <c r="Y695" s="33"/>
    </row>
    <row r="696" spans="1:25" x14ac:dyDescent="0.25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0"/>
      <c r="N696" s="75"/>
      <c r="O696" s="73"/>
      <c r="P696" s="74"/>
      <c r="Q696" s="72"/>
      <c r="R696" s="72"/>
      <c r="S696" s="72"/>
      <c r="T696" s="75"/>
      <c r="U696" s="72"/>
      <c r="V696" s="72"/>
      <c r="W696" s="72"/>
      <c r="X696" s="72"/>
      <c r="Y696" s="33"/>
    </row>
    <row r="697" spans="1:25" x14ac:dyDescent="0.25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0"/>
      <c r="N697" s="75"/>
      <c r="O697" s="73"/>
      <c r="P697" s="74"/>
      <c r="Q697" s="72"/>
      <c r="R697" s="72"/>
      <c r="S697" s="72"/>
      <c r="T697" s="75"/>
      <c r="U697" s="72"/>
      <c r="V697" s="72"/>
      <c r="W697" s="72"/>
      <c r="X697" s="72"/>
      <c r="Y697" s="33"/>
    </row>
    <row r="698" spans="1:25" x14ac:dyDescent="0.25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0"/>
      <c r="N698" s="75"/>
      <c r="O698" s="73"/>
      <c r="P698" s="74"/>
      <c r="Q698" s="72"/>
      <c r="R698" s="72"/>
      <c r="S698" s="72"/>
      <c r="T698" s="75"/>
      <c r="U698" s="72"/>
      <c r="V698" s="72"/>
      <c r="W698" s="72"/>
      <c r="X698" s="72"/>
      <c r="Y698" s="33"/>
    </row>
    <row r="699" spans="1:25" x14ac:dyDescent="0.25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0"/>
      <c r="N699" s="75"/>
      <c r="O699" s="73"/>
      <c r="P699" s="74"/>
      <c r="Q699" s="72"/>
      <c r="R699" s="72"/>
      <c r="S699" s="72"/>
      <c r="T699" s="75"/>
      <c r="U699" s="72"/>
      <c r="V699" s="72"/>
      <c r="W699" s="72"/>
      <c r="X699" s="72"/>
      <c r="Y699" s="33"/>
    </row>
    <row r="700" spans="1:25" x14ac:dyDescent="0.25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0"/>
      <c r="N700" s="75"/>
      <c r="O700" s="73"/>
      <c r="P700" s="74"/>
      <c r="Q700" s="72"/>
      <c r="R700" s="72"/>
      <c r="S700" s="72"/>
      <c r="T700" s="75"/>
      <c r="U700" s="72"/>
      <c r="V700" s="72"/>
      <c r="W700" s="72"/>
      <c r="X700" s="72"/>
      <c r="Y700" s="33"/>
    </row>
    <row r="701" spans="1:25" x14ac:dyDescent="0.25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0"/>
      <c r="N701" s="75"/>
      <c r="O701" s="73"/>
      <c r="P701" s="74"/>
      <c r="Q701" s="72"/>
      <c r="R701" s="72"/>
      <c r="S701" s="72"/>
      <c r="T701" s="75"/>
      <c r="U701" s="72"/>
      <c r="V701" s="72"/>
      <c r="W701" s="72"/>
      <c r="X701" s="72"/>
      <c r="Y701" s="33"/>
    </row>
    <row r="702" spans="1:25" x14ac:dyDescent="0.25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0"/>
      <c r="N702" s="75"/>
      <c r="O702" s="73"/>
      <c r="P702" s="74"/>
      <c r="Q702" s="72"/>
      <c r="R702" s="72"/>
      <c r="S702" s="72"/>
      <c r="T702" s="75"/>
      <c r="U702" s="72"/>
      <c r="V702" s="72"/>
      <c r="W702" s="72"/>
      <c r="X702" s="72"/>
      <c r="Y702" s="33"/>
    </row>
    <row r="703" spans="1:25" x14ac:dyDescent="0.25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0"/>
      <c r="N703" s="75"/>
      <c r="O703" s="73"/>
      <c r="P703" s="74"/>
      <c r="Q703" s="72"/>
      <c r="R703" s="72"/>
      <c r="S703" s="72"/>
      <c r="T703" s="75"/>
      <c r="U703" s="72"/>
      <c r="V703" s="72"/>
      <c r="W703" s="72"/>
      <c r="X703" s="72"/>
      <c r="Y703" s="33"/>
    </row>
    <row r="704" spans="1:25" x14ac:dyDescent="0.25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0"/>
      <c r="N704" s="75"/>
      <c r="O704" s="73"/>
      <c r="P704" s="74"/>
      <c r="Q704" s="72"/>
      <c r="R704" s="72"/>
      <c r="S704" s="72"/>
      <c r="T704" s="75"/>
      <c r="U704" s="72"/>
      <c r="V704" s="72"/>
      <c r="W704" s="72"/>
      <c r="X704" s="72"/>
      <c r="Y704" s="33"/>
    </row>
    <row r="705" spans="1:25" x14ac:dyDescent="0.25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0"/>
      <c r="N705" s="75"/>
      <c r="O705" s="73"/>
      <c r="P705" s="74"/>
      <c r="Q705" s="72"/>
      <c r="R705" s="72"/>
      <c r="S705" s="72"/>
      <c r="T705" s="75"/>
      <c r="U705" s="72"/>
      <c r="V705" s="72"/>
      <c r="W705" s="72"/>
      <c r="X705" s="72"/>
      <c r="Y705" s="33"/>
    </row>
    <row r="706" spans="1:25" x14ac:dyDescent="0.25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0"/>
      <c r="N706" s="75"/>
      <c r="O706" s="73"/>
      <c r="P706" s="74"/>
      <c r="Q706" s="72"/>
      <c r="R706" s="72"/>
      <c r="S706" s="72"/>
      <c r="T706" s="75"/>
      <c r="U706" s="72"/>
      <c r="V706" s="72"/>
      <c r="W706" s="72"/>
      <c r="X706" s="72"/>
      <c r="Y706" s="33"/>
    </row>
    <row r="707" spans="1:25" x14ac:dyDescent="0.25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0"/>
      <c r="N707" s="75"/>
      <c r="O707" s="73"/>
      <c r="P707" s="74"/>
      <c r="Q707" s="72"/>
      <c r="R707" s="72"/>
      <c r="S707" s="72"/>
      <c r="T707" s="75"/>
      <c r="U707" s="72"/>
      <c r="V707" s="72"/>
      <c r="W707" s="72"/>
      <c r="X707" s="72"/>
      <c r="Y707" s="33"/>
    </row>
    <row r="708" spans="1:25" x14ac:dyDescent="0.25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0"/>
      <c r="N708" s="75"/>
      <c r="O708" s="73"/>
      <c r="P708" s="74"/>
      <c r="Q708" s="72"/>
      <c r="R708" s="72"/>
      <c r="S708" s="72"/>
      <c r="T708" s="75"/>
      <c r="U708" s="72"/>
      <c r="V708" s="72"/>
      <c r="W708" s="72"/>
      <c r="X708" s="72"/>
      <c r="Y708" s="33"/>
    </row>
    <row r="709" spans="1:25" x14ac:dyDescent="0.25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0"/>
      <c r="N709" s="75"/>
      <c r="O709" s="73"/>
      <c r="P709" s="74"/>
      <c r="Q709" s="72"/>
      <c r="R709" s="72"/>
      <c r="S709" s="72"/>
      <c r="T709" s="75"/>
      <c r="U709" s="72"/>
      <c r="V709" s="72"/>
      <c r="W709" s="72"/>
      <c r="X709" s="72"/>
      <c r="Y709" s="33"/>
    </row>
    <row r="710" spans="1:25" x14ac:dyDescent="0.25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0"/>
      <c r="N710" s="75"/>
      <c r="O710" s="73"/>
      <c r="P710" s="74"/>
      <c r="Q710" s="72"/>
      <c r="R710" s="72"/>
      <c r="S710" s="72"/>
      <c r="T710" s="75"/>
      <c r="U710" s="72"/>
      <c r="V710" s="72"/>
      <c r="W710" s="72"/>
      <c r="X710" s="72"/>
      <c r="Y710" s="33"/>
    </row>
    <row r="711" spans="1:25" x14ac:dyDescent="0.25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0"/>
      <c r="N711" s="75"/>
      <c r="O711" s="73"/>
      <c r="P711" s="74"/>
      <c r="Q711" s="72"/>
      <c r="R711" s="72"/>
      <c r="S711" s="72"/>
      <c r="T711" s="75"/>
      <c r="U711" s="72"/>
      <c r="V711" s="72"/>
      <c r="W711" s="72"/>
      <c r="X711" s="72"/>
      <c r="Y711" s="33"/>
    </row>
    <row r="712" spans="1:25" x14ac:dyDescent="0.25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0"/>
      <c r="N712" s="75"/>
      <c r="O712" s="73"/>
      <c r="P712" s="74"/>
      <c r="Q712" s="72"/>
      <c r="R712" s="72"/>
      <c r="S712" s="72"/>
      <c r="T712" s="75"/>
      <c r="U712" s="72"/>
      <c r="V712" s="72"/>
      <c r="W712" s="72"/>
      <c r="X712" s="72"/>
      <c r="Y712" s="33"/>
    </row>
    <row r="713" spans="1:25" x14ac:dyDescent="0.25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0"/>
      <c r="N713" s="75"/>
      <c r="O713" s="73"/>
      <c r="P713" s="74"/>
      <c r="Q713" s="72"/>
      <c r="R713" s="72"/>
      <c r="S713" s="72"/>
      <c r="T713" s="75"/>
      <c r="U713" s="72"/>
      <c r="V713" s="72"/>
      <c r="W713" s="72"/>
      <c r="X713" s="72"/>
      <c r="Y713" s="33"/>
    </row>
    <row r="714" spans="1:25" x14ac:dyDescent="0.25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0"/>
      <c r="N714" s="75"/>
      <c r="O714" s="73"/>
      <c r="P714" s="74"/>
      <c r="Q714" s="72"/>
      <c r="R714" s="72"/>
      <c r="S714" s="72"/>
      <c r="T714" s="75"/>
      <c r="U714" s="72"/>
      <c r="V714" s="72"/>
      <c r="W714" s="72"/>
      <c r="X714" s="72"/>
      <c r="Y714" s="33"/>
    </row>
    <row r="715" spans="1:25" x14ac:dyDescent="0.25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0"/>
      <c r="N715" s="75"/>
      <c r="O715" s="73"/>
      <c r="P715" s="74"/>
      <c r="Q715" s="72"/>
      <c r="R715" s="72"/>
      <c r="S715" s="72"/>
      <c r="T715" s="75"/>
      <c r="U715" s="72"/>
      <c r="V715" s="72"/>
      <c r="W715" s="72"/>
      <c r="X715" s="72"/>
      <c r="Y715" s="33"/>
    </row>
    <row r="716" spans="1:25" x14ac:dyDescent="0.25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0"/>
      <c r="N716" s="75"/>
      <c r="O716" s="73"/>
      <c r="P716" s="74"/>
      <c r="Q716" s="72"/>
      <c r="R716" s="72"/>
      <c r="S716" s="72"/>
      <c r="T716" s="75"/>
      <c r="U716" s="72"/>
      <c r="V716" s="72"/>
      <c r="W716" s="72"/>
      <c r="X716" s="72"/>
      <c r="Y716" s="33"/>
    </row>
    <row r="717" spans="1:25" x14ac:dyDescent="0.25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0"/>
      <c r="N717" s="75"/>
      <c r="O717" s="73"/>
      <c r="P717" s="74"/>
      <c r="Q717" s="72"/>
      <c r="R717" s="72"/>
      <c r="S717" s="72"/>
      <c r="T717" s="75"/>
      <c r="U717" s="72"/>
      <c r="V717" s="72"/>
      <c r="W717" s="72"/>
      <c r="X717" s="72"/>
      <c r="Y717" s="33"/>
    </row>
    <row r="718" spans="1:25" x14ac:dyDescent="0.25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0"/>
      <c r="N718" s="75"/>
      <c r="O718" s="73"/>
      <c r="P718" s="74"/>
      <c r="Q718" s="72"/>
      <c r="R718" s="72"/>
      <c r="S718" s="72"/>
      <c r="T718" s="75"/>
      <c r="U718" s="72"/>
      <c r="V718" s="72"/>
      <c r="W718" s="72"/>
      <c r="X718" s="72"/>
      <c r="Y718" s="33"/>
    </row>
    <row r="719" spans="1:25" x14ac:dyDescent="0.25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0"/>
      <c r="N719" s="75"/>
      <c r="O719" s="73"/>
      <c r="P719" s="74"/>
      <c r="Q719" s="72"/>
      <c r="R719" s="72"/>
      <c r="S719" s="72"/>
      <c r="T719" s="75"/>
      <c r="U719" s="72"/>
      <c r="V719" s="72"/>
      <c r="W719" s="72"/>
      <c r="X719" s="72"/>
      <c r="Y719" s="33"/>
    </row>
    <row r="720" spans="1:25" x14ac:dyDescent="0.25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0"/>
      <c r="N720" s="75"/>
      <c r="O720" s="73"/>
      <c r="P720" s="74"/>
      <c r="Q720" s="72"/>
      <c r="R720" s="72"/>
      <c r="S720" s="72"/>
      <c r="T720" s="75"/>
      <c r="U720" s="72"/>
      <c r="V720" s="72"/>
      <c r="W720" s="72"/>
      <c r="X720" s="72"/>
      <c r="Y720" s="33"/>
    </row>
    <row r="721" spans="1:25" x14ac:dyDescent="0.25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0"/>
      <c r="N721" s="75"/>
      <c r="O721" s="73"/>
      <c r="P721" s="74"/>
      <c r="Q721" s="72"/>
      <c r="R721" s="72"/>
      <c r="S721" s="72"/>
      <c r="T721" s="75"/>
      <c r="U721" s="72"/>
      <c r="V721" s="72"/>
      <c r="W721" s="72"/>
      <c r="X721" s="72"/>
      <c r="Y721" s="33"/>
    </row>
    <row r="722" spans="1:25" x14ac:dyDescent="0.25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0"/>
      <c r="N722" s="75"/>
      <c r="O722" s="73"/>
      <c r="P722" s="74"/>
      <c r="Q722" s="72"/>
      <c r="R722" s="72"/>
      <c r="S722" s="72"/>
      <c r="T722" s="75"/>
      <c r="U722" s="72"/>
      <c r="V722" s="72"/>
      <c r="W722" s="72"/>
      <c r="X722" s="72"/>
      <c r="Y722" s="33"/>
    </row>
    <row r="723" spans="1:25" x14ac:dyDescent="0.25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0"/>
      <c r="N723" s="75"/>
      <c r="O723" s="73"/>
      <c r="P723" s="74"/>
      <c r="Q723" s="72"/>
      <c r="R723" s="72"/>
      <c r="S723" s="72"/>
      <c r="T723" s="75"/>
      <c r="U723" s="72"/>
      <c r="V723" s="72"/>
      <c r="W723" s="72"/>
      <c r="X723" s="72"/>
      <c r="Y723" s="33"/>
    </row>
    <row r="724" spans="1:25" x14ac:dyDescent="0.25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0"/>
      <c r="N724" s="75"/>
      <c r="O724" s="73"/>
      <c r="P724" s="74"/>
      <c r="Q724" s="72"/>
      <c r="R724" s="72"/>
      <c r="S724" s="72"/>
      <c r="T724" s="75"/>
      <c r="U724" s="72"/>
      <c r="V724" s="72"/>
      <c r="W724" s="72"/>
      <c r="X724" s="72"/>
      <c r="Y724" s="33"/>
    </row>
    <row r="725" spans="1:25" x14ac:dyDescent="0.25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0"/>
      <c r="N725" s="75"/>
      <c r="O725" s="73"/>
      <c r="P725" s="74"/>
      <c r="Q725" s="72"/>
      <c r="R725" s="72"/>
      <c r="S725" s="72"/>
      <c r="T725" s="75"/>
      <c r="U725" s="72"/>
      <c r="V725" s="72"/>
      <c r="W725" s="72"/>
      <c r="X725" s="72"/>
      <c r="Y725" s="33"/>
    </row>
    <row r="726" spans="1:25" x14ac:dyDescent="0.25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0"/>
      <c r="N726" s="75"/>
      <c r="O726" s="73"/>
      <c r="P726" s="74"/>
      <c r="Q726" s="72"/>
      <c r="R726" s="72"/>
      <c r="S726" s="72"/>
      <c r="T726" s="75"/>
      <c r="U726" s="72"/>
      <c r="V726" s="72"/>
      <c r="W726" s="72"/>
      <c r="X726" s="72"/>
      <c r="Y726" s="33"/>
    </row>
    <row r="727" spans="1:25" x14ac:dyDescent="0.25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0"/>
      <c r="N727" s="75"/>
      <c r="O727" s="73"/>
      <c r="P727" s="74"/>
      <c r="Q727" s="72"/>
      <c r="R727" s="72"/>
      <c r="S727" s="72"/>
      <c r="T727" s="75"/>
      <c r="U727" s="72"/>
      <c r="V727" s="72"/>
      <c r="W727" s="72"/>
      <c r="X727" s="72"/>
      <c r="Y727" s="33"/>
    </row>
    <row r="728" spans="1:25" x14ac:dyDescent="0.25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0"/>
      <c r="N728" s="75"/>
      <c r="O728" s="73"/>
      <c r="P728" s="74"/>
      <c r="Q728" s="72"/>
      <c r="R728" s="72"/>
      <c r="S728" s="72"/>
      <c r="T728" s="75"/>
      <c r="U728" s="72"/>
      <c r="V728" s="72"/>
      <c r="W728" s="72"/>
      <c r="X728" s="72"/>
      <c r="Y728" s="33"/>
    </row>
    <row r="729" spans="1:25" x14ac:dyDescent="0.25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0"/>
      <c r="N729" s="75"/>
      <c r="O729" s="73"/>
      <c r="P729" s="74"/>
      <c r="Q729" s="72"/>
      <c r="R729" s="72"/>
      <c r="S729" s="72"/>
      <c r="T729" s="75"/>
      <c r="U729" s="72"/>
      <c r="V729" s="72"/>
      <c r="W729" s="72"/>
      <c r="X729" s="72"/>
      <c r="Y729" s="33"/>
    </row>
    <row r="730" spans="1:25" x14ac:dyDescent="0.25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0"/>
      <c r="N730" s="75"/>
      <c r="O730" s="73"/>
      <c r="P730" s="74"/>
      <c r="Q730" s="72"/>
      <c r="R730" s="72"/>
      <c r="S730" s="72"/>
      <c r="T730" s="75"/>
      <c r="U730" s="72"/>
      <c r="V730" s="72"/>
      <c r="W730" s="72"/>
      <c r="X730" s="72"/>
      <c r="Y730" s="33"/>
    </row>
    <row r="731" spans="1:25" x14ac:dyDescent="0.25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0"/>
      <c r="N731" s="75"/>
      <c r="O731" s="73"/>
      <c r="P731" s="74"/>
      <c r="Q731" s="72"/>
      <c r="R731" s="72"/>
      <c r="S731" s="72"/>
      <c r="T731" s="75"/>
      <c r="U731" s="72"/>
      <c r="V731" s="72"/>
      <c r="W731" s="72"/>
      <c r="X731" s="72"/>
      <c r="Y731" s="33"/>
    </row>
    <row r="732" spans="1:25" x14ac:dyDescent="0.25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0"/>
      <c r="N732" s="75"/>
      <c r="O732" s="73"/>
      <c r="P732" s="74"/>
      <c r="Q732" s="72"/>
      <c r="R732" s="72"/>
      <c r="S732" s="72"/>
      <c r="T732" s="75"/>
      <c r="U732" s="72"/>
      <c r="V732" s="72"/>
      <c r="W732" s="72"/>
      <c r="X732" s="72"/>
      <c r="Y732" s="33"/>
    </row>
    <row r="733" spans="1:25" x14ac:dyDescent="0.25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0"/>
      <c r="N733" s="75"/>
      <c r="O733" s="73"/>
      <c r="P733" s="74"/>
      <c r="Q733" s="72"/>
      <c r="R733" s="72"/>
      <c r="S733" s="72"/>
      <c r="T733" s="75"/>
      <c r="U733" s="72"/>
      <c r="V733" s="72"/>
      <c r="W733" s="72"/>
      <c r="X733" s="72"/>
      <c r="Y733" s="33"/>
    </row>
    <row r="734" spans="1:25" x14ac:dyDescent="0.25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0"/>
      <c r="N734" s="75"/>
      <c r="O734" s="73"/>
      <c r="P734" s="74"/>
      <c r="Q734" s="72"/>
      <c r="R734" s="72"/>
      <c r="S734" s="72"/>
      <c r="T734" s="75"/>
      <c r="U734" s="72"/>
      <c r="V734" s="72"/>
      <c r="W734" s="72"/>
      <c r="X734" s="72"/>
      <c r="Y734" s="33"/>
    </row>
    <row r="735" spans="1:25" x14ac:dyDescent="0.25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0"/>
      <c r="N735" s="75"/>
      <c r="O735" s="73"/>
      <c r="P735" s="74"/>
      <c r="Q735" s="72"/>
      <c r="R735" s="72"/>
      <c r="S735" s="72"/>
      <c r="T735" s="75"/>
      <c r="U735" s="72"/>
      <c r="V735" s="72"/>
      <c r="W735" s="72"/>
      <c r="X735" s="72"/>
      <c r="Y735" s="33"/>
    </row>
    <row r="736" spans="1:25" x14ac:dyDescent="0.25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0"/>
      <c r="N736" s="75"/>
      <c r="O736" s="73"/>
      <c r="P736" s="74"/>
      <c r="Q736" s="72"/>
      <c r="R736" s="72"/>
      <c r="S736" s="72"/>
      <c r="T736" s="75"/>
      <c r="U736" s="72"/>
      <c r="V736" s="72"/>
      <c r="W736" s="72"/>
      <c r="X736" s="72"/>
      <c r="Y736" s="33"/>
    </row>
    <row r="737" spans="1:25" x14ac:dyDescent="0.25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0"/>
      <c r="N737" s="75"/>
      <c r="O737" s="73"/>
      <c r="P737" s="74"/>
      <c r="Q737" s="72"/>
      <c r="R737" s="72"/>
      <c r="S737" s="72"/>
      <c r="T737" s="75"/>
      <c r="U737" s="72"/>
      <c r="V737" s="72"/>
      <c r="W737" s="72"/>
      <c r="X737" s="72"/>
      <c r="Y737" s="33"/>
    </row>
    <row r="738" spans="1:25" x14ac:dyDescent="0.25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0"/>
      <c r="N738" s="75"/>
      <c r="O738" s="73"/>
      <c r="P738" s="74"/>
      <c r="Q738" s="72"/>
      <c r="R738" s="72"/>
      <c r="S738" s="72"/>
      <c r="T738" s="75"/>
      <c r="U738" s="72"/>
      <c r="V738" s="72"/>
      <c r="W738" s="72"/>
      <c r="X738" s="72"/>
      <c r="Y738" s="33"/>
    </row>
    <row r="739" spans="1:25" x14ac:dyDescent="0.25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0"/>
      <c r="N739" s="75"/>
      <c r="O739" s="73"/>
      <c r="P739" s="74"/>
      <c r="Q739" s="72"/>
      <c r="R739" s="72"/>
      <c r="S739" s="72"/>
      <c r="T739" s="75"/>
      <c r="U739" s="72"/>
      <c r="V739" s="72"/>
      <c r="W739" s="72"/>
      <c r="X739" s="72"/>
      <c r="Y739" s="33"/>
    </row>
    <row r="740" spans="1:25" x14ac:dyDescent="0.25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0"/>
      <c r="N740" s="75"/>
      <c r="O740" s="73"/>
      <c r="P740" s="74"/>
      <c r="Q740" s="72"/>
      <c r="R740" s="72"/>
      <c r="S740" s="72"/>
      <c r="T740" s="75"/>
      <c r="U740" s="72"/>
      <c r="V740" s="72"/>
      <c r="W740" s="72"/>
      <c r="X740" s="72"/>
      <c r="Y740" s="33"/>
    </row>
    <row r="741" spans="1:25" x14ac:dyDescent="0.25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0"/>
      <c r="N741" s="75"/>
      <c r="O741" s="73"/>
      <c r="P741" s="74"/>
      <c r="Q741" s="72"/>
      <c r="R741" s="72"/>
      <c r="S741" s="72"/>
      <c r="T741" s="75"/>
      <c r="U741" s="72"/>
      <c r="V741" s="72"/>
      <c r="W741" s="72"/>
      <c r="X741" s="72"/>
      <c r="Y741" s="33"/>
    </row>
    <row r="742" spans="1:25" x14ac:dyDescent="0.25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0"/>
      <c r="N742" s="75"/>
      <c r="O742" s="73"/>
      <c r="P742" s="74"/>
      <c r="Q742" s="72"/>
      <c r="R742" s="72"/>
      <c r="S742" s="72"/>
      <c r="T742" s="75"/>
      <c r="U742" s="72"/>
      <c r="V742" s="72"/>
      <c r="W742" s="72"/>
      <c r="X742" s="72"/>
      <c r="Y742" s="33"/>
    </row>
    <row r="743" spans="1:25" x14ac:dyDescent="0.25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0"/>
      <c r="N743" s="75"/>
      <c r="O743" s="73"/>
      <c r="P743" s="74"/>
      <c r="Q743" s="72"/>
      <c r="R743" s="72"/>
      <c r="S743" s="72"/>
      <c r="T743" s="75"/>
      <c r="U743" s="72"/>
      <c r="V743" s="72"/>
      <c r="W743" s="72"/>
      <c r="X743" s="72"/>
      <c r="Y743" s="33"/>
    </row>
    <row r="744" spans="1:25" x14ac:dyDescent="0.25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0"/>
      <c r="N744" s="75"/>
      <c r="O744" s="73"/>
      <c r="P744" s="74"/>
      <c r="Q744" s="72"/>
      <c r="R744" s="72"/>
      <c r="S744" s="72"/>
      <c r="T744" s="75"/>
      <c r="U744" s="72"/>
      <c r="V744" s="72"/>
      <c r="W744" s="72"/>
      <c r="X744" s="72"/>
      <c r="Y744" s="33"/>
    </row>
    <row r="745" spans="1:25" x14ac:dyDescent="0.25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0"/>
      <c r="N745" s="75"/>
      <c r="O745" s="73"/>
      <c r="P745" s="74"/>
      <c r="Q745" s="72"/>
      <c r="R745" s="72"/>
      <c r="S745" s="72"/>
      <c r="T745" s="75"/>
      <c r="U745" s="72"/>
      <c r="V745" s="72"/>
      <c r="W745" s="72"/>
      <c r="X745" s="72"/>
      <c r="Y745" s="33"/>
    </row>
    <row r="746" spans="1:25" x14ac:dyDescent="0.25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0"/>
      <c r="N746" s="75"/>
      <c r="O746" s="73"/>
      <c r="P746" s="74"/>
      <c r="Q746" s="72"/>
      <c r="R746" s="72"/>
      <c r="S746" s="72"/>
      <c r="T746" s="75"/>
      <c r="U746" s="72"/>
      <c r="V746" s="72"/>
      <c r="W746" s="72"/>
      <c r="X746" s="72"/>
      <c r="Y746" s="33"/>
    </row>
    <row r="747" spans="1:25" x14ac:dyDescent="0.25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0"/>
      <c r="N747" s="75"/>
      <c r="O747" s="73"/>
      <c r="P747" s="74"/>
      <c r="Q747" s="72"/>
      <c r="R747" s="72"/>
      <c r="S747" s="72"/>
      <c r="T747" s="75"/>
      <c r="U747" s="72"/>
      <c r="V747" s="72"/>
      <c r="W747" s="72"/>
      <c r="X747" s="72"/>
      <c r="Y747" s="33"/>
    </row>
    <row r="748" spans="1:25" x14ac:dyDescent="0.25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0"/>
      <c r="N748" s="75"/>
      <c r="O748" s="73"/>
      <c r="P748" s="74"/>
      <c r="Q748" s="72"/>
      <c r="R748" s="72"/>
      <c r="S748" s="72"/>
      <c r="T748" s="75"/>
      <c r="U748" s="72"/>
      <c r="V748" s="72"/>
      <c r="W748" s="72"/>
      <c r="X748" s="72"/>
      <c r="Y748" s="33"/>
    </row>
    <row r="749" spans="1:25" x14ac:dyDescent="0.25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0"/>
      <c r="N749" s="75"/>
      <c r="O749" s="73"/>
      <c r="P749" s="74"/>
      <c r="Q749" s="72"/>
      <c r="R749" s="72"/>
      <c r="S749" s="72"/>
      <c r="T749" s="75"/>
      <c r="U749" s="72"/>
      <c r="V749" s="72"/>
      <c r="W749" s="72"/>
      <c r="X749" s="72"/>
      <c r="Y749" s="33"/>
    </row>
    <row r="750" spans="1:25" x14ac:dyDescent="0.25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0"/>
      <c r="N750" s="75"/>
      <c r="O750" s="73"/>
      <c r="P750" s="74"/>
      <c r="Q750" s="72"/>
      <c r="R750" s="72"/>
      <c r="S750" s="72"/>
      <c r="T750" s="75"/>
      <c r="U750" s="72"/>
      <c r="V750" s="72"/>
      <c r="W750" s="72"/>
      <c r="X750" s="72"/>
      <c r="Y750" s="33"/>
    </row>
    <row r="751" spans="1:25" x14ac:dyDescent="0.25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0"/>
      <c r="N751" s="75"/>
      <c r="O751" s="73"/>
      <c r="P751" s="74"/>
      <c r="Q751" s="72"/>
      <c r="R751" s="72"/>
      <c r="S751" s="72"/>
      <c r="T751" s="75"/>
      <c r="U751" s="72"/>
      <c r="V751" s="72"/>
      <c r="W751" s="72"/>
      <c r="X751" s="72"/>
      <c r="Y751" s="33"/>
    </row>
    <row r="752" spans="1:25" x14ac:dyDescent="0.25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0"/>
      <c r="N752" s="75"/>
      <c r="O752" s="73"/>
      <c r="P752" s="74"/>
      <c r="Q752" s="72"/>
      <c r="R752" s="72"/>
      <c r="S752" s="72"/>
      <c r="T752" s="75"/>
      <c r="U752" s="72"/>
      <c r="V752" s="72"/>
      <c r="W752" s="72"/>
      <c r="X752" s="72"/>
      <c r="Y752" s="33"/>
    </row>
    <row r="753" spans="1:25" x14ac:dyDescent="0.25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0"/>
      <c r="N753" s="75"/>
      <c r="O753" s="73"/>
      <c r="P753" s="74"/>
      <c r="Q753" s="72"/>
      <c r="R753" s="72"/>
      <c r="S753" s="72"/>
      <c r="T753" s="75"/>
      <c r="U753" s="72"/>
      <c r="V753" s="72"/>
      <c r="W753" s="72"/>
      <c r="X753" s="72"/>
      <c r="Y753" s="33"/>
    </row>
    <row r="754" spans="1:25" x14ac:dyDescent="0.25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0"/>
      <c r="N754" s="75"/>
      <c r="O754" s="73"/>
      <c r="P754" s="74"/>
      <c r="Q754" s="72"/>
      <c r="R754" s="72"/>
      <c r="S754" s="72"/>
      <c r="T754" s="75"/>
      <c r="U754" s="72"/>
      <c r="V754" s="72"/>
      <c r="W754" s="72"/>
      <c r="X754" s="72"/>
      <c r="Y754" s="33"/>
    </row>
    <row r="755" spans="1:25" x14ac:dyDescent="0.25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0"/>
      <c r="N755" s="75"/>
      <c r="O755" s="73"/>
      <c r="P755" s="74"/>
      <c r="Q755" s="72"/>
      <c r="R755" s="72"/>
      <c r="S755" s="72"/>
      <c r="T755" s="75"/>
      <c r="U755" s="72"/>
      <c r="V755" s="72"/>
      <c r="W755" s="72"/>
      <c r="X755" s="72"/>
      <c r="Y755" s="33"/>
    </row>
    <row r="756" spans="1:25" x14ac:dyDescent="0.25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0"/>
      <c r="N756" s="75"/>
      <c r="O756" s="73"/>
      <c r="P756" s="74"/>
      <c r="Q756" s="72"/>
      <c r="R756" s="72"/>
      <c r="S756" s="72"/>
      <c r="T756" s="75"/>
      <c r="U756" s="72"/>
      <c r="V756" s="72"/>
      <c r="W756" s="72"/>
      <c r="X756" s="72"/>
      <c r="Y756" s="33"/>
    </row>
    <row r="757" spans="1:25" x14ac:dyDescent="0.25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0"/>
      <c r="N757" s="75"/>
      <c r="O757" s="73"/>
      <c r="P757" s="74"/>
      <c r="Q757" s="72"/>
      <c r="R757" s="72"/>
      <c r="S757" s="72"/>
      <c r="T757" s="75"/>
      <c r="U757" s="72"/>
      <c r="V757" s="72"/>
      <c r="W757" s="72"/>
      <c r="X757" s="72"/>
      <c r="Y757" s="33"/>
    </row>
    <row r="758" spans="1:25" x14ac:dyDescent="0.25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0"/>
      <c r="N758" s="75"/>
      <c r="O758" s="73"/>
      <c r="P758" s="74"/>
      <c r="Q758" s="72"/>
      <c r="R758" s="72"/>
      <c r="S758" s="72"/>
      <c r="T758" s="75"/>
      <c r="U758" s="72"/>
      <c r="V758" s="72"/>
      <c r="W758" s="72"/>
      <c r="X758" s="72"/>
      <c r="Y758" s="33"/>
    </row>
    <row r="759" spans="1:25" x14ac:dyDescent="0.25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0"/>
      <c r="N759" s="75"/>
      <c r="O759" s="73"/>
      <c r="P759" s="74"/>
      <c r="Q759" s="72"/>
      <c r="R759" s="72"/>
      <c r="S759" s="72"/>
      <c r="T759" s="75"/>
      <c r="U759" s="72"/>
      <c r="V759" s="72"/>
      <c r="W759" s="72"/>
      <c r="X759" s="72"/>
      <c r="Y759" s="33"/>
    </row>
    <row r="760" spans="1:25" x14ac:dyDescent="0.25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0"/>
      <c r="N760" s="75"/>
      <c r="O760" s="73"/>
      <c r="P760" s="74"/>
      <c r="Q760" s="72"/>
      <c r="R760" s="72"/>
      <c r="S760" s="72"/>
      <c r="T760" s="75"/>
      <c r="U760" s="72"/>
      <c r="V760" s="72"/>
      <c r="W760" s="72"/>
      <c r="X760" s="72"/>
      <c r="Y760" s="33"/>
    </row>
    <row r="761" spans="1:25" x14ac:dyDescent="0.25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0"/>
      <c r="N761" s="75"/>
      <c r="O761" s="73"/>
      <c r="P761" s="74"/>
      <c r="Q761" s="72"/>
      <c r="R761" s="72"/>
      <c r="S761" s="72"/>
      <c r="T761" s="75"/>
      <c r="U761" s="72"/>
      <c r="V761" s="72"/>
      <c r="W761" s="72"/>
      <c r="X761" s="72"/>
      <c r="Y761" s="33"/>
    </row>
    <row r="762" spans="1:25" x14ac:dyDescent="0.25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0"/>
      <c r="N762" s="75"/>
      <c r="O762" s="73"/>
      <c r="P762" s="74"/>
      <c r="Q762" s="72"/>
      <c r="R762" s="72"/>
      <c r="S762" s="72"/>
      <c r="T762" s="75"/>
      <c r="U762" s="72"/>
      <c r="V762" s="72"/>
      <c r="W762" s="72"/>
      <c r="X762" s="72"/>
      <c r="Y762" s="33"/>
    </row>
    <row r="763" spans="1:25" x14ac:dyDescent="0.25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0"/>
      <c r="N763" s="75"/>
      <c r="O763" s="73"/>
      <c r="P763" s="74"/>
      <c r="Q763" s="72"/>
      <c r="R763" s="72"/>
      <c r="S763" s="72"/>
      <c r="T763" s="75"/>
      <c r="U763" s="72"/>
      <c r="V763" s="72"/>
      <c r="W763" s="72"/>
      <c r="X763" s="72"/>
      <c r="Y763" s="33"/>
    </row>
    <row r="764" spans="1:25" x14ac:dyDescent="0.25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0"/>
      <c r="N764" s="75"/>
      <c r="O764" s="73"/>
      <c r="P764" s="74"/>
      <c r="Q764" s="72"/>
      <c r="R764" s="72"/>
      <c r="S764" s="72"/>
      <c r="T764" s="75"/>
      <c r="U764" s="72"/>
      <c r="V764" s="72"/>
      <c r="W764" s="72"/>
      <c r="X764" s="72"/>
      <c r="Y764" s="33"/>
    </row>
    <row r="765" spans="1:25" x14ac:dyDescent="0.25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0"/>
      <c r="N765" s="75"/>
      <c r="O765" s="73"/>
      <c r="P765" s="74"/>
      <c r="Q765" s="72"/>
      <c r="R765" s="72"/>
      <c r="S765" s="72"/>
      <c r="T765" s="75"/>
      <c r="U765" s="72"/>
      <c r="V765" s="72"/>
      <c r="W765" s="72"/>
      <c r="X765" s="72"/>
      <c r="Y765" s="33"/>
    </row>
    <row r="766" spans="1:25" x14ac:dyDescent="0.25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0"/>
      <c r="N766" s="75"/>
      <c r="O766" s="73"/>
      <c r="P766" s="74"/>
      <c r="Q766" s="72"/>
      <c r="R766" s="72"/>
      <c r="S766" s="72"/>
      <c r="T766" s="75"/>
      <c r="U766" s="72"/>
      <c r="V766" s="72"/>
      <c r="W766" s="72"/>
      <c r="X766" s="72"/>
      <c r="Y766" s="33"/>
    </row>
    <row r="767" spans="1:25" x14ac:dyDescent="0.25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0"/>
      <c r="N767" s="75"/>
      <c r="O767" s="73"/>
      <c r="P767" s="74"/>
      <c r="Q767" s="72"/>
      <c r="R767" s="72"/>
      <c r="S767" s="72"/>
      <c r="T767" s="75"/>
      <c r="U767" s="72"/>
      <c r="V767" s="72"/>
      <c r="W767" s="72"/>
      <c r="X767" s="72"/>
      <c r="Y767" s="33"/>
    </row>
    <row r="768" spans="1:25" x14ac:dyDescent="0.25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0"/>
      <c r="N768" s="75"/>
      <c r="O768" s="73"/>
      <c r="P768" s="74"/>
      <c r="Q768" s="72"/>
      <c r="R768" s="72"/>
      <c r="S768" s="72"/>
      <c r="T768" s="75"/>
      <c r="U768" s="72"/>
      <c r="V768" s="72"/>
      <c r="W768" s="72"/>
      <c r="X768" s="72"/>
      <c r="Y768" s="33"/>
    </row>
    <row r="769" spans="1:25" x14ac:dyDescent="0.25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0"/>
      <c r="N769" s="75"/>
      <c r="O769" s="73"/>
      <c r="P769" s="74"/>
      <c r="Q769" s="72"/>
      <c r="R769" s="72"/>
      <c r="S769" s="72"/>
      <c r="T769" s="75"/>
      <c r="U769" s="72"/>
      <c r="V769" s="72"/>
      <c r="W769" s="72"/>
      <c r="X769" s="72"/>
      <c r="Y769" s="33"/>
    </row>
    <row r="770" spans="1:25" x14ac:dyDescent="0.25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0"/>
      <c r="N770" s="75"/>
      <c r="O770" s="73"/>
      <c r="P770" s="74"/>
      <c r="Q770" s="72"/>
      <c r="R770" s="72"/>
      <c r="S770" s="72"/>
      <c r="T770" s="75"/>
      <c r="U770" s="72"/>
      <c r="V770" s="72"/>
      <c r="W770" s="72"/>
      <c r="X770" s="72"/>
      <c r="Y770" s="33"/>
    </row>
    <row r="771" spans="1:25" x14ac:dyDescent="0.25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2"/>
      <c r="N771" s="63"/>
      <c r="O771" s="64"/>
      <c r="P771" s="65"/>
      <c r="Q771" s="61"/>
      <c r="R771" s="61"/>
      <c r="S771" s="61"/>
      <c r="T771" s="63"/>
      <c r="U771" s="61"/>
      <c r="V771" s="61"/>
      <c r="W771" s="61"/>
      <c r="X771" s="61"/>
    </row>
    <row r="1047037" spans="22:23" x14ac:dyDescent="0.25">
      <c r="V1047037" s="34" t="s">
        <v>27</v>
      </c>
      <c r="W1047037" s="34" t="s">
        <v>25</v>
      </c>
    </row>
  </sheetData>
  <autoFilter ref="A1:Y293">
    <sortState ref="A2:Y121">
      <sortCondition ref="N1:N121"/>
    </sortState>
  </autoFilter>
  <dataValidations count="6">
    <dataValidation type="list" allowBlank="1" showInputMessage="1" showErrorMessage="1" sqref="E124 E269 E258 E250 E126 E288 E278:E279 E271:E274 E267 E263 E260:E261 E255:E256 E252 E246:E247 E244 E239 E237 E228:E231 E224:E225 E222 E218:E220 E210:E213 E207 E205 E203 E200 E196 E190:E194 E188 E172:E174 E161:E164 E158:E159 E152 E148:E149 E145:E146 E142 E140 E132:E134 E128:E130 E283:E285 E216 E168:E170 E2:E117 E176:E185">
      <formula1>$D$3:$D$7</formula1>
    </dataValidation>
    <dataValidation type="list" showInputMessage="1" showErrorMessage="1" sqref="J2:J350">
      <formula1>#REF!</formula1>
    </dataValidation>
    <dataValidation type="list" allowBlank="1" showInputMessage="1" showErrorMessage="1" sqref="F2:F293">
      <formula1>#REF!</formula1>
    </dataValidation>
    <dataValidation type="list" allowBlank="1" showInputMessage="1" showErrorMessage="1" sqref="C2:C293">
      <formula1>#REF!</formula1>
    </dataValidation>
    <dataValidation type="list" allowBlank="1" showInputMessage="1" showErrorMessage="1" sqref="R2:R117">
      <formula1>#REF!</formula1>
    </dataValidation>
    <dataValidation type="list" allowBlank="1" showInputMessage="1" showErrorMessage="1" sqref="E290">
      <formula1>#REF!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46457"/>
  <sheetViews>
    <sheetView zoomScale="90" zoomScaleNormal="90" workbookViewId="0">
      <pane ySplit="1" topLeftCell="A2" activePane="bottomLeft" state="frozen"/>
      <selection activeCell="C1" sqref="C1"/>
      <selection pane="bottomLeft" activeCell="A2" sqref="A2"/>
    </sheetView>
  </sheetViews>
  <sheetFormatPr baseColWidth="10" defaultColWidth="11.42578125" defaultRowHeight="15" x14ac:dyDescent="0.25"/>
  <cols>
    <col min="1" max="1" width="11.42578125" style="34"/>
    <col min="2" max="2" width="15.140625" style="34" customWidth="1"/>
    <col min="3" max="3" width="26.28515625" style="34" customWidth="1"/>
    <col min="4" max="4" width="17.85546875" style="34" customWidth="1"/>
    <col min="5" max="5" width="19.7109375" style="34" bestFit="1" customWidth="1"/>
    <col min="6" max="6" width="22.85546875" style="34" bestFit="1" customWidth="1"/>
    <col min="7" max="7" width="29.7109375" style="34" customWidth="1"/>
    <col min="8" max="8" width="22" style="34" customWidth="1"/>
    <col min="9" max="9" width="18.85546875" style="34" customWidth="1"/>
    <col min="10" max="10" width="18.5703125" style="34" customWidth="1"/>
    <col min="11" max="11" width="16.5703125" style="34" customWidth="1"/>
    <col min="12" max="12" width="11.42578125" style="34"/>
    <col min="13" max="13" width="20" style="48" bestFit="1" customWidth="1"/>
    <col min="14" max="14" width="11.42578125" style="47"/>
    <col min="15" max="15" width="21.85546875" style="45" bestFit="1" customWidth="1"/>
    <col min="16" max="16" width="11.42578125" style="46"/>
    <col min="17" max="17" width="11.42578125" style="34"/>
    <col min="18" max="18" width="15.28515625" style="34" customWidth="1"/>
    <col min="19" max="19" width="31.28515625" style="34" customWidth="1"/>
    <col min="20" max="20" width="25.140625" style="47" customWidth="1"/>
    <col min="21" max="21" width="19" style="34" customWidth="1"/>
    <col min="22" max="22" width="15.140625" style="34" customWidth="1"/>
    <col min="23" max="23" width="14.7109375" style="34" customWidth="1"/>
    <col min="24" max="24" width="27.7109375" style="34" customWidth="1"/>
    <col min="25" max="25" width="25.85546875" style="34" bestFit="1" customWidth="1"/>
    <col min="26" max="16384" width="11.42578125" style="34"/>
  </cols>
  <sheetData>
    <row r="1" spans="1:25" s="26" customFormat="1" ht="60" x14ac:dyDescent="0.25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8" t="s">
        <v>11</v>
      </c>
      <c r="M1" s="19" t="s">
        <v>12</v>
      </c>
      <c r="N1" s="20" t="s">
        <v>13</v>
      </c>
      <c r="O1" s="21" t="s">
        <v>14</v>
      </c>
      <c r="P1" s="22" t="s">
        <v>15</v>
      </c>
      <c r="Q1" s="17" t="s">
        <v>16</v>
      </c>
      <c r="R1" s="17" t="s">
        <v>17</v>
      </c>
      <c r="S1" s="17" t="s">
        <v>18</v>
      </c>
      <c r="T1" s="23" t="s">
        <v>19</v>
      </c>
      <c r="U1" s="17" t="s">
        <v>20</v>
      </c>
      <c r="V1" s="17" t="s">
        <v>21</v>
      </c>
      <c r="W1" s="17" t="s">
        <v>22</v>
      </c>
      <c r="X1" s="24" t="s">
        <v>23</v>
      </c>
      <c r="Y1" s="25"/>
    </row>
    <row r="2" spans="1:25" ht="60" x14ac:dyDescent="0.25">
      <c r="A2" s="27" t="s">
        <v>24</v>
      </c>
      <c r="B2" s="28" t="s">
        <v>80</v>
      </c>
      <c r="C2" s="28"/>
      <c r="D2" s="49" t="s">
        <v>1043</v>
      </c>
      <c r="E2" s="28" t="s">
        <v>41</v>
      </c>
      <c r="F2" s="28"/>
      <c r="G2" s="49" t="s">
        <v>770</v>
      </c>
      <c r="H2" s="49"/>
      <c r="I2" s="28"/>
      <c r="J2" s="28"/>
      <c r="K2" s="49" t="s">
        <v>666</v>
      </c>
      <c r="L2" s="28"/>
      <c r="M2" s="49" t="s">
        <v>179</v>
      </c>
      <c r="N2" s="50" t="s">
        <v>471</v>
      </c>
      <c r="O2" s="29"/>
      <c r="P2" s="30"/>
      <c r="Q2" s="28"/>
      <c r="R2" s="28"/>
      <c r="S2" s="28"/>
      <c r="T2" s="31"/>
      <c r="U2" s="28"/>
      <c r="V2" s="28"/>
      <c r="W2" s="28"/>
      <c r="X2" s="32"/>
      <c r="Y2" s="33"/>
    </row>
    <row r="3" spans="1:25" ht="90" x14ac:dyDescent="0.25">
      <c r="A3" s="27" t="s">
        <v>24</v>
      </c>
      <c r="B3" s="28" t="s">
        <v>80</v>
      </c>
      <c r="C3" s="28"/>
      <c r="D3" s="49" t="s">
        <v>1044</v>
      </c>
      <c r="E3" s="28"/>
      <c r="F3" s="28"/>
      <c r="G3" s="49" t="s">
        <v>771</v>
      </c>
      <c r="H3" s="49" t="s">
        <v>1243</v>
      </c>
      <c r="I3" s="28"/>
      <c r="J3" s="28"/>
      <c r="K3" s="49"/>
      <c r="L3" s="28"/>
      <c r="M3" s="49" t="s">
        <v>180</v>
      </c>
      <c r="N3" s="50" t="s">
        <v>472</v>
      </c>
      <c r="O3" s="29"/>
      <c r="P3" s="30"/>
      <c r="Q3" s="28"/>
      <c r="R3" s="28"/>
      <c r="S3" s="28"/>
      <c r="T3" s="31"/>
      <c r="U3" s="28"/>
      <c r="V3" s="28"/>
      <c r="W3" s="28"/>
      <c r="X3" s="32"/>
      <c r="Y3" s="33"/>
    </row>
    <row r="4" spans="1:25" ht="45" x14ac:dyDescent="0.25">
      <c r="A4" s="27" t="s">
        <v>24</v>
      </c>
      <c r="B4" s="28" t="s">
        <v>80</v>
      </c>
      <c r="C4" s="28"/>
      <c r="D4" s="49" t="s">
        <v>1045</v>
      </c>
      <c r="E4" s="28"/>
      <c r="F4" s="28"/>
      <c r="G4" s="49" t="s">
        <v>772</v>
      </c>
      <c r="H4" s="49" t="s">
        <v>1237</v>
      </c>
      <c r="I4" s="28"/>
      <c r="J4" s="28"/>
      <c r="K4" s="49" t="s">
        <v>666</v>
      </c>
      <c r="L4" s="28"/>
      <c r="M4" s="49" t="s">
        <v>181</v>
      </c>
      <c r="N4" s="50" t="s">
        <v>473</v>
      </c>
      <c r="O4" s="29"/>
      <c r="P4" s="30"/>
      <c r="Q4" s="28"/>
      <c r="R4" s="28"/>
      <c r="S4" s="28"/>
      <c r="T4" s="31"/>
      <c r="U4" s="28"/>
      <c r="V4" s="28"/>
      <c r="W4" s="28"/>
      <c r="X4" s="32"/>
      <c r="Y4" s="33"/>
    </row>
    <row r="5" spans="1:25" ht="60" x14ac:dyDescent="0.25">
      <c r="A5" s="27" t="s">
        <v>24</v>
      </c>
      <c r="B5" s="28" t="s">
        <v>80</v>
      </c>
      <c r="C5" s="28"/>
      <c r="D5" s="49" t="s">
        <v>1046</v>
      </c>
      <c r="E5" s="28" t="s">
        <v>75</v>
      </c>
      <c r="F5" s="28"/>
      <c r="G5" s="49" t="s">
        <v>773</v>
      </c>
      <c r="H5" s="49" t="s">
        <v>1238</v>
      </c>
      <c r="I5" s="28"/>
      <c r="J5" s="28"/>
      <c r="K5" s="49" t="s">
        <v>670</v>
      </c>
      <c r="L5" s="28"/>
      <c r="M5" s="49" t="s">
        <v>182</v>
      </c>
      <c r="N5" s="50" t="s">
        <v>474</v>
      </c>
      <c r="O5" s="29"/>
      <c r="P5" s="30"/>
      <c r="Q5" s="28"/>
      <c r="R5" s="28"/>
      <c r="S5" s="28"/>
      <c r="T5" s="31"/>
      <c r="U5" s="28"/>
      <c r="V5" s="28"/>
      <c r="W5" s="28"/>
      <c r="X5" s="32"/>
      <c r="Y5" s="33"/>
    </row>
    <row r="6" spans="1:25" ht="60" x14ac:dyDescent="0.25">
      <c r="A6" s="27" t="s">
        <v>24</v>
      </c>
      <c r="B6" s="28" t="s">
        <v>80</v>
      </c>
      <c r="C6" s="28"/>
      <c r="D6" s="49" t="s">
        <v>1047</v>
      </c>
      <c r="E6" s="28" t="s">
        <v>75</v>
      </c>
      <c r="F6" s="28"/>
      <c r="G6" s="49" t="s">
        <v>774</v>
      </c>
      <c r="H6" s="49" t="s">
        <v>1238</v>
      </c>
      <c r="I6" s="28"/>
      <c r="J6" s="28"/>
      <c r="K6" s="49" t="s">
        <v>670</v>
      </c>
      <c r="L6" s="28"/>
      <c r="M6" s="49" t="s">
        <v>183</v>
      </c>
      <c r="N6" s="50" t="s">
        <v>475</v>
      </c>
      <c r="O6" s="29"/>
      <c r="P6" s="30"/>
      <c r="Q6" s="28"/>
      <c r="R6" s="28"/>
      <c r="S6" s="28"/>
      <c r="T6" s="31"/>
      <c r="U6" s="28"/>
      <c r="V6" s="28"/>
      <c r="W6" s="28"/>
      <c r="X6" s="32"/>
      <c r="Y6" s="33"/>
    </row>
    <row r="7" spans="1:25" ht="45" x14ac:dyDescent="0.25">
      <c r="A7" s="27" t="s">
        <v>24</v>
      </c>
      <c r="B7" s="28" t="s">
        <v>80</v>
      </c>
      <c r="C7" s="28"/>
      <c r="D7" s="49" t="s">
        <v>1048</v>
      </c>
      <c r="E7" s="28" t="s">
        <v>75</v>
      </c>
      <c r="F7" s="28"/>
      <c r="G7" s="49" t="s">
        <v>775</v>
      </c>
      <c r="H7" s="49" t="s">
        <v>1242</v>
      </c>
      <c r="I7" s="28"/>
      <c r="J7" s="28"/>
      <c r="K7" s="49" t="s">
        <v>666</v>
      </c>
      <c r="L7" s="28"/>
      <c r="M7" s="49" t="s">
        <v>184</v>
      </c>
      <c r="N7" s="50" t="s">
        <v>476</v>
      </c>
      <c r="O7" s="29"/>
      <c r="P7" s="30"/>
      <c r="Q7" s="28"/>
      <c r="R7" s="28"/>
      <c r="S7" s="28"/>
      <c r="T7" s="31"/>
      <c r="U7" s="28"/>
      <c r="V7" s="28"/>
      <c r="W7" s="28"/>
      <c r="X7" s="32"/>
      <c r="Y7" s="33"/>
    </row>
    <row r="8" spans="1:25" ht="60" x14ac:dyDescent="0.25">
      <c r="A8" s="27" t="s">
        <v>24</v>
      </c>
      <c r="B8" s="28" t="s">
        <v>80</v>
      </c>
      <c r="C8" s="28"/>
      <c r="D8" s="49" t="s">
        <v>1049</v>
      </c>
      <c r="E8" s="28" t="s">
        <v>75</v>
      </c>
      <c r="F8" s="28"/>
      <c r="G8" s="49" t="s">
        <v>776</v>
      </c>
      <c r="H8" s="49" t="s">
        <v>1202</v>
      </c>
      <c r="I8" s="28"/>
      <c r="J8" s="28"/>
      <c r="K8" s="49" t="s">
        <v>666</v>
      </c>
      <c r="L8" s="28"/>
      <c r="M8" s="49" t="s">
        <v>185</v>
      </c>
      <c r="N8" s="50" t="s">
        <v>477</v>
      </c>
      <c r="O8" s="29"/>
      <c r="P8" s="30"/>
      <c r="Q8" s="28"/>
      <c r="R8" s="28"/>
      <c r="S8" s="28"/>
      <c r="T8" s="31"/>
      <c r="U8" s="28"/>
      <c r="V8" s="28"/>
      <c r="W8" s="28"/>
      <c r="X8" s="32"/>
      <c r="Y8" s="33"/>
    </row>
    <row r="9" spans="1:25" ht="45" x14ac:dyDescent="0.25">
      <c r="A9" s="27" t="s">
        <v>24</v>
      </c>
      <c r="B9" s="28" t="s">
        <v>80</v>
      </c>
      <c r="C9" s="28"/>
      <c r="D9" s="49" t="s">
        <v>1050</v>
      </c>
      <c r="E9" s="28" t="s">
        <v>41</v>
      </c>
      <c r="F9" s="28"/>
      <c r="G9" s="49" t="s">
        <v>777</v>
      </c>
      <c r="H9" s="49" t="s">
        <v>1238</v>
      </c>
      <c r="I9" s="28"/>
      <c r="J9" s="28"/>
      <c r="K9" s="49" t="s">
        <v>666</v>
      </c>
      <c r="L9" s="28"/>
      <c r="M9" s="49" t="s">
        <v>186</v>
      </c>
      <c r="N9" s="50" t="s">
        <v>478</v>
      </c>
      <c r="O9" s="29"/>
      <c r="P9" s="30"/>
      <c r="Q9" s="28"/>
      <c r="R9" s="28"/>
      <c r="S9" s="28"/>
      <c r="T9" s="31"/>
      <c r="U9" s="28"/>
      <c r="V9" s="28"/>
      <c r="W9" s="28"/>
      <c r="X9" s="32"/>
      <c r="Y9" s="33"/>
    </row>
    <row r="10" spans="1:25" ht="90" x14ac:dyDescent="0.25">
      <c r="A10" s="27" t="s">
        <v>24</v>
      </c>
      <c r="B10" s="28" t="s">
        <v>80</v>
      </c>
      <c r="C10" s="28"/>
      <c r="D10" s="49" t="s">
        <v>1051</v>
      </c>
      <c r="E10" s="28" t="s">
        <v>41</v>
      </c>
      <c r="F10" s="28"/>
      <c r="G10" s="49" t="s">
        <v>778</v>
      </c>
      <c r="H10" s="49" t="s">
        <v>1238</v>
      </c>
      <c r="I10" s="28"/>
      <c r="J10" s="28"/>
      <c r="K10" s="49" t="s">
        <v>666</v>
      </c>
      <c r="L10" s="28"/>
      <c r="M10" s="49" t="s">
        <v>187</v>
      </c>
      <c r="N10" s="50" t="s">
        <v>479</v>
      </c>
      <c r="O10" s="29"/>
      <c r="P10" s="30"/>
      <c r="Q10" s="28"/>
      <c r="R10" s="28"/>
      <c r="S10" s="28"/>
      <c r="T10" s="31"/>
      <c r="U10" s="28"/>
      <c r="V10" s="28"/>
      <c r="W10" s="28"/>
      <c r="X10" s="32"/>
      <c r="Y10" s="33"/>
    </row>
    <row r="11" spans="1:25" ht="45" x14ac:dyDescent="0.25">
      <c r="A11" s="27" t="s">
        <v>24</v>
      </c>
      <c r="B11" s="28" t="s">
        <v>80</v>
      </c>
      <c r="C11" s="28"/>
      <c r="D11" s="49" t="s">
        <v>1052</v>
      </c>
      <c r="E11" s="28"/>
      <c r="F11" s="28"/>
      <c r="G11" s="49" t="s">
        <v>779</v>
      </c>
      <c r="H11" s="49" t="s">
        <v>1200</v>
      </c>
      <c r="I11" s="28"/>
      <c r="J11" s="28"/>
      <c r="K11" s="49" t="s">
        <v>666</v>
      </c>
      <c r="L11" s="28"/>
      <c r="M11" s="49" t="s">
        <v>188</v>
      </c>
      <c r="N11" s="50" t="s">
        <v>480</v>
      </c>
      <c r="O11" s="29"/>
      <c r="P11" s="30"/>
      <c r="Q11" s="28"/>
      <c r="R11" s="28"/>
      <c r="S11" s="28"/>
      <c r="T11" s="31"/>
      <c r="U11" s="28"/>
      <c r="V11" s="28"/>
      <c r="W11" s="28"/>
      <c r="X11" s="32"/>
      <c r="Y11" s="33"/>
    </row>
    <row r="12" spans="1:25" ht="60" x14ac:dyDescent="0.25">
      <c r="A12" s="27" t="s">
        <v>24</v>
      </c>
      <c r="B12" s="28" t="s">
        <v>80</v>
      </c>
      <c r="C12" s="28"/>
      <c r="D12" s="49" t="s">
        <v>980</v>
      </c>
      <c r="E12" s="28" t="s">
        <v>75</v>
      </c>
      <c r="F12" s="28"/>
      <c r="G12" s="49" t="s">
        <v>780</v>
      </c>
      <c r="H12" s="49" t="s">
        <v>1200</v>
      </c>
      <c r="I12" s="28"/>
      <c r="J12" s="28"/>
      <c r="K12" s="49" t="s">
        <v>666</v>
      </c>
      <c r="L12" s="28"/>
      <c r="M12" s="49" t="s">
        <v>189</v>
      </c>
      <c r="N12" s="50" t="s">
        <v>481</v>
      </c>
      <c r="O12" s="29"/>
      <c r="P12" s="30"/>
      <c r="Q12" s="28"/>
      <c r="R12" s="28"/>
      <c r="S12" s="28"/>
      <c r="T12" s="31"/>
      <c r="U12" s="28"/>
      <c r="V12" s="28"/>
      <c r="W12" s="28"/>
      <c r="X12" s="32"/>
      <c r="Y12" s="33"/>
    </row>
    <row r="13" spans="1:25" ht="60" x14ac:dyDescent="0.25">
      <c r="A13" s="27" t="s">
        <v>24</v>
      </c>
      <c r="B13" s="28" t="s">
        <v>80</v>
      </c>
      <c r="C13" s="28"/>
      <c r="D13" s="49" t="s">
        <v>1053</v>
      </c>
      <c r="E13" s="28" t="s">
        <v>75</v>
      </c>
      <c r="F13" s="28"/>
      <c r="G13" s="49" t="s">
        <v>781</v>
      </c>
      <c r="H13" s="49" t="s">
        <v>1234</v>
      </c>
      <c r="I13" s="28"/>
      <c r="J13" s="28"/>
      <c r="K13" s="49" t="s">
        <v>666</v>
      </c>
      <c r="L13" s="28"/>
      <c r="M13" s="49" t="s">
        <v>190</v>
      </c>
      <c r="N13" s="50" t="s">
        <v>482</v>
      </c>
      <c r="O13" s="29"/>
      <c r="P13" s="30"/>
      <c r="Q13" s="28"/>
      <c r="R13" s="28"/>
      <c r="S13" s="28"/>
      <c r="T13" s="31"/>
      <c r="U13" s="28"/>
      <c r="V13" s="28"/>
      <c r="W13" s="28"/>
      <c r="X13" s="32"/>
      <c r="Y13" s="33"/>
    </row>
    <row r="14" spans="1:25" ht="45" x14ac:dyDescent="0.25">
      <c r="A14" s="27" t="s">
        <v>24</v>
      </c>
      <c r="B14" s="28" t="s">
        <v>80</v>
      </c>
      <c r="C14" s="28"/>
      <c r="D14" s="49" t="s">
        <v>1054</v>
      </c>
      <c r="E14" s="28"/>
      <c r="F14" s="28"/>
      <c r="G14" s="49" t="s">
        <v>782</v>
      </c>
      <c r="H14" s="49" t="s">
        <v>1210</v>
      </c>
      <c r="I14" s="28"/>
      <c r="J14" s="28"/>
      <c r="K14" s="49" t="s">
        <v>676</v>
      </c>
      <c r="L14" s="28"/>
      <c r="M14" s="49" t="s">
        <v>191</v>
      </c>
      <c r="N14" s="50" t="s">
        <v>483</v>
      </c>
      <c r="O14" s="29"/>
      <c r="P14" s="30"/>
      <c r="Q14" s="28"/>
      <c r="R14" s="28"/>
      <c r="S14" s="28"/>
      <c r="T14" s="31"/>
      <c r="U14" s="28"/>
      <c r="V14" s="28"/>
      <c r="W14" s="28"/>
      <c r="X14" s="32"/>
      <c r="Y14" s="33"/>
    </row>
    <row r="15" spans="1:25" ht="60" x14ac:dyDescent="0.25">
      <c r="A15" s="27" t="s">
        <v>24</v>
      </c>
      <c r="B15" s="28" t="s">
        <v>80</v>
      </c>
      <c r="C15" s="28"/>
      <c r="D15" s="49" t="s">
        <v>1055</v>
      </c>
      <c r="E15" s="28" t="s">
        <v>75</v>
      </c>
      <c r="F15" s="28"/>
      <c r="G15" s="49" t="s">
        <v>783</v>
      </c>
      <c r="H15" s="49" t="s">
        <v>1211</v>
      </c>
      <c r="I15" s="28"/>
      <c r="J15" s="28"/>
      <c r="K15" s="49" t="s">
        <v>667</v>
      </c>
      <c r="L15" s="28"/>
      <c r="M15" s="49" t="s">
        <v>192</v>
      </c>
      <c r="N15" s="50" t="s">
        <v>484</v>
      </c>
      <c r="O15" s="29"/>
      <c r="P15" s="30"/>
      <c r="Q15" s="28"/>
      <c r="R15" s="28"/>
      <c r="S15" s="28"/>
      <c r="T15" s="31"/>
      <c r="U15" s="28"/>
      <c r="V15" s="28"/>
      <c r="W15" s="28"/>
      <c r="X15" s="32"/>
      <c r="Y15" s="33"/>
    </row>
    <row r="16" spans="1:25" ht="75" x14ac:dyDescent="0.25">
      <c r="A16" s="27" t="s">
        <v>24</v>
      </c>
      <c r="B16" s="28" t="s">
        <v>80</v>
      </c>
      <c r="C16" s="28"/>
      <c r="D16" s="49" t="s">
        <v>1056</v>
      </c>
      <c r="E16" s="28" t="s">
        <v>75</v>
      </c>
      <c r="F16" s="28"/>
      <c r="G16" s="49" t="s">
        <v>784</v>
      </c>
      <c r="H16" s="49" t="s">
        <v>1242</v>
      </c>
      <c r="I16" s="28"/>
      <c r="J16" s="28"/>
      <c r="K16" s="49" t="s">
        <v>666</v>
      </c>
      <c r="L16" s="28"/>
      <c r="M16" s="49" t="s">
        <v>193</v>
      </c>
      <c r="N16" s="50" t="s">
        <v>485</v>
      </c>
      <c r="O16" s="29"/>
      <c r="P16" s="30"/>
      <c r="Q16" s="28"/>
      <c r="R16" s="28"/>
      <c r="S16" s="28"/>
      <c r="T16" s="31"/>
      <c r="U16" s="28"/>
      <c r="V16" s="28"/>
      <c r="W16" s="28"/>
      <c r="X16" s="32"/>
      <c r="Y16" s="33"/>
    </row>
    <row r="17" spans="1:25" ht="90" x14ac:dyDescent="0.25">
      <c r="A17" s="27" t="s">
        <v>24</v>
      </c>
      <c r="B17" s="28" t="s">
        <v>80</v>
      </c>
      <c r="C17" s="28"/>
      <c r="D17" s="49" t="s">
        <v>1057</v>
      </c>
      <c r="E17" s="28" t="s">
        <v>75</v>
      </c>
      <c r="F17" s="28"/>
      <c r="G17" s="49" t="s">
        <v>785</v>
      </c>
      <c r="H17" s="49" t="s">
        <v>1212</v>
      </c>
      <c r="I17" s="28"/>
      <c r="J17" s="28"/>
      <c r="K17" s="49" t="s">
        <v>666</v>
      </c>
      <c r="L17" s="28"/>
      <c r="M17" s="49" t="s">
        <v>194</v>
      </c>
      <c r="N17" s="50" t="s">
        <v>486</v>
      </c>
      <c r="O17" s="29"/>
      <c r="P17" s="30"/>
      <c r="Q17" s="28"/>
      <c r="R17" s="28"/>
      <c r="S17" s="28"/>
      <c r="T17" s="31"/>
      <c r="U17" s="28"/>
      <c r="V17" s="28"/>
      <c r="W17" s="28"/>
      <c r="X17" s="32"/>
      <c r="Y17" s="33"/>
    </row>
    <row r="18" spans="1:25" ht="90" x14ac:dyDescent="0.25">
      <c r="A18" s="27" t="s">
        <v>24</v>
      </c>
      <c r="B18" s="28" t="s">
        <v>80</v>
      </c>
      <c r="C18" s="28"/>
      <c r="D18" s="49" t="s">
        <v>1057</v>
      </c>
      <c r="E18" s="28" t="s">
        <v>75</v>
      </c>
      <c r="F18" s="28"/>
      <c r="G18" s="49" t="s">
        <v>786</v>
      </c>
      <c r="H18" s="49" t="s">
        <v>1228</v>
      </c>
      <c r="I18" s="28"/>
      <c r="J18" s="28"/>
      <c r="K18" s="49" t="s">
        <v>666</v>
      </c>
      <c r="L18" s="28"/>
      <c r="M18" s="49" t="s">
        <v>195</v>
      </c>
      <c r="N18" s="50" t="s">
        <v>487</v>
      </c>
      <c r="O18" s="29"/>
      <c r="P18" s="30"/>
      <c r="Q18" s="28"/>
      <c r="R18" s="28"/>
      <c r="S18" s="28"/>
      <c r="T18" s="31"/>
      <c r="U18" s="28"/>
      <c r="V18" s="28"/>
      <c r="W18" s="28"/>
      <c r="X18" s="32"/>
      <c r="Y18" s="33"/>
    </row>
    <row r="19" spans="1:25" ht="90" x14ac:dyDescent="0.25">
      <c r="A19" s="27" t="s">
        <v>24</v>
      </c>
      <c r="B19" s="28" t="s">
        <v>80</v>
      </c>
      <c r="C19" s="28"/>
      <c r="D19" s="49" t="s">
        <v>1058</v>
      </c>
      <c r="E19" s="28"/>
      <c r="F19" s="28"/>
      <c r="G19" s="49" t="s">
        <v>787</v>
      </c>
      <c r="H19" s="49" t="s">
        <v>1242</v>
      </c>
      <c r="I19" s="28"/>
      <c r="J19" s="28"/>
      <c r="K19" s="49" t="s">
        <v>666</v>
      </c>
      <c r="L19" s="28"/>
      <c r="M19" s="49" t="s">
        <v>196</v>
      </c>
      <c r="N19" s="50" t="s">
        <v>488</v>
      </c>
      <c r="O19" s="29"/>
      <c r="P19" s="30"/>
      <c r="Q19" s="28"/>
      <c r="R19" s="28"/>
      <c r="S19" s="28"/>
      <c r="T19" s="31"/>
      <c r="U19" s="28"/>
      <c r="V19" s="28"/>
      <c r="W19" s="28"/>
      <c r="X19" s="32"/>
      <c r="Y19" s="33"/>
    </row>
    <row r="20" spans="1:25" ht="60" x14ac:dyDescent="0.25">
      <c r="A20" s="27" t="s">
        <v>24</v>
      </c>
      <c r="B20" s="28" t="s">
        <v>80</v>
      </c>
      <c r="C20" s="28"/>
      <c r="D20" s="49" t="s">
        <v>1059</v>
      </c>
      <c r="E20" s="28"/>
      <c r="F20" s="28"/>
      <c r="G20" s="49" t="s">
        <v>788</v>
      </c>
      <c r="H20" s="49" t="s">
        <v>1239</v>
      </c>
      <c r="I20" s="28"/>
      <c r="J20" s="28"/>
      <c r="K20" s="49" t="s">
        <v>666</v>
      </c>
      <c r="L20" s="28"/>
      <c r="M20" s="49" t="s">
        <v>197</v>
      </c>
      <c r="N20" s="50" t="s">
        <v>489</v>
      </c>
      <c r="O20" s="29"/>
      <c r="P20" s="30"/>
      <c r="Q20" s="28"/>
      <c r="R20" s="28"/>
      <c r="S20" s="28"/>
      <c r="T20" s="31"/>
      <c r="U20" s="28"/>
      <c r="V20" s="28"/>
      <c r="W20" s="28"/>
      <c r="X20" s="32"/>
      <c r="Y20" s="33"/>
    </row>
    <row r="21" spans="1:25" ht="45" x14ac:dyDescent="0.25">
      <c r="A21" s="27" t="s">
        <v>24</v>
      </c>
      <c r="B21" s="38" t="s">
        <v>1251</v>
      </c>
      <c r="C21" s="28"/>
      <c r="D21" s="49" t="s">
        <v>1060</v>
      </c>
      <c r="E21" s="37"/>
      <c r="F21" s="28"/>
      <c r="G21" s="49" t="s">
        <v>789</v>
      </c>
      <c r="H21" s="49" t="s">
        <v>1233</v>
      </c>
      <c r="I21" s="37"/>
      <c r="J21" s="28"/>
      <c r="K21" s="49" t="s">
        <v>670</v>
      </c>
      <c r="L21" s="37"/>
      <c r="M21" s="49" t="s">
        <v>198</v>
      </c>
      <c r="N21" s="50" t="s">
        <v>490</v>
      </c>
      <c r="O21" s="39"/>
      <c r="P21" s="40"/>
      <c r="Q21" s="37"/>
      <c r="R21" s="37"/>
      <c r="S21" s="37"/>
      <c r="T21" s="41"/>
      <c r="U21" s="37"/>
      <c r="V21" s="37"/>
      <c r="W21" s="37"/>
      <c r="X21" s="37"/>
    </row>
    <row r="22" spans="1:25" ht="45" x14ac:dyDescent="0.25">
      <c r="A22" s="27" t="s">
        <v>24</v>
      </c>
      <c r="B22" s="28" t="s">
        <v>80</v>
      </c>
      <c r="C22" s="28"/>
      <c r="D22" s="49" t="s">
        <v>1061</v>
      </c>
      <c r="E22" s="15"/>
      <c r="F22" s="28"/>
      <c r="G22" s="49" t="s">
        <v>790</v>
      </c>
      <c r="H22" s="49" t="s">
        <v>1207</v>
      </c>
      <c r="I22" s="15"/>
      <c r="J22" s="28"/>
      <c r="K22" s="49" t="s">
        <v>670</v>
      </c>
      <c r="L22" s="15"/>
      <c r="M22" s="49" t="s">
        <v>199</v>
      </c>
      <c r="N22" s="50" t="s">
        <v>491</v>
      </c>
      <c r="O22" s="42"/>
      <c r="P22" s="43"/>
      <c r="Q22" s="15"/>
      <c r="R22" s="15"/>
      <c r="S22" s="15"/>
      <c r="T22" s="44"/>
      <c r="U22" s="15"/>
      <c r="V22" s="15"/>
      <c r="W22" s="15"/>
      <c r="X22" s="15"/>
    </row>
    <row r="23" spans="1:25" ht="60" x14ac:dyDescent="0.25">
      <c r="A23" s="27" t="s">
        <v>24</v>
      </c>
      <c r="B23" s="28" t="s">
        <v>80</v>
      </c>
      <c r="C23" s="28"/>
      <c r="D23" s="49" t="s">
        <v>1062</v>
      </c>
      <c r="E23" s="15"/>
      <c r="F23" s="28"/>
      <c r="G23" s="49" t="s">
        <v>791</v>
      </c>
      <c r="H23" s="49" t="s">
        <v>1212</v>
      </c>
      <c r="I23" s="15"/>
      <c r="J23" s="28"/>
      <c r="K23" s="49" t="s">
        <v>666</v>
      </c>
      <c r="L23" s="15"/>
      <c r="M23" s="49" t="s">
        <v>200</v>
      </c>
      <c r="N23" s="50" t="s">
        <v>492</v>
      </c>
      <c r="O23" s="42"/>
      <c r="P23" s="43"/>
      <c r="Q23" s="15"/>
      <c r="R23" s="15"/>
      <c r="S23" s="15"/>
      <c r="T23" s="44"/>
      <c r="U23" s="15"/>
      <c r="V23" s="15"/>
      <c r="W23" s="15"/>
      <c r="X23" s="15"/>
    </row>
    <row r="24" spans="1:25" ht="45" x14ac:dyDescent="0.25">
      <c r="A24" s="27" t="s">
        <v>24</v>
      </c>
      <c r="B24" s="28" t="s">
        <v>80</v>
      </c>
      <c r="C24" s="28"/>
      <c r="D24" s="49" t="s">
        <v>1063</v>
      </c>
      <c r="E24" s="15"/>
      <c r="F24" s="28"/>
      <c r="G24" s="49" t="s">
        <v>792</v>
      </c>
      <c r="H24" s="49" t="s">
        <v>1237</v>
      </c>
      <c r="I24" s="15"/>
      <c r="J24" s="28"/>
      <c r="K24" s="49" t="s">
        <v>666</v>
      </c>
      <c r="L24" s="15"/>
      <c r="M24" s="49" t="s">
        <v>201</v>
      </c>
      <c r="N24" s="50" t="s">
        <v>493</v>
      </c>
      <c r="O24" s="42"/>
      <c r="P24" s="43"/>
      <c r="Q24" s="15"/>
      <c r="R24" s="15"/>
      <c r="S24" s="15"/>
      <c r="T24" s="44"/>
      <c r="U24" s="15"/>
      <c r="V24" s="15"/>
      <c r="W24" s="15"/>
      <c r="X24" s="15"/>
    </row>
    <row r="25" spans="1:25" ht="45" x14ac:dyDescent="0.25">
      <c r="A25" s="27" t="s">
        <v>24</v>
      </c>
      <c r="B25" s="28" t="s">
        <v>80</v>
      </c>
      <c r="C25" s="28"/>
      <c r="D25" s="49" t="s">
        <v>1064</v>
      </c>
      <c r="E25" s="15"/>
      <c r="F25" s="28"/>
      <c r="G25" s="49" t="s">
        <v>793</v>
      </c>
      <c r="H25" s="49" t="s">
        <v>1237</v>
      </c>
      <c r="I25" s="15"/>
      <c r="J25" s="28"/>
      <c r="K25" s="49" t="s">
        <v>666</v>
      </c>
      <c r="L25" s="15"/>
      <c r="M25" s="49" t="s">
        <v>202</v>
      </c>
      <c r="N25" s="50" t="s">
        <v>494</v>
      </c>
      <c r="O25" s="42"/>
      <c r="P25" s="43"/>
      <c r="Q25" s="15"/>
      <c r="R25" s="15"/>
      <c r="S25" s="15"/>
      <c r="T25" s="44"/>
      <c r="U25" s="15"/>
      <c r="V25" s="15"/>
      <c r="W25" s="15"/>
      <c r="X25" s="15"/>
    </row>
    <row r="26" spans="1:25" ht="75" x14ac:dyDescent="0.25">
      <c r="A26" s="27" t="s">
        <v>24</v>
      </c>
      <c r="B26" s="28" t="s">
        <v>80</v>
      </c>
      <c r="C26" s="28"/>
      <c r="D26" s="49" t="s">
        <v>1065</v>
      </c>
      <c r="E26" s="15"/>
      <c r="F26" s="28"/>
      <c r="G26" s="49" t="s">
        <v>794</v>
      </c>
      <c r="H26" s="49" t="s">
        <v>1237</v>
      </c>
      <c r="I26" s="15"/>
      <c r="J26" s="28"/>
      <c r="K26" s="49" t="s">
        <v>666</v>
      </c>
      <c r="L26" s="15"/>
      <c r="M26" s="49" t="s">
        <v>203</v>
      </c>
      <c r="N26" s="50" t="s">
        <v>495</v>
      </c>
      <c r="O26" s="42"/>
      <c r="P26" s="43"/>
      <c r="Q26" s="15"/>
      <c r="R26" s="15"/>
      <c r="S26" s="15"/>
      <c r="T26" s="44"/>
      <c r="U26" s="15"/>
      <c r="V26" s="15"/>
      <c r="W26" s="15"/>
      <c r="X26" s="15"/>
    </row>
    <row r="27" spans="1:25" ht="60" x14ac:dyDescent="0.25">
      <c r="A27" s="27" t="s">
        <v>24</v>
      </c>
      <c r="B27" s="28" t="s">
        <v>80</v>
      </c>
      <c r="C27" s="28"/>
      <c r="D27" s="49" t="s">
        <v>1066</v>
      </c>
      <c r="E27" s="28" t="s">
        <v>75</v>
      </c>
      <c r="F27" s="28"/>
      <c r="G27" s="49" t="s">
        <v>795</v>
      </c>
      <c r="H27" s="49" t="s">
        <v>1237</v>
      </c>
      <c r="I27" s="15"/>
      <c r="J27" s="28"/>
      <c r="K27" s="49" t="s">
        <v>666</v>
      </c>
      <c r="L27" s="15"/>
      <c r="M27" s="49" t="s">
        <v>204</v>
      </c>
      <c r="N27" s="50" t="s">
        <v>496</v>
      </c>
      <c r="O27" s="42"/>
      <c r="P27" s="43"/>
      <c r="Q27" s="15"/>
      <c r="R27" s="15"/>
      <c r="S27" s="15"/>
      <c r="T27" s="44"/>
      <c r="U27" s="15"/>
      <c r="V27" s="15"/>
      <c r="W27" s="15"/>
      <c r="X27" s="15"/>
    </row>
    <row r="28" spans="1:25" ht="120" x14ac:dyDescent="0.25">
      <c r="A28" s="27" t="s">
        <v>24</v>
      </c>
      <c r="B28" s="28" t="s">
        <v>80</v>
      </c>
      <c r="C28" s="28"/>
      <c r="D28" s="49" t="s">
        <v>1067</v>
      </c>
      <c r="E28" s="15"/>
      <c r="F28" s="28"/>
      <c r="G28" s="49" t="s">
        <v>796</v>
      </c>
      <c r="H28" s="49" t="s">
        <v>1237</v>
      </c>
      <c r="I28" s="15"/>
      <c r="J28" s="28"/>
      <c r="K28" s="49" t="s">
        <v>666</v>
      </c>
      <c r="L28" s="15"/>
      <c r="M28" s="49" t="s">
        <v>205</v>
      </c>
      <c r="N28" s="50" t="s">
        <v>497</v>
      </c>
      <c r="O28" s="42"/>
      <c r="P28" s="43"/>
      <c r="Q28" s="15"/>
      <c r="R28" s="15"/>
      <c r="S28" s="15"/>
      <c r="T28" s="44"/>
      <c r="U28" s="15"/>
      <c r="V28" s="15"/>
      <c r="W28" s="15"/>
      <c r="X28" s="15"/>
    </row>
    <row r="29" spans="1:25" ht="60" x14ac:dyDescent="0.25">
      <c r="A29" s="27" t="s">
        <v>24</v>
      </c>
      <c r="B29" s="28" t="s">
        <v>80</v>
      </c>
      <c r="C29" s="28"/>
      <c r="D29" s="49" t="s">
        <v>1068</v>
      </c>
      <c r="E29" s="28" t="s">
        <v>41</v>
      </c>
      <c r="F29" s="28"/>
      <c r="G29" s="49" t="s">
        <v>797</v>
      </c>
      <c r="H29" s="49" t="s">
        <v>1233</v>
      </c>
      <c r="I29" s="15"/>
      <c r="J29" s="28"/>
      <c r="K29" s="49" t="s">
        <v>670</v>
      </c>
      <c r="L29" s="15"/>
      <c r="M29" s="49" t="s">
        <v>206</v>
      </c>
      <c r="N29" s="50" t="s">
        <v>498</v>
      </c>
      <c r="O29" s="42"/>
      <c r="P29" s="43"/>
      <c r="Q29" s="15"/>
      <c r="R29" s="15"/>
      <c r="S29" s="15"/>
      <c r="T29" s="44"/>
      <c r="U29" s="15"/>
      <c r="V29" s="15"/>
      <c r="W29" s="15"/>
      <c r="X29" s="15"/>
    </row>
    <row r="30" spans="1:25" ht="45" x14ac:dyDescent="0.25">
      <c r="A30" s="27" t="s">
        <v>24</v>
      </c>
      <c r="B30" s="28" t="s">
        <v>80</v>
      </c>
      <c r="C30" s="28"/>
      <c r="D30" s="49" t="s">
        <v>1069</v>
      </c>
      <c r="E30" s="15"/>
      <c r="F30" s="28"/>
      <c r="G30" s="49" t="s">
        <v>798</v>
      </c>
      <c r="H30" s="49" t="s">
        <v>1213</v>
      </c>
      <c r="I30" s="15"/>
      <c r="J30" s="28"/>
      <c r="K30" s="49" t="s">
        <v>670</v>
      </c>
      <c r="L30" s="15"/>
      <c r="M30" s="49" t="s">
        <v>207</v>
      </c>
      <c r="N30" s="50" t="s">
        <v>499</v>
      </c>
      <c r="O30" s="42"/>
      <c r="P30" s="43"/>
      <c r="Q30" s="15"/>
      <c r="R30" s="15"/>
      <c r="S30" s="15"/>
      <c r="T30" s="44"/>
      <c r="U30" s="15"/>
      <c r="V30" s="15"/>
      <c r="W30" s="15"/>
      <c r="X30" s="15"/>
    </row>
    <row r="31" spans="1:25" ht="60" x14ac:dyDescent="0.25">
      <c r="A31" s="27" t="s">
        <v>24</v>
      </c>
      <c r="B31" s="28" t="s">
        <v>80</v>
      </c>
      <c r="C31" s="28"/>
      <c r="D31" s="49" t="s">
        <v>1070</v>
      </c>
      <c r="E31" s="28" t="s">
        <v>75</v>
      </c>
      <c r="F31" s="28"/>
      <c r="G31" s="49" t="s">
        <v>799</v>
      </c>
      <c r="H31" s="49" t="s">
        <v>1213</v>
      </c>
      <c r="I31" s="15"/>
      <c r="J31" s="28"/>
      <c r="K31" s="49" t="s">
        <v>667</v>
      </c>
      <c r="L31" s="15"/>
      <c r="M31" s="49" t="s">
        <v>208</v>
      </c>
      <c r="N31" s="50" t="s">
        <v>500</v>
      </c>
      <c r="O31" s="42"/>
      <c r="P31" s="43"/>
      <c r="Q31" s="15"/>
      <c r="R31" s="15"/>
      <c r="S31" s="15"/>
      <c r="T31" s="44"/>
      <c r="U31" s="15"/>
      <c r="V31" s="15"/>
      <c r="W31" s="15"/>
      <c r="X31" s="15"/>
    </row>
    <row r="32" spans="1:25" ht="60" x14ac:dyDescent="0.25">
      <c r="A32" s="27" t="s">
        <v>24</v>
      </c>
      <c r="B32" s="28" t="s">
        <v>80</v>
      </c>
      <c r="C32" s="28"/>
      <c r="D32" s="49" t="s">
        <v>1071</v>
      </c>
      <c r="E32" s="28" t="s">
        <v>75</v>
      </c>
      <c r="F32" s="28"/>
      <c r="G32" s="49" t="s">
        <v>800</v>
      </c>
      <c r="H32" s="49" t="s">
        <v>1234</v>
      </c>
      <c r="I32" s="15"/>
      <c r="J32" s="28"/>
      <c r="K32" s="49" t="s">
        <v>671</v>
      </c>
      <c r="L32" s="15"/>
      <c r="M32" s="49" t="s">
        <v>209</v>
      </c>
      <c r="N32" s="50" t="s">
        <v>501</v>
      </c>
      <c r="O32" s="42"/>
      <c r="P32" s="43"/>
      <c r="Q32" s="15"/>
      <c r="R32" s="15"/>
      <c r="S32" s="15"/>
      <c r="T32" s="44"/>
      <c r="U32" s="15"/>
      <c r="V32" s="15"/>
      <c r="W32" s="15"/>
      <c r="X32" s="15"/>
    </row>
    <row r="33" spans="1:24" ht="60" x14ac:dyDescent="0.25">
      <c r="A33" s="27" t="s">
        <v>24</v>
      </c>
      <c r="B33" s="28" t="s">
        <v>80</v>
      </c>
      <c r="C33" s="28"/>
      <c r="D33" s="49" t="s">
        <v>1072</v>
      </c>
      <c r="E33" s="28" t="s">
        <v>75</v>
      </c>
      <c r="F33" s="28"/>
      <c r="G33" s="49" t="s">
        <v>801</v>
      </c>
      <c r="H33" s="49" t="s">
        <v>1206</v>
      </c>
      <c r="I33" s="15"/>
      <c r="J33" s="28"/>
      <c r="K33" s="49" t="s">
        <v>670</v>
      </c>
      <c r="L33" s="15"/>
      <c r="M33" s="49" t="s">
        <v>210</v>
      </c>
      <c r="N33" s="50" t="s">
        <v>502</v>
      </c>
      <c r="O33" s="42"/>
      <c r="P33" s="43"/>
      <c r="Q33" s="15"/>
      <c r="R33" s="15"/>
      <c r="S33" s="15"/>
      <c r="T33" s="44"/>
      <c r="U33" s="15"/>
      <c r="V33" s="15"/>
      <c r="W33" s="15"/>
      <c r="X33" s="15"/>
    </row>
    <row r="34" spans="1:24" ht="45" x14ac:dyDescent="0.25">
      <c r="A34" s="27" t="s">
        <v>24</v>
      </c>
      <c r="B34" s="28" t="s">
        <v>80</v>
      </c>
      <c r="C34" s="28"/>
      <c r="D34" s="49" t="s">
        <v>1073</v>
      </c>
      <c r="E34" s="15"/>
      <c r="F34" s="28"/>
      <c r="G34" s="49" t="s">
        <v>802</v>
      </c>
      <c r="H34" s="49" t="s">
        <v>1237</v>
      </c>
      <c r="I34" s="15"/>
      <c r="J34" s="28"/>
      <c r="K34" s="49" t="s">
        <v>666</v>
      </c>
      <c r="L34" s="15"/>
      <c r="M34" s="49" t="s">
        <v>211</v>
      </c>
      <c r="N34" s="50" t="s">
        <v>503</v>
      </c>
      <c r="O34" s="42"/>
      <c r="P34" s="43"/>
      <c r="Q34" s="15"/>
      <c r="R34" s="15"/>
      <c r="S34" s="15"/>
      <c r="T34" s="44"/>
      <c r="U34" s="15"/>
      <c r="V34" s="15"/>
      <c r="W34" s="15"/>
      <c r="X34" s="15"/>
    </row>
    <row r="35" spans="1:24" ht="60" x14ac:dyDescent="0.25">
      <c r="A35" s="27" t="s">
        <v>24</v>
      </c>
      <c r="B35" s="28" t="s">
        <v>80</v>
      </c>
      <c r="C35" s="28"/>
      <c r="D35" s="49" t="s">
        <v>968</v>
      </c>
      <c r="E35" s="28" t="s">
        <v>75</v>
      </c>
      <c r="F35" s="28"/>
      <c r="G35" s="49" t="s">
        <v>803</v>
      </c>
      <c r="H35" s="49" t="s">
        <v>1239</v>
      </c>
      <c r="I35" s="15"/>
      <c r="J35" s="28"/>
      <c r="K35" s="49" t="s">
        <v>670</v>
      </c>
      <c r="L35" s="15"/>
      <c r="M35" s="49" t="s">
        <v>212</v>
      </c>
      <c r="N35" s="50" t="s">
        <v>504</v>
      </c>
      <c r="O35" s="42"/>
      <c r="P35" s="43"/>
      <c r="Q35" s="15"/>
      <c r="R35" s="15"/>
      <c r="S35" s="15"/>
      <c r="T35" s="44"/>
      <c r="U35" s="15"/>
      <c r="V35" s="15"/>
      <c r="W35" s="15"/>
      <c r="X35" s="15"/>
    </row>
    <row r="36" spans="1:24" ht="90" x14ac:dyDescent="0.25">
      <c r="A36" s="27" t="s">
        <v>24</v>
      </c>
      <c r="B36" s="28" t="s">
        <v>80</v>
      </c>
      <c r="C36" s="28"/>
      <c r="D36" s="49" t="s">
        <v>962</v>
      </c>
      <c r="E36" s="28" t="s">
        <v>75</v>
      </c>
      <c r="F36" s="28"/>
      <c r="G36" s="49" t="s">
        <v>804</v>
      </c>
      <c r="H36" s="49" t="s">
        <v>1238</v>
      </c>
      <c r="I36" s="15"/>
      <c r="J36" s="28"/>
      <c r="K36" s="49" t="s">
        <v>670</v>
      </c>
      <c r="L36" s="15"/>
      <c r="M36" s="49" t="s">
        <v>213</v>
      </c>
      <c r="N36" s="50" t="s">
        <v>505</v>
      </c>
      <c r="O36" s="42"/>
      <c r="P36" s="43"/>
      <c r="Q36" s="15"/>
      <c r="R36" s="15"/>
      <c r="S36" s="15"/>
      <c r="T36" s="44"/>
      <c r="U36" s="15"/>
      <c r="V36" s="15"/>
      <c r="W36" s="15"/>
      <c r="X36" s="15"/>
    </row>
    <row r="37" spans="1:24" ht="60" x14ac:dyDescent="0.25">
      <c r="A37" s="27" t="s">
        <v>24</v>
      </c>
      <c r="B37" s="28" t="s">
        <v>80</v>
      </c>
      <c r="C37" s="28"/>
      <c r="D37" s="49" t="s">
        <v>1074</v>
      </c>
      <c r="E37" s="28" t="s">
        <v>75</v>
      </c>
      <c r="F37" s="28"/>
      <c r="G37" s="49" t="s">
        <v>805</v>
      </c>
      <c r="H37" s="49" t="s">
        <v>1234</v>
      </c>
      <c r="I37" s="15"/>
      <c r="J37" s="28"/>
      <c r="K37" s="49" t="s">
        <v>671</v>
      </c>
      <c r="L37" s="15"/>
      <c r="M37" s="49" t="s">
        <v>214</v>
      </c>
      <c r="N37" s="50" t="s">
        <v>506</v>
      </c>
      <c r="O37" s="42"/>
      <c r="P37" s="43"/>
      <c r="Q37" s="15"/>
      <c r="R37" s="15"/>
      <c r="S37" s="15"/>
      <c r="T37" s="44"/>
      <c r="U37" s="15"/>
      <c r="V37" s="15"/>
      <c r="W37" s="15"/>
      <c r="X37" s="15"/>
    </row>
    <row r="38" spans="1:24" ht="60" x14ac:dyDescent="0.25">
      <c r="A38" s="27" t="s">
        <v>24</v>
      </c>
      <c r="B38" s="28" t="s">
        <v>80</v>
      </c>
      <c r="C38" s="28"/>
      <c r="D38" s="49" t="s">
        <v>1075</v>
      </c>
      <c r="E38" s="15"/>
      <c r="F38" s="28"/>
      <c r="G38" s="49" t="s">
        <v>806</v>
      </c>
      <c r="H38" s="49" t="s">
        <v>1243</v>
      </c>
      <c r="I38" s="15"/>
      <c r="J38" s="28"/>
      <c r="K38" s="49" t="s">
        <v>675</v>
      </c>
      <c r="L38" s="15"/>
      <c r="M38" s="49" t="s">
        <v>215</v>
      </c>
      <c r="N38" s="50" t="s">
        <v>507</v>
      </c>
      <c r="O38" s="42"/>
      <c r="P38" s="43"/>
      <c r="Q38" s="15"/>
      <c r="R38" s="15"/>
      <c r="S38" s="15"/>
      <c r="T38" s="44"/>
      <c r="U38" s="15"/>
      <c r="V38" s="15"/>
      <c r="W38" s="15"/>
      <c r="X38" s="15"/>
    </row>
    <row r="39" spans="1:24" ht="45" x14ac:dyDescent="0.25">
      <c r="A39" s="27" t="s">
        <v>24</v>
      </c>
      <c r="B39" s="28" t="s">
        <v>80</v>
      </c>
      <c r="C39" s="28"/>
      <c r="D39" s="49" t="s">
        <v>1076</v>
      </c>
      <c r="E39" s="15"/>
      <c r="F39" s="28"/>
      <c r="G39" s="49" t="s">
        <v>807</v>
      </c>
      <c r="H39" s="49" t="s">
        <v>1237</v>
      </c>
      <c r="I39" s="15"/>
      <c r="J39" s="28"/>
      <c r="K39" s="49" t="s">
        <v>666</v>
      </c>
      <c r="L39" s="15"/>
      <c r="M39" s="49" t="s">
        <v>216</v>
      </c>
      <c r="N39" s="50" t="s">
        <v>508</v>
      </c>
      <c r="O39" s="42"/>
      <c r="P39" s="43"/>
      <c r="Q39" s="15"/>
      <c r="R39" s="15"/>
      <c r="S39" s="15"/>
      <c r="T39" s="44"/>
      <c r="U39" s="15"/>
      <c r="V39" s="15"/>
      <c r="W39" s="15"/>
      <c r="X39" s="15"/>
    </row>
    <row r="40" spans="1:24" ht="90" x14ac:dyDescent="0.25">
      <c r="A40" s="27" t="s">
        <v>24</v>
      </c>
      <c r="B40" s="28" t="s">
        <v>80</v>
      </c>
      <c r="C40" s="28"/>
      <c r="D40" s="49" t="s">
        <v>1076</v>
      </c>
      <c r="E40" s="15"/>
      <c r="F40" s="28"/>
      <c r="G40" s="49" t="s">
        <v>808</v>
      </c>
      <c r="H40" s="49" t="s">
        <v>1237</v>
      </c>
      <c r="I40" s="15"/>
      <c r="J40" s="28"/>
      <c r="K40" s="49" t="s">
        <v>666</v>
      </c>
      <c r="L40" s="15"/>
      <c r="M40" s="49" t="s">
        <v>217</v>
      </c>
      <c r="N40" s="50" t="s">
        <v>509</v>
      </c>
      <c r="O40" s="42"/>
      <c r="P40" s="43"/>
      <c r="Q40" s="15"/>
      <c r="R40" s="15"/>
      <c r="S40" s="15"/>
      <c r="T40" s="44"/>
      <c r="U40" s="15"/>
      <c r="V40" s="15"/>
      <c r="W40" s="15"/>
      <c r="X40" s="15"/>
    </row>
    <row r="41" spans="1:24" ht="45" x14ac:dyDescent="0.25">
      <c r="A41" s="27" t="s">
        <v>24</v>
      </c>
      <c r="B41" s="15" t="s">
        <v>1252</v>
      </c>
      <c r="C41" s="28"/>
      <c r="D41" s="49" t="s">
        <v>1077</v>
      </c>
      <c r="E41" s="15"/>
      <c r="F41" s="28"/>
      <c r="G41" s="49" t="s">
        <v>809</v>
      </c>
      <c r="H41" s="49" t="s">
        <v>1242</v>
      </c>
      <c r="I41" s="15"/>
      <c r="J41" s="28"/>
      <c r="K41" s="49" t="s">
        <v>671</v>
      </c>
      <c r="L41" s="15"/>
      <c r="M41" s="49" t="s">
        <v>218</v>
      </c>
      <c r="N41" s="50" t="s">
        <v>510</v>
      </c>
      <c r="O41" s="42"/>
      <c r="P41" s="43"/>
      <c r="Q41" s="15"/>
      <c r="R41" s="15"/>
      <c r="S41" s="15"/>
      <c r="T41" s="44"/>
      <c r="U41" s="15"/>
      <c r="V41" s="15"/>
      <c r="W41" s="15"/>
      <c r="X41" s="15"/>
    </row>
    <row r="42" spans="1:24" ht="45" x14ac:dyDescent="0.25">
      <c r="A42" s="27" t="s">
        <v>24</v>
      </c>
      <c r="B42" s="28" t="s">
        <v>80</v>
      </c>
      <c r="C42" s="28"/>
      <c r="D42" s="49" t="s">
        <v>1078</v>
      </c>
      <c r="E42" s="15"/>
      <c r="F42" s="28"/>
      <c r="G42" s="49" t="s">
        <v>810</v>
      </c>
      <c r="H42" s="49" t="s">
        <v>1214</v>
      </c>
      <c r="I42" s="15"/>
      <c r="J42" s="28"/>
      <c r="K42" s="49" t="s">
        <v>666</v>
      </c>
      <c r="L42" s="15"/>
      <c r="M42" s="49" t="s">
        <v>219</v>
      </c>
      <c r="N42" s="50" t="s">
        <v>511</v>
      </c>
      <c r="O42" s="42"/>
      <c r="P42" s="43"/>
      <c r="Q42" s="15"/>
      <c r="R42" s="15"/>
      <c r="S42" s="15"/>
      <c r="T42" s="44"/>
      <c r="U42" s="15"/>
      <c r="V42" s="15"/>
      <c r="W42" s="15"/>
      <c r="X42" s="15"/>
    </row>
    <row r="43" spans="1:24" ht="75" x14ac:dyDescent="0.25">
      <c r="A43" s="27" t="s">
        <v>24</v>
      </c>
      <c r="B43" s="28" t="s">
        <v>80</v>
      </c>
      <c r="C43" s="28"/>
      <c r="D43" s="49" t="s">
        <v>1079</v>
      </c>
      <c r="E43" s="28" t="s">
        <v>75</v>
      </c>
      <c r="F43" s="28"/>
      <c r="G43" s="49" t="s">
        <v>811</v>
      </c>
      <c r="H43" s="49" t="s">
        <v>1231</v>
      </c>
      <c r="I43" s="15"/>
      <c r="J43" s="28"/>
      <c r="K43" s="49" t="s">
        <v>667</v>
      </c>
      <c r="L43" s="15"/>
      <c r="M43" s="49" t="s">
        <v>220</v>
      </c>
      <c r="N43" s="50" t="s">
        <v>512</v>
      </c>
      <c r="O43" s="42"/>
      <c r="P43" s="43"/>
      <c r="Q43" s="15"/>
      <c r="R43" s="15"/>
      <c r="S43" s="15"/>
      <c r="T43" s="44"/>
      <c r="U43" s="15"/>
      <c r="V43" s="15"/>
      <c r="W43" s="15"/>
      <c r="X43" s="15"/>
    </row>
    <row r="44" spans="1:24" ht="45" x14ac:dyDescent="0.25">
      <c r="A44" s="27" t="s">
        <v>24</v>
      </c>
      <c r="B44" s="28" t="s">
        <v>80</v>
      </c>
      <c r="C44" s="28"/>
      <c r="D44" s="49" t="s">
        <v>1080</v>
      </c>
      <c r="E44" s="15"/>
      <c r="F44" s="28"/>
      <c r="G44" s="49" t="s">
        <v>812</v>
      </c>
      <c r="H44" s="49" t="s">
        <v>1200</v>
      </c>
      <c r="I44" s="15"/>
      <c r="J44" s="28"/>
      <c r="K44" s="49" t="s">
        <v>669</v>
      </c>
      <c r="L44" s="15"/>
      <c r="M44" s="49" t="s">
        <v>221</v>
      </c>
      <c r="N44" s="50" t="s">
        <v>513</v>
      </c>
      <c r="O44" s="42"/>
      <c r="P44" s="43"/>
      <c r="Q44" s="15"/>
      <c r="R44" s="15"/>
      <c r="S44" s="15"/>
      <c r="T44" s="44"/>
      <c r="U44" s="15"/>
      <c r="V44" s="15"/>
      <c r="W44" s="15"/>
      <c r="X44" s="15"/>
    </row>
    <row r="45" spans="1:24" ht="75" x14ac:dyDescent="0.25">
      <c r="A45" s="27" t="s">
        <v>24</v>
      </c>
      <c r="B45" s="28" t="s">
        <v>80</v>
      </c>
      <c r="C45" s="28"/>
      <c r="D45" s="49" t="s">
        <v>1081</v>
      </c>
      <c r="E45" s="28" t="s">
        <v>75</v>
      </c>
      <c r="F45" s="28"/>
      <c r="G45" s="49" t="s">
        <v>813</v>
      </c>
      <c r="H45" s="49" t="s">
        <v>1238</v>
      </c>
      <c r="I45" s="15"/>
      <c r="J45" s="28"/>
      <c r="K45" s="49" t="s">
        <v>667</v>
      </c>
      <c r="L45" s="15"/>
      <c r="M45" s="49" t="s">
        <v>222</v>
      </c>
      <c r="N45" s="50" t="s">
        <v>514</v>
      </c>
      <c r="O45" s="42"/>
      <c r="P45" s="43"/>
      <c r="Q45" s="15"/>
      <c r="R45" s="15"/>
      <c r="S45" s="15"/>
      <c r="T45" s="44"/>
      <c r="U45" s="15"/>
      <c r="V45" s="15"/>
      <c r="W45" s="15"/>
      <c r="X45" s="15"/>
    </row>
    <row r="46" spans="1:24" ht="45" x14ac:dyDescent="0.25">
      <c r="A46" s="27" t="s">
        <v>24</v>
      </c>
      <c r="B46" s="28" t="s">
        <v>80</v>
      </c>
      <c r="C46" s="28"/>
      <c r="D46" s="49" t="s">
        <v>1082</v>
      </c>
      <c r="E46" s="15"/>
      <c r="F46" s="28"/>
      <c r="G46" s="49" t="s">
        <v>814</v>
      </c>
      <c r="H46" s="49" t="s">
        <v>1230</v>
      </c>
      <c r="I46" s="15"/>
      <c r="J46" s="28"/>
      <c r="K46" s="49" t="s">
        <v>666</v>
      </c>
      <c r="L46" s="15"/>
      <c r="M46" s="49" t="s">
        <v>223</v>
      </c>
      <c r="N46" s="50" t="s">
        <v>515</v>
      </c>
      <c r="O46" s="42"/>
      <c r="P46" s="43"/>
      <c r="Q46" s="15"/>
      <c r="R46" s="15"/>
      <c r="S46" s="15"/>
      <c r="T46" s="44"/>
      <c r="U46" s="15"/>
      <c r="V46" s="15"/>
      <c r="W46" s="15"/>
      <c r="X46" s="15"/>
    </row>
    <row r="47" spans="1:24" ht="45" x14ac:dyDescent="0.25">
      <c r="A47" s="27" t="s">
        <v>24</v>
      </c>
      <c r="B47" s="28" t="s">
        <v>80</v>
      </c>
      <c r="C47" s="28"/>
      <c r="D47" s="49" t="s">
        <v>1083</v>
      </c>
      <c r="E47" s="15"/>
      <c r="F47" s="28"/>
      <c r="G47" s="49" t="s">
        <v>815</v>
      </c>
      <c r="H47" s="49" t="s">
        <v>1237</v>
      </c>
      <c r="I47" s="15"/>
      <c r="J47" s="28"/>
      <c r="K47" s="49" t="s">
        <v>666</v>
      </c>
      <c r="L47" s="15"/>
      <c r="M47" s="49" t="s">
        <v>224</v>
      </c>
      <c r="N47" s="50" t="s">
        <v>516</v>
      </c>
      <c r="O47" s="42"/>
      <c r="P47" s="43"/>
      <c r="Q47" s="15"/>
      <c r="R47" s="15"/>
      <c r="S47" s="15"/>
      <c r="T47" s="44"/>
      <c r="U47" s="15"/>
      <c r="V47" s="15"/>
      <c r="W47" s="15"/>
      <c r="X47" s="15"/>
    </row>
    <row r="48" spans="1:24" ht="60" x14ac:dyDescent="0.25">
      <c r="A48" s="27" t="s">
        <v>24</v>
      </c>
      <c r="B48" s="38" t="s">
        <v>1251</v>
      </c>
      <c r="C48" s="28"/>
      <c r="D48" s="49" t="s">
        <v>1084</v>
      </c>
      <c r="E48" s="28" t="s">
        <v>75</v>
      </c>
      <c r="F48" s="28"/>
      <c r="G48" s="49" t="s">
        <v>816</v>
      </c>
      <c r="H48" s="49" t="s">
        <v>1215</v>
      </c>
      <c r="I48" s="15"/>
      <c r="J48" s="28"/>
      <c r="K48" s="49" t="s">
        <v>666</v>
      </c>
      <c r="L48" s="15"/>
      <c r="M48" s="49" t="s">
        <v>225</v>
      </c>
      <c r="N48" s="50" t="s">
        <v>517</v>
      </c>
      <c r="O48" s="42"/>
      <c r="P48" s="43"/>
      <c r="Q48" s="15"/>
      <c r="R48" s="15"/>
      <c r="S48" s="15"/>
      <c r="T48" s="44"/>
      <c r="U48" s="15"/>
      <c r="V48" s="15"/>
      <c r="W48" s="15"/>
      <c r="X48" s="15"/>
    </row>
    <row r="49" spans="1:24" ht="60" x14ac:dyDescent="0.25">
      <c r="A49" s="27" t="s">
        <v>24</v>
      </c>
      <c r="B49" s="28" t="s">
        <v>80</v>
      </c>
      <c r="C49" s="28"/>
      <c r="D49" s="49" t="s">
        <v>1085</v>
      </c>
      <c r="E49" s="28" t="s">
        <v>75</v>
      </c>
      <c r="F49" s="28"/>
      <c r="G49" s="49" t="s">
        <v>817</v>
      </c>
      <c r="H49" s="49" t="s">
        <v>1200</v>
      </c>
      <c r="I49" s="15"/>
      <c r="J49" s="28"/>
      <c r="K49" s="49" t="s">
        <v>666</v>
      </c>
      <c r="L49" s="15"/>
      <c r="M49" s="49" t="s">
        <v>226</v>
      </c>
      <c r="N49" s="50" t="s">
        <v>518</v>
      </c>
      <c r="O49" s="42"/>
      <c r="P49" s="43"/>
      <c r="Q49" s="15"/>
      <c r="R49" s="15"/>
      <c r="S49" s="15"/>
      <c r="T49" s="44"/>
      <c r="U49" s="15"/>
      <c r="V49" s="15"/>
      <c r="W49" s="15"/>
      <c r="X49" s="15"/>
    </row>
    <row r="50" spans="1:24" ht="60" x14ac:dyDescent="0.25">
      <c r="A50" s="27" t="s">
        <v>24</v>
      </c>
      <c r="B50" s="28" t="s">
        <v>80</v>
      </c>
      <c r="C50" s="28"/>
      <c r="D50" s="49" t="s">
        <v>1086</v>
      </c>
      <c r="E50" s="15"/>
      <c r="F50" s="28"/>
      <c r="G50" s="49" t="s">
        <v>818</v>
      </c>
      <c r="H50" s="49" t="s">
        <v>1242</v>
      </c>
      <c r="I50" s="15"/>
      <c r="J50" s="28"/>
      <c r="K50" s="49" t="s">
        <v>671</v>
      </c>
      <c r="L50" s="15"/>
      <c r="M50" s="49" t="s">
        <v>227</v>
      </c>
      <c r="N50" s="50" t="s">
        <v>519</v>
      </c>
      <c r="O50" s="42"/>
      <c r="P50" s="43"/>
      <c r="Q50" s="15"/>
      <c r="R50" s="15"/>
      <c r="S50" s="15"/>
      <c r="T50" s="44"/>
      <c r="U50" s="15"/>
      <c r="V50" s="15"/>
      <c r="W50" s="15"/>
      <c r="X50" s="15"/>
    </row>
    <row r="51" spans="1:24" ht="75" x14ac:dyDescent="0.25">
      <c r="A51" s="27" t="s">
        <v>24</v>
      </c>
      <c r="B51" s="28" t="s">
        <v>80</v>
      </c>
      <c r="C51" s="28"/>
      <c r="D51" s="49" t="s">
        <v>1087</v>
      </c>
      <c r="E51" s="28" t="s">
        <v>75</v>
      </c>
      <c r="F51" s="28"/>
      <c r="G51" s="49" t="s">
        <v>819</v>
      </c>
      <c r="H51" s="49" t="s">
        <v>1206</v>
      </c>
      <c r="I51" s="15"/>
      <c r="J51" s="28"/>
      <c r="K51" s="49" t="s">
        <v>670</v>
      </c>
      <c r="L51" s="15"/>
      <c r="M51" s="49" t="s">
        <v>228</v>
      </c>
      <c r="N51" s="50" t="s">
        <v>520</v>
      </c>
      <c r="O51" s="42"/>
      <c r="P51" s="43"/>
      <c r="Q51" s="15"/>
      <c r="R51" s="15"/>
      <c r="S51" s="15"/>
      <c r="T51" s="44"/>
      <c r="U51" s="15"/>
      <c r="V51" s="15"/>
      <c r="W51" s="15"/>
      <c r="X51" s="15"/>
    </row>
    <row r="52" spans="1:24" ht="150" x14ac:dyDescent="0.25">
      <c r="A52" s="27" t="s">
        <v>24</v>
      </c>
      <c r="B52" s="28" t="s">
        <v>80</v>
      </c>
      <c r="C52" s="28"/>
      <c r="D52" s="49" t="s">
        <v>1039</v>
      </c>
      <c r="E52" s="28" t="s">
        <v>75</v>
      </c>
      <c r="F52" s="28"/>
      <c r="G52" s="49" t="s">
        <v>820</v>
      </c>
      <c r="H52" s="49" t="s">
        <v>1200</v>
      </c>
      <c r="I52" s="15"/>
      <c r="J52" s="28"/>
      <c r="K52" s="49" t="s">
        <v>670</v>
      </c>
      <c r="L52" s="15"/>
      <c r="M52" s="49" t="s">
        <v>229</v>
      </c>
      <c r="N52" s="50" t="s">
        <v>521</v>
      </c>
      <c r="O52" s="42"/>
      <c r="P52" s="43"/>
      <c r="Q52" s="15"/>
      <c r="R52" s="15"/>
      <c r="S52" s="15"/>
      <c r="T52" s="44"/>
      <c r="U52" s="15"/>
      <c r="V52" s="15"/>
      <c r="W52" s="15"/>
      <c r="X52" s="15"/>
    </row>
    <row r="53" spans="1:24" ht="60" x14ac:dyDescent="0.25">
      <c r="A53" s="27" t="s">
        <v>1248</v>
      </c>
      <c r="B53" s="27" t="s">
        <v>1250</v>
      </c>
      <c r="C53" s="28"/>
      <c r="D53" s="49" t="s">
        <v>1088</v>
      </c>
      <c r="E53" s="15"/>
      <c r="F53" s="28"/>
      <c r="G53" s="49" t="s">
        <v>821</v>
      </c>
      <c r="H53" s="49" t="s">
        <v>1230</v>
      </c>
      <c r="I53" s="15"/>
      <c r="J53" s="28"/>
      <c r="K53" s="49" t="s">
        <v>666</v>
      </c>
      <c r="L53" s="15"/>
      <c r="M53" s="49" t="s">
        <v>230</v>
      </c>
      <c r="N53" s="50" t="s">
        <v>522</v>
      </c>
      <c r="O53" s="42"/>
      <c r="P53" s="43"/>
      <c r="Q53" s="15"/>
      <c r="R53" s="15"/>
      <c r="S53" s="15"/>
      <c r="T53" s="44"/>
      <c r="U53" s="15"/>
      <c r="V53" s="15"/>
      <c r="W53" s="15"/>
      <c r="X53" s="15"/>
    </row>
    <row r="54" spans="1:24" ht="105" x14ac:dyDescent="0.25">
      <c r="A54" s="27" t="s">
        <v>24</v>
      </c>
      <c r="B54" s="28" t="s">
        <v>80</v>
      </c>
      <c r="C54" s="28"/>
      <c r="D54" s="49" t="s">
        <v>1083</v>
      </c>
      <c r="E54" s="15"/>
      <c r="F54" s="28"/>
      <c r="G54" s="49" t="s">
        <v>822</v>
      </c>
      <c r="H54" s="49" t="s">
        <v>1237</v>
      </c>
      <c r="I54" s="15"/>
      <c r="J54" s="28"/>
      <c r="K54" s="49" t="s">
        <v>666</v>
      </c>
      <c r="L54" s="15"/>
      <c r="M54" s="49" t="s">
        <v>231</v>
      </c>
      <c r="N54" s="50" t="s">
        <v>523</v>
      </c>
      <c r="O54" s="42"/>
      <c r="P54" s="43"/>
      <c r="Q54" s="15"/>
      <c r="R54" s="15"/>
      <c r="S54" s="15"/>
      <c r="T54" s="44"/>
      <c r="U54" s="15"/>
      <c r="V54" s="15"/>
      <c r="W54" s="15"/>
      <c r="X54" s="15"/>
    </row>
    <row r="55" spans="1:24" ht="90" x14ac:dyDescent="0.25">
      <c r="A55" s="27" t="s">
        <v>24</v>
      </c>
      <c r="B55" s="28" t="s">
        <v>80</v>
      </c>
      <c r="C55" s="28"/>
      <c r="D55" s="49" t="s">
        <v>1057</v>
      </c>
      <c r="E55" s="28" t="s">
        <v>75</v>
      </c>
      <c r="F55" s="28"/>
      <c r="G55" s="49" t="s">
        <v>823</v>
      </c>
      <c r="H55" s="49" t="s">
        <v>1216</v>
      </c>
      <c r="I55" s="15"/>
      <c r="J55" s="28"/>
      <c r="K55" s="49" t="s">
        <v>666</v>
      </c>
      <c r="L55" s="15"/>
      <c r="M55" s="49" t="s">
        <v>232</v>
      </c>
      <c r="N55" s="50" t="s">
        <v>524</v>
      </c>
      <c r="O55" s="42"/>
      <c r="P55" s="43"/>
      <c r="Q55" s="15"/>
      <c r="R55" s="15"/>
      <c r="S55" s="15"/>
      <c r="T55" s="44"/>
      <c r="U55" s="15"/>
      <c r="V55" s="15"/>
      <c r="W55" s="15"/>
      <c r="X55" s="15"/>
    </row>
    <row r="56" spans="1:24" ht="60" x14ac:dyDescent="0.25">
      <c r="A56" s="27" t="s">
        <v>24</v>
      </c>
      <c r="B56" s="28" t="s">
        <v>80</v>
      </c>
      <c r="C56" s="28"/>
      <c r="D56" s="49" t="s">
        <v>1089</v>
      </c>
      <c r="E56" s="15"/>
      <c r="F56" s="28"/>
      <c r="G56" s="49" t="s">
        <v>824</v>
      </c>
      <c r="H56" s="49" t="s">
        <v>1244</v>
      </c>
      <c r="I56" s="15"/>
      <c r="J56" s="28"/>
      <c r="K56" s="49" t="s">
        <v>666</v>
      </c>
      <c r="L56" s="15"/>
      <c r="M56" s="49" t="s">
        <v>233</v>
      </c>
      <c r="N56" s="50" t="s">
        <v>525</v>
      </c>
      <c r="O56" s="42"/>
      <c r="P56" s="43"/>
      <c r="Q56" s="15"/>
      <c r="R56" s="15"/>
      <c r="S56" s="15"/>
      <c r="T56" s="44"/>
      <c r="U56" s="15"/>
      <c r="V56" s="15"/>
      <c r="W56" s="15"/>
      <c r="X56" s="15"/>
    </row>
    <row r="57" spans="1:24" ht="45" x14ac:dyDescent="0.25">
      <c r="A57" s="27" t="s">
        <v>24</v>
      </c>
      <c r="B57" s="28" t="s">
        <v>80</v>
      </c>
      <c r="C57" s="28"/>
      <c r="D57" s="49" t="s">
        <v>1090</v>
      </c>
      <c r="E57" s="15"/>
      <c r="F57" s="28"/>
      <c r="G57" s="49" t="s">
        <v>825</v>
      </c>
      <c r="H57" s="49" t="s">
        <v>1206</v>
      </c>
      <c r="I57" s="15"/>
      <c r="J57" s="28"/>
      <c r="K57" s="49" t="s">
        <v>666</v>
      </c>
      <c r="L57" s="15"/>
      <c r="M57" s="49" t="s">
        <v>234</v>
      </c>
      <c r="N57" s="50" t="s">
        <v>526</v>
      </c>
      <c r="O57" s="42"/>
      <c r="P57" s="43"/>
      <c r="Q57" s="15"/>
      <c r="R57" s="15"/>
      <c r="S57" s="15"/>
      <c r="T57" s="44"/>
      <c r="U57" s="15"/>
      <c r="V57" s="15"/>
      <c r="W57" s="15"/>
      <c r="X57" s="15"/>
    </row>
    <row r="58" spans="1:24" ht="45" x14ac:dyDescent="0.25">
      <c r="A58" s="27" t="s">
        <v>1248</v>
      </c>
      <c r="B58" s="27" t="s">
        <v>1250</v>
      </c>
      <c r="C58" s="28"/>
      <c r="D58" s="49" t="s">
        <v>1091</v>
      </c>
      <c r="E58" s="15"/>
      <c r="F58" s="28"/>
      <c r="G58" s="49" t="s">
        <v>826</v>
      </c>
      <c r="H58" s="49" t="s">
        <v>1236</v>
      </c>
      <c r="I58" s="15"/>
      <c r="J58" s="28"/>
      <c r="K58" s="49" t="s">
        <v>671</v>
      </c>
      <c r="L58" s="15"/>
      <c r="M58" s="49" t="s">
        <v>235</v>
      </c>
      <c r="N58" s="50" t="s">
        <v>527</v>
      </c>
      <c r="O58" s="42"/>
      <c r="P58" s="43"/>
      <c r="Q58" s="15"/>
      <c r="R58" s="15"/>
      <c r="S58" s="15"/>
      <c r="T58" s="44"/>
      <c r="U58" s="15"/>
      <c r="V58" s="15"/>
      <c r="W58" s="15"/>
      <c r="X58" s="15"/>
    </row>
    <row r="59" spans="1:24" ht="45" x14ac:dyDescent="0.25">
      <c r="A59" s="27" t="s">
        <v>24</v>
      </c>
      <c r="B59" s="15" t="s">
        <v>1252</v>
      </c>
      <c r="C59" s="28"/>
      <c r="D59" s="49" t="s">
        <v>1092</v>
      </c>
      <c r="E59" s="15"/>
      <c r="F59" s="28"/>
      <c r="G59" s="49" t="s">
        <v>827</v>
      </c>
      <c r="H59" s="49" t="s">
        <v>1241</v>
      </c>
      <c r="I59" s="15"/>
      <c r="J59" s="28"/>
      <c r="K59" s="49" t="s">
        <v>667</v>
      </c>
      <c r="L59" s="15"/>
      <c r="M59" s="49" t="s">
        <v>236</v>
      </c>
      <c r="N59" s="50" t="s">
        <v>528</v>
      </c>
      <c r="O59" s="42"/>
      <c r="P59" s="43"/>
      <c r="Q59" s="15"/>
      <c r="R59" s="15"/>
      <c r="S59" s="15"/>
      <c r="T59" s="44"/>
      <c r="U59" s="15"/>
      <c r="V59" s="15"/>
      <c r="W59" s="15"/>
      <c r="X59" s="15"/>
    </row>
    <row r="60" spans="1:24" ht="75" x14ac:dyDescent="0.25">
      <c r="A60" s="27" t="s">
        <v>24</v>
      </c>
      <c r="B60" s="28" t="s">
        <v>80</v>
      </c>
      <c r="C60" s="28"/>
      <c r="D60" s="49" t="s">
        <v>1093</v>
      </c>
      <c r="E60" s="15"/>
      <c r="F60" s="28"/>
      <c r="G60" s="49" t="s">
        <v>828</v>
      </c>
      <c r="H60" s="49" t="s">
        <v>1217</v>
      </c>
      <c r="I60" s="15"/>
      <c r="J60" s="28"/>
      <c r="K60" s="49" t="s">
        <v>666</v>
      </c>
      <c r="L60" s="15"/>
      <c r="M60" s="49" t="s">
        <v>237</v>
      </c>
      <c r="N60" s="50" t="s">
        <v>529</v>
      </c>
      <c r="O60" s="42"/>
      <c r="P60" s="43"/>
      <c r="Q60" s="15"/>
      <c r="R60" s="15"/>
      <c r="S60" s="15"/>
      <c r="T60" s="44"/>
      <c r="U60" s="15"/>
      <c r="V60" s="15"/>
      <c r="W60" s="15"/>
      <c r="X60" s="15"/>
    </row>
    <row r="61" spans="1:24" ht="60" x14ac:dyDescent="0.25">
      <c r="A61" s="27" t="s">
        <v>24</v>
      </c>
      <c r="B61" s="28" t="s">
        <v>80</v>
      </c>
      <c r="C61" s="28"/>
      <c r="D61" s="49" t="s">
        <v>1094</v>
      </c>
      <c r="E61" s="28" t="s">
        <v>41</v>
      </c>
      <c r="F61" s="28"/>
      <c r="G61" s="49" t="s">
        <v>829</v>
      </c>
      <c r="H61" s="49" t="s">
        <v>1200</v>
      </c>
      <c r="I61" s="15"/>
      <c r="J61" s="28"/>
      <c r="K61" s="49" t="s">
        <v>670</v>
      </c>
      <c r="L61" s="15"/>
      <c r="M61" s="49" t="s">
        <v>238</v>
      </c>
      <c r="N61" s="50" t="s">
        <v>530</v>
      </c>
      <c r="O61" s="42"/>
      <c r="P61" s="43"/>
      <c r="Q61" s="15"/>
      <c r="R61" s="15"/>
      <c r="S61" s="15"/>
      <c r="T61" s="44"/>
      <c r="U61" s="15"/>
      <c r="V61" s="15"/>
      <c r="W61" s="15"/>
      <c r="X61" s="15"/>
    </row>
    <row r="62" spans="1:24" ht="75" x14ac:dyDescent="0.25">
      <c r="A62" s="27" t="s">
        <v>24</v>
      </c>
      <c r="B62" s="28" t="s">
        <v>80</v>
      </c>
      <c r="C62" s="28"/>
      <c r="D62" s="49" t="s">
        <v>1029</v>
      </c>
      <c r="E62" s="28" t="s">
        <v>75</v>
      </c>
      <c r="F62" s="28"/>
      <c r="G62" s="49" t="s">
        <v>830</v>
      </c>
      <c r="H62" s="49" t="s">
        <v>1200</v>
      </c>
      <c r="I62" s="15"/>
      <c r="J62" s="28"/>
      <c r="K62" s="49" t="s">
        <v>666</v>
      </c>
      <c r="L62" s="15"/>
      <c r="M62" s="49" t="s">
        <v>239</v>
      </c>
      <c r="N62" s="50" t="s">
        <v>531</v>
      </c>
      <c r="O62" s="42"/>
      <c r="P62" s="43"/>
      <c r="Q62" s="15"/>
      <c r="R62" s="15"/>
      <c r="S62" s="15"/>
      <c r="T62" s="44"/>
      <c r="U62" s="15"/>
      <c r="V62" s="15"/>
      <c r="W62" s="15"/>
      <c r="X62" s="15"/>
    </row>
    <row r="63" spans="1:24" ht="60" x14ac:dyDescent="0.25">
      <c r="A63" s="27" t="s">
        <v>24</v>
      </c>
      <c r="B63" s="28" t="s">
        <v>80</v>
      </c>
      <c r="C63" s="28"/>
      <c r="D63" s="49" t="s">
        <v>1095</v>
      </c>
      <c r="E63" s="15"/>
      <c r="F63" s="28"/>
      <c r="G63" s="49" t="s">
        <v>831</v>
      </c>
      <c r="H63" s="49" t="s">
        <v>1204</v>
      </c>
      <c r="I63" s="15"/>
      <c r="J63" s="28"/>
      <c r="K63" s="49" t="s">
        <v>670</v>
      </c>
      <c r="L63" s="15"/>
      <c r="M63" s="49" t="s">
        <v>240</v>
      </c>
      <c r="N63" s="50" t="s">
        <v>532</v>
      </c>
      <c r="O63" s="42"/>
      <c r="P63" s="43"/>
      <c r="Q63" s="15"/>
      <c r="R63" s="15"/>
      <c r="S63" s="15"/>
      <c r="T63" s="44"/>
      <c r="U63" s="15"/>
      <c r="V63" s="15"/>
      <c r="W63" s="15"/>
      <c r="X63" s="15"/>
    </row>
    <row r="64" spans="1:24" ht="60" x14ac:dyDescent="0.25">
      <c r="A64" s="27" t="s">
        <v>24</v>
      </c>
      <c r="B64" s="28" t="s">
        <v>80</v>
      </c>
      <c r="C64" s="28"/>
      <c r="D64" s="49" t="s">
        <v>1096</v>
      </c>
      <c r="E64" s="28" t="s">
        <v>75</v>
      </c>
      <c r="F64" s="28"/>
      <c r="G64" s="49" t="s">
        <v>832</v>
      </c>
      <c r="H64" s="49" t="s">
        <v>1232</v>
      </c>
      <c r="I64" s="15"/>
      <c r="J64" s="28"/>
      <c r="K64" s="49" t="s">
        <v>666</v>
      </c>
      <c r="L64" s="15"/>
      <c r="M64" s="49" t="s">
        <v>241</v>
      </c>
      <c r="N64" s="50" t="s">
        <v>533</v>
      </c>
      <c r="O64" s="42"/>
      <c r="P64" s="43"/>
      <c r="Q64" s="15"/>
      <c r="R64" s="15"/>
      <c r="S64" s="15"/>
      <c r="T64" s="44"/>
      <c r="U64" s="15"/>
      <c r="V64" s="15"/>
      <c r="W64" s="15"/>
      <c r="X64" s="15"/>
    </row>
    <row r="65" spans="1:24" ht="60" x14ac:dyDescent="0.25">
      <c r="A65" s="27" t="s">
        <v>24</v>
      </c>
      <c r="B65" s="28" t="s">
        <v>80</v>
      </c>
      <c r="C65" s="28"/>
      <c r="D65" s="49" t="s">
        <v>1097</v>
      </c>
      <c r="E65" s="28" t="s">
        <v>75</v>
      </c>
      <c r="F65" s="28"/>
      <c r="G65" s="49" t="s">
        <v>833</v>
      </c>
      <c r="H65" s="49" t="s">
        <v>1202</v>
      </c>
      <c r="I65" s="15"/>
      <c r="J65" s="28"/>
      <c r="K65" s="49" t="s">
        <v>666</v>
      </c>
      <c r="L65" s="15"/>
      <c r="M65" s="49" t="s">
        <v>242</v>
      </c>
      <c r="N65" s="50" t="s">
        <v>534</v>
      </c>
      <c r="O65" s="42"/>
      <c r="P65" s="43"/>
      <c r="Q65" s="15"/>
      <c r="R65" s="15"/>
      <c r="S65" s="15"/>
      <c r="T65" s="44"/>
      <c r="U65" s="15"/>
      <c r="V65" s="15"/>
      <c r="W65" s="15"/>
      <c r="X65" s="15"/>
    </row>
    <row r="66" spans="1:24" ht="60" x14ac:dyDescent="0.25">
      <c r="A66" s="27" t="s">
        <v>24</v>
      </c>
      <c r="B66" s="28" t="s">
        <v>80</v>
      </c>
      <c r="C66" s="28"/>
      <c r="D66" s="49" t="s">
        <v>1098</v>
      </c>
      <c r="E66" s="28" t="s">
        <v>75</v>
      </c>
      <c r="F66" s="28"/>
      <c r="G66" s="49" t="s">
        <v>834</v>
      </c>
      <c r="H66" s="49" t="s">
        <v>1238</v>
      </c>
      <c r="I66" s="15"/>
      <c r="J66" s="28"/>
      <c r="K66" s="49" t="s">
        <v>670</v>
      </c>
      <c r="L66" s="15"/>
      <c r="M66" s="49" t="s">
        <v>243</v>
      </c>
      <c r="N66" s="50" t="s">
        <v>535</v>
      </c>
      <c r="O66" s="42"/>
      <c r="P66" s="43"/>
      <c r="Q66" s="15"/>
      <c r="R66" s="15"/>
      <c r="S66" s="15"/>
      <c r="T66" s="44"/>
      <c r="U66" s="15"/>
      <c r="V66" s="15"/>
      <c r="W66" s="15"/>
      <c r="X66" s="15"/>
    </row>
    <row r="67" spans="1:24" ht="60" x14ac:dyDescent="0.25">
      <c r="A67" s="27" t="s">
        <v>24</v>
      </c>
      <c r="B67" s="28" t="s">
        <v>80</v>
      </c>
      <c r="C67" s="28"/>
      <c r="D67" s="49" t="s">
        <v>1099</v>
      </c>
      <c r="E67" s="28" t="s">
        <v>75</v>
      </c>
      <c r="F67" s="28"/>
      <c r="G67" s="49" t="s">
        <v>835</v>
      </c>
      <c r="H67" s="49" t="s">
        <v>1234</v>
      </c>
      <c r="I67" s="15"/>
      <c r="J67" s="28"/>
      <c r="K67" s="49" t="s">
        <v>667</v>
      </c>
      <c r="L67" s="15"/>
      <c r="M67" s="49" t="s">
        <v>244</v>
      </c>
      <c r="N67" s="50" t="s">
        <v>536</v>
      </c>
      <c r="O67" s="42"/>
      <c r="P67" s="43"/>
      <c r="Q67" s="15"/>
      <c r="R67" s="15"/>
      <c r="S67" s="15"/>
      <c r="T67" s="44"/>
      <c r="U67" s="15"/>
      <c r="V67" s="15"/>
      <c r="W67" s="15"/>
      <c r="X67" s="15"/>
    </row>
    <row r="68" spans="1:24" ht="45" x14ac:dyDescent="0.25">
      <c r="A68" s="27" t="s">
        <v>24</v>
      </c>
      <c r="B68" s="28" t="s">
        <v>80</v>
      </c>
      <c r="C68" s="28"/>
      <c r="D68" s="49" t="s">
        <v>1100</v>
      </c>
      <c r="E68" s="15"/>
      <c r="F68" s="28"/>
      <c r="G68" s="49" t="s">
        <v>836</v>
      </c>
      <c r="H68" s="49"/>
      <c r="I68" s="15"/>
      <c r="J68" s="28"/>
      <c r="K68" s="49" t="s">
        <v>666</v>
      </c>
      <c r="L68" s="15"/>
      <c r="M68" s="49" t="s">
        <v>245</v>
      </c>
      <c r="N68" s="50" t="s">
        <v>537</v>
      </c>
      <c r="O68" s="42"/>
      <c r="P68" s="43"/>
      <c r="Q68" s="15"/>
      <c r="R68" s="15"/>
      <c r="S68" s="15"/>
      <c r="T68" s="44"/>
      <c r="U68" s="15"/>
      <c r="V68" s="15"/>
      <c r="W68" s="15"/>
      <c r="X68" s="15"/>
    </row>
    <row r="69" spans="1:24" ht="45" x14ac:dyDescent="0.25">
      <c r="A69" s="27" t="s">
        <v>24</v>
      </c>
      <c r="B69" s="28" t="s">
        <v>80</v>
      </c>
      <c r="C69" s="28"/>
      <c r="D69" s="49" t="s">
        <v>1101</v>
      </c>
      <c r="E69" s="15"/>
      <c r="F69" s="28"/>
      <c r="G69" s="49" t="s">
        <v>837</v>
      </c>
      <c r="H69" s="49" t="s">
        <v>1245</v>
      </c>
      <c r="I69" s="15"/>
      <c r="J69" s="28"/>
      <c r="K69" s="49" t="s">
        <v>666</v>
      </c>
      <c r="L69" s="15"/>
      <c r="M69" s="49" t="s">
        <v>246</v>
      </c>
      <c r="N69" s="50" t="s">
        <v>538</v>
      </c>
      <c r="O69" s="42"/>
      <c r="P69" s="43"/>
      <c r="Q69" s="15"/>
      <c r="R69" s="15"/>
      <c r="S69" s="15"/>
      <c r="T69" s="44"/>
      <c r="U69" s="15"/>
      <c r="V69" s="15"/>
      <c r="W69" s="15"/>
      <c r="X69" s="15"/>
    </row>
    <row r="70" spans="1:24" ht="75" x14ac:dyDescent="0.25">
      <c r="A70" s="27" t="s">
        <v>24</v>
      </c>
      <c r="B70" s="28" t="s">
        <v>80</v>
      </c>
      <c r="C70" s="28"/>
      <c r="D70" s="49" t="s">
        <v>1102</v>
      </c>
      <c r="E70" s="15"/>
      <c r="F70" s="28"/>
      <c r="G70" s="49" t="s">
        <v>838</v>
      </c>
      <c r="H70" s="49" t="s">
        <v>1232</v>
      </c>
      <c r="I70" s="15"/>
      <c r="J70" s="28"/>
      <c r="K70" s="49" t="s">
        <v>666</v>
      </c>
      <c r="L70" s="15"/>
      <c r="M70" s="49" t="s">
        <v>247</v>
      </c>
      <c r="N70" s="50" t="s">
        <v>539</v>
      </c>
      <c r="O70" s="42"/>
      <c r="P70" s="43"/>
      <c r="Q70" s="15"/>
      <c r="R70" s="15"/>
      <c r="S70" s="15"/>
      <c r="T70" s="44"/>
      <c r="U70" s="15"/>
      <c r="V70" s="15"/>
      <c r="W70" s="15"/>
      <c r="X70" s="15"/>
    </row>
    <row r="71" spans="1:24" ht="60" x14ac:dyDescent="0.25">
      <c r="A71" s="27" t="s">
        <v>24</v>
      </c>
      <c r="B71" s="28" t="s">
        <v>80</v>
      </c>
      <c r="C71" s="28"/>
      <c r="D71" s="49" t="s">
        <v>966</v>
      </c>
      <c r="E71" s="28" t="s">
        <v>75</v>
      </c>
      <c r="F71" s="28"/>
      <c r="G71" s="49" t="s">
        <v>839</v>
      </c>
      <c r="H71" s="49" t="s">
        <v>1218</v>
      </c>
      <c r="I71" s="15"/>
      <c r="J71" s="28"/>
      <c r="K71" s="49" t="s">
        <v>666</v>
      </c>
      <c r="L71" s="15"/>
      <c r="M71" s="49" t="s">
        <v>248</v>
      </c>
      <c r="N71" s="50" t="s">
        <v>540</v>
      </c>
      <c r="O71" s="42"/>
      <c r="P71" s="43"/>
      <c r="Q71" s="15"/>
      <c r="R71" s="15"/>
      <c r="S71" s="15"/>
      <c r="T71" s="44"/>
      <c r="U71" s="15"/>
      <c r="V71" s="15"/>
      <c r="W71" s="15"/>
      <c r="X71" s="15"/>
    </row>
    <row r="72" spans="1:24" ht="90" x14ac:dyDescent="0.25">
      <c r="A72" s="27" t="s">
        <v>24</v>
      </c>
      <c r="B72" s="28" t="s">
        <v>80</v>
      </c>
      <c r="C72" s="28"/>
      <c r="D72" s="49" t="s">
        <v>1057</v>
      </c>
      <c r="E72" s="28" t="s">
        <v>75</v>
      </c>
      <c r="F72" s="28"/>
      <c r="G72" s="49" t="s">
        <v>840</v>
      </c>
      <c r="H72" s="49"/>
      <c r="I72" s="15"/>
      <c r="J72" s="28"/>
      <c r="K72" s="49" t="s">
        <v>666</v>
      </c>
      <c r="L72" s="15"/>
      <c r="M72" s="49" t="s">
        <v>249</v>
      </c>
      <c r="N72" s="50" t="s">
        <v>541</v>
      </c>
      <c r="O72" s="42"/>
      <c r="P72" s="43"/>
      <c r="Q72" s="15"/>
      <c r="R72" s="15"/>
      <c r="S72" s="15"/>
      <c r="T72" s="44"/>
      <c r="U72" s="15"/>
      <c r="V72" s="15"/>
      <c r="W72" s="15"/>
      <c r="X72" s="15"/>
    </row>
    <row r="73" spans="1:24" ht="75" x14ac:dyDescent="0.25">
      <c r="A73" s="27" t="s">
        <v>24</v>
      </c>
      <c r="B73" s="28" t="s">
        <v>80</v>
      </c>
      <c r="C73" s="28"/>
      <c r="D73" s="49" t="s">
        <v>996</v>
      </c>
      <c r="E73" s="28" t="s">
        <v>75</v>
      </c>
      <c r="F73" s="28"/>
      <c r="G73" s="49" t="s">
        <v>841</v>
      </c>
      <c r="H73" s="49"/>
      <c r="I73" s="15"/>
      <c r="J73" s="28"/>
      <c r="K73" s="49" t="s">
        <v>666</v>
      </c>
      <c r="L73" s="15"/>
      <c r="M73" s="49" t="s">
        <v>250</v>
      </c>
      <c r="N73" s="50" t="s">
        <v>542</v>
      </c>
      <c r="O73" s="42"/>
      <c r="P73" s="43"/>
      <c r="Q73" s="15"/>
      <c r="R73" s="15"/>
      <c r="S73" s="15"/>
      <c r="T73" s="44"/>
      <c r="U73" s="15"/>
      <c r="V73" s="15"/>
      <c r="W73" s="15"/>
      <c r="X73" s="15"/>
    </row>
    <row r="74" spans="1:24" ht="75" x14ac:dyDescent="0.25">
      <c r="A74" s="27" t="s">
        <v>24</v>
      </c>
      <c r="B74" s="28" t="s">
        <v>80</v>
      </c>
      <c r="C74" s="28"/>
      <c r="D74" s="49" t="s">
        <v>1104</v>
      </c>
      <c r="E74" s="15"/>
      <c r="F74" s="28"/>
      <c r="G74" s="49" t="s">
        <v>842</v>
      </c>
      <c r="H74" s="49" t="s">
        <v>1213</v>
      </c>
      <c r="I74" s="15"/>
      <c r="J74" s="28"/>
      <c r="K74" s="49" t="s">
        <v>670</v>
      </c>
      <c r="L74" s="15"/>
      <c r="M74" s="49" t="s">
        <v>251</v>
      </c>
      <c r="N74" s="50" t="s">
        <v>543</v>
      </c>
      <c r="O74" s="42"/>
      <c r="P74" s="43"/>
      <c r="Q74" s="15"/>
      <c r="R74" s="15"/>
      <c r="S74" s="15"/>
      <c r="T74" s="44"/>
      <c r="U74" s="15"/>
      <c r="V74" s="15"/>
      <c r="W74" s="15"/>
      <c r="X74" s="15"/>
    </row>
    <row r="75" spans="1:24" ht="60" x14ac:dyDescent="0.25">
      <c r="A75" s="27" t="s">
        <v>24</v>
      </c>
      <c r="B75" s="28" t="s">
        <v>80</v>
      </c>
      <c r="C75" s="28"/>
      <c r="D75" s="49" t="s">
        <v>1105</v>
      </c>
      <c r="E75" s="28" t="s">
        <v>75</v>
      </c>
      <c r="F75" s="28"/>
      <c r="G75" s="49" t="s">
        <v>843</v>
      </c>
      <c r="H75" s="49" t="s">
        <v>1246</v>
      </c>
      <c r="I75" s="15"/>
      <c r="J75" s="28"/>
      <c r="K75" s="49" t="s">
        <v>671</v>
      </c>
      <c r="L75" s="15"/>
      <c r="M75" s="49" t="s">
        <v>252</v>
      </c>
      <c r="N75" s="50" t="s">
        <v>544</v>
      </c>
      <c r="O75" s="42"/>
      <c r="P75" s="43"/>
      <c r="Q75" s="15"/>
      <c r="R75" s="15"/>
      <c r="S75" s="15"/>
      <c r="T75" s="44"/>
      <c r="U75" s="15"/>
      <c r="V75" s="15"/>
      <c r="W75" s="15"/>
      <c r="X75" s="15"/>
    </row>
    <row r="76" spans="1:24" ht="60" x14ac:dyDescent="0.25">
      <c r="A76" s="27" t="s">
        <v>24</v>
      </c>
      <c r="B76" s="28" t="s">
        <v>80</v>
      </c>
      <c r="C76" s="28"/>
      <c r="D76" s="49" t="s">
        <v>1106</v>
      </c>
      <c r="E76" s="28" t="s">
        <v>75</v>
      </c>
      <c r="F76" s="28"/>
      <c r="G76" s="49" t="s">
        <v>844</v>
      </c>
      <c r="H76" s="49" t="s">
        <v>1199</v>
      </c>
      <c r="I76" s="15"/>
      <c r="J76" s="28"/>
      <c r="K76" s="49" t="s">
        <v>666</v>
      </c>
      <c r="L76" s="15"/>
      <c r="M76" s="49" t="s">
        <v>253</v>
      </c>
      <c r="N76" s="50" t="s">
        <v>545</v>
      </c>
      <c r="O76" s="42"/>
      <c r="P76" s="43"/>
      <c r="Q76" s="15"/>
      <c r="R76" s="15"/>
      <c r="S76" s="15"/>
      <c r="T76" s="44"/>
      <c r="U76" s="15"/>
      <c r="V76" s="15"/>
      <c r="W76" s="15"/>
      <c r="X76" s="15"/>
    </row>
    <row r="77" spans="1:24" ht="45" x14ac:dyDescent="0.25">
      <c r="A77" s="27" t="s">
        <v>24</v>
      </c>
      <c r="B77" s="28" t="s">
        <v>80</v>
      </c>
      <c r="C77" s="28"/>
      <c r="D77" s="49" t="s">
        <v>990</v>
      </c>
      <c r="E77" s="28" t="s">
        <v>41</v>
      </c>
      <c r="F77" s="28"/>
      <c r="G77" s="49" t="s">
        <v>845</v>
      </c>
      <c r="H77" s="49" t="s">
        <v>1206</v>
      </c>
      <c r="I77" s="15"/>
      <c r="J77" s="28"/>
      <c r="K77" s="49" t="s">
        <v>666</v>
      </c>
      <c r="L77" s="15"/>
      <c r="M77" s="49" t="s">
        <v>254</v>
      </c>
      <c r="N77" s="50" t="s">
        <v>546</v>
      </c>
      <c r="O77" s="42"/>
      <c r="P77" s="43"/>
      <c r="Q77" s="15"/>
      <c r="R77" s="15"/>
      <c r="S77" s="15"/>
      <c r="T77" s="44"/>
      <c r="U77" s="15"/>
      <c r="V77" s="15"/>
      <c r="W77" s="15"/>
      <c r="X77" s="15"/>
    </row>
    <row r="78" spans="1:24" ht="75" x14ac:dyDescent="0.25">
      <c r="A78" s="27" t="s">
        <v>24</v>
      </c>
      <c r="B78" s="38" t="s">
        <v>1251</v>
      </c>
      <c r="C78" s="28"/>
      <c r="D78" s="49" t="s">
        <v>1107</v>
      </c>
      <c r="E78" s="15"/>
      <c r="F78" s="28"/>
      <c r="G78" s="49" t="s">
        <v>846</v>
      </c>
      <c r="H78" s="49" t="s">
        <v>1219</v>
      </c>
      <c r="I78" s="15"/>
      <c r="J78" s="28"/>
      <c r="K78" s="49" t="s">
        <v>675</v>
      </c>
      <c r="L78" s="15"/>
      <c r="M78" s="49" t="s">
        <v>255</v>
      </c>
      <c r="N78" s="50" t="s">
        <v>547</v>
      </c>
      <c r="O78" s="42"/>
      <c r="P78" s="43"/>
      <c r="Q78" s="15"/>
      <c r="R78" s="15"/>
      <c r="S78" s="15"/>
      <c r="T78" s="44"/>
      <c r="U78" s="15"/>
      <c r="V78" s="15"/>
      <c r="W78" s="15"/>
      <c r="X78" s="15"/>
    </row>
    <row r="79" spans="1:24" ht="45" x14ac:dyDescent="0.25">
      <c r="A79" s="27" t="s">
        <v>24</v>
      </c>
      <c r="B79" s="28" t="s">
        <v>80</v>
      </c>
      <c r="C79" s="28"/>
      <c r="D79" s="49" t="s">
        <v>1108</v>
      </c>
      <c r="E79" s="28" t="s">
        <v>41</v>
      </c>
      <c r="F79" s="28"/>
      <c r="G79" s="49" t="s">
        <v>847</v>
      </c>
      <c r="H79" s="49" t="s">
        <v>1201</v>
      </c>
      <c r="I79" s="15"/>
      <c r="J79" s="28"/>
      <c r="K79" s="49" t="s">
        <v>667</v>
      </c>
      <c r="L79" s="15"/>
      <c r="M79" s="49" t="s">
        <v>256</v>
      </c>
      <c r="N79" s="50" t="s">
        <v>548</v>
      </c>
      <c r="O79" s="42"/>
      <c r="P79" s="43"/>
      <c r="Q79" s="15"/>
      <c r="R79" s="15"/>
      <c r="S79" s="15"/>
      <c r="T79" s="44"/>
      <c r="U79" s="15"/>
      <c r="V79" s="15"/>
      <c r="W79" s="15"/>
      <c r="X79" s="15"/>
    </row>
    <row r="80" spans="1:24" ht="60" x14ac:dyDescent="0.25">
      <c r="A80" s="27" t="s">
        <v>24</v>
      </c>
      <c r="B80" s="28" t="s">
        <v>80</v>
      </c>
      <c r="C80" s="28"/>
      <c r="D80" s="49" t="s">
        <v>980</v>
      </c>
      <c r="E80" s="28" t="s">
        <v>75</v>
      </c>
      <c r="F80" s="28"/>
      <c r="G80" s="49" t="s">
        <v>848</v>
      </c>
      <c r="H80" s="49" t="s">
        <v>1238</v>
      </c>
      <c r="I80" s="15"/>
      <c r="J80" s="28"/>
      <c r="K80" s="49" t="s">
        <v>670</v>
      </c>
      <c r="L80" s="15"/>
      <c r="M80" s="49" t="s">
        <v>257</v>
      </c>
      <c r="N80" s="50" t="s">
        <v>549</v>
      </c>
      <c r="O80" s="42"/>
      <c r="P80" s="43"/>
      <c r="Q80" s="15"/>
      <c r="R80" s="15"/>
      <c r="S80" s="15"/>
      <c r="T80" s="44"/>
      <c r="U80" s="15"/>
      <c r="V80" s="15"/>
      <c r="W80" s="15"/>
      <c r="X80" s="15"/>
    </row>
    <row r="81" spans="1:25" ht="60" x14ac:dyDescent="0.25">
      <c r="A81" s="27" t="s">
        <v>24</v>
      </c>
      <c r="B81" s="28" t="s">
        <v>80</v>
      </c>
      <c r="C81" s="28"/>
      <c r="D81" s="49" t="s">
        <v>1109</v>
      </c>
      <c r="E81" s="28" t="s">
        <v>75</v>
      </c>
      <c r="F81" s="28"/>
      <c r="G81" s="49" t="s">
        <v>849</v>
      </c>
      <c r="H81" s="49" t="s">
        <v>1233</v>
      </c>
      <c r="I81" s="15"/>
      <c r="J81" s="28"/>
      <c r="K81" s="49" t="s">
        <v>671</v>
      </c>
      <c r="L81" s="15"/>
      <c r="M81" s="49" t="s">
        <v>258</v>
      </c>
      <c r="N81" s="50" t="s">
        <v>550</v>
      </c>
      <c r="O81" s="42"/>
      <c r="P81" s="43"/>
      <c r="Q81" s="15"/>
      <c r="R81" s="15"/>
      <c r="S81" s="15"/>
      <c r="T81" s="44"/>
      <c r="U81" s="15"/>
      <c r="V81" s="15"/>
      <c r="W81" s="15"/>
      <c r="X81" s="15"/>
    </row>
    <row r="82" spans="1:25" ht="90" x14ac:dyDescent="0.25">
      <c r="A82" s="27" t="s">
        <v>24</v>
      </c>
      <c r="B82" s="28" t="s">
        <v>80</v>
      </c>
      <c r="C82" s="28"/>
      <c r="D82" s="49" t="s">
        <v>1110</v>
      </c>
      <c r="E82" s="28" t="s">
        <v>75</v>
      </c>
      <c r="F82" s="28"/>
      <c r="G82" s="49" t="s">
        <v>850</v>
      </c>
      <c r="H82" s="49" t="s">
        <v>1199</v>
      </c>
      <c r="I82" s="15"/>
      <c r="J82" s="28"/>
      <c r="K82" s="49" t="s">
        <v>666</v>
      </c>
      <c r="L82" s="15"/>
      <c r="M82" s="49" t="s">
        <v>259</v>
      </c>
      <c r="N82" s="50" t="s">
        <v>551</v>
      </c>
      <c r="O82" s="42"/>
      <c r="P82" s="43"/>
      <c r="Q82" s="15"/>
      <c r="R82" s="15"/>
      <c r="S82" s="15"/>
      <c r="T82" s="44"/>
      <c r="U82" s="15"/>
      <c r="V82" s="15"/>
      <c r="W82" s="15"/>
      <c r="X82" s="15"/>
    </row>
    <row r="83" spans="1:25" ht="60" x14ac:dyDescent="0.25">
      <c r="A83" s="27" t="s">
        <v>24</v>
      </c>
      <c r="B83" s="28" t="s">
        <v>80</v>
      </c>
      <c r="C83" s="28"/>
      <c r="D83" s="49" t="s">
        <v>1018</v>
      </c>
      <c r="E83" s="28" t="s">
        <v>75</v>
      </c>
      <c r="F83" s="28"/>
      <c r="G83" s="49" t="s">
        <v>851</v>
      </c>
      <c r="H83" s="49" t="s">
        <v>1237</v>
      </c>
      <c r="I83" s="15"/>
      <c r="J83" s="28"/>
      <c r="K83" s="49" t="s">
        <v>666</v>
      </c>
      <c r="L83" s="15"/>
      <c r="M83" s="49" t="s">
        <v>260</v>
      </c>
      <c r="N83" s="50" t="s">
        <v>552</v>
      </c>
      <c r="O83" s="42"/>
      <c r="P83" s="43"/>
      <c r="Q83" s="15"/>
      <c r="R83" s="15"/>
      <c r="S83" s="15"/>
      <c r="T83" s="44"/>
      <c r="U83" s="15"/>
      <c r="V83" s="15"/>
      <c r="W83" s="15"/>
      <c r="X83" s="15"/>
    </row>
    <row r="84" spans="1:25" ht="60" x14ac:dyDescent="0.25">
      <c r="A84" s="27" t="s">
        <v>24</v>
      </c>
      <c r="B84" s="28" t="s">
        <v>80</v>
      </c>
      <c r="C84" s="28"/>
      <c r="D84" s="49" t="s">
        <v>1053</v>
      </c>
      <c r="E84" s="28" t="s">
        <v>75</v>
      </c>
      <c r="F84" s="28"/>
      <c r="G84" s="49" t="s">
        <v>852</v>
      </c>
      <c r="H84" s="49" t="s">
        <v>1208</v>
      </c>
      <c r="I84" s="15"/>
      <c r="J84" s="28"/>
      <c r="K84" s="49" t="s">
        <v>667</v>
      </c>
      <c r="L84" s="15"/>
      <c r="M84" s="49" t="s">
        <v>261</v>
      </c>
      <c r="N84" s="50" t="s">
        <v>553</v>
      </c>
      <c r="O84" s="42"/>
      <c r="P84" s="43"/>
      <c r="Q84" s="15"/>
      <c r="R84" s="15"/>
      <c r="S84" s="15"/>
      <c r="T84" s="44"/>
      <c r="U84" s="15"/>
      <c r="V84" s="15"/>
      <c r="W84" s="15"/>
      <c r="X84" s="15"/>
    </row>
    <row r="85" spans="1:25" ht="75" x14ac:dyDescent="0.25">
      <c r="A85" s="27" t="s">
        <v>1248</v>
      </c>
      <c r="B85" s="28" t="s">
        <v>1249</v>
      </c>
      <c r="C85" s="28"/>
      <c r="D85" s="49" t="s">
        <v>1111</v>
      </c>
      <c r="E85" s="28" t="s">
        <v>75</v>
      </c>
      <c r="F85" s="28"/>
      <c r="G85" s="49" t="s">
        <v>853</v>
      </c>
      <c r="H85" s="49" t="s">
        <v>1241</v>
      </c>
      <c r="I85" s="15"/>
      <c r="J85" s="28"/>
      <c r="K85" s="49" t="s">
        <v>666</v>
      </c>
      <c r="L85" s="15"/>
      <c r="M85" s="49" t="s">
        <v>262</v>
      </c>
      <c r="N85" s="50" t="s">
        <v>554</v>
      </c>
      <c r="O85" s="42"/>
      <c r="P85" s="43"/>
      <c r="Q85" s="15"/>
      <c r="R85" s="15"/>
      <c r="S85" s="15"/>
      <c r="T85" s="44"/>
      <c r="U85" s="15"/>
      <c r="V85" s="15"/>
      <c r="W85" s="15"/>
      <c r="X85" s="15"/>
    </row>
    <row r="86" spans="1:25" ht="90" x14ac:dyDescent="0.25">
      <c r="A86" s="27" t="s">
        <v>1248</v>
      </c>
      <c r="B86" s="27" t="s">
        <v>1250</v>
      </c>
      <c r="C86" s="28"/>
      <c r="D86" s="49" t="s">
        <v>1112</v>
      </c>
      <c r="E86" s="28" t="s">
        <v>75</v>
      </c>
      <c r="F86" s="28"/>
      <c r="G86" s="49" t="s">
        <v>854</v>
      </c>
      <c r="H86" s="49" t="s">
        <v>1238</v>
      </c>
      <c r="I86" s="15"/>
      <c r="J86" s="28"/>
      <c r="K86" s="49" t="s">
        <v>670</v>
      </c>
      <c r="L86" s="15"/>
      <c r="M86" s="49" t="s">
        <v>263</v>
      </c>
      <c r="N86" s="50" t="s">
        <v>555</v>
      </c>
      <c r="O86" s="42"/>
      <c r="P86" s="43"/>
      <c r="Q86" s="15"/>
      <c r="R86" s="15"/>
      <c r="S86" s="15"/>
      <c r="T86" s="44"/>
      <c r="U86" s="15"/>
      <c r="V86" s="15"/>
      <c r="W86" s="15"/>
      <c r="X86" s="15"/>
    </row>
    <row r="87" spans="1:25" ht="45" x14ac:dyDescent="0.25">
      <c r="A87" s="27" t="s">
        <v>24</v>
      </c>
      <c r="B87" s="28" t="s">
        <v>80</v>
      </c>
      <c r="C87" s="28"/>
      <c r="D87" s="49" t="s">
        <v>1113</v>
      </c>
      <c r="E87" s="28" t="s">
        <v>41</v>
      </c>
      <c r="F87" s="28"/>
      <c r="G87" s="49" t="s">
        <v>855</v>
      </c>
      <c r="H87" s="49" t="s">
        <v>1237</v>
      </c>
      <c r="I87" s="15"/>
      <c r="J87" s="28"/>
      <c r="K87" s="49" t="s">
        <v>666</v>
      </c>
      <c r="L87" s="15"/>
      <c r="M87" s="49" t="s">
        <v>264</v>
      </c>
      <c r="N87" s="50" t="s">
        <v>556</v>
      </c>
      <c r="O87" s="42"/>
      <c r="P87" s="43"/>
      <c r="Q87" s="15"/>
      <c r="R87" s="15"/>
      <c r="S87" s="15"/>
      <c r="T87" s="44"/>
      <c r="U87" s="15"/>
      <c r="V87" s="15"/>
      <c r="W87" s="15"/>
      <c r="X87" s="15"/>
    </row>
    <row r="88" spans="1:25" ht="60" x14ac:dyDescent="0.25">
      <c r="A88" s="27" t="s">
        <v>24</v>
      </c>
      <c r="B88" s="28" t="s">
        <v>80</v>
      </c>
      <c r="C88" s="28"/>
      <c r="D88" s="49" t="s">
        <v>1114</v>
      </c>
      <c r="E88" s="28" t="s">
        <v>75</v>
      </c>
      <c r="F88" s="28"/>
      <c r="G88" s="49" t="s">
        <v>856</v>
      </c>
      <c r="H88" s="49" t="s">
        <v>1206</v>
      </c>
      <c r="I88" s="15"/>
      <c r="J88" s="28"/>
      <c r="K88" s="49" t="s">
        <v>670</v>
      </c>
      <c r="L88" s="15"/>
      <c r="M88" s="49" t="s">
        <v>265</v>
      </c>
      <c r="N88" s="50" t="s">
        <v>557</v>
      </c>
      <c r="O88" s="42"/>
      <c r="P88" s="43"/>
      <c r="Q88" s="15"/>
      <c r="R88" s="15"/>
      <c r="S88" s="15"/>
      <c r="T88" s="44"/>
      <c r="U88" s="15"/>
      <c r="V88" s="15"/>
      <c r="W88" s="15"/>
      <c r="X88" s="15"/>
    </row>
    <row r="89" spans="1:25" ht="45" x14ac:dyDescent="0.25">
      <c r="A89" s="27" t="s">
        <v>24</v>
      </c>
      <c r="B89" s="28" t="s">
        <v>80</v>
      </c>
      <c r="C89" s="28"/>
      <c r="D89" s="49" t="s">
        <v>1115</v>
      </c>
      <c r="E89" s="15"/>
      <c r="F89" s="28"/>
      <c r="G89" s="49" t="s">
        <v>857</v>
      </c>
      <c r="H89" s="49" t="s">
        <v>1213</v>
      </c>
      <c r="I89" s="15"/>
      <c r="J89" s="28"/>
      <c r="K89" s="49" t="s">
        <v>670</v>
      </c>
      <c r="L89" s="15"/>
      <c r="M89" s="49" t="s">
        <v>266</v>
      </c>
      <c r="N89" s="50" t="s">
        <v>558</v>
      </c>
      <c r="O89" s="42"/>
      <c r="P89" s="43"/>
      <c r="Q89" s="15"/>
      <c r="R89" s="15"/>
      <c r="S89" s="15"/>
      <c r="T89" s="44"/>
      <c r="U89" s="15"/>
      <c r="V89" s="15"/>
      <c r="W89" s="15"/>
      <c r="X89" s="15"/>
    </row>
    <row r="90" spans="1:25" ht="90" x14ac:dyDescent="0.25">
      <c r="A90" s="27" t="s">
        <v>24</v>
      </c>
      <c r="B90" s="28" t="s">
        <v>80</v>
      </c>
      <c r="C90" s="28"/>
      <c r="D90" s="49" t="s">
        <v>1116</v>
      </c>
      <c r="E90" s="15"/>
      <c r="F90" s="28"/>
      <c r="G90" s="49" t="s">
        <v>858</v>
      </c>
      <c r="H90" s="49" t="s">
        <v>1238</v>
      </c>
      <c r="I90" s="15"/>
      <c r="J90" s="28"/>
      <c r="K90" s="49" t="s">
        <v>666</v>
      </c>
      <c r="L90" s="15"/>
      <c r="M90" s="49" t="s">
        <v>267</v>
      </c>
      <c r="N90" s="50" t="s">
        <v>559</v>
      </c>
      <c r="O90" s="42"/>
      <c r="P90" s="43"/>
      <c r="Q90" s="15"/>
      <c r="R90" s="15"/>
      <c r="S90" s="15"/>
      <c r="T90" s="44"/>
      <c r="U90" s="15"/>
      <c r="V90" s="15"/>
      <c r="W90" s="15"/>
      <c r="X90" s="15"/>
    </row>
    <row r="91" spans="1:25" ht="60" x14ac:dyDescent="0.25">
      <c r="A91" s="27" t="s">
        <v>1248</v>
      </c>
      <c r="B91" s="27" t="s">
        <v>1250</v>
      </c>
      <c r="C91" s="28"/>
      <c r="D91" s="49" t="s">
        <v>1117</v>
      </c>
      <c r="E91" s="28" t="s">
        <v>75</v>
      </c>
      <c r="F91" s="28"/>
      <c r="G91" s="49" t="s">
        <v>859</v>
      </c>
      <c r="H91" s="49" t="s">
        <v>1233</v>
      </c>
      <c r="I91" s="15"/>
      <c r="J91" s="28"/>
      <c r="K91" s="49" t="s">
        <v>671</v>
      </c>
      <c r="L91" s="15"/>
      <c r="M91" s="49" t="s">
        <v>268</v>
      </c>
      <c r="N91" s="50" t="s">
        <v>560</v>
      </c>
      <c r="O91" s="42"/>
      <c r="P91" s="43"/>
      <c r="Q91" s="15"/>
      <c r="R91" s="15"/>
      <c r="S91" s="15"/>
      <c r="T91" s="44"/>
      <c r="U91" s="15"/>
      <c r="V91" s="15"/>
      <c r="W91" s="15"/>
      <c r="X91" s="15"/>
    </row>
    <row r="92" spans="1:25" ht="60" x14ac:dyDescent="0.25">
      <c r="A92" s="27" t="s">
        <v>24</v>
      </c>
      <c r="B92" s="28" t="s">
        <v>80</v>
      </c>
      <c r="C92" s="28"/>
      <c r="D92" s="49" t="s">
        <v>1118</v>
      </c>
      <c r="E92" s="15"/>
      <c r="F92" s="28"/>
      <c r="G92" s="49" t="s">
        <v>860</v>
      </c>
      <c r="H92" s="49" t="s">
        <v>1229</v>
      </c>
      <c r="I92" s="15"/>
      <c r="J92" s="28"/>
      <c r="K92" s="49" t="s">
        <v>666</v>
      </c>
      <c r="L92" s="15"/>
      <c r="M92" s="49" t="s">
        <v>269</v>
      </c>
      <c r="N92" s="50" t="s">
        <v>561</v>
      </c>
      <c r="O92" s="42"/>
      <c r="P92" s="43"/>
      <c r="Q92" s="15"/>
      <c r="R92" s="15"/>
      <c r="S92" s="15"/>
      <c r="T92" s="44"/>
      <c r="U92" s="15"/>
      <c r="V92" s="15"/>
      <c r="W92" s="15"/>
      <c r="X92" s="15"/>
    </row>
    <row r="93" spans="1:25" ht="60" x14ac:dyDescent="0.25">
      <c r="A93" s="27" t="s">
        <v>24</v>
      </c>
      <c r="B93" s="28" t="s">
        <v>80</v>
      </c>
      <c r="C93" s="28"/>
      <c r="D93" s="49" t="s">
        <v>1103</v>
      </c>
      <c r="E93" s="28" t="s">
        <v>75</v>
      </c>
      <c r="F93" s="28"/>
      <c r="G93" s="49" t="s">
        <v>861</v>
      </c>
      <c r="H93" s="49" t="s">
        <v>1233</v>
      </c>
      <c r="I93" s="15"/>
      <c r="J93" s="28"/>
      <c r="K93" s="49" t="s">
        <v>671</v>
      </c>
      <c r="L93" s="15"/>
      <c r="M93" s="49" t="s">
        <v>270</v>
      </c>
      <c r="N93" s="50" t="s">
        <v>562</v>
      </c>
      <c r="O93" s="42"/>
      <c r="P93" s="43"/>
      <c r="Q93" s="15"/>
      <c r="R93" s="15"/>
      <c r="S93" s="15"/>
      <c r="T93" s="44"/>
      <c r="U93" s="15"/>
      <c r="V93" s="15"/>
      <c r="W93" s="15"/>
      <c r="X93" s="15"/>
    </row>
    <row r="94" spans="1:25" ht="60" x14ac:dyDescent="0.25">
      <c r="A94" s="27" t="s">
        <v>24</v>
      </c>
      <c r="B94" s="28" t="s">
        <v>80</v>
      </c>
      <c r="C94" s="28"/>
      <c r="D94" s="49" t="s">
        <v>1103</v>
      </c>
      <c r="E94" s="28" t="s">
        <v>75</v>
      </c>
      <c r="F94" s="28"/>
      <c r="G94" s="49" t="s">
        <v>861</v>
      </c>
      <c r="H94" s="49" t="s">
        <v>1233</v>
      </c>
      <c r="J94" s="28"/>
      <c r="K94" s="49" t="s">
        <v>671</v>
      </c>
      <c r="M94" s="49" t="s">
        <v>271</v>
      </c>
      <c r="N94" s="50" t="s">
        <v>563</v>
      </c>
    </row>
    <row r="95" spans="1:25" ht="120" x14ac:dyDescent="0.25">
      <c r="A95" s="27" t="s">
        <v>24</v>
      </c>
      <c r="B95" s="28" t="s">
        <v>80</v>
      </c>
      <c r="C95" s="28"/>
      <c r="D95" s="49" t="s">
        <v>1119</v>
      </c>
      <c r="E95" s="28" t="s">
        <v>75</v>
      </c>
      <c r="F95" s="28"/>
      <c r="G95" s="49" t="s">
        <v>862</v>
      </c>
      <c r="H95" s="49" t="s">
        <v>1206</v>
      </c>
      <c r="J95" s="28"/>
      <c r="K95" s="49" t="s">
        <v>670</v>
      </c>
      <c r="M95" s="49" t="s">
        <v>272</v>
      </c>
      <c r="N95" s="50" t="s">
        <v>564</v>
      </c>
    </row>
    <row r="96" spans="1:25" s="45" customFormat="1" ht="75" x14ac:dyDescent="0.25">
      <c r="A96" s="27" t="s">
        <v>24</v>
      </c>
      <c r="B96" s="28" t="s">
        <v>80</v>
      </c>
      <c r="C96" s="28"/>
      <c r="D96" s="49" t="s">
        <v>1120</v>
      </c>
      <c r="E96" s="28" t="s">
        <v>75</v>
      </c>
      <c r="F96" s="28"/>
      <c r="G96" s="49" t="s">
        <v>863</v>
      </c>
      <c r="H96" s="49" t="s">
        <v>1237</v>
      </c>
      <c r="I96" s="34"/>
      <c r="J96" s="28"/>
      <c r="K96" s="49" t="s">
        <v>666</v>
      </c>
      <c r="L96" s="34"/>
      <c r="M96" s="49" t="s">
        <v>273</v>
      </c>
      <c r="N96" s="50" t="s">
        <v>565</v>
      </c>
      <c r="P96" s="46"/>
      <c r="Q96" s="34"/>
      <c r="R96" s="34"/>
      <c r="S96" s="34"/>
      <c r="T96" s="47"/>
      <c r="U96" s="34"/>
      <c r="V96" s="34"/>
      <c r="W96" s="34"/>
      <c r="X96" s="34"/>
      <c r="Y96" s="34"/>
    </row>
    <row r="97" spans="1:25" s="45" customFormat="1" ht="45" x14ac:dyDescent="0.25">
      <c r="A97" s="27" t="s">
        <v>24</v>
      </c>
      <c r="B97" s="28" t="s">
        <v>80</v>
      </c>
      <c r="C97" s="28"/>
      <c r="D97" s="49" t="s">
        <v>990</v>
      </c>
      <c r="E97" s="28" t="s">
        <v>41</v>
      </c>
      <c r="F97" s="28"/>
      <c r="G97" s="49" t="s">
        <v>864</v>
      </c>
      <c r="H97" s="49" t="s">
        <v>1206</v>
      </c>
      <c r="I97" s="34"/>
      <c r="J97" s="28"/>
      <c r="K97" s="49" t="s">
        <v>670</v>
      </c>
      <c r="L97" s="34"/>
      <c r="M97" s="49" t="s">
        <v>274</v>
      </c>
      <c r="N97" s="50" t="s">
        <v>566</v>
      </c>
      <c r="P97" s="46"/>
      <c r="Q97" s="34"/>
      <c r="R97" s="34"/>
      <c r="S97" s="34"/>
      <c r="T97" s="47"/>
      <c r="U97" s="34"/>
      <c r="V97" s="34"/>
      <c r="W97" s="34"/>
      <c r="X97" s="34"/>
      <c r="Y97" s="34"/>
    </row>
    <row r="98" spans="1:25" s="45" customFormat="1" ht="45" x14ac:dyDescent="0.25">
      <c r="A98" s="27" t="s">
        <v>24</v>
      </c>
      <c r="B98" s="28" t="s">
        <v>80</v>
      </c>
      <c r="C98" s="28"/>
      <c r="D98" s="49" t="s">
        <v>1121</v>
      </c>
      <c r="E98" s="34"/>
      <c r="F98" s="28"/>
      <c r="G98" s="49" t="s">
        <v>865</v>
      </c>
      <c r="H98" s="49" t="s">
        <v>1247</v>
      </c>
      <c r="I98" s="34"/>
      <c r="J98" s="28"/>
      <c r="K98" s="49" t="s">
        <v>671</v>
      </c>
      <c r="L98" s="34"/>
      <c r="M98" s="49" t="s">
        <v>275</v>
      </c>
      <c r="N98" s="50" t="s">
        <v>567</v>
      </c>
      <c r="P98" s="46"/>
      <c r="Q98" s="34"/>
      <c r="R98" s="34"/>
      <c r="S98" s="34"/>
      <c r="T98" s="47"/>
      <c r="U98" s="34"/>
      <c r="V98" s="34"/>
      <c r="W98" s="34"/>
      <c r="X98" s="34"/>
      <c r="Y98" s="34"/>
    </row>
    <row r="1046457" spans="22:23" x14ac:dyDescent="0.25">
      <c r="V1046457" s="34" t="s">
        <v>27</v>
      </c>
      <c r="W1046457" s="34" t="s">
        <v>25</v>
      </c>
    </row>
  </sheetData>
  <autoFilter ref="A1:Y98">
    <sortState ref="A2:Y121">
      <sortCondition ref="N1:N121"/>
    </sortState>
  </autoFilter>
  <dataValidations count="5">
    <dataValidation type="list" allowBlank="1" showInputMessage="1" showErrorMessage="1" sqref="E27 E79:E88 E2:E20 E71:E73 E31:E33 E35:E37 E43 E45 E48:E49 E51:E52 E55 E61:E62 E64:E67 E75:E77 E91 E93:E97 E29">
      <formula1>#REF!</formula1>
    </dataValidation>
    <dataValidation type="list" allowBlank="1" showInputMessage="1" showErrorMessage="1" sqref="R2:R20">
      <formula1>#REF!</formula1>
    </dataValidation>
    <dataValidation type="list" allowBlank="1" showInputMessage="1" showErrorMessage="1" sqref="C2:C98">
      <formula1>#REF!</formula1>
    </dataValidation>
    <dataValidation type="list" allowBlank="1" showInputMessage="1" showErrorMessage="1" sqref="F2:F98">
      <formula1>#REF!</formula1>
    </dataValidation>
    <dataValidation type="list" showInputMessage="1" showErrorMessage="1" sqref="J2:J98">
      <formula1>#REF!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7"/>
  <sheetViews>
    <sheetView topLeftCell="A45" workbookViewId="0">
      <selection activeCell="A142" sqref="A142"/>
    </sheetView>
  </sheetViews>
  <sheetFormatPr baseColWidth="10" defaultRowHeight="15" x14ac:dyDescent="0.25"/>
  <cols>
    <col min="1" max="1" width="39.85546875" style="1" customWidth="1"/>
    <col min="2" max="2" width="26.5703125" style="1" customWidth="1"/>
    <col min="3" max="16384" width="11.42578125" style="1"/>
  </cols>
  <sheetData>
    <row r="2" spans="1:3" ht="15.75" thickBot="1" x14ac:dyDescent="0.3"/>
    <row r="3" spans="1:3" x14ac:dyDescent="0.25">
      <c r="A3" s="117" t="s">
        <v>28</v>
      </c>
      <c r="B3" s="7" t="s">
        <v>29</v>
      </c>
      <c r="C3" s="7" t="s">
        <v>30</v>
      </c>
    </row>
    <row r="4" spans="1:3" x14ac:dyDescent="0.25">
      <c r="A4" s="2" t="s">
        <v>81</v>
      </c>
      <c r="B4" s="4">
        <v>2</v>
      </c>
      <c r="C4" s="10">
        <f>2/137</f>
        <v>1.4598540145985401E-2</v>
      </c>
    </row>
    <row r="5" spans="1:3" ht="30" x14ac:dyDescent="0.25">
      <c r="A5" s="2" t="s">
        <v>72</v>
      </c>
      <c r="B5" s="4">
        <v>12</v>
      </c>
      <c r="C5" s="10">
        <f>12/137</f>
        <v>8.7591240875912413E-2</v>
      </c>
    </row>
    <row r="6" spans="1:3" ht="30" x14ac:dyDescent="0.25">
      <c r="A6" s="2" t="s">
        <v>71</v>
      </c>
      <c r="B6" s="4">
        <v>123</v>
      </c>
      <c r="C6" s="10">
        <f>123/137</f>
        <v>0.8978102189781022</v>
      </c>
    </row>
    <row r="7" spans="1:3" ht="15.75" thickBot="1" x14ac:dyDescent="0.3">
      <c r="A7" s="118" t="s">
        <v>31</v>
      </c>
      <c r="B7" s="119">
        <v>137</v>
      </c>
      <c r="C7" s="9">
        <f>SUM(C4:C6)</f>
        <v>1</v>
      </c>
    </row>
    <row r="8" spans="1:3" s="126" customFormat="1" x14ac:dyDescent="0.25">
      <c r="A8" s="123"/>
      <c r="B8" s="124"/>
      <c r="C8" s="125"/>
    </row>
    <row r="9" spans="1:3" s="126" customFormat="1" x14ac:dyDescent="0.25">
      <c r="A9" s="123"/>
      <c r="B9" s="124"/>
      <c r="C9" s="125"/>
    </row>
    <row r="10" spans="1:3" s="126" customFormat="1" x14ac:dyDescent="0.25">
      <c r="A10" s="123"/>
      <c r="B10" s="124"/>
      <c r="C10" s="125"/>
    </row>
    <row r="11" spans="1:3" s="126" customFormat="1" x14ac:dyDescent="0.25">
      <c r="A11" s="123"/>
      <c r="B11" s="124"/>
      <c r="C11" s="125"/>
    </row>
    <row r="12" spans="1:3" s="126" customFormat="1" x14ac:dyDescent="0.25">
      <c r="A12" s="123"/>
      <c r="B12" s="124"/>
      <c r="C12" s="125"/>
    </row>
    <row r="13" spans="1:3" s="126" customFormat="1" x14ac:dyDescent="0.25">
      <c r="A13" s="123"/>
      <c r="B13" s="124"/>
      <c r="C13" s="125"/>
    </row>
    <row r="14" spans="1:3" x14ac:dyDescent="0.25">
      <c r="A14" s="115"/>
      <c r="B14" s="116"/>
    </row>
    <row r="15" spans="1:3" x14ac:dyDescent="0.25">
      <c r="A15" s="115"/>
      <c r="B15" s="116"/>
    </row>
    <row r="16" spans="1:3" x14ac:dyDescent="0.25">
      <c r="A16" s="115"/>
      <c r="B16" s="116"/>
    </row>
    <row r="17" spans="1:3" ht="15.75" thickBot="1" x14ac:dyDescent="0.3">
      <c r="A17" s="115"/>
      <c r="B17" s="116"/>
    </row>
    <row r="18" spans="1:3" x14ac:dyDescent="0.25">
      <c r="A18" s="117" t="s">
        <v>28</v>
      </c>
      <c r="B18" s="7" t="s">
        <v>32</v>
      </c>
      <c r="C18" s="7" t="s">
        <v>30</v>
      </c>
    </row>
    <row r="19" spans="1:3" x14ac:dyDescent="0.25">
      <c r="A19" s="5" t="s">
        <v>33</v>
      </c>
      <c r="B19" s="3">
        <v>53</v>
      </c>
      <c r="C19" s="8">
        <f>53/137</f>
        <v>0.38686131386861317</v>
      </c>
    </row>
    <row r="20" spans="1:3" x14ac:dyDescent="0.25">
      <c r="A20" s="5" t="s">
        <v>1392</v>
      </c>
      <c r="B20" s="3">
        <v>81</v>
      </c>
      <c r="C20" s="8">
        <f>81/137</f>
        <v>0.59124087591240881</v>
      </c>
    </row>
    <row r="21" spans="1:3" x14ac:dyDescent="0.25">
      <c r="A21" s="5" t="s">
        <v>34</v>
      </c>
      <c r="B21" s="3">
        <v>3</v>
      </c>
      <c r="C21" s="8">
        <f>3/137</f>
        <v>2.1897810218978103E-2</v>
      </c>
    </row>
    <row r="22" spans="1:3" ht="15.75" thickBot="1" x14ac:dyDescent="0.3">
      <c r="A22" s="118" t="s">
        <v>31</v>
      </c>
      <c r="B22" s="119">
        <f>SUM(B19:B21)</f>
        <v>137</v>
      </c>
      <c r="C22" s="9">
        <f>SUM(C19:C21)</f>
        <v>1.0000000000000002</v>
      </c>
    </row>
    <row r="32" spans="1:3" ht="15.75" thickBot="1" x14ac:dyDescent="0.3"/>
    <row r="33" spans="1:3" x14ac:dyDescent="0.25">
      <c r="A33" s="6" t="s">
        <v>35</v>
      </c>
      <c r="B33" s="132" t="s">
        <v>36</v>
      </c>
    </row>
    <row r="34" spans="1:3" x14ac:dyDescent="0.25">
      <c r="A34" s="131" t="s">
        <v>1398</v>
      </c>
      <c r="B34" s="4">
        <v>112</v>
      </c>
    </row>
    <row r="35" spans="1:3" x14ac:dyDescent="0.25">
      <c r="A35" s="131" t="s">
        <v>1399</v>
      </c>
      <c r="B35" s="4">
        <v>133</v>
      </c>
    </row>
    <row r="36" spans="1:3" x14ac:dyDescent="0.25">
      <c r="A36" s="131" t="s">
        <v>1400</v>
      </c>
      <c r="B36" s="4">
        <v>137</v>
      </c>
    </row>
    <row r="37" spans="1:3" ht="15.75" thickBot="1" x14ac:dyDescent="0.3">
      <c r="A37" s="133" t="s">
        <v>37</v>
      </c>
      <c r="B37" s="119">
        <f>SUM(B34:B36)</f>
        <v>382</v>
      </c>
    </row>
    <row r="44" spans="1:3" ht="15.75" thickBot="1" x14ac:dyDescent="0.3"/>
    <row r="45" spans="1:3" x14ac:dyDescent="0.25">
      <c r="A45" s="117" t="s">
        <v>28</v>
      </c>
      <c r="B45" s="7" t="s">
        <v>38</v>
      </c>
      <c r="C45" s="128" t="s">
        <v>30</v>
      </c>
    </row>
    <row r="46" spans="1:3" x14ac:dyDescent="0.25">
      <c r="A46" s="2" t="s">
        <v>1395</v>
      </c>
      <c r="B46" s="129">
        <v>3</v>
      </c>
      <c r="C46" s="10">
        <f>3/137</f>
        <v>2.1897810218978103E-2</v>
      </c>
    </row>
    <row r="47" spans="1:3" x14ac:dyDescent="0.25">
      <c r="A47" s="2" t="s">
        <v>1396</v>
      </c>
      <c r="B47" s="129">
        <v>2</v>
      </c>
      <c r="C47" s="10">
        <f>2/137</f>
        <v>1.4598540145985401E-2</v>
      </c>
    </row>
    <row r="48" spans="1:3" ht="30" x14ac:dyDescent="0.25">
      <c r="A48" s="130" t="s">
        <v>1397</v>
      </c>
      <c r="B48" s="129">
        <v>30</v>
      </c>
      <c r="C48" s="10">
        <f>30/137</f>
        <v>0.21897810218978103</v>
      </c>
    </row>
    <row r="49" spans="1:3" x14ac:dyDescent="0.25">
      <c r="A49" s="2" t="s">
        <v>670</v>
      </c>
      <c r="B49" s="129">
        <v>77</v>
      </c>
      <c r="C49" s="10">
        <f>77/137</f>
        <v>0.56204379562043794</v>
      </c>
    </row>
    <row r="50" spans="1:3" x14ac:dyDescent="0.25">
      <c r="A50" s="2" t="s">
        <v>1354</v>
      </c>
      <c r="B50" s="129">
        <v>17</v>
      </c>
      <c r="C50" s="10">
        <f>17/137</f>
        <v>0.12408759124087591</v>
      </c>
    </row>
    <row r="51" spans="1:3" x14ac:dyDescent="0.25">
      <c r="A51" s="2" t="s">
        <v>675</v>
      </c>
      <c r="B51" s="129">
        <v>8</v>
      </c>
      <c r="C51" s="10">
        <f>8/137</f>
        <v>5.8394160583941604E-2</v>
      </c>
    </row>
    <row r="52" spans="1:3" ht="15.75" thickBot="1" x14ac:dyDescent="0.3">
      <c r="A52" s="118" t="s">
        <v>31</v>
      </c>
      <c r="B52" s="119">
        <v>137</v>
      </c>
      <c r="C52" s="9">
        <f>SUM(C46:C51)</f>
        <v>1</v>
      </c>
    </row>
    <row r="59" spans="1:3" ht="15.75" thickBot="1" x14ac:dyDescent="0.3"/>
    <row r="60" spans="1:3" ht="30" x14ac:dyDescent="0.25">
      <c r="A60" s="117" t="s">
        <v>28</v>
      </c>
      <c r="B60" s="7" t="s">
        <v>39</v>
      </c>
      <c r="C60" s="134" t="s">
        <v>30</v>
      </c>
    </row>
    <row r="61" spans="1:3" x14ac:dyDescent="0.25">
      <c r="A61" s="115" t="s">
        <v>26</v>
      </c>
      <c r="B61" s="127">
        <v>137</v>
      </c>
      <c r="C61" s="8">
        <f>137/137</f>
        <v>1</v>
      </c>
    </row>
    <row r="62" spans="1:3" ht="15.75" thickBot="1" x14ac:dyDescent="0.3">
      <c r="A62" s="118" t="s">
        <v>31</v>
      </c>
      <c r="B62" s="119">
        <v>137</v>
      </c>
      <c r="C62" s="9">
        <f>SUM(C58:C61)</f>
        <v>1</v>
      </c>
    </row>
    <row r="63" spans="1:3" s="126" customFormat="1" x14ac:dyDescent="0.25">
      <c r="A63" s="123"/>
      <c r="B63" s="124"/>
      <c r="C63" s="125"/>
    </row>
    <row r="64" spans="1:3" s="126" customFormat="1" x14ac:dyDescent="0.25">
      <c r="A64" s="123"/>
      <c r="B64" s="124"/>
      <c r="C64" s="125"/>
    </row>
    <row r="65" spans="1:3" s="126" customFormat="1" x14ac:dyDescent="0.25">
      <c r="A65" s="123"/>
      <c r="B65" s="124"/>
      <c r="C65" s="125"/>
    </row>
    <row r="66" spans="1:3" s="126" customFormat="1" x14ac:dyDescent="0.25">
      <c r="A66" s="123"/>
      <c r="B66" s="124"/>
      <c r="C66" s="125"/>
    </row>
    <row r="67" spans="1:3" s="126" customFormat="1" x14ac:dyDescent="0.25">
      <c r="A67" s="123"/>
      <c r="B67" s="124"/>
      <c r="C67" s="125"/>
    </row>
    <row r="68" spans="1:3" s="126" customFormat="1" x14ac:dyDescent="0.25">
      <c r="A68" s="123"/>
      <c r="B68" s="124"/>
      <c r="C68" s="125"/>
    </row>
    <row r="69" spans="1:3" s="126" customFormat="1" x14ac:dyDescent="0.25">
      <c r="A69" s="123"/>
      <c r="B69" s="124"/>
      <c r="C69" s="125"/>
    </row>
    <row r="71" spans="1:3" ht="15.75" thickBot="1" x14ac:dyDescent="0.3"/>
    <row r="72" spans="1:3" ht="30" x14ac:dyDescent="0.25">
      <c r="A72" s="117" t="s">
        <v>28</v>
      </c>
      <c r="B72" s="7" t="s">
        <v>40</v>
      </c>
      <c r="C72" s="122" t="s">
        <v>30</v>
      </c>
    </row>
    <row r="73" spans="1:3" x14ac:dyDescent="0.25">
      <c r="A73" s="2" t="s">
        <v>1388</v>
      </c>
      <c r="B73" s="129">
        <v>2</v>
      </c>
      <c r="C73" s="10">
        <f>2/137</f>
        <v>1.4598540145985401E-2</v>
      </c>
    </row>
    <row r="74" spans="1:3" x14ac:dyDescent="0.25">
      <c r="A74" s="2" t="s">
        <v>75</v>
      </c>
      <c r="B74" s="129">
        <v>65</v>
      </c>
      <c r="C74" s="10">
        <f>65/137</f>
        <v>0.47445255474452552</v>
      </c>
    </row>
    <row r="75" spans="1:3" x14ac:dyDescent="0.25">
      <c r="A75" s="2" t="s">
        <v>76</v>
      </c>
      <c r="B75" s="129">
        <v>12</v>
      </c>
      <c r="C75" s="10">
        <f>12/137</f>
        <v>8.7591240875912413E-2</v>
      </c>
    </row>
    <row r="76" spans="1:3" x14ac:dyDescent="0.25">
      <c r="A76" s="2" t="s">
        <v>1261</v>
      </c>
      <c r="B76" s="129">
        <v>31</v>
      </c>
      <c r="C76" s="10">
        <f>31/137</f>
        <v>0.22627737226277372</v>
      </c>
    </row>
    <row r="77" spans="1:3" x14ac:dyDescent="0.25">
      <c r="A77" s="2" t="s">
        <v>74</v>
      </c>
      <c r="B77" s="129">
        <v>5</v>
      </c>
      <c r="C77" s="10">
        <f>5/137</f>
        <v>3.6496350364963501E-2</v>
      </c>
    </row>
    <row r="78" spans="1:3" x14ac:dyDescent="0.25">
      <c r="A78" s="2" t="s">
        <v>42</v>
      </c>
      <c r="B78" s="129">
        <v>22</v>
      </c>
      <c r="C78" s="10">
        <f>22/137</f>
        <v>0.16058394160583941</v>
      </c>
    </row>
    <row r="79" spans="1:3" ht="15.75" thickBot="1" x14ac:dyDescent="0.3">
      <c r="A79" s="118" t="s">
        <v>31</v>
      </c>
      <c r="B79" s="119">
        <v>137</v>
      </c>
      <c r="C79" s="9">
        <f>SUM(C73:C78)</f>
        <v>0.99999999999999989</v>
      </c>
    </row>
    <row r="80" spans="1:3" s="126" customFormat="1" x14ac:dyDescent="0.25">
      <c r="A80" s="123"/>
      <c r="B80" s="124"/>
      <c r="C80" s="125"/>
    </row>
    <row r="81" spans="1:3" s="126" customFormat="1" x14ac:dyDescent="0.25">
      <c r="A81" s="123"/>
      <c r="B81" s="124"/>
      <c r="C81" s="125"/>
    </row>
    <row r="82" spans="1:3" s="126" customFormat="1" x14ac:dyDescent="0.25">
      <c r="A82" s="123"/>
      <c r="B82" s="124"/>
      <c r="C82" s="125"/>
    </row>
    <row r="83" spans="1:3" s="126" customFormat="1" x14ac:dyDescent="0.25">
      <c r="A83" s="123"/>
      <c r="B83" s="124"/>
      <c r="C83" s="125"/>
    </row>
    <row r="84" spans="1:3" s="126" customFormat="1" x14ac:dyDescent="0.25">
      <c r="A84" s="123"/>
      <c r="B84" s="124"/>
      <c r="C84" s="125"/>
    </row>
    <row r="85" spans="1:3" s="126" customFormat="1" x14ac:dyDescent="0.25">
      <c r="A85" s="123"/>
      <c r="B85" s="124"/>
      <c r="C85" s="125"/>
    </row>
    <row r="86" spans="1:3" s="126" customFormat="1" x14ac:dyDescent="0.25">
      <c r="A86" s="123"/>
      <c r="B86" s="124"/>
      <c r="C86" s="125"/>
    </row>
    <row r="87" spans="1:3" s="126" customFormat="1" x14ac:dyDescent="0.25">
      <c r="A87" s="123"/>
      <c r="B87" s="124"/>
      <c r="C87" s="125"/>
    </row>
    <row r="89" spans="1:3" ht="15.75" thickBot="1" x14ac:dyDescent="0.3"/>
    <row r="90" spans="1:3" x14ac:dyDescent="0.25">
      <c r="A90" s="117" t="s">
        <v>28</v>
      </c>
      <c r="B90" s="7" t="s">
        <v>43</v>
      </c>
      <c r="C90" s="122" t="s">
        <v>30</v>
      </c>
    </row>
    <row r="91" spans="1:3" x14ac:dyDescent="0.25">
      <c r="A91" s="2" t="s">
        <v>44</v>
      </c>
      <c r="B91" s="129">
        <v>19</v>
      </c>
      <c r="C91" s="8">
        <f>19/137</f>
        <v>0.13868613138686131</v>
      </c>
    </row>
    <row r="92" spans="1:3" x14ac:dyDescent="0.25">
      <c r="A92" s="2" t="s">
        <v>1253</v>
      </c>
      <c r="B92" s="129">
        <v>7</v>
      </c>
      <c r="C92" s="8">
        <f>7/137</f>
        <v>5.1094890510948905E-2</v>
      </c>
    </row>
    <row r="93" spans="1:3" x14ac:dyDescent="0.25">
      <c r="A93" s="2" t="s">
        <v>45</v>
      </c>
      <c r="B93" s="129">
        <v>12</v>
      </c>
      <c r="C93" s="8">
        <f>12/137</f>
        <v>8.7591240875912413E-2</v>
      </c>
    </row>
    <row r="94" spans="1:3" x14ac:dyDescent="0.25">
      <c r="A94" s="2" t="s">
        <v>46</v>
      </c>
      <c r="B94" s="129">
        <v>5</v>
      </c>
      <c r="C94" s="8">
        <f>5/137</f>
        <v>3.6496350364963501E-2</v>
      </c>
    </row>
    <row r="95" spans="1:3" x14ac:dyDescent="0.25">
      <c r="A95" s="2" t="s">
        <v>47</v>
      </c>
      <c r="B95" s="129">
        <v>1</v>
      </c>
      <c r="C95" s="8">
        <f>1/137</f>
        <v>7.2992700729927005E-3</v>
      </c>
    </row>
    <row r="96" spans="1:3" x14ac:dyDescent="0.25">
      <c r="A96" s="2" t="s">
        <v>48</v>
      </c>
      <c r="B96" s="129">
        <v>2</v>
      </c>
      <c r="C96" s="8">
        <f>2/137</f>
        <v>1.4598540145985401E-2</v>
      </c>
    </row>
    <row r="97" spans="1:3" x14ac:dyDescent="0.25">
      <c r="A97" s="2" t="s">
        <v>49</v>
      </c>
      <c r="B97" s="129">
        <v>4</v>
      </c>
      <c r="C97" s="8">
        <f>4/137</f>
        <v>2.9197080291970802E-2</v>
      </c>
    </row>
    <row r="98" spans="1:3" x14ac:dyDescent="0.25">
      <c r="A98" s="2" t="s">
        <v>50</v>
      </c>
      <c r="B98" s="129">
        <v>1</v>
      </c>
      <c r="C98" s="8">
        <f>1/137</f>
        <v>7.2992700729927005E-3</v>
      </c>
    </row>
    <row r="99" spans="1:3" x14ac:dyDescent="0.25">
      <c r="A99" s="2" t="s">
        <v>51</v>
      </c>
      <c r="B99" s="129">
        <v>34</v>
      </c>
      <c r="C99" s="8">
        <f>34/137</f>
        <v>0.24817518248175183</v>
      </c>
    </row>
    <row r="100" spans="1:3" x14ac:dyDescent="0.25">
      <c r="A100" s="2" t="s">
        <v>52</v>
      </c>
      <c r="B100" s="129">
        <v>1</v>
      </c>
      <c r="C100" s="8">
        <f>1/137</f>
        <v>7.2992700729927005E-3</v>
      </c>
    </row>
    <row r="101" spans="1:3" x14ac:dyDescent="0.25">
      <c r="A101" s="2" t="s">
        <v>53</v>
      </c>
      <c r="B101" s="129">
        <v>4</v>
      </c>
      <c r="C101" s="8">
        <f>4/137</f>
        <v>2.9197080291970802E-2</v>
      </c>
    </row>
    <row r="102" spans="1:3" x14ac:dyDescent="0.25">
      <c r="A102" s="2" t="s">
        <v>1256</v>
      </c>
      <c r="B102" s="129">
        <v>1</v>
      </c>
      <c r="C102" s="8">
        <f>1/137</f>
        <v>7.2992700729927005E-3</v>
      </c>
    </row>
    <row r="103" spans="1:3" x14ac:dyDescent="0.25">
      <c r="A103" s="2" t="s">
        <v>54</v>
      </c>
      <c r="B103" s="129">
        <v>12</v>
      </c>
      <c r="C103" s="8">
        <f>12/137</f>
        <v>8.7591240875912413E-2</v>
      </c>
    </row>
    <row r="104" spans="1:3" x14ac:dyDescent="0.25">
      <c r="A104" s="2" t="s">
        <v>55</v>
      </c>
      <c r="B104" s="129">
        <v>3</v>
      </c>
      <c r="C104" s="8">
        <f>3/137</f>
        <v>2.1897810218978103E-2</v>
      </c>
    </row>
    <row r="105" spans="1:3" x14ac:dyDescent="0.25">
      <c r="A105" s="2" t="s">
        <v>56</v>
      </c>
      <c r="B105" s="129">
        <v>2</v>
      </c>
      <c r="C105" s="8">
        <f>2/137</f>
        <v>1.4598540145985401E-2</v>
      </c>
    </row>
    <row r="106" spans="1:3" x14ac:dyDescent="0.25">
      <c r="A106" s="2" t="s">
        <v>1389</v>
      </c>
      <c r="B106" s="129">
        <v>4</v>
      </c>
      <c r="C106" s="8">
        <f>4/137</f>
        <v>2.9197080291970802E-2</v>
      </c>
    </row>
    <row r="107" spans="1:3" x14ac:dyDescent="0.25">
      <c r="A107" s="2" t="s">
        <v>57</v>
      </c>
      <c r="B107" s="129">
        <v>2</v>
      </c>
      <c r="C107" s="8">
        <f>2/137</f>
        <v>1.4598540145985401E-2</v>
      </c>
    </row>
    <row r="108" spans="1:3" x14ac:dyDescent="0.25">
      <c r="A108" s="2" t="s">
        <v>58</v>
      </c>
      <c r="B108" s="129">
        <v>2</v>
      </c>
      <c r="C108" s="8">
        <f>2/137</f>
        <v>1.4598540145985401E-2</v>
      </c>
    </row>
    <row r="109" spans="1:3" x14ac:dyDescent="0.25">
      <c r="A109" s="2" t="s">
        <v>1254</v>
      </c>
      <c r="B109" s="129">
        <v>2</v>
      </c>
      <c r="C109" s="8">
        <f>2/137</f>
        <v>1.4598540145985401E-2</v>
      </c>
    </row>
    <row r="110" spans="1:3" x14ac:dyDescent="0.25">
      <c r="A110" s="2" t="s">
        <v>1257</v>
      </c>
      <c r="B110" s="129">
        <v>2</v>
      </c>
      <c r="C110" s="8">
        <f>2/137</f>
        <v>1.4598540145985401E-2</v>
      </c>
    </row>
    <row r="111" spans="1:3" x14ac:dyDescent="0.25">
      <c r="A111" s="2" t="s">
        <v>59</v>
      </c>
      <c r="B111" s="129">
        <v>7</v>
      </c>
      <c r="C111" s="8">
        <f>7/137</f>
        <v>5.1094890510948905E-2</v>
      </c>
    </row>
    <row r="112" spans="1:3" x14ac:dyDescent="0.25">
      <c r="A112" s="2" t="s">
        <v>60</v>
      </c>
      <c r="B112" s="129">
        <v>5</v>
      </c>
      <c r="C112" s="8">
        <f>5/137</f>
        <v>3.6496350364963501E-2</v>
      </c>
    </row>
    <row r="113" spans="1:6" x14ac:dyDescent="0.25">
      <c r="A113" s="2" t="s">
        <v>61</v>
      </c>
      <c r="B113" s="129">
        <v>4</v>
      </c>
      <c r="C113" s="8">
        <f>4/137</f>
        <v>2.9197080291970802E-2</v>
      </c>
    </row>
    <row r="114" spans="1:6" x14ac:dyDescent="0.25">
      <c r="A114" s="2" t="s">
        <v>1255</v>
      </c>
      <c r="B114" s="129">
        <v>1</v>
      </c>
      <c r="C114" s="8">
        <f>1/137</f>
        <v>7.2992700729927005E-3</v>
      </c>
    </row>
    <row r="115" spans="1:6" ht="15.75" thickBot="1" x14ac:dyDescent="0.3">
      <c r="A115" s="136" t="s">
        <v>31</v>
      </c>
      <c r="B115" s="119">
        <v>137</v>
      </c>
      <c r="C115" s="135">
        <f>SUM(C91:C114)</f>
        <v>0.99999999999999978</v>
      </c>
    </row>
    <row r="117" spans="1:6" x14ac:dyDescent="0.25">
      <c r="F117" s="137"/>
    </row>
    <row r="120" spans="1:6" ht="15.75" thickBot="1" x14ac:dyDescent="0.3"/>
    <row r="121" spans="1:6" x14ac:dyDescent="0.25">
      <c r="A121" s="117" t="s">
        <v>28</v>
      </c>
      <c r="B121" s="7" t="s">
        <v>62</v>
      </c>
      <c r="C121" s="122" t="s">
        <v>30</v>
      </c>
    </row>
    <row r="122" spans="1:6" x14ac:dyDescent="0.25">
      <c r="A122" s="2" t="s">
        <v>63</v>
      </c>
      <c r="B122" s="129">
        <v>25</v>
      </c>
      <c r="C122" s="10">
        <f>25/137</f>
        <v>0.18248175182481752</v>
      </c>
    </row>
    <row r="123" spans="1:6" x14ac:dyDescent="0.25">
      <c r="A123" s="2" t="s">
        <v>64</v>
      </c>
      <c r="B123" s="129">
        <v>34</v>
      </c>
      <c r="C123" s="10">
        <f>34/137</f>
        <v>0.24817518248175183</v>
      </c>
    </row>
    <row r="124" spans="1:6" x14ac:dyDescent="0.25">
      <c r="A124" s="2" t="s">
        <v>77</v>
      </c>
      <c r="B124" s="129">
        <v>23</v>
      </c>
      <c r="C124" s="10">
        <f>23/137</f>
        <v>0.16788321167883211</v>
      </c>
    </row>
    <row r="125" spans="1:6" x14ac:dyDescent="0.25">
      <c r="A125" s="2" t="s">
        <v>65</v>
      </c>
      <c r="B125" s="129">
        <v>21</v>
      </c>
      <c r="C125" s="10">
        <f>21/137</f>
        <v>0.15328467153284672</v>
      </c>
    </row>
    <row r="126" spans="1:6" x14ac:dyDescent="0.25">
      <c r="A126" s="2" t="s">
        <v>66</v>
      </c>
      <c r="B126" s="129">
        <v>9</v>
      </c>
      <c r="C126" s="10">
        <f>9/137</f>
        <v>6.569343065693431E-2</v>
      </c>
    </row>
    <row r="127" spans="1:6" x14ac:dyDescent="0.25">
      <c r="A127" s="2" t="s">
        <v>78</v>
      </c>
      <c r="B127" s="129">
        <v>25</v>
      </c>
      <c r="C127" s="10">
        <f>25/137</f>
        <v>0.18248175182481752</v>
      </c>
    </row>
    <row r="128" spans="1:6" ht="15.75" thickBot="1" x14ac:dyDescent="0.3">
      <c r="A128" s="136" t="s">
        <v>31</v>
      </c>
      <c r="B128" s="119">
        <v>137</v>
      </c>
      <c r="C128" s="135">
        <f>SUM(C122:C127)</f>
        <v>1</v>
      </c>
    </row>
    <row r="131" spans="1:3" ht="15.75" thickBot="1" x14ac:dyDescent="0.3"/>
    <row r="132" spans="1:3" ht="30" x14ac:dyDescent="0.25">
      <c r="A132" s="117" t="s">
        <v>28</v>
      </c>
      <c r="B132" s="7" t="s">
        <v>67</v>
      </c>
      <c r="C132" s="122" t="s">
        <v>30</v>
      </c>
    </row>
    <row r="133" spans="1:3" x14ac:dyDescent="0.25">
      <c r="A133" s="2" t="s">
        <v>1395</v>
      </c>
      <c r="B133" s="3">
        <v>0</v>
      </c>
      <c r="C133" s="8">
        <f>0/28</f>
        <v>0</v>
      </c>
    </row>
    <row r="134" spans="1:3" x14ac:dyDescent="0.25">
      <c r="A134" s="2" t="s">
        <v>1396</v>
      </c>
      <c r="B134" s="3">
        <v>0</v>
      </c>
      <c r="C134" s="8">
        <f>0/28</f>
        <v>0</v>
      </c>
    </row>
    <row r="135" spans="1:3" ht="30" x14ac:dyDescent="0.25">
      <c r="A135" s="130" t="s">
        <v>1397</v>
      </c>
      <c r="B135" s="4">
        <v>8</v>
      </c>
      <c r="C135" s="8">
        <f>8/28</f>
        <v>0.2857142857142857</v>
      </c>
    </row>
    <row r="136" spans="1:3" x14ac:dyDescent="0.25">
      <c r="A136" s="2" t="s">
        <v>670</v>
      </c>
      <c r="B136" s="3">
        <v>7</v>
      </c>
      <c r="C136" s="8">
        <f>7/28</f>
        <v>0.25</v>
      </c>
    </row>
    <row r="137" spans="1:3" x14ac:dyDescent="0.25">
      <c r="A137" s="2" t="s">
        <v>1354</v>
      </c>
      <c r="B137" s="3">
        <v>9</v>
      </c>
      <c r="C137" s="8">
        <f>9/28</f>
        <v>0.32142857142857145</v>
      </c>
    </row>
    <row r="138" spans="1:3" x14ac:dyDescent="0.25">
      <c r="A138" s="2" t="s">
        <v>675</v>
      </c>
      <c r="B138" s="3">
        <v>4</v>
      </c>
      <c r="C138" s="8">
        <f>4/28</f>
        <v>0.14285714285714285</v>
      </c>
    </row>
    <row r="139" spans="1:3" ht="15.75" thickBot="1" x14ac:dyDescent="0.3">
      <c r="A139" s="118" t="s">
        <v>31</v>
      </c>
      <c r="B139" s="119">
        <f>SUM(B133:B138)</f>
        <v>28</v>
      </c>
      <c r="C139" s="138">
        <f>SUM(C133:C138)</f>
        <v>1</v>
      </c>
    </row>
    <row r="142" spans="1:3" x14ac:dyDescent="0.25">
      <c r="A142" s="13" t="s">
        <v>28</v>
      </c>
      <c r="B142" s="13" t="s">
        <v>68</v>
      </c>
      <c r="C142" s="13" t="s">
        <v>30</v>
      </c>
    </row>
    <row r="143" spans="1:3" x14ac:dyDescent="0.25">
      <c r="A143" s="11" t="s">
        <v>69</v>
      </c>
      <c r="B143" s="12">
        <v>121</v>
      </c>
      <c r="C143" s="14">
        <f>(B143*100)/B147</f>
        <v>88.321167883211672</v>
      </c>
    </row>
    <row r="144" spans="1:3" x14ac:dyDescent="0.25">
      <c r="A144" s="11" t="s">
        <v>70</v>
      </c>
      <c r="B144" s="12">
        <v>5</v>
      </c>
      <c r="C144" s="14">
        <f>(B144*100)/B147</f>
        <v>3.6496350364963503</v>
      </c>
    </row>
    <row r="145" spans="1:3" x14ac:dyDescent="0.25">
      <c r="A145" s="11" t="s">
        <v>1393</v>
      </c>
      <c r="B145" s="12">
        <v>6</v>
      </c>
      <c r="C145" s="14">
        <f>(B145*100)/B147</f>
        <v>4.3795620437956204</v>
      </c>
    </row>
    <row r="146" spans="1:3" x14ac:dyDescent="0.25">
      <c r="A146" s="11" t="s">
        <v>1394</v>
      </c>
      <c r="B146" s="12">
        <v>5</v>
      </c>
      <c r="C146" s="14">
        <f>(B146*100)/B147</f>
        <v>3.6496350364963503</v>
      </c>
    </row>
    <row r="147" spans="1:3" x14ac:dyDescent="0.25">
      <c r="A147" s="120" t="s">
        <v>31</v>
      </c>
      <c r="B147" s="13">
        <f>SUM(B143:B146)</f>
        <v>137</v>
      </c>
      <c r="C147" s="121">
        <f>SUM(C143:C146)</f>
        <v>99.999999999999986</v>
      </c>
    </row>
  </sheetData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PQRSD ABRIL</vt:lpstr>
      <vt:lpstr>Base de datos</vt:lpstr>
      <vt:lpstr>ALEJANDRA</vt:lpstr>
      <vt:lpstr>LUISA</vt:lpstr>
      <vt:lpstr>DINAMICAS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Atención  Ciudadano</dc:creator>
  <cp:keywords/>
  <dc:description/>
  <cp:lastModifiedBy>admin</cp:lastModifiedBy>
  <cp:revision/>
  <dcterms:created xsi:type="dcterms:W3CDTF">2021-03-01T19:40:26Z</dcterms:created>
  <dcterms:modified xsi:type="dcterms:W3CDTF">2022-10-03T20:37:01Z</dcterms:modified>
  <cp:category/>
  <cp:contentStatus/>
</cp:coreProperties>
</file>