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28800" windowHeight="11730"/>
  </bookViews>
  <sheets>
    <sheet name="PQRSD FEBRERO" sheetId="16" r:id="rId1"/>
    <sheet name="Dinamicas FEBRERO" sheetId="6" r:id="rId2"/>
  </sheets>
  <definedNames>
    <definedName name="_xlnm._FilterDatabase" localSheetId="0" hidden="1">'PQRSD FEBRERO'!$A$1:$X$149</definedName>
  </definedNames>
  <calcPr calcId="162913"/>
  <pivotCaches>
    <pivotCache cacheId="2" r:id="rId3"/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0" i="6" l="1"/>
  <c r="C129" i="6" s="1"/>
  <c r="C128" i="6"/>
  <c r="C126" i="6" l="1"/>
  <c r="C125" i="6"/>
  <c r="C127" i="6"/>
  <c r="C124" i="6"/>
  <c r="C130" i="6" s="1"/>
  <c r="C20" i="6" l="1"/>
  <c r="C19" i="6"/>
  <c r="C18" i="6"/>
  <c r="C105" i="6"/>
  <c r="C104" i="6"/>
  <c r="C100" i="6"/>
  <c r="C103" i="6"/>
  <c r="C102" i="6"/>
  <c r="C101" i="6"/>
  <c r="C99" i="6"/>
  <c r="C98" i="6"/>
  <c r="C97" i="6"/>
  <c r="C92" i="6"/>
  <c r="C91" i="6"/>
  <c r="C88" i="6"/>
  <c r="C85" i="6"/>
  <c r="C84" i="6"/>
  <c r="C82" i="6"/>
  <c r="C81" i="6"/>
  <c r="C80" i="6"/>
  <c r="C77" i="6"/>
  <c r="C76" i="6"/>
  <c r="C74" i="6"/>
  <c r="C93" i="6"/>
  <c r="C90" i="6"/>
  <c r="C89" i="6"/>
  <c r="C87" i="6"/>
  <c r="C86" i="6"/>
  <c r="C83" i="6"/>
  <c r="C79" i="6"/>
  <c r="C78" i="6"/>
  <c r="C75" i="6"/>
  <c r="C72" i="6"/>
  <c r="C71" i="6"/>
  <c r="C73" i="6"/>
  <c r="C70" i="6"/>
  <c r="C69" i="6"/>
  <c r="C68" i="6"/>
  <c r="C67" i="6"/>
  <c r="C66" i="6"/>
  <c r="C65" i="6"/>
  <c r="C64" i="6"/>
  <c r="C57" i="6"/>
  <c r="C56" i="6"/>
  <c r="C55" i="6"/>
  <c r="C54" i="6"/>
  <c r="C53" i="6"/>
  <c r="C44" i="6"/>
  <c r="C43" i="6"/>
  <c r="C42" i="6"/>
  <c r="C36" i="6"/>
  <c r="C35" i="6"/>
  <c r="C34" i="6"/>
  <c r="C33" i="6"/>
  <c r="C32" i="6"/>
  <c r="C31" i="6"/>
  <c r="C30" i="6"/>
  <c r="C29" i="6"/>
  <c r="C28" i="6"/>
  <c r="C13" i="6"/>
  <c r="C12" i="6"/>
  <c r="C11" i="6"/>
  <c r="C5" i="6"/>
  <c r="C4" i="6"/>
  <c r="C3" i="6"/>
  <c r="C2" i="6"/>
  <c r="C6" i="6" s="1"/>
  <c r="C58" i="6" l="1"/>
  <c r="C14" i="6"/>
  <c r="C37" i="6"/>
  <c r="C106" i="6"/>
  <c r="C94" i="6"/>
  <c r="C45" i="6"/>
  <c r="B21" i="6" l="1"/>
</calcChain>
</file>

<file path=xl/sharedStrings.xml><?xml version="1.0" encoding="utf-8"?>
<sst xmlns="http://schemas.openxmlformats.org/spreadsheetml/2006/main" count="2470" uniqueCount="746">
  <si>
    <t>Asunto</t>
  </si>
  <si>
    <t>20213800059252  </t>
  </si>
  <si>
    <t>2021-02-01 09:27:47 </t>
  </si>
  <si>
    <t>CAC. Respuesta Oficial, EXT_S21-00004537-PQRSD-004528-PQR, código de consulta 03452121002800.  </t>
  </si>
  <si>
    <t>CONSULTA </t>
  </si>
  <si>
    <t>YEISSON STIVEN GRISALES  </t>
  </si>
  <si>
    <t>20213800059262  </t>
  </si>
  <si>
    <t>2021-02-01 09:57:38 </t>
  </si>
  <si>
    <t>CAC. PROYECTO CAMIÓN CISTERNA Y RESCATE VEHICULAR, RESOLUCIÓN,CÉDULA Y ANTECEDENTES DEL CDTE Y DEL LA INSTITUCIÓN, PLAN DE ACCIÓN.  </t>
  </si>
  <si>
    <t>SOLICITUD </t>
  </si>
  <si>
    <t>CUERPO BOMBEROS VOLUNTARIOS CICUCO  </t>
  </si>
  <si>
    <t>Andrés Fernando Muñoz Cabrera </t>
  </si>
  <si>
    <t>CUERPO DE BOMBEROS VOLUNTARIOS DE YARUMAL  </t>
  </si>
  <si>
    <t>20213800059282  </t>
  </si>
  <si>
    <t>2021-02-01 10:46:11 </t>
  </si>
  <si>
    <t>CAC. Solicitud Información.  </t>
  </si>
  <si>
    <t>PETICION DE INTERES PARTICULAR </t>
  </si>
  <si>
    <t>DROGUERIA PLUS VIDA.  </t>
  </si>
  <si>
    <t>FORMULACIÓN Y ACTUALIZACIÓN NORMATIVA Y OPERATIVA </t>
  </si>
  <si>
    <t>20213800059292  </t>
  </si>
  <si>
    <t>2021-02-01 10:49:07 </t>
  </si>
  <si>
    <t>CAC. Petición de Aclaración Frente a la Respuesta GOBOL-21-002358 de la Gobernación de Bolívar  </t>
  </si>
  <si>
    <t>CUERPO DE BOMBEROS VOLUNTARIOS DE CLEMENCIA BOLIVAR  </t>
  </si>
  <si>
    <t>Melba Vidal </t>
  </si>
  <si>
    <t>20213800059372  </t>
  </si>
  <si>
    <t>2021-02-01 13:51:29 </t>
  </si>
  <si>
    <t>CAC. OFI2021-11-OAJ-1400 TRASLADO PETICIÓN JAIME POPO ASTUDILLO  </t>
  </si>
  <si>
    <t>PETICION ENTRE AUTORIDADES </t>
  </si>
  <si>
    <t>JAIME POPO ASTUDILLO </t>
  </si>
  <si>
    <t>20213800059392  </t>
  </si>
  <si>
    <t>2021-02-01 14:05:55 </t>
  </si>
  <si>
    <t>CAC. Segundo requerimiento de Solicitud de certificado. </t>
  </si>
  <si>
    <t>PETICIÓN DE DOCUMENTOS E INFORMACIÓN </t>
  </si>
  <si>
    <t>JEISSON ALEXANDER CAICEDO MATEUS </t>
  </si>
  <si>
    <t>USUARIO ANONIMO  </t>
  </si>
  <si>
    <t>DELEGACION DEPARTAMENTAL DE BOMBEROS DE BOLIVAR  </t>
  </si>
  <si>
    <t>20213800059502  </t>
  </si>
  <si>
    <t>2021-02-02 08:30:30 </t>
  </si>
  <si>
    <t>FT. Solicitud base de datos de incendios desde el año 2014. </t>
  </si>
  <si>
    <t>LAURA MELISA PEREZ PINEDA </t>
  </si>
  <si>
    <t>20213800059522  </t>
  </si>
  <si>
    <t>2021-02-02 09:11:16 </t>
  </si>
  <si>
    <t>CAC. Brigada de emergencia. </t>
  </si>
  <si>
    <t>ALCALDIA ITAGUI ANTIOQUIA </t>
  </si>
  <si>
    <t>20213800059642  </t>
  </si>
  <si>
    <t>2021-02-02 15:27:59 </t>
  </si>
  <si>
    <t>CAC. Solicitud de información. </t>
  </si>
  <si>
    <t>CUERPO DE BOMBEROS VOLUNTARIOS DE VILLA DEL ROSARIO GESTIóN DEL RIESGO CBVVR  </t>
  </si>
  <si>
    <t>CUERPO DE BOMBEROS VOLUNTARIOS EL DONCELLO - CAQUETÁ  </t>
  </si>
  <si>
    <t>CUERPO DE BOMBEROS VOLUNTARIOS DE PULI - CUNDINAMARCA  </t>
  </si>
  <si>
    <t>20213800059682  </t>
  </si>
  <si>
    <t>2021-02-02 16:03:21 </t>
  </si>
  <si>
    <t>CAC. solicitud de constancia.  </t>
  </si>
  <si>
    <t>20213800059692  </t>
  </si>
  <si>
    <t>2021-02-02 16:09:13 </t>
  </si>
  <si>
    <t>CAC. intervención de suspensión personería jurídica Cachipay.  </t>
  </si>
  <si>
    <t>20213800059702  </t>
  </si>
  <si>
    <t>2021-02-02 16:25:53 </t>
  </si>
  <si>
    <t>CAC. QUEJA CONTRA JUNTA DPTAL DE BOMBEROS DEL ATLÁNTICO. </t>
  </si>
  <si>
    <t>JUAN FRANCISCO NUÑEZ MATURANA </t>
  </si>
  <si>
    <t>20213800059712  </t>
  </si>
  <si>
    <t>2021-02-02 16:29:50 </t>
  </si>
  <si>
    <t>CAC. SOLICITUD ALCALDIA SAN LUIS DE PALENQUE-CASANARE. </t>
  </si>
  <si>
    <t>ALCALDIA SAN LUIS DE PALENQUE CASANARE </t>
  </si>
  <si>
    <t>20213800059732  </t>
  </si>
  <si>
    <t>2021-02-02 16:45:16 </t>
  </si>
  <si>
    <t>CAC. Solicitud de Concepto Urgente </t>
  </si>
  <si>
    <t>CUERPO DE BOMBEROS VOLUNTARIOS DE LOS PATIOS  </t>
  </si>
  <si>
    <t>20213800059742  </t>
  </si>
  <si>
    <t>2021-02-02 16:51:40 </t>
  </si>
  <si>
    <t>CAC. DERECHO DE PETICION MODALIDAD DE INFORMACION, CONSULTA Y ASESORIA SOBRE PARAMETROS, LINEAMIENTOS Y CONDICIONES DE PRESTACION DE SERVICIOS DE SALVAMENTO Y RESCATE NAUTICO </t>
  </si>
  <si>
    <t>ALCALDIA - DISTRITAL CARTAGENA DE INDIAS BOLIVAR </t>
  </si>
  <si>
    <t>20213800059752  </t>
  </si>
  <si>
    <t>2021-02-03 09:00:14 </t>
  </si>
  <si>
    <t>CAC. Documento de Lorena. RESPUESTA 20212050084891  </t>
  </si>
  <si>
    <t>LEIDY LORENA DELGADO TAPIERO </t>
  </si>
  <si>
    <t>20213800059792  </t>
  </si>
  <si>
    <t>2021-02-03 12:39:07 </t>
  </si>
  <si>
    <t>SM. Radicación diplomas para firma cursos: 591-2019, 242-2020, 594-2019, 248-2020, 247-2020, 593-2019, 595-2019. </t>
  </si>
  <si>
    <t>CUERPO DE BOMBEROS VOLUNTARIOS DE CIENAGA - MAGDALENA  </t>
  </si>
  <si>
    <t>20213800059812  </t>
  </si>
  <si>
    <t>2021-02-03 13:57:20 </t>
  </si>
  <si>
    <t>CAC. Solicitud de Concepto Jurídico. </t>
  </si>
  <si>
    <t>ALCALDIA MUNICIPAL DE SOPO CUNDINAMARCA </t>
  </si>
  <si>
    <t>20213800059842  </t>
  </si>
  <si>
    <t>2021-02-03 14:47:34 </t>
  </si>
  <si>
    <t>CAC. URGENTE RAD: E-2021-029371 Respuesta parcial de la Direccion Nacional de Bomberos de Colombia. </t>
  </si>
  <si>
    <t>PROCURADURIA PRIMERA DISTRITAL  </t>
  </si>
  <si>
    <t>20213800059852  </t>
  </si>
  <si>
    <t>2021-02-03 16:29:08 </t>
  </si>
  <si>
    <t>CAC. solicitud visita de inspeccion vigilancia y control. </t>
  </si>
  <si>
    <t>LUISA MARCELA MARQUEZ  </t>
  </si>
  <si>
    <t>FUNCION PUBLICA  </t>
  </si>
  <si>
    <t>SUBDIRECCIÓN ESTRATÉGICA Y DE COORDINACIÓN BOMBERIL </t>
  </si>
  <si>
    <t>20213800059882  </t>
  </si>
  <si>
    <t>2021-02-04 09:45:08 </t>
  </si>
  <si>
    <t>CAC. Remisión EXT-S21-00006515-PQRSD-006506-PQR. Remisión Derecho de Petición señora Angélica Tapiero Barrero. </t>
  </si>
  <si>
    <t>PETICION DE INTERES GENERAL </t>
  </si>
  <si>
    <t>ANGELICA TAPIERO BARRERO </t>
  </si>
  <si>
    <t>20213800059932  </t>
  </si>
  <si>
    <t>2021-02-04 11:30:56 </t>
  </si>
  <si>
    <t>CAC. solicitud asesoría pólvora. </t>
  </si>
  <si>
    <t>CUERPO DE BOMBEROS VOLUNTARIOS DE LA MESA  </t>
  </si>
  <si>
    <t>20213800059962  </t>
  </si>
  <si>
    <t>2021-02-04 12:25:54 </t>
  </si>
  <si>
    <t>ADELAIDA  </t>
  </si>
  <si>
    <t>20213800059982  </t>
  </si>
  <si>
    <t>2021-02-04 12:40:43 </t>
  </si>
  <si>
    <t>CAC. SOLICITUD CERTIFICACION.  </t>
  </si>
  <si>
    <t>ALCALDIA TOTA PLANEACION BOYACA </t>
  </si>
  <si>
    <t>Luis Alberto Valencia Pulido </t>
  </si>
  <si>
    <t>20213800060002  </t>
  </si>
  <si>
    <t>2021-02-04 14:13:36 </t>
  </si>
  <si>
    <t>CAC. Traslado por competencia – Información Dirección Nacional de Bomberos. Radicado UNGRD N° 2020ER07568  </t>
  </si>
  <si>
    <t>CUERPO DE BOMBEROS VOLUNTARIOS DE SAN ANTONIO DEL TEQUENDAMA  </t>
  </si>
  <si>
    <t>CONTRALORIA GERENCIA DEPARTAMENTAL  </t>
  </si>
  <si>
    <t>DIRECCIóN DE INVERSIóN Y FINANZAS PúBLICAS DIFP - DNP  </t>
  </si>
  <si>
    <t>20213800060102  </t>
  </si>
  <si>
    <t>2021-02-05 09:07:17 </t>
  </si>
  <si>
    <t>EDWARD SERNA  </t>
  </si>
  <si>
    <t>CUERPO DE BOMBEROS VOLUNTARIOS DE MONIQUIRA  </t>
  </si>
  <si>
    <t>CAC. Solicitud. </t>
  </si>
  <si>
    <t>20213800060202  </t>
  </si>
  <si>
    <t>2021-02-05 11:38:14 </t>
  </si>
  <si>
    <t>CAC. RADICADO DNBC Nº 20212000013601. </t>
  </si>
  <si>
    <t>CESAR AUGUSTO CAAMAñO BOHORQUEZ </t>
  </si>
  <si>
    <t>20213800060222  </t>
  </si>
  <si>
    <t>2021-02-05 13:53:05 </t>
  </si>
  <si>
    <t>CAC. Solicitud de certificación laboral. </t>
  </si>
  <si>
    <t>JORGE ALBERTO SIERRA MENDOZA </t>
  </si>
  <si>
    <t>20213800060232  </t>
  </si>
  <si>
    <t>2021-02-05 13:59:13 </t>
  </si>
  <si>
    <t>CAC. REMITIR A QUIEN CORRESPONDA.  </t>
  </si>
  <si>
    <t>PROCURADURIA 1 DELEGADA CONTRATACIóN ESTATAL  </t>
  </si>
  <si>
    <t>20213800060242  </t>
  </si>
  <si>
    <t>2021-02-05 14:41:38 </t>
  </si>
  <si>
    <t>CAC. Inquietud/Derecho de petición- Pago Recursos del Fondo Nacional de Bomberos </t>
  </si>
  <si>
    <t>ASTAF  </t>
  </si>
  <si>
    <t>CUERPO DE BOMBEROS VOLUNTARIOS DE DIBULLA  </t>
  </si>
  <si>
    <t>20213800060262  </t>
  </si>
  <si>
    <t>2021-02-05 16:27:03 </t>
  </si>
  <si>
    <t>LINA DANIELA ARANGO  </t>
  </si>
  <si>
    <t>20213800060272  </t>
  </si>
  <si>
    <t>2021-02-05 16:37:30 </t>
  </si>
  <si>
    <t>CAC. Solicitud designación enlace técnico y jurídico para acompañamiento en el Proyecto denominado &amp;amp;quot;Construcción y dotación de una estación de bomeberos en el municipio de Tolú&amp;amp;quot;. </t>
  </si>
  <si>
    <t>20213800060282  </t>
  </si>
  <si>
    <t>2021-02-05 16:49:38 </t>
  </si>
  <si>
    <t>CI Solicitud de Información Adicional Proceso Atención Petición 2020-199539-SE.  </t>
  </si>
  <si>
    <t>CONTRALORIA DELAGA PARA INFRAESTRUCTORA JORFE LUIS CASTRO MORALES </t>
  </si>
  <si>
    <t>20213800060342  </t>
  </si>
  <si>
    <t>2021-02-08 11:00:41 </t>
  </si>
  <si>
    <t>CAC. Solicitud de un vehículo de bomberos  </t>
  </si>
  <si>
    <t>ASOCIACION CONSTRUYENDO FUTURO EN SAN ADOLFO ASOCONFUTURO  </t>
  </si>
  <si>
    <t>20213800060352  </t>
  </si>
  <si>
    <t>2021-02-08 11:37:42 </t>
  </si>
  <si>
    <t>CAC. Irregular Contrato municipio de Yarumal Antioquia 2021. </t>
  </si>
  <si>
    <t>20213800060362  </t>
  </si>
  <si>
    <t>2021-02-08 11:53:01 </t>
  </si>
  <si>
    <t>CAC. SOLICITUD – SERVICIO ESENCIAL DE BOMBEROS EN EL MUNICIPIO DE FLANDES.  </t>
  </si>
  <si>
    <t>PERSONERIA MUNICIPAL DE FLANDES - TOLIMA  </t>
  </si>
  <si>
    <t>Ronny Estiven Romero Velandia </t>
  </si>
  <si>
    <t>20213800060392  </t>
  </si>
  <si>
    <t>2021-02-08 13:47:23 </t>
  </si>
  <si>
    <t>CAC. Solicitud de Información- Aplicación Decreto 1809 de 2020.  </t>
  </si>
  <si>
    <t>EDUARDO JOSE GONZALEZ ANGULO UNGRD </t>
  </si>
  <si>
    <t>20213800060422  </t>
  </si>
  <si>
    <t>2021-02-08 15:08:26 </t>
  </si>
  <si>
    <t>CAC. Solicitud concepto para contratar fuera de la jurisdicción.  </t>
  </si>
  <si>
    <t>20213800060462  </t>
  </si>
  <si>
    <t>2021-02-08 16:13:05 </t>
  </si>
  <si>
    <t>CAC. Solicitud de inspección a los Cuerpos de Bomberos Voluntarios de Pacora y Victoria Caldas. </t>
  </si>
  <si>
    <t>DELEGACION DEPARTAMENTAL DE BOMBEROS DE CALDAS  </t>
  </si>
  <si>
    <t>20213800060482  </t>
  </si>
  <si>
    <t>2021-02-08 16:46:24 </t>
  </si>
  <si>
    <t>MANUEL ALARCON  </t>
  </si>
  <si>
    <t>20213800060502  </t>
  </si>
  <si>
    <t>2021-02-09 08:54:04 </t>
  </si>
  <si>
    <t>CAC. Dirección Nacional de Bomberos- Vacunación COVID 19.  </t>
  </si>
  <si>
    <t>MINISTERIO DE SALUD  </t>
  </si>
  <si>
    <t>20213800060532  </t>
  </si>
  <si>
    <t>2021-02-09 09:23:50 </t>
  </si>
  <si>
    <t>CAC. SOLICITUD AUTORIZACION PROVISIONAL.  </t>
  </si>
  <si>
    <t>ALCALDIA GUASCA CUNDINAMARCA </t>
  </si>
  <si>
    <t>BOMBEROS OFICIALES DE BUCARAMANGA  </t>
  </si>
  <si>
    <t>20213800060592  </t>
  </si>
  <si>
    <t>2021-02-09 11:07:02 </t>
  </si>
  <si>
    <t>CAC. DERECHO DE PETICIÓN DE INFORMACIÓN. </t>
  </si>
  <si>
    <t>ANDRES FERNANDO RODRIGUEZ AGUDELO </t>
  </si>
  <si>
    <t>20213800060632  </t>
  </si>
  <si>
    <t>2021-02-09 13:30:54 </t>
  </si>
  <si>
    <t>20213800060652  </t>
  </si>
  <si>
    <t>2021-02-09 15:07:30 </t>
  </si>
  <si>
    <t>CAC. Solicitud Respuesta Radicado 202038000055982. </t>
  </si>
  <si>
    <t>CUERPO DE BOMBEROS VOLUNTARIOS DE ZIPAQUIRA  </t>
  </si>
  <si>
    <t>20213800060682  </t>
  </si>
  <si>
    <t>2021-02-09 15:30:14 </t>
  </si>
  <si>
    <t>CAC. documentación cuerpo de bomberos ábrego.  </t>
  </si>
  <si>
    <t>CUERPO DE BOMBEROS VOLUNTARIOS DE ABREGO - NORTE DE SANTANDER  </t>
  </si>
  <si>
    <t>20213800060692  </t>
  </si>
  <si>
    <t>2021-02-09 16:02:55 </t>
  </si>
  <si>
    <t>CAC. APOYO PARA CONFORMACION CON LOS CUERPOS VOLUNTARIOS DE BOMBEROS. </t>
  </si>
  <si>
    <t>ALCALDIA SANTA CATALINA BOLIVAR </t>
  </si>
  <si>
    <t>20213800060732  </t>
  </si>
  <si>
    <t>2021-02-09 17:07:39 </t>
  </si>
  <si>
    <t>ALFREDO HERRERA  </t>
  </si>
  <si>
    <t>Juan Gabriel Parra </t>
  </si>
  <si>
    <t>20213800060762  </t>
  </si>
  <si>
    <t>2021-02-10 09:18:14 </t>
  </si>
  <si>
    <t>GEANCARLO TABORDA  </t>
  </si>
  <si>
    <t>20213800060772  </t>
  </si>
  <si>
    <t>2021-02-10 09:24:16 </t>
  </si>
  <si>
    <t>CAC. Solicitud certificado laboral 2019. </t>
  </si>
  <si>
    <t>20213800060822  </t>
  </si>
  <si>
    <t>2021-02-10 10:12:32 </t>
  </si>
  <si>
    <t>CAC. buenos dias, coordial saludo para todo su equipo de trabajo, de la manera mas respetuosa me permito solicitarle informacion sobre un certificado de idoneidad muchas gracias. </t>
  </si>
  <si>
    <t>CUERPO DE BOMBEROS VOLUNTARIOS DE FLANDES - TOLIMA  </t>
  </si>
  <si>
    <t>20213800060912  </t>
  </si>
  <si>
    <t>2021-02-10 16:42:56 </t>
  </si>
  <si>
    <t>CAC. Derecho de petición. </t>
  </si>
  <si>
    <t>CRISTHIAN VARELA  </t>
  </si>
  <si>
    <t>20213800061032  </t>
  </si>
  <si>
    <t>2021-02-11 11:12:22 </t>
  </si>
  <si>
    <t>CH. solicitud para la creacion del cuerpo de bomberos san onofre sucre </t>
  </si>
  <si>
    <t>DERECHOS DE PETICIóN </t>
  </si>
  <si>
    <t>ANDRES MAURICIO  </t>
  </si>
  <si>
    <t>20213800061062  </t>
  </si>
  <si>
    <t>2021-02-11 13:23:49 </t>
  </si>
  <si>
    <t>CAC. queja de violación de estatutos, resoluciones y leyes encontrar del sargento Edgardo blanco f.  </t>
  </si>
  <si>
    <t>QUEJA </t>
  </si>
  <si>
    <t>EDGARDO DE JESUS BLANCO FLORES  </t>
  </si>
  <si>
    <t>20213800061072  </t>
  </si>
  <si>
    <t>2021-02-11 13:34:32 </t>
  </si>
  <si>
    <t>CAC. QUEJA COMANDANTE DE BOMBEROS CURITÍ RAD.20211000077.  </t>
  </si>
  <si>
    <t>20213800061082  </t>
  </si>
  <si>
    <t>2021-02-11 13:40:09 </t>
  </si>
  <si>
    <t>CAC. Solicitud de certificación contractual. </t>
  </si>
  <si>
    <t>NUBIA MENDOZA LOBO </t>
  </si>
  <si>
    <t>20213800061092  </t>
  </si>
  <si>
    <t>2021-02-11 13:54:12 </t>
  </si>
  <si>
    <t>CAC. Corrección línea telefónica. </t>
  </si>
  <si>
    <t>FERNANDO SERNA  </t>
  </si>
  <si>
    <t>CUERPO DE BOMBEROS VOLUNTARIOS DE NUEVA GRANADA - MAGDALENA  </t>
  </si>
  <si>
    <t>20213800061132  </t>
  </si>
  <si>
    <t>2021-02-11 15:02:37 </t>
  </si>
  <si>
    <t>RD. Solicitud de información para el proceso de Evaluación, Control y Seguimiento - ECS al cumplimiento normativo ambiental para la vigencia 2020-2021. </t>
  </si>
  <si>
    <t>SECRETARIA DISTRITAL DE AMBIENTE  </t>
  </si>
  <si>
    <t>Jorge Edwin Amarillo Alvarado </t>
  </si>
  <si>
    <t>20213800061152  </t>
  </si>
  <si>
    <t>2021-02-11 15:32:20 </t>
  </si>
  <si>
    <t>CAC. SOLICITUD DE INFORMACIÓN. </t>
  </si>
  <si>
    <t>CUERPO DE BOMBEROS VOLUNTARIOS DE NILO  </t>
  </si>
  <si>
    <t>20213800061182  </t>
  </si>
  <si>
    <t>2021-02-12 08:44:21 </t>
  </si>
  <si>
    <t>CAC. Discriminación contra Bomberos Dibulla, por parte de la Delegación Departamental de Bomberos de La Guajira.  </t>
  </si>
  <si>
    <t>20213800061202  </t>
  </si>
  <si>
    <t>2021-02-12 10:03:08 </t>
  </si>
  <si>
    <t>SM. e-2019-245486, Remisión de expediente de la referencia, Quejoso: JAVIER EFREN ROJAS ESTRELLA. </t>
  </si>
  <si>
    <t>PROCURADURIA SEGUNDA DISTRITAL DE BOGOTÁ  </t>
  </si>
  <si>
    <t>Maria del Consuelo Arias Prieto </t>
  </si>
  <si>
    <t>CONTROL INTERNO </t>
  </si>
  <si>
    <t>20213800061222  </t>
  </si>
  <si>
    <t>2021-02-12 11:18:20 </t>
  </si>
  <si>
    <t>CH. Solicitud copia del presupuesto de 2019 del fondo nacional de bomberos. </t>
  </si>
  <si>
    <t>MARIA ELENA ANGEL  </t>
  </si>
  <si>
    <t>20213800061232  </t>
  </si>
  <si>
    <t>2021-02-12 11:30:43 </t>
  </si>
  <si>
    <t>CAC. OFI21-00019634 / IDM: Organizaciones Sociales del País Nacional para brindar seguridad social integrala a loscuropos de socorro y bomberos voluntarios. </t>
  </si>
  <si>
    <t>MARIA PAOLA SUAREZ MORALES,  </t>
  </si>
  <si>
    <t>20213800061252  </t>
  </si>
  <si>
    <t>2021-02-12 13:29:04 </t>
  </si>
  <si>
    <t>CAC. Información sobre practica de diligencia fiscal. </t>
  </si>
  <si>
    <t>CUERPO DE BOMBEROS VOLUNTARIOS DE BARANOA - ATLANTICO  </t>
  </si>
  <si>
    <t>20213800061282  </t>
  </si>
  <si>
    <t>2021-02-12 13:54:52 </t>
  </si>
  <si>
    <t>CAC. REITERACION DERECHO DE PETICION RAD: 20182300032311. </t>
  </si>
  <si>
    <t>JORGE PEÑA GONZALEZ </t>
  </si>
  <si>
    <t>20213800061362  </t>
  </si>
  <si>
    <t>2021-02-12 16:57:20 </t>
  </si>
  <si>
    <t>CH. Asesoramiento sobre la creación de un nuevo cuerpo de bomberos voluntarios </t>
  </si>
  <si>
    <t>GOBERNACION DE VICHADA  </t>
  </si>
  <si>
    <t>20213800061372  </t>
  </si>
  <si>
    <t>2021-02-12 17:02:00 </t>
  </si>
  <si>
    <t>CAC. RESPUESTA FUNCI�N P�BLICA RAD. 20212040050061, Traslado por competencia. Rad. 20212060061692 del 05 de febrero del 2021.  </t>
  </si>
  <si>
    <t>VEEDURIA CIUDADANA VIGIAS DEL CAFE LUIS FERNANDO REYES RAMíREZ  </t>
  </si>
  <si>
    <t>20213800061392  </t>
  </si>
  <si>
    <t>2021-02-12 17:18:51 </t>
  </si>
  <si>
    <t>CAC. Derecho de petición - aclaración de conceptos. </t>
  </si>
  <si>
    <t>CUERPO DE BOMBEROS VOLUNTARIOS DE VILLA DEL ROSARIO  </t>
  </si>
  <si>
    <t>20213800061412  </t>
  </si>
  <si>
    <t>2021-02-12 17:26:23 </t>
  </si>
  <si>
    <t>CAC. DERECHO DE PETICIÓN. </t>
  </si>
  <si>
    <t>SODICOM  </t>
  </si>
  <si>
    <t>20213800061432  </t>
  </si>
  <si>
    <t>2021-02-15 09:01:59 </t>
  </si>
  <si>
    <t>CAC. Dirección Nacional.pdf. Conformación Brigada Indígena Forestal.  </t>
  </si>
  <si>
    <t>CUERPO DE BOMBEROS DE PUEBLO RICO  </t>
  </si>
  <si>
    <t>VIVIANA ANDRADE TOVAR </t>
  </si>
  <si>
    <t>PLANEACIÓN ESTRATEGICA </t>
  </si>
  <si>
    <t>20213800061442  </t>
  </si>
  <si>
    <t>2021-02-15 09:12:40 </t>
  </si>
  <si>
    <t>CAC. oficio DNBC certificación. </t>
  </si>
  <si>
    <t>20213800061462  </t>
  </si>
  <si>
    <t>2021-02-15 09:48:03 </t>
  </si>
  <si>
    <t>CAC. QUEJA ATENCION DE RIESGO POR ATAQUE DE ABEJAS.  </t>
  </si>
  <si>
    <t>QUEJAS Y RECLAMOS COMUNIDAD QUEJAS Y RECLAMOS  </t>
  </si>
  <si>
    <t>20213800061502  </t>
  </si>
  <si>
    <t>2021-02-15 11:59:47 </t>
  </si>
  <si>
    <t>CAC. Solicitud Dirección Nacional de Bomberos D-109 BEKEN.  </t>
  </si>
  <si>
    <t>CONTRALORIA DEPARTAMENTAL DEL META  </t>
  </si>
  <si>
    <t>20213800061512  </t>
  </si>
  <si>
    <t>2021-02-15 13:26:52 </t>
  </si>
  <si>
    <t>CAC. SOLICITUD DE INFORMACIÓN.  </t>
  </si>
  <si>
    <t>ALCALDIA PAJARITO BOYACA PERSONERIA MUNICIPAL </t>
  </si>
  <si>
    <t>20213800061522  </t>
  </si>
  <si>
    <t>2021-02-15 13:34:05 </t>
  </si>
  <si>
    <t>CAC. Solicitud capacitación creación Cuerpos de Bomberos voluntarios y oficiales. </t>
  </si>
  <si>
    <t>GESTION DEL RIESGO DE DESASTRES Y CAMBIO CLIMáTICO  </t>
  </si>
  <si>
    <t>20213800061532  </t>
  </si>
  <si>
    <t>2021-02-15 13:36:57 </t>
  </si>
  <si>
    <t>CAC. Solicitud Certificación Contrato 205 DE 2020. </t>
  </si>
  <si>
    <t>MARIA XIMENA OLIVERA SILVA </t>
  </si>
  <si>
    <t>20213800061562  </t>
  </si>
  <si>
    <t>2021-02-15 16:04:24 </t>
  </si>
  <si>
    <t>CAC. Listado Censal Belen.  </t>
  </si>
  <si>
    <t>SISBEN BELEN-BOYACA  </t>
  </si>
  <si>
    <t>20213800061582  </t>
  </si>
  <si>
    <t>2021-02-15 16:46:35 </t>
  </si>
  <si>
    <t>CAC. TRASLADO X NO COMP DEL DERECHO DE PETICIÓN RADICADO NO. 2021-421-042410-2 Y 2021-421-043280-2 H.C MARÍA SUSANA MUHAMAD GONZÁLEZ. </t>
  </si>
  <si>
    <t>SECRETARIA DE GPBIERNO  </t>
  </si>
  <si>
    <t>20213800061612  </t>
  </si>
  <si>
    <t>2021-02-16 08:34:00 </t>
  </si>
  <si>
    <t>CAC. SOLICITUD DE ASESORIAS PARA LA CREACIÓN DEL CUERPO DE BOMBEROS PARA EL MUNICIPIO DE LA PLAYA DE BELEN, NORTE DE SANTANDER. </t>
  </si>
  <si>
    <t>ALCALDIA MUNICIPAL LA PLAYA DE BELEN NORTE DE SANTANDER </t>
  </si>
  <si>
    <t>20213800061652  </t>
  </si>
  <si>
    <t>2021-02-16 09:26:57 </t>
  </si>
  <si>
    <t>CAC. SOLICITUD DE ACOMPAÑAMIENTO ASAMBLEA GENERAL DE UNIDADES CUERPO DE BOMBEROS VOLUNTARIOS DE RICAURTE CUNDINAMARCA.  </t>
  </si>
  <si>
    <t>CUERPO DE BOMBEROS VOLUNTARIOS DE RICAURTE - CUNDINAMARCA  </t>
  </si>
  <si>
    <t>20213800061692  </t>
  </si>
  <si>
    <t>2021-02-16 10:21:44 </t>
  </si>
  <si>
    <t>CAC. PARA SU CONOCIMIENTO. Liberación de responsabilidad del CBV de Baranoa en la atención eficiente de emergencias por falta de agua y/o condiciones inadecuadas de ésta en los hidrantes del Municipio de Baranoa.  </t>
  </si>
  <si>
    <t>20213800061702  </t>
  </si>
  <si>
    <t>2021-02-16 10:28:52 </t>
  </si>
  <si>
    <t>CAC. Orientación al manejo de la sobretasa bomberil.  </t>
  </si>
  <si>
    <t>20213800061712  </t>
  </si>
  <si>
    <t>2021-02-16 11:33:32 </t>
  </si>
  <si>
    <t>CH. Inquietudes con respecto a las salidas de emergencias en un conjunto residencial. </t>
  </si>
  <si>
    <t>ALEXANDER CARDENAS CORTES  </t>
  </si>
  <si>
    <t>20213800061732  </t>
  </si>
  <si>
    <t>2021-02-16 11:58:10 </t>
  </si>
  <si>
    <t>CAC. SOLICITUD INFORMACIÓN CERTIFICADO DE CUMPLIMIENTO.  </t>
  </si>
  <si>
    <t>ALCALDÍA DE CIRCASIA QUINDIO </t>
  </si>
  <si>
    <t>20213800061762  </t>
  </si>
  <si>
    <t>2021-02-16 13:35:43 </t>
  </si>
  <si>
    <t>CAC. Solicitud respetuosa RUE Bomberos Moniquirá. </t>
  </si>
  <si>
    <t>COORDINACION EJECITUVA DE BOMBEROS BOYACA  </t>
  </si>
  <si>
    <t>CUERPO DE BOMBEROS VOLUNTARIOS BELALCAZAR CALDAS  </t>
  </si>
  <si>
    <t>20213800061782  </t>
  </si>
  <si>
    <t>2021-02-16 14:29:13 </t>
  </si>
  <si>
    <t>CI. envio documento para lo pertinente, RADICAR CONTRATO LEBRIJA </t>
  </si>
  <si>
    <t>CUERPO DE BOMBEROS VOLUNTARIOS DE LERIDA - TOLIMA  </t>
  </si>
  <si>
    <t>20213800061802  </t>
  </si>
  <si>
    <t>2021-02-16 15:06:36 </t>
  </si>
  <si>
    <t>CH. Inquietudes sobre la contribucion o pago a bomberos en los municipios de cundinamarca </t>
  </si>
  <si>
    <t>LEONIDAS MEDINA URREGO </t>
  </si>
  <si>
    <t>20213800061852  </t>
  </si>
  <si>
    <t>2021-02-17 09:13:30 </t>
  </si>
  <si>
    <t>CI. Apoyo Suramericana de Seguros.  </t>
  </si>
  <si>
    <t>SURA  </t>
  </si>
  <si>
    <t>20213800061862  </t>
  </si>
  <si>
    <t>2021-02-17 09:35:51 </t>
  </si>
  <si>
    <t>CAC. Cordial saludo: Dificultades en acuerdo para convenio entre el Cuerpo de Bomberos Voluntarios de Contratación y la actual administración Municipal. </t>
  </si>
  <si>
    <t>CUERPO DE BOMBEROS VOLUNTARIO DE CONTRATACION  </t>
  </si>
  <si>
    <t>20213800061882  </t>
  </si>
  <si>
    <t>2021-02-17 10:37:01 </t>
  </si>
  <si>
    <t>CH. Solicitan información básica de contacto de los cuerpos de bomberos voluntarios. </t>
  </si>
  <si>
    <t>PRODESEG S.A.  </t>
  </si>
  <si>
    <t>20213800061902  </t>
  </si>
  <si>
    <t>2021-02-17 11:31:05 </t>
  </si>
  <si>
    <t>CAC. Comunicación de respuesta (2021-EE-024102), Verificación correcta retención y traslado de recursos de la contribución parafiscal, estampilla Pro Universidad Nacional de Colombia y demás Universidades Estatales de Colombia.  </t>
  </si>
  <si>
    <t>MINISTERIO DE EDUCACION NACIONAL  </t>
  </si>
  <si>
    <t>20213800061942  </t>
  </si>
  <si>
    <t>2021-02-17 13:38:16 </t>
  </si>
  <si>
    <t>CAC. Derecho de Petición. </t>
  </si>
  <si>
    <t>CRISTIAM CAMILO PEDRAZA MARTINEZ </t>
  </si>
  <si>
    <t>20213800061992  </t>
  </si>
  <si>
    <t>2021-02-17 15:24:28 </t>
  </si>
  <si>
    <t>RD. Solicitud información posibles nuevos trámites de la Dirección Nacional de Bomberos. </t>
  </si>
  <si>
    <t>20213800062022  </t>
  </si>
  <si>
    <t>CAC. Inquietudes Capacitación de brigada resolución 0256. </t>
  </si>
  <si>
    <t>LUIS ALBERTO VILLAMARIN  </t>
  </si>
  <si>
    <t>20213800062052  </t>
  </si>
  <si>
    <t>2021-02-18 07:53:13 </t>
  </si>
  <si>
    <t>CAC. Consulta Gestión Integral contra Incendios.  </t>
  </si>
  <si>
    <t>SECRETARIA DE PLANEACION MUNICIPAL SAN JOSE DEL GUAVIARE  </t>
  </si>
  <si>
    <t>2021-02-18 08:22:23 </t>
  </si>
  <si>
    <t>CAC. Derecho de petición buscando el restablecimiento de mis derechos fundamentales que fueron vulnerados como bombero y como mujer.  </t>
  </si>
  <si>
    <t>DIANA PATRICIA CORREA BALCAZAR </t>
  </si>
  <si>
    <t>20213800062072  </t>
  </si>
  <si>
    <t>2021-02-18 08:40:00 </t>
  </si>
  <si>
    <t>CAC. OFI21-00015847 / IDM: Solicitud (COMUNICACIÓN PRESIDENCIA DE LA REPÚBLICA) OFI21-00015847 / IDM 1104000, EXT21-00011055 Solicitud, el señor Fernando Alberto Quintero Vargas, mediante la cual solicita intervención ante la negativa de la Dirección Nacional de Bomberos a brindar acceso a la implementación del certificado técnico de bombe </t>
  </si>
  <si>
    <t>FERNANDO QUINTERO VARGAS </t>
  </si>
  <si>
    <t>20213800062112  </t>
  </si>
  <si>
    <t>2021-02-18 10:35:49 </t>
  </si>
  <si>
    <t>CAC. URBANIZACION SENDERO DE BOSQUE VERDE PH. </t>
  </si>
  <si>
    <t>MARIA NAYIBE LONDOñO MARIN </t>
  </si>
  <si>
    <t>20213800062182  </t>
  </si>
  <si>
    <t>2021-02-18 15:59:13 </t>
  </si>
  <si>
    <t>CAC. CONSULTA: SOLICITUD INFORMACIÓN. </t>
  </si>
  <si>
    <t>ALEXANDER CLAVIJO QUINTERO </t>
  </si>
  <si>
    <t>20213800062222  </t>
  </si>
  <si>
    <t>2021-02-18 16:52:15 </t>
  </si>
  <si>
    <t>RD. Solicitud asesoria Jurídica. </t>
  </si>
  <si>
    <t>CUERPO DE BOMBEROS VOLUNTARIOS DE ENCISO  </t>
  </si>
  <si>
    <t>20213800062252  </t>
  </si>
  <si>
    <t>2021-02-19 08:22:39 </t>
  </si>
  <si>
    <t>CAC. Solicitud de revisión circular No. *20153400003401*. </t>
  </si>
  <si>
    <t>JUAN CAMILO ZUñIGA G  </t>
  </si>
  <si>
    <t>20213800062272  </t>
  </si>
  <si>
    <t>2021-02-19 08:56:57 </t>
  </si>
  <si>
    <t>CAC. Informe de situación de la contratación del cuerpo de bomberos con el municipio de Pensilvania, Caldas. </t>
  </si>
  <si>
    <t>CUERPO DE BOMBEROS VOLUNTARIOS DE BOLIVIA  </t>
  </si>
  <si>
    <t>20213800062282  </t>
  </si>
  <si>
    <t>2021-02-19 09:07:39 </t>
  </si>
  <si>
    <t>CAC. DERECHO DE PETICIÓN DE INFORMACIÓN.  </t>
  </si>
  <si>
    <t>MABEL ELISA LEMUS MARTíNEZ </t>
  </si>
  <si>
    <t>20213800062292  </t>
  </si>
  <si>
    <t>2021-02-19 09:14:02 </t>
  </si>
  <si>
    <t>CAC. Solicitud de Reunión y asesoría C.B.V. Cota.  </t>
  </si>
  <si>
    <t>CUERPO DE BOMBEROS VOLUNTARIOS DE COTA  </t>
  </si>
  <si>
    <t>20213800062322  </t>
  </si>
  <si>
    <t>2021-02-19 10:34:20 </t>
  </si>
  <si>
    <t>SM. Remisión queja IUC-D-2020-1614891. Procuraduría Regional del Tolima. Cuerpo de Bomberos Voluntarios, Municipio de Planadas - Tolima. </t>
  </si>
  <si>
    <t>20213800062382  </t>
  </si>
  <si>
    <t>2021-02-19 11:48:17 </t>
  </si>
  <si>
    <t>CAC. Notificación Recursos vigencia 2021 Guaviare. </t>
  </si>
  <si>
    <t>DELEGACION DEPARTAMENTAL BOMBEROS GUAVIARE  </t>
  </si>
  <si>
    <t>20213800062422  </t>
  </si>
  <si>
    <t>2021-02-19 16:32:00 </t>
  </si>
  <si>
    <t>CAC. Solicitud Concepto Jurídico. </t>
  </si>
  <si>
    <t>20213800062462  </t>
  </si>
  <si>
    <t>2021-02-22 10:58:19 </t>
  </si>
  <si>
    <t>CI. NOTIFICACION AUTO ADMITE TUTELA 2021-00027. </t>
  </si>
  <si>
    <t>JUZGADO 01 PROMISCUO MUNICIPAL - QUINDIO - LA TEBAIDA  </t>
  </si>
  <si>
    <t>20213800062482  </t>
  </si>
  <si>
    <t>2021-02-22 11:56:41 </t>
  </si>
  <si>
    <t>CAC. Para Mi Ct Jairo Soto Gil, Asunto: intervenciòn CBV de Nueva Granada Magdalena.  </t>
  </si>
  <si>
    <t>20213800062522  </t>
  </si>
  <si>
    <t>2021-02-22 12:26:16 </t>
  </si>
  <si>
    <t>CAC. Solicitud información. </t>
  </si>
  <si>
    <t>MARCO JULIO ZANGUNA CORREA </t>
  </si>
  <si>
    <t>20213800062532  </t>
  </si>
  <si>
    <t>2021-02-22 12:40:21 </t>
  </si>
  <si>
    <t>CAC. Oficio COM N° 053 de febrero 19 de 202, Prestación del servicio público esencial de gestión integral del riesgo contra incendio en el municipio de Galapa.  </t>
  </si>
  <si>
    <t>CUERPO DE BOMBEROS VOLUNTARIOS SOLEDAD ATLANTICO  </t>
  </si>
  <si>
    <t>20213800062542  </t>
  </si>
  <si>
    <t>2021-02-22 12:50:24 </t>
  </si>
  <si>
    <t>CAC. Solicitud participación programa equidad y género.  </t>
  </si>
  <si>
    <t>20213800062582  </t>
  </si>
  <si>
    <t>2021-02-22 15:36:25 </t>
  </si>
  <si>
    <t>CAC. Solicitud certificación población en condición listado censal Municipio Tutaza (Boy) - Bomberos, </t>
  </si>
  <si>
    <t>ALCALDIA TUTAZA BOYACA </t>
  </si>
  <si>
    <t>20213800062602  </t>
  </si>
  <si>
    <t>2021-02-22 16:08:21 </t>
  </si>
  <si>
    <t>CAC. Estudio bomberíl - EL PLAYÓN. </t>
  </si>
  <si>
    <t>ALCALDIA MUNICIPAL EL PLAYON SANTANDER </t>
  </si>
  <si>
    <t>20213800063002  </t>
  </si>
  <si>
    <t>2021-02-23 13:30:37 </t>
  </si>
  <si>
    <t>CAC. al contestar cite reiteracion oficio 330.03.03.051. </t>
  </si>
  <si>
    <t>CONTRALORIA AUXILIAR DE AUDITORIA Y CONTROL FISCAL PARTICIPATIVO  </t>
  </si>
  <si>
    <t>20213800063012  </t>
  </si>
  <si>
    <t>2021-02-23 13:47:47 </t>
  </si>
  <si>
    <t>CAC. SEGUNDA SOLICITUD. Solicitud reiterativa de Información 2020-195512 / contrato No. 160 de 2020.  </t>
  </si>
  <si>
    <t>20213800063022  </t>
  </si>
  <si>
    <t>2021-02-23 14:25:52 </t>
  </si>
  <si>
    <t>CAC. DERECHO DE PETICION CONSULTA.  </t>
  </si>
  <si>
    <t>GERMAN BARRERO TORRES </t>
  </si>
  <si>
    <t>20213800063032  </t>
  </si>
  <si>
    <t>2021-02-23 14:48:45 </t>
  </si>
  <si>
    <t>CAC. RV. SOLICITUD RESULTADO GESTIÒN AGUA DE DIOS. </t>
  </si>
  <si>
    <t>JUAN CESAR VALENCIA ARBOLEDA  </t>
  </si>
  <si>
    <t>20213800063042  </t>
  </si>
  <si>
    <t>2021-02-23 14:59:53 </t>
  </si>
  <si>
    <t>CI. solicitamos una respuesta de la DNBC. </t>
  </si>
  <si>
    <t>HELDA MARIA SAAVEDRA CARRASQUILLA </t>
  </si>
  <si>
    <t>20213800063052  </t>
  </si>
  <si>
    <t>2021-02-23 15:07:26 </t>
  </si>
  <si>
    <t>CI. RADICAR - Minuta convenio de transferencia sobretasa bomberil Yarumal. </t>
  </si>
  <si>
    <t>20213800063062  </t>
  </si>
  <si>
    <t>2021-02-23 15:13:26 </t>
  </si>
  <si>
    <t>CUERPO DE BOMBEROS VOLUNTARIOS DE SURATA - SANTANDER  </t>
  </si>
  <si>
    <t>20213800063072  </t>
  </si>
  <si>
    <t>2021-02-23 15:18:43 </t>
  </si>
  <si>
    <t>CAC. Denuncia Anónima, Asunto: Denuncia por sobrecostos en la construcción de la estación del cuerpo de bomberos Voluntarios de Firavitoba- Boyacá, y mala utilización de los carros oficiales y cero controles para el manejo de los recursos públicos con los municipios que firman convenios. </t>
  </si>
  <si>
    <t>DENUNCIA </t>
  </si>
  <si>
    <t>20213800063082  </t>
  </si>
  <si>
    <t>2021-02-23 15:26:18 </t>
  </si>
  <si>
    <t>CAC. SOLICITUD MEDIACIÓN ANTE EL CUERPO DE BOMBEROS VOLUNTARIO DE MAHATES BOLIVAR *** PARA OBTENER RESPUESTA FORMAL A PETICIÓN ENVIADA EL 08 DE OCTUBRE DE 2020. </t>
  </si>
  <si>
    <t>VEEDURíA LOS OJOS DE BOLíVAR  </t>
  </si>
  <si>
    <t>20213800063122  </t>
  </si>
  <si>
    <t>2021-02-23 15:48:16 </t>
  </si>
  <si>
    <t>CAC. Consulta.  </t>
  </si>
  <si>
    <t>ALCALDIA PAZ DE ARIPORO PENDIENTE </t>
  </si>
  <si>
    <t>20213800063152  </t>
  </si>
  <si>
    <t>2021-02-23 16:07:27 </t>
  </si>
  <si>
    <t>CAC. SOLICITUD INFORMACION RESPUESTA. </t>
  </si>
  <si>
    <t>20213800063192  </t>
  </si>
  <si>
    <t>2021-02-23 16:45:51 </t>
  </si>
  <si>
    <t>CAC. Oficio Nro. 023 Derecho de petición.  </t>
  </si>
  <si>
    <t>ALCALDIA GOMEZ PLATA ANTIOQUIA </t>
  </si>
  <si>
    <t>20213800063232  </t>
  </si>
  <si>
    <t>2021-02-23 17:10:00 </t>
  </si>
  <si>
    <t>CAC. RV: Su propuesta contrato para la gestión integral contra incendio, los preparativos y atención de rescate en todas sus modalidades  </t>
  </si>
  <si>
    <t>20213800063272  </t>
  </si>
  <si>
    <t>2021-02-23 17:33:40 </t>
  </si>
  <si>
    <t>CI. Presentación de Queja y Situación en el Municipio de Galapa. </t>
  </si>
  <si>
    <t>CUERPO DE BOMBEROS VOLUNTARIOS DE GALAPA - ATLANTICO  </t>
  </si>
  <si>
    <t>20213800063302  </t>
  </si>
  <si>
    <t>2021-02-23 17:48:11 </t>
  </si>
  <si>
    <t>CAC. Fw: Minuta convenio de transferencia sobretasa bomberil.  </t>
  </si>
  <si>
    <t>20213800063322  </t>
  </si>
  <si>
    <t>2021-02-23 17:55:53 </t>
  </si>
  <si>
    <t>CAC. SOLICITUD VISITA INTERDISCIPLINARIA - ASISTENCIA TÉCNICA Y OPERACIONAL. </t>
  </si>
  <si>
    <t>CUERPO DE BOMBEROS VOLUNTARIOS DE BUCARAMANGA  </t>
  </si>
  <si>
    <t>20213800063352  </t>
  </si>
  <si>
    <t>2021-02-24 08:28:44 </t>
  </si>
  <si>
    <t>CAC. Oficio 23feb2021, Referencia: Información sobre Gestión en los Cuerpos de Bomberos.  </t>
  </si>
  <si>
    <t>CUERPO DE BOMBEROS VOLUNTARIOS DE SIBATE FRANCISCO JAVIER GAMBOA PEDRAZA  </t>
  </si>
  <si>
    <t>20213800063372  </t>
  </si>
  <si>
    <t>2021-02-24 08:42:21 </t>
  </si>
  <si>
    <t>CI. Solicitud de ingreso a programa nacional de equidad de género Bomberos.  </t>
  </si>
  <si>
    <t>20213800063382  </t>
  </si>
  <si>
    <t>2021-02-24 08:45:44 </t>
  </si>
  <si>
    <t>CAC. solicitud, Referencia: Consulta elección de miembros de junta departamental.  </t>
  </si>
  <si>
    <t>CUERPO DE BOMBEROS VOLUNTARIOS DE LOS SANTOS  </t>
  </si>
  <si>
    <t>20213800063392  </t>
  </si>
  <si>
    <t>2021-02-24 08:53:12 </t>
  </si>
  <si>
    <t>CAC. Orientacion,  </t>
  </si>
  <si>
    <t>CUERPO DE BOMBEROS VOLUNTARIOS DE ACANDI  </t>
  </si>
  <si>
    <t>20213800063402  </t>
  </si>
  <si>
    <t>2021-02-24 09:07:42 </t>
  </si>
  <si>
    <t>CAC. (Sin asunto), por medio de la presente el cuerpo de bomberos voluntarios de Cicuco, Bolívar; hace una solicitud de intervención.  </t>
  </si>
  <si>
    <t>WILMAN GUTIERREZ  </t>
  </si>
  <si>
    <t>20213800063432  </t>
  </si>
  <si>
    <t>2021-02-24 09:37:28 </t>
  </si>
  <si>
    <t>CAC. reiteracion de solicitud de apoyo y acompañamiento a la situacion del cuerpo de bomberos voluntarios de moniquira y Toma de Deciciones  </t>
  </si>
  <si>
    <t>20213800063442  </t>
  </si>
  <si>
    <t>2021-02-24 09:43:38 </t>
  </si>
  <si>
    <t>CAC. Derecho de petición.  </t>
  </si>
  <si>
    <t>LADY KATTERINE BARBOSA VALDERRAMA </t>
  </si>
  <si>
    <t>20213800063482  </t>
  </si>
  <si>
    <t>2021-02-24 10:44:43 </t>
  </si>
  <si>
    <t>RD. Solicitud apoyo adquisición de un Vehúculo Operativo de Rescate. </t>
  </si>
  <si>
    <t>ALCALDÍA MUNICIPAL DE SANTIAGO PUTUMAYO  </t>
  </si>
  <si>
    <t>20213800063492  </t>
  </si>
  <si>
    <t>2021-02-24 10:48:35 </t>
  </si>
  <si>
    <t>RD. Carta de intención Proyecto Construcción Infraestructura Estación de Bomberos Santiago.  </t>
  </si>
  <si>
    <t>20213800063502  </t>
  </si>
  <si>
    <t>2021-02-24 10:52:02 </t>
  </si>
  <si>
    <t>RD. Solicitud de 5 trajes de acercamiento, guantes y equipos de respiración autónoma. </t>
  </si>
  <si>
    <t>ALCALDIA MUNICIPAL DE COLON PUTUMAYO  </t>
  </si>
  <si>
    <t>20213800063512  </t>
  </si>
  <si>
    <t>2021-02-24 10:57:15 </t>
  </si>
  <si>
    <t>RD. Carta de intención proyecto Construcción Infraestructura Estación de Bomberos Colón. </t>
  </si>
  <si>
    <t>20213800063522  </t>
  </si>
  <si>
    <t>2021-02-24 10:59:52 </t>
  </si>
  <si>
    <t>RD. Solicitud apoyo con un Vehículo Operativo de Rescate. </t>
  </si>
  <si>
    <t>ALCALDIA MUNICIPAL SIBUNDOY PUTUMAYO </t>
  </si>
  <si>
    <t>20213800063662  </t>
  </si>
  <si>
    <t>2021-02-24 16:10:03 </t>
  </si>
  <si>
    <t>CAC. solicitud de asesoría informe de bomberos bolivar </t>
  </si>
  <si>
    <t>20213800063762  </t>
  </si>
  <si>
    <t>2021-02-25 08:29:51 </t>
  </si>
  <si>
    <t>CAC. Derecho de petición y queja.  </t>
  </si>
  <si>
    <t>20213800063772  </t>
  </si>
  <si>
    <t>2021-02-25 08:38:33 </t>
  </si>
  <si>
    <t>CAC. RESPUESTA FUNCI�N P�BLICA RAD. 20216000066151. </t>
  </si>
  <si>
    <t>Liz Margaret Álvarez calderon </t>
  </si>
  <si>
    <t>20213800063912  </t>
  </si>
  <si>
    <t>2021-02-25 16:11:50 </t>
  </si>
  <si>
    <t>CAC Documento - 2021030037345 Traslado por competencia de queja y solicitud de inspección de operatividad del cuerpo de bomberos de Liborina - Antioquia.  </t>
  </si>
  <si>
    <t>GOBERNACION DE ANTIOQUIA  </t>
  </si>
  <si>
    <t>20213800063982  </t>
  </si>
  <si>
    <t>2021-02-26 08:42:21 </t>
  </si>
  <si>
    <t>CAC. SOLICITUD. </t>
  </si>
  <si>
    <t>VEEDURIA NACIONAL  </t>
  </si>
  <si>
    <t>20213800064022  </t>
  </si>
  <si>
    <t>2021-02-26 09:39:11 </t>
  </si>
  <si>
    <t>CAC. URGENTE SOLICITUD DE ASESORIA. </t>
  </si>
  <si>
    <t>CUERPO DE BOMBEROS VOLUNTARIOS SABANAGRANDE 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</si>
  <si>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</si>
  <si>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</si>
  <si>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</si>
  <si>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</si>
  <si>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</si>
  <si>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</si>
  <si>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</si>
  <si>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</si>
  <si>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</si>
  <si>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</si>
  <si>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</si>
  <si>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</si>
  <si>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</si>
  <si>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Fecha de salida</t>
  </si>
  <si>
    <t>Tiempo de respuesta días hábiles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</si>
  <si>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</si>
  <si>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</si>
  <si>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</si>
  <si>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</si>
  <si>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</si>
  <si>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</si>
  <si>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</si>
  <si>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</si>
  <si>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</si>
  <si>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N/A</t>
  </si>
  <si>
    <t>Etiquetas de fila</t>
  </si>
  <si>
    <t>Cuenta de Dependencia</t>
  </si>
  <si>
    <t>%</t>
  </si>
  <si>
    <t>Total general</t>
  </si>
  <si>
    <t>Cuenta de Estado</t>
  </si>
  <si>
    <t>Evolucion PQRSD</t>
  </si>
  <si>
    <t>Total Mes</t>
  </si>
  <si>
    <t>Diciembre</t>
  </si>
  <si>
    <t>TOTAL</t>
  </si>
  <si>
    <t>Cuenta de Tipo de petición</t>
  </si>
  <si>
    <t>Canal escrito</t>
  </si>
  <si>
    <t>Cuenta de Naturaleza jurídica del peticionario</t>
  </si>
  <si>
    <t>Cuenta de Departamento</t>
  </si>
  <si>
    <t>Cuenta de Tema de Consulta</t>
  </si>
  <si>
    <t>Promedio de Tiempo de atención</t>
  </si>
  <si>
    <t>Edgar Alexander Maya Lopez</t>
  </si>
  <si>
    <t>VALLE DEL CAUCA</t>
  </si>
  <si>
    <t>PERSONA NATURAL</t>
  </si>
  <si>
    <t>LEGISLACION BOMBERIL</t>
  </si>
  <si>
    <t>CUMPLIDO</t>
  </si>
  <si>
    <t>NA</t>
  </si>
  <si>
    <t>CUERPO DE BOMBEROS</t>
  </si>
  <si>
    <t>ENTIDAD TERRITORIAL</t>
  </si>
  <si>
    <t>ANTIOQUIA</t>
  </si>
  <si>
    <t>BOLIVAR</t>
  </si>
  <si>
    <t>BOYACA</t>
  </si>
  <si>
    <t>CUNDINAMARCA</t>
  </si>
  <si>
    <t>SANTANDER</t>
  </si>
  <si>
    <t>MAGDALENA</t>
  </si>
  <si>
    <t>TOLIMA</t>
  </si>
  <si>
    <t>Canal Escrito</t>
  </si>
  <si>
    <t>Servicio de Mensajeria</t>
  </si>
  <si>
    <t>BOGOTA</t>
  </si>
  <si>
    <t>FORTALECIMIENTO BOMBERIL</t>
  </si>
  <si>
    <t>VENCIDO</t>
  </si>
  <si>
    <t>SOLICITUD DE INFORMACION</t>
  </si>
  <si>
    <t>PERSONA JURIDICA</t>
  </si>
  <si>
    <t>N</t>
  </si>
  <si>
    <t>SI</t>
  </si>
  <si>
    <t>CORREO</t>
  </si>
  <si>
    <t>CAQUETA</t>
  </si>
  <si>
    <t>CASANARE</t>
  </si>
  <si>
    <t>ATLANTICO</t>
  </si>
  <si>
    <t>PDF</t>
  </si>
  <si>
    <t>Numero de Salida</t>
  </si>
  <si>
    <t>QUEJA CONTRA CB</t>
  </si>
  <si>
    <t>NORTE DE SANTANDER</t>
  </si>
  <si>
    <t>HUILA</t>
  </si>
  <si>
    <t>PETICIONES ENTRE AUTORIDADES</t>
  </si>
  <si>
    <t>CAUCA</t>
  </si>
  <si>
    <t>ACOMPAÑAMIENTO JURIDICO</t>
  </si>
  <si>
    <t>Adriana Moreno</t>
  </si>
  <si>
    <t>Chat</t>
  </si>
  <si>
    <t>numero equivocado</t>
  </si>
  <si>
    <t>LA GUAJIRA</t>
  </si>
  <si>
    <t>META</t>
  </si>
  <si>
    <t>CESAR</t>
  </si>
  <si>
    <t>PUTUMAYO</t>
  </si>
  <si>
    <t>QUINDIO</t>
  </si>
  <si>
    <t>CALDAS</t>
  </si>
  <si>
    <t>GUAVIARE</t>
  </si>
  <si>
    <t>VICHADA</t>
  </si>
  <si>
    <t>CHAT</t>
  </si>
  <si>
    <t>ENTIDAD PUBLICA</t>
  </si>
  <si>
    <t>Camilo Portilla Quelal</t>
  </si>
  <si>
    <t>Edgar Hernán Molina Macías</t>
  </si>
  <si>
    <t>Alvaro Perez </t>
  </si>
  <si>
    <t>Paula Andrea Cortéz Mojica</t>
  </si>
  <si>
    <t>DIRECCION GENERAL</t>
  </si>
  <si>
    <t>Edgardo Mandon Arenas</t>
  </si>
  <si>
    <t>Andrea Bibiana Castañeda Durán</t>
  </si>
  <si>
    <t>1502/2021</t>
  </si>
  <si>
    <t>Carlos Armando López Barrera </t>
  </si>
  <si>
    <t>OFICINA ASESORA JURIDICA</t>
  </si>
  <si>
    <t>INFORME DE CONGRESISTA</t>
  </si>
  <si>
    <t>PETICION DE INTERES PARTICULAR</t>
  </si>
  <si>
    <t>PETICION DE INTERES GENERAL</t>
  </si>
  <si>
    <t>Jorge Restrepo Sanguino</t>
  </si>
  <si>
    <t>RISARALDA</t>
  </si>
  <si>
    <t xml:space="preserve"> 25/03/2021</t>
  </si>
  <si>
    <t>EXTEMPORANEO</t>
  </si>
  <si>
    <t xml:space="preserve"> 01/03/2021</t>
  </si>
  <si>
    <t>MENSAJERIA</t>
  </si>
  <si>
    <t>GESTIÓN TESORERIA</t>
  </si>
  <si>
    <t>Miguel Ángel Franco Torres</t>
  </si>
  <si>
    <t>0213800062062  </t>
  </si>
  <si>
    <t>20212050086801 </t>
  </si>
  <si>
    <t>Radicación Directa</t>
  </si>
  <si>
    <t>20212050086121 </t>
  </si>
  <si>
    <t>SIN DATO</t>
  </si>
  <si>
    <t>Luz Marina Serna</t>
  </si>
  <si>
    <t>20212050086761 </t>
  </si>
  <si>
    <t>Jairo Soto Gil</t>
  </si>
  <si>
    <t> 20212050085271</t>
  </si>
  <si>
    <t>RIOHACHA</t>
  </si>
  <si>
    <t>No se evidencia fecha de salida del documento ni tramite final en el Orfeo</t>
  </si>
  <si>
    <t> 20212050087541</t>
  </si>
  <si>
    <t>20212050087791 </t>
  </si>
  <si>
    <t xml:space="preserve"> CHOCO</t>
  </si>
  <si>
    <t>CALI</t>
  </si>
  <si>
    <t>Jonathan Prieto</t>
  </si>
  <si>
    <t>Julio Alejandro Chamorro Cabrera</t>
  </si>
  <si>
    <t>PEREIRA</t>
  </si>
  <si>
    <t>No se adjunta evidencia de respuesta peticion ni fecha de envio de la misma en correo electronico</t>
  </si>
  <si>
    <t>Área Central de Referencia Bomberil </t>
  </si>
  <si>
    <t>Subdirección Estratégica y de Coordinación Bomberil</t>
  </si>
  <si>
    <t>Subdirección Administrativa y financiera</t>
  </si>
  <si>
    <t>Proceso Educación Nacional para Bomberos</t>
  </si>
  <si>
    <t>Gestiòn de Presupuesto</t>
  </si>
  <si>
    <t>Freddy Andres Farfán Moreno</t>
  </si>
  <si>
    <t>GESTIÓN DE COMUNICACIONES</t>
  </si>
  <si>
    <t>Inspección, Vigilancia y Control</t>
  </si>
  <si>
    <t>Formato PQRSD</t>
  </si>
  <si>
    <t>MARYOLY DIAZ</t>
  </si>
  <si>
    <t>GESTIÓN TALENTO HUMANO</t>
  </si>
  <si>
    <t>Cooperacciòn Internacional y Alianzas Estratègicas</t>
  </si>
  <si>
    <t>Evaluaciòn y Seguimiento</t>
  </si>
  <si>
    <t>Enero</t>
  </si>
  <si>
    <t>Febrero</t>
  </si>
  <si>
    <t>Cuenta de Canal Oficial de Entrada</t>
  </si>
  <si>
    <t>SUCRE</t>
  </si>
  <si>
    <t>PETICIONES RADICADAS</t>
  </si>
  <si>
    <t>CORREO ATENCION CIUDADANO</t>
  </si>
  <si>
    <t>CORREO INSTITUCIONAL</t>
  </si>
  <si>
    <t>SERVICIO DE MENSAJERIA</t>
  </si>
  <si>
    <t>RADICACION DIRECTA</t>
  </si>
  <si>
    <t>CH. Solicitud copia El manual de comunicaciones. </t>
  </si>
  <si>
    <t>CH. INQUIETUD: reporté un enjambre de abejas en mi empresa a la unidad de bomberos y me respondieron que ellos no hacían esa labor. </t>
  </si>
  <si>
    <t>CH. Control Interno de las Estaciones de Bomberos Voluntarios: tipo de vinculación, periodos, modo de elección, funciones y si existen o hay la posibilidad propiamente de crear el cargo en una Estación. </t>
  </si>
  <si>
    <t>CH. Qué relación tiene la actividad que realiza la entidad con el Plan Nacional de Desarrollo. </t>
  </si>
  <si>
    <t>CH. Inquietudes. </t>
  </si>
  <si>
    <t>FORMATO DE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</si>
</sst>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A]d&quot; de &quot;mmmm&quot; de &quot;yyyy;@"/>
    <numFmt numFmtId="165" formatCode="dd/mm/yyyy;@"/>
    <numFmt numFmtId="166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" fontId="3" fillId="6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7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7" borderId="9" xfId="0" applyFill="1" applyBorder="1" applyAlignment="1">
      <alignment horizontal="left"/>
    </xf>
    <xf numFmtId="0" fontId="0" fillId="7" borderId="9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7" borderId="9" xfId="0" applyNumberForma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wrapText="1"/>
    </xf>
    <xf numFmtId="0" fontId="2" fillId="7" borderId="8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vertical="center"/>
    </xf>
    <xf numFmtId="0" fontId="0" fillId="7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/>
    </xf>
    <xf numFmtId="166" fontId="0" fillId="0" borderId="9" xfId="0" applyNumberFormat="1" applyBorder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93"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vertic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 readingOrder="0"/>
    </dxf>
    <dxf>
      <alignment vertical="center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 val="0"/>
      </font>
    </dxf>
    <dxf>
      <font>
        <b val="0"/>
      </font>
    </dxf>
    <dxf>
      <fill>
        <patternFill>
          <bgColor theme="4" tint="-0.249977111117893"/>
        </patternFill>
      </fill>
    </dxf>
    <dxf>
      <fill>
        <patternFill>
          <bgColor theme="5" tint="-0.49998474074526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1434744014662399"/>
          <c:y val="0.26509626087315002"/>
          <c:w val="0.30583928833713303"/>
          <c:h val="0.6581149084113177"/>
        </c:manualLayout>
      </c:layout>
      <c:pieChart>
        <c:varyColors val="1"/>
        <c:ser>
          <c:idx val="0"/>
          <c:order val="0"/>
          <c:tx>
            <c:v>Total</c:v>
          </c:tx>
          <c:cat>
            <c:strLit>
              <c:ptCount val="3"/>
              <c:pt idx="0">
                <c:v>CUMPLIDO</c:v>
              </c:pt>
              <c:pt idx="1">
                <c:v>EXTEMPORANEO</c:v>
              </c:pt>
              <c:pt idx="2">
                <c:v>VENCIDO</c:v>
              </c:pt>
            </c:strLit>
          </c:cat>
          <c:val>
            <c:numLit>
              <c:formatCode>General</c:formatCode>
              <c:ptCount val="3"/>
              <c:pt idx="0">
                <c:v>99</c:v>
              </c:pt>
              <c:pt idx="1">
                <c:v>14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918-48C9-A19A-3DA257E0E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'Dinamicas FEBRERO'!$B$17</c:f>
              <c:strCache>
                <c:ptCount val="1"/>
                <c:pt idx="0">
                  <c:v>Total Mes</c:v>
                </c:pt>
              </c:strCache>
            </c:strRef>
          </c:tx>
          <c:invertIfNegative val="0"/>
          <c:cat>
            <c:strRef>
              <c:f>'Dinamicas FEBRERO'!$A$18:$A$20</c:f>
              <c:strCache>
                <c:ptCount val="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</c:strCache>
            </c:strRef>
          </c:cat>
          <c:val>
            <c:numRef>
              <c:f>'Dinamicas FEBRERO'!$B$18:$B$20</c:f>
              <c:numCache>
                <c:formatCode>General</c:formatCode>
                <c:ptCount val="3"/>
                <c:pt idx="0">
                  <c:v>136</c:v>
                </c:pt>
                <c:pt idx="1">
                  <c:v>116</c:v>
                </c:pt>
                <c:pt idx="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4FE-A6F8-787E17BCA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422272"/>
        <c:axId val="964427168"/>
        <c:axId val="0"/>
      </c:bar3DChart>
      <c:catAx>
        <c:axId val="96442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427168"/>
        <c:crosses val="autoZero"/>
        <c:auto val="1"/>
        <c:lblAlgn val="ctr"/>
        <c:lblOffset val="100"/>
        <c:noMultiLvlLbl val="0"/>
      </c:catAx>
      <c:valAx>
        <c:axId val="96442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42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9"/>
              <c:pt idx="0">
                <c:v>CONSULTA </c:v>
              </c:pt>
              <c:pt idx="1">
                <c:v>DENUNCIA </c:v>
              </c:pt>
              <c:pt idx="2">
                <c:v>DERECHOS DE PETICIóN </c:v>
              </c:pt>
              <c:pt idx="3">
                <c:v>PETICIÓN DE DOCUMENTOS E INFORMACIÓN </c:v>
              </c:pt>
              <c:pt idx="4">
                <c:v>PETICION DE INTERES GENERAL </c:v>
              </c:pt>
              <c:pt idx="5">
                <c:v>PETICION DE INTERES PARTICULAR </c:v>
              </c:pt>
              <c:pt idx="6">
                <c:v>PETICION ENTRE AUTORIDADES </c:v>
              </c:pt>
              <c:pt idx="7">
                <c:v>QUEJA </c:v>
              </c:pt>
              <c:pt idx="8">
                <c:v>SOLICITUD </c:v>
              </c:pt>
            </c:strLit>
          </c:cat>
          <c:val>
            <c:numLit>
              <c:formatCode>General</c:formatCode>
              <c:ptCount val="9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38</c:v>
              </c:pt>
              <c:pt idx="4">
                <c:v>59</c:v>
              </c:pt>
              <c:pt idx="5">
                <c:v>23</c:v>
              </c:pt>
              <c:pt idx="6">
                <c:v>11</c:v>
              </c:pt>
              <c:pt idx="7">
                <c:v>4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FF7-4D0A-A7EF-8DD1E27C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64422816"/>
        <c:axId val="964420640"/>
        <c:axId val="0"/>
      </c:bar3DChart>
      <c:valAx>
        <c:axId val="964420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964422816"/>
        <c:crosses val="autoZero"/>
        <c:crossBetween val="between"/>
      </c:valAx>
      <c:catAx>
        <c:axId val="964422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4420640"/>
        <c:crosses val="autoZero"/>
        <c:auto val="1"/>
        <c:lblAlgn val="ctr"/>
        <c:lblOffset val="100"/>
        <c:noMultiLvlLbl val="0"/>
      </c:catAx>
    </c:plotArea>
    <c:legend>
      <c:legendPos val="t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3"/>
              <c:pt idx="0">
                <c:v>Canal Escrito</c:v>
              </c:pt>
              <c:pt idx="1">
                <c:v>Canal Virtual</c:v>
              </c:pt>
              <c:pt idx="2">
                <c:v>Radicación Directa</c:v>
              </c:pt>
            </c:strLit>
          </c:cat>
          <c:val>
            <c:numLit>
              <c:formatCode>General</c:formatCode>
              <c:ptCount val="3"/>
              <c:pt idx="0">
                <c:v>7</c:v>
              </c:pt>
              <c:pt idx="1">
                <c:v>136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F77-43D1-83F4-DFF16D08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423904"/>
        <c:axId val="964427712"/>
      </c:barChart>
      <c:catAx>
        <c:axId val="96442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427712"/>
        <c:crosses val="autoZero"/>
        <c:auto val="1"/>
        <c:lblAlgn val="ctr"/>
        <c:lblOffset val="100"/>
        <c:noMultiLvlLbl val="0"/>
      </c:catAx>
      <c:valAx>
        <c:axId val="96442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42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5"/>
              <c:pt idx="0">
                <c:v>CUERPO DE BOMBEROS</c:v>
              </c:pt>
              <c:pt idx="1">
                <c:v>ENTIDAD PUBLICA</c:v>
              </c:pt>
              <c:pt idx="2">
                <c:v>ENTIDAD TERRITORIAL</c:v>
              </c:pt>
              <c:pt idx="3">
                <c:v>PERSONA JURIDICA</c:v>
              </c:pt>
              <c:pt idx="4">
                <c:v>PERSONA NATURAL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12</c:v>
              </c:pt>
              <c:pt idx="2">
                <c:v>31</c:v>
              </c:pt>
              <c:pt idx="3">
                <c:v>8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619B-4A06-9DCB-9E06CA8C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30"/>
              <c:pt idx="0">
                <c:v> CHOCO</c:v>
              </c:pt>
              <c:pt idx="1">
                <c:v>ANTIOQUIA</c:v>
              </c:pt>
              <c:pt idx="2">
                <c:v>ATLANTICO</c:v>
              </c:pt>
              <c:pt idx="3">
                <c:v>BOGOTA</c:v>
              </c:pt>
              <c:pt idx="4">
                <c:v>BOLIVAR</c:v>
              </c:pt>
              <c:pt idx="5">
                <c:v>BOYACA</c:v>
              </c:pt>
              <c:pt idx="6">
                <c:v>CALDAS</c:v>
              </c:pt>
              <c:pt idx="7">
                <c:v>CALI</c:v>
              </c:pt>
              <c:pt idx="8">
                <c:v>CAQUETA</c:v>
              </c:pt>
              <c:pt idx="9">
                <c:v>CASANARE</c:v>
              </c:pt>
              <c:pt idx="10">
                <c:v>CAUCA</c:v>
              </c:pt>
              <c:pt idx="11">
                <c:v>CESAR</c:v>
              </c:pt>
              <c:pt idx="12">
                <c:v>CUNDINAMARCA</c:v>
              </c:pt>
              <c:pt idx="13">
                <c:v>GUAVIARE</c:v>
              </c:pt>
              <c:pt idx="14">
                <c:v>HUILA</c:v>
              </c:pt>
              <c:pt idx="15">
                <c:v>LA GUAJIRA</c:v>
              </c:pt>
              <c:pt idx="16">
                <c:v>MAGDALENA</c:v>
              </c:pt>
              <c:pt idx="17">
                <c:v>META</c:v>
              </c:pt>
              <c:pt idx="18">
                <c:v>NORTE DE SANTANDER</c:v>
              </c:pt>
              <c:pt idx="19">
                <c:v>PEREIRA</c:v>
              </c:pt>
              <c:pt idx="20">
                <c:v>PUTUMAYO</c:v>
              </c:pt>
              <c:pt idx="21">
                <c:v>QUINDIO</c:v>
              </c:pt>
              <c:pt idx="22">
                <c:v>RIOHACHA</c:v>
              </c:pt>
              <c:pt idx="23">
                <c:v>RISARALDA</c:v>
              </c:pt>
              <c:pt idx="24">
                <c:v>SANTANDER</c:v>
              </c:pt>
              <c:pt idx="25">
                <c:v>SIN DATO</c:v>
              </c:pt>
              <c:pt idx="26">
                <c:v>SUCRE</c:v>
              </c:pt>
              <c:pt idx="27">
                <c:v>TOLIMA</c:v>
              </c:pt>
              <c:pt idx="28">
                <c:v>VALLE DEL CAUCA</c:v>
              </c:pt>
              <c:pt idx="29">
                <c:v>VICHADA</c:v>
              </c:pt>
            </c:strLit>
          </c:cat>
          <c:val>
            <c:numLit>
              <c:formatCode>General</c:formatCode>
              <c:ptCount val="30"/>
              <c:pt idx="0">
                <c:v>1</c:v>
              </c:pt>
              <c:pt idx="1">
                <c:v>13</c:v>
              </c:pt>
              <c:pt idx="2">
                <c:v>6</c:v>
              </c:pt>
              <c:pt idx="3">
                <c:v>32</c:v>
              </c:pt>
              <c:pt idx="4">
                <c:v>8</c:v>
              </c:pt>
              <c:pt idx="5">
                <c:v>8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2</c:v>
              </c:pt>
              <c:pt idx="11">
                <c:v>1</c:v>
              </c:pt>
              <c:pt idx="12">
                <c:v>18</c:v>
              </c:pt>
              <c:pt idx="13">
                <c:v>2</c:v>
              </c:pt>
              <c:pt idx="14">
                <c:v>1</c:v>
              </c:pt>
              <c:pt idx="15">
                <c:v>1</c:v>
              </c:pt>
              <c:pt idx="16">
                <c:v>2</c:v>
              </c:pt>
              <c:pt idx="17">
                <c:v>4</c:v>
              </c:pt>
              <c:pt idx="18">
                <c:v>4</c:v>
              </c:pt>
              <c:pt idx="19">
                <c:v>1</c:v>
              </c:pt>
              <c:pt idx="20">
                <c:v>5</c:v>
              </c:pt>
              <c:pt idx="21">
                <c:v>2</c:v>
              </c:pt>
              <c:pt idx="22">
                <c:v>1</c:v>
              </c:pt>
              <c:pt idx="23">
                <c:v>1</c:v>
              </c:pt>
              <c:pt idx="24">
                <c:v>11</c:v>
              </c:pt>
              <c:pt idx="25">
                <c:v>1</c:v>
              </c:pt>
              <c:pt idx="26">
                <c:v>1</c:v>
              </c:pt>
              <c:pt idx="27">
                <c:v>5</c:v>
              </c:pt>
              <c:pt idx="28">
                <c:v>8</c:v>
              </c:pt>
              <c:pt idx="2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B2-4DC4-A76B-BACA46B8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428256"/>
        <c:axId val="964428800"/>
      </c:barChart>
      <c:catAx>
        <c:axId val="96442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428800"/>
        <c:crosses val="autoZero"/>
        <c:auto val="1"/>
        <c:lblAlgn val="ctr"/>
        <c:lblOffset val="100"/>
        <c:noMultiLvlLbl val="0"/>
      </c:catAx>
      <c:valAx>
        <c:axId val="96442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42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9"/>
              <c:pt idx="0">
                <c:v>ACOMPAÑAMIENTO JURIDICO</c:v>
              </c:pt>
              <c:pt idx="1">
                <c:v>FORTALECIMIENTO BOMBERIL</c:v>
              </c:pt>
              <c:pt idx="2">
                <c:v>INFORME DE CONGRESISTA</c:v>
              </c:pt>
              <c:pt idx="3">
                <c:v>LEGISLACION BOMBERIL</c:v>
              </c:pt>
              <c:pt idx="4">
                <c:v>PETICION DE INTERES GENERAL</c:v>
              </c:pt>
              <c:pt idx="5">
                <c:v>PETICION DE INTERES PARTICULAR</c:v>
              </c:pt>
              <c:pt idx="6">
                <c:v>PETICIONES ENTRE AUTORIDADES</c:v>
              </c:pt>
              <c:pt idx="7">
                <c:v>QUEJA CONTRA CB</c:v>
              </c:pt>
              <c:pt idx="8">
                <c:v>SOLICITUD DE INFORMACION</c:v>
              </c:pt>
            </c:strLit>
          </c:cat>
          <c:val>
            <c:numLit>
              <c:formatCode>General</c:formatCode>
              <c:ptCount val="9"/>
              <c:pt idx="0">
                <c:v>8</c:v>
              </c:pt>
              <c:pt idx="1">
                <c:v>12</c:v>
              </c:pt>
              <c:pt idx="2">
                <c:v>1</c:v>
              </c:pt>
              <c:pt idx="3">
                <c:v>16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9</c:v>
              </c:pt>
              <c:pt idx="8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A901-4DB2-84D8-55EA1EBC1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415744"/>
        <c:axId val="875798272"/>
      </c:barChart>
      <c:catAx>
        <c:axId val="96441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5798272"/>
        <c:crosses val="autoZero"/>
        <c:auto val="1"/>
        <c:lblAlgn val="ctr"/>
        <c:lblOffset val="100"/>
        <c:noMultiLvlLbl val="0"/>
      </c:catAx>
      <c:valAx>
        <c:axId val="87579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41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9</xdr:col>
      <xdr:colOff>561975</xdr:colOff>
      <xdr:row>11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13</xdr:row>
      <xdr:rowOff>47625</xdr:rowOff>
    </xdr:from>
    <xdr:to>
      <xdr:col>9</xdr:col>
      <xdr:colOff>723900</xdr:colOff>
      <xdr:row>25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485775</xdr:colOff>
      <xdr:row>26</xdr:row>
      <xdr:rowOff>190499</xdr:rowOff>
    </xdr:from>
    <xdr:to>
      <xdr:col>11</xdr:col>
      <xdr:colOff>0</xdr:colOff>
      <xdr:row>39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295275</xdr:colOff>
      <xdr:row>40</xdr:row>
      <xdr:rowOff>133350</xdr:rowOff>
    </xdr:from>
    <xdr:to>
      <xdr:col>9</xdr:col>
      <xdr:colOff>47625</xdr:colOff>
      <xdr:row>49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48491</xdr:colOff>
      <xdr:row>51</xdr:row>
      <xdr:rowOff>132484</xdr:rowOff>
    </xdr:from>
    <xdr:to>
      <xdr:col>10</xdr:col>
      <xdr:colOff>458066</xdr:colOff>
      <xdr:row>62</xdr:row>
      <xdr:rowOff>161059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123825</xdr:colOff>
      <xdr:row>69</xdr:row>
      <xdr:rowOff>47625</xdr:rowOff>
    </xdr:from>
    <xdr:to>
      <xdr:col>10</xdr:col>
      <xdr:colOff>123825</xdr:colOff>
      <xdr:row>83</xdr:row>
      <xdr:rowOff>123825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219075</xdr:colOff>
      <xdr:row>91</xdr:row>
      <xdr:rowOff>9525</xdr:rowOff>
    </xdr:from>
    <xdr:to>
      <xdr:col>10</xdr:col>
      <xdr:colOff>219075</xdr:colOff>
      <xdr:row>105</xdr:row>
      <xdr:rowOff>85725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UARIO/Downloads/PQRSD%20FEBRERO%202021%20final%20final%2023%20abri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i" refreshedDate="44309.507393865744" createdVersion="4" refreshedVersion="4" minRefreshableVersion="3" recordCount="148">
  <cacheSource type="worksheet">
    <worksheetSource ref="A1:X149" sheet="PARA TRABAJAR" r:id="rId2"/>
  </cacheSource>
  <cacheFields count="24">
    <cacheField name="Canal Oficial de Entrada" numFmtId="0">
      <sharedItems count="3">
        <s v="Canal Virtual"/>
        <s v="Canal Escrito"/>
        <s v="Radicación Directa"/>
      </sharedItems>
    </cacheField>
    <cacheField name="Canal de Atención" numFmtId="0">
      <sharedItems/>
    </cacheField>
    <cacheField name="Departamento" numFmtId="0">
      <sharedItems containsBlank="1" count="30">
        <s v="VALLE DEL CAUCA"/>
        <s v="BOLIVAR"/>
        <s v="BOGOTA"/>
        <s v="ANTIOQUIA"/>
        <s v="SANTANDER"/>
        <s v="CUNDINAMARCA"/>
        <s v="ATLANTICO"/>
        <s v="CASANARE"/>
        <s v="NORTE DE SANTANDER"/>
        <s v="TOLIMA"/>
        <s v="MAGDALENA"/>
        <s v="CAUCA"/>
        <s v="BOYACA"/>
        <s v="HUILA"/>
        <s v="CAQUETA"/>
        <s v="CALDAS"/>
        <m/>
        <s v="LA GUAJIRA"/>
        <s v="VICHADA"/>
        <s v="RISARALDA"/>
        <s v="META"/>
        <s v="CESAR"/>
        <s v="QUINDIO"/>
        <s v="GUAVIARE"/>
        <s v="SIN DATO"/>
        <s v="RIOHACHA"/>
        <s v=" CHOCO"/>
        <s v="CALI"/>
        <s v="PUTUMAYO"/>
        <s v="PEREIR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CUERPO DE BOMBEROS"/>
        <s v="PERSONA JURIDICA"/>
        <s v="ENTIDAD TERRITORIAL"/>
        <s v="ENTIDAD PUBLICA"/>
      </sharedItems>
    </cacheField>
    <cacheField name="Tema de Consulta" numFmtId="0">
      <sharedItems containsBlank="1" count="10">
        <s v="LEGISLACION BOMBERIL"/>
        <s v="FORTALECIMIENTO BOMBERIL"/>
        <s v="SOLICITUD DE INFORMACION"/>
        <m/>
        <s v="QUEJA CONTRA CB"/>
        <s v="PETICIONES ENTRE AUTORIDADES"/>
        <s v="ACOMPAÑAMIENTO JURIDICO"/>
        <s v="INFORME DE CONGRESISTA"/>
        <s v="PETICION DE INTERES PARTICULAR"/>
        <s v="PETICION DE INTERES GENERAL"/>
      </sharedItems>
    </cacheField>
    <cacheField name="Asunto" numFmtId="0">
      <sharedItems longText="1"/>
    </cacheField>
    <cacheField name="Responsable" numFmtId="0">
      <sharedItems/>
    </cacheField>
    <cacheField name="Área" numFmtId="0">
      <sharedItems/>
    </cacheField>
    <cacheField name="Dependencia" numFmtId="0">
      <sharedItems count="4">
        <s v="Subdirección Estratégica y de Coordinación Bomberil"/>
        <s v="Subdirección Administrativa y financiera"/>
        <s v="DIRECCION GENERAL"/>
        <s v="Evaluaciòn y Seguimiento"/>
      </sharedItems>
    </cacheField>
    <cacheField name="Tipo de petición" numFmtId="0">
      <sharedItems count="9">
        <s v="CONSULTA "/>
        <s v="SOLICITUD "/>
        <s v="PETICION DE INTERES PARTICULAR "/>
        <s v="PETICION ENTRE AUTORIDADES "/>
        <s v="PETICIÓN DE DOCUMENTOS E INFORMACIÓN "/>
        <s v="PETICION DE INTERES GENERAL "/>
        <s v="DERECHOS DE PETICIóN "/>
        <s v="QUEJA "/>
        <s v="DENUNCIA "/>
      </sharedItems>
    </cacheField>
    <cacheField name="Tiempo de respuesta legal" numFmtId="0">
      <sharedItems containsSemiMixedTypes="0" containsString="0" containsNumber="1" containsInteger="1" minValue="5" maxValue="30"/>
    </cacheField>
    <cacheField name="No Radicado" numFmtId="0">
      <sharedItems/>
    </cacheField>
    <cacheField name="Fecha Radicación" numFmtId="0">
      <sharedItems containsDate="1" containsMixedTypes="1" minDate="2021-02-17T00:00:00" maxDate="2021-02-18T00:00:00"/>
    </cacheField>
    <cacheField name="Numero de Salida" numFmtId="1">
      <sharedItems containsBlank="1" containsMixedTypes="1" containsNumber="1" containsInteger="1" minValue="20211000014551" maxValue="20213400014771"/>
    </cacheField>
    <cacheField name="Fecha de salida" numFmtId="0">
      <sharedItems containsDate="1" containsBlank="1" containsMixedTypes="1" minDate="2021-02-04T00:00:00" maxDate="2021-04-16T00:00:00"/>
    </cacheField>
    <cacheField name="Tiempo de respuesta días hábiles" numFmtId="0">
      <sharedItems containsString="0" containsBlank="1" containsNumber="1" containsInteger="1" minValue="1" maxValue="47"/>
    </cacheField>
    <cacheField name="Estado" numFmtId="0">
      <sharedItems count="3">
        <s v="CUMPLIDO"/>
        <s v="VENCIDO"/>
        <s v="EXTEMPORANEO"/>
      </sharedItems>
    </cacheField>
    <cacheField name="Observaciones" numFmtId="0">
      <sharedItems containsNonDate="0" containsString="0" containsBlank="1"/>
    </cacheField>
    <cacheField name="FECHA DIGITALIZACIÓN DOCUMENTO DE RESPUESTA" numFmtId="0">
      <sharedItems containsDate="1" containsBlank="1" containsMixedTypes="1" minDate="2021-02-05T00:00:00" maxDate="2021-04-1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i" refreshedDate="44309.540327662035" createdVersion="4" refreshedVersion="4" minRefreshableVersion="3" recordCount="148">
  <cacheSource type="worksheet">
    <worksheetSource ref="A1:X149" sheet="PQRSD FEBRERO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 count="30">
        <s v="VALLE DEL CAUCA"/>
        <s v="BOLIVAR"/>
        <s v="BOGOTA"/>
        <s v="ANTIOQUIA"/>
        <s v="SANTANDER"/>
        <s v="CUNDINAMARCA"/>
        <s v="ATLANTICO"/>
        <s v="CASANARE"/>
        <s v="NORTE DE SANTANDER"/>
        <s v="TOLIMA"/>
        <s v="MAGDALENA"/>
        <s v="CAUCA"/>
        <s v="BOYACA"/>
        <s v="HUILA"/>
        <s v="CAQUETA"/>
        <s v="CALDAS"/>
        <s v="META"/>
        <s v="SUCRE"/>
        <s v="LA GUAJIRA"/>
        <s v="VICHADA"/>
        <s v="RISARALDA"/>
        <s v="CESAR"/>
        <s v="QUINDIO"/>
        <s v="GUAVIARE"/>
        <s v="SIN DATO"/>
        <s v="RIOHACHA"/>
        <s v=" CHOCO"/>
        <s v="CALI"/>
        <s v="PUTUMAYO"/>
        <s v="PEREIRA"/>
      </sharedItems>
    </cacheField>
    <cacheField name="Peticionario" numFmtId="0">
      <sharedItems count="131">
        <s v="YEISSON STIVEN GRISALES  "/>
        <s v="CUERPO BOMBEROS VOLUNTARIOS CICUCO  "/>
        <s v="DROGUERIA PLUS VIDA.  "/>
        <s v="CUERPO DE BOMBEROS VOLUNTARIOS DE CLEMENCIA BOLIVAR  "/>
        <s v="JAIME POPO ASTUDILLO "/>
        <s v="JEISSON ALEXANDER CAICEDO MATEUS "/>
        <s v="LAURA MELISA PEREZ PINEDA "/>
        <s v="ALCALDIA ITAGUI ANTIOQUIA "/>
        <s v="CUERPO DE BOMBEROS VOLUNTARIOS DE VILLA DEL ROSARIO GESTIóN DEL RIESGO CBVVR  "/>
        <s v="CUERPO DE BOMBEROS VOLUNTARIOS DE PULI - CUNDINAMARCA  "/>
        <s v="JUAN FRANCISCO NUÑEZ MATURANA "/>
        <s v="ALCALDIA SAN LUIS DE PALENQUE CASANARE "/>
        <s v="CUERPO DE BOMBEROS VOLUNTARIOS DE LOS PATIOS  "/>
        <s v="ALCALDIA - DISTRITAL CARTAGENA DE INDIAS BOLIVAR "/>
        <s v="LEIDY LORENA DELGADO TAPIERO "/>
        <s v="CUERPO DE BOMBEROS VOLUNTARIOS DE CIENAGA - MAGDALENA  "/>
        <s v="ALCALDIA MUNICIPAL DE SOPO CUNDINAMARCA "/>
        <s v="PROCURADURIA PRIMERA DISTRITAL  "/>
        <s v="LUISA MARCELA MARQUEZ  "/>
        <s v="ANGELICA TAPIERO BARRERO "/>
        <s v="CUERPO DE BOMBEROS VOLUNTARIOS DE LA MESA  "/>
        <s v="ADELAIDA  "/>
        <s v="ALCALDIA TOTA PLANEACION BOYACA "/>
        <s v="CUERPO DE BOMBEROS VOLUNTARIOS DE SAN ANTONIO DEL TEQUENDAMA  "/>
        <s v="EDWARD SERNA  "/>
        <s v="CESAR AUGUSTO CAAMAñO BOHORQUEZ "/>
        <s v="JORGE ALBERTO SIERRA MENDOZA "/>
        <s v="PROCURADURIA 1 DELEGADA CONTRATACIóN ESTATAL  "/>
        <s v="ASTAF  "/>
        <s v="LINA DANIELA ARANGO  "/>
        <s v="DIRECCIóN DE INVERSIóN Y FINANZAS PúBLICAS DIFP - DNP  "/>
        <s v="CONTRALORIA DELAGA PARA INFRAESTRUCTORA JORFE LUIS CASTRO MORALES "/>
        <s v="ASOCIACION CONSTRUYENDO FUTURO EN SAN ADOLFO ASOCONFUTURO  "/>
        <s v="CUERPO DE BOMBEROS VOLUNTARIOS DE YARUMAL  "/>
        <s v="PERSONERIA MUNICIPAL DE FLANDES - TOLIMA  "/>
        <s v="EDUARDO JOSE GONZALEZ ANGULO UNGRD "/>
        <s v="CUERPO DE BOMBEROS VOLUNTARIOS EL DONCELLO - CAQUETÁ  "/>
        <s v="DELEGACION DEPARTAMENTAL DE BOMBEROS DE CALDAS  "/>
        <s v="MANUEL ALARCON  "/>
        <s v="MINISTERIO DE SALUD  "/>
        <s v="ALCALDIA GUASCA CUNDINAMARCA "/>
        <s v="ANDRES FERNANDO RODRIGUEZ AGUDELO "/>
        <s v="CUERPO DE BOMBEROS VOLUNTARIOS DE ZIPAQUIRA  "/>
        <s v="CUERPO DE BOMBEROS VOLUNTARIOS DE ABREGO - NORTE DE SANTANDER  "/>
        <s v="ALCALDIA SANTA CATALINA BOLIVAR "/>
        <s v="ALFREDO HERRERA  "/>
        <s v="GEANCARLO TABORDA  "/>
        <s v="CUERPO DE BOMBEROS VOLUNTARIOS DE FLANDES - TOLIMA  "/>
        <s v="CRISTHIAN VARELA  "/>
        <s v="ANDRES MAURICIO  "/>
        <s v="EDGARDO DE JESUS BLANCO FLORES  "/>
        <s v="BOMBEROS OFICIALES DE BUCARAMANGA  "/>
        <s v="NUBIA MENDOZA LOBO "/>
        <s v="FERNANDO SERNA  "/>
        <s v="SECRETARIA DISTRITAL DE AMBIENTE  "/>
        <s v="CUERPO DE BOMBEROS VOLUNTARIOS DE NILO  "/>
        <s v="CUERPO DE BOMBEROS VOLUNTARIOS DE DIBULLA  "/>
        <s v="PROCURADURIA SEGUNDA DISTRITAL DE BOGOTÁ  "/>
        <s v="MARIA ELENA ANGEL  "/>
        <s v="MARIA PAOLA SUAREZ MORALES,  "/>
        <s v="CUERPO DE BOMBEROS VOLUNTARIOS DE BARANOA - ATLANTICO  "/>
        <s v="JORGE PEÑA GONZALEZ "/>
        <s v="GOBERNACION DE VICHADA  "/>
        <s v="VEEDURIA CIUDADANA VIGIAS DEL CAFE LUIS FERNANDO REYES RAMíREZ  "/>
        <s v="CUERPO DE BOMBEROS VOLUNTARIOS DE VILLA DEL ROSARIO  "/>
        <s v="SODICOM  "/>
        <s v="CUERPO DE BOMBEROS DE PUEBLO RICO  "/>
        <s v="CUERPO DE BOMBEROS VOLUNTARIOS DE MONIQUIRA  "/>
        <s v="QUEJAS Y RECLAMOS COMUNIDAD QUEJAS Y RECLAMOS  "/>
        <s v="CONTRALORIA DEPARTAMENTAL DEL META  "/>
        <s v="ALCALDIA PAJARITO BOYACA PERSONERIA MUNICIPAL "/>
        <s v="GESTION DEL RIESGO DE DESASTRES Y CAMBIO CLIMáTICO  "/>
        <s v="MARIA XIMENA OLIVERA SILVA "/>
        <s v="SISBEN BELEN-BOYACA  "/>
        <s v="SECRETARIA DE GPBIERNO  "/>
        <s v="ALCALDIA MUNICIPAL LA PLAYA DE BELEN NORTE DE SANTANDER "/>
        <s v="CUERPO DE BOMBEROS VOLUNTARIOS DE RICAURTE - CUNDINAMARCA  "/>
        <s v="ALEXANDER CARDENAS CORTES  "/>
        <s v="ALCALDÍA DE CIRCASIA QUINDIO "/>
        <s v="COORDINACION EJECITUVA DE BOMBEROS BOYACA  "/>
        <s v="CUERPO DE BOMBEROS VOLUNTARIOS DE LERIDA - TOLIMA  "/>
        <s v="LEONIDAS MEDINA URREGO "/>
        <s v="SURA  "/>
        <s v="CUERPO DE BOMBEROS VOLUNTARIO DE CONTRATACION  "/>
        <s v="PRODESEG S.A.  "/>
        <s v="MINISTERIO DE EDUCACION NACIONAL  "/>
        <s v="CRISTIAM CAMILO PEDRAZA MARTINEZ "/>
        <s v="FUNCION PUBLICA  "/>
        <s v="LUIS ALBERTO VILLAMARIN  "/>
        <s v="SECRETARIA DE PLANEACION MUNICIPAL SAN JOSE DEL GUAVIARE  "/>
        <s v="DIANA PATRICIA CORREA BALCAZAR "/>
        <s v="FERNANDO QUINTERO VARGAS "/>
        <s v="MARIA NAYIBE LONDOñO MARIN "/>
        <s v="ALEXANDER CLAVIJO QUINTERO "/>
        <s v="CUERPO DE BOMBEROS VOLUNTARIOS DE ENCISO  "/>
        <s v="JUAN CAMILO ZUñIGA G  "/>
        <s v="CUERPO DE BOMBEROS VOLUNTARIOS DE BOLIVIA  "/>
        <s v="MABEL ELISA LEMUS MARTíNEZ "/>
        <s v="CUERPO DE BOMBEROS VOLUNTARIOS DE COTA  "/>
        <s v="DELEGACION DEPARTAMENTAL BOMBEROS GUAVIARE  "/>
        <s v="CUERPO DE BOMBEROS VOLUNTARIOS BELALCAZAR CALDAS  "/>
        <s v="JUZGADO 01 PROMISCUO MUNICIPAL - QUINDIO - LA TEBAIDA  "/>
        <s v="CUERPO DE BOMBEROS VOLUNTARIOS DE NUEVA GRANADA - MAGDALENA  "/>
        <s v="MARCO JULIO ZANGUNA CORREA "/>
        <s v="CUERPO DE BOMBEROS VOLUNTARIOS SOLEDAD ATLANTICO  "/>
        <s v="ALCALDIA TUTAZA BOYACA "/>
        <s v="ALCALDIA MUNICIPAL EL PLAYON SANTANDER "/>
        <s v="CONTRALORIA AUXILIAR DE AUDITORIA Y CONTROL FISCAL PARTICIPATIVO  "/>
        <s v="CONTRALORIA GERENCIA DEPARTAMENTAL  "/>
        <s v="GERMAN BARRERO TORRES "/>
        <s v="JUAN CESAR VALENCIA ARBOLEDA  "/>
        <s v="HELDA MARIA SAAVEDRA CARRASQUILLA "/>
        <s v="CUERPO DE BOMBEROS VOLUNTARIOS DE SURATA - SANTANDER  "/>
        <s v="USUARIO ANONIMO  "/>
        <s v="VEEDURíA LOS OJOS DE BOLíVAR  "/>
        <s v="ALCALDIA PAZ DE ARIPORO PENDIENTE "/>
        <s v="ALCALDIA GOMEZ PLATA ANTIOQUIA "/>
        <s v="CUERPO DE BOMBEROS VOLUNTARIOS DE GALAPA - ATLANTICO  "/>
        <s v="CUERPO DE BOMBEROS VOLUNTARIOS DE BUCARAMANGA  "/>
        <s v="CUERPO DE BOMBEROS VOLUNTARIOS DE SIBATE FRANCISCO JAVIER GAMBOA PEDRAZA  "/>
        <s v="CUERPO DE BOMBEROS VOLUNTARIOS DE LOS SANTOS  "/>
        <s v="CUERPO DE BOMBEROS VOLUNTARIOS DE ACANDI  "/>
        <s v="WILMAN GUTIERREZ  "/>
        <s v="LADY KATTERINE BARBOSA VALDERRAMA "/>
        <s v="ALCALDÍA MUNICIPAL DE SANTIAGO PUTUMAYO  "/>
        <s v="ALCALDIA MUNICIPAL DE COLON PUTUMAYO  "/>
        <s v="ALCALDIA MUNICIPAL SIBUNDOY PUTUMAYO "/>
        <s v="DELEGACION DEPARTAMENTAL DE BOMBEROS DE BOLIVAR  "/>
        <s v="GOBERNACION DE ANTIOQUIA  "/>
        <s v="VEEDURIA NACIONAL  "/>
        <s v="CUERPO DE BOMBEROS VOLUNTARIOS SABANAGRANDE  "/>
      </sharedItems>
    </cacheField>
    <cacheField name="Naturaleza jurídica del peticionario" numFmtId="0">
      <sharedItems/>
    </cacheField>
    <cacheField name="Tema de Consulta" numFmtId="0">
      <sharedItems count="9">
        <s v="LEGISLACION BOMBERIL"/>
        <s v="FORTALECIMIENTO BOMBERIL"/>
        <s v="SOLICITUD DE INFORMACION"/>
        <s v="QUEJA CONTRA CB"/>
        <s v="PETICIONES ENTRE AUTORIDADES"/>
        <s v="ACOMPAÑAMIENTO JURIDICO"/>
        <s v="INFORME DE CONGRESISTA"/>
        <s v="PETICION DE INTERES PARTICULAR"/>
        <s v="PETICION DE INTERES GENERAL"/>
      </sharedItems>
    </cacheField>
    <cacheField name="Asunto" numFmtId="0">
      <sharedItems longText="1"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0"/>
    </cacheField>
    <cacheField name="No Radicado" numFmtId="0">
      <sharedItems/>
    </cacheField>
    <cacheField name="Fecha Radicación" numFmtId="0">
      <sharedItems containsDate="1" containsMixedTypes="1" minDate="2021-02-17T00:00:00" maxDate="2021-02-18T00:00:00"/>
    </cacheField>
    <cacheField name="Numero de Salida" numFmtId="1">
      <sharedItems containsBlank="1" containsMixedTypes="1" containsNumber="1" containsInteger="1" minValue="20211000014551" maxValue="20213400014771"/>
    </cacheField>
    <cacheField name="Fecha de salida" numFmtId="0">
      <sharedItems containsDate="1" containsBlank="1" containsMixedTypes="1" minDate="2021-02-04T00:00:00" maxDate="2021-04-16T00:00:00"/>
    </cacheField>
    <cacheField name="Tiempo de respuesta días hábiles" numFmtId="0">
      <sharedItems containsString="0" containsBlank="1" containsNumber="1" containsInteger="1" minValue="1" maxValue="47"/>
    </cacheField>
    <cacheField name="Estado" numFmtId="0">
      <sharedItems/>
    </cacheField>
    <cacheField name="Observaciones" numFmtId="0">
      <sharedItems containsNonDate="0" containsString="0" containsBlank="1"/>
    </cacheField>
    <cacheField name="FECHA DIGITALIZACIÓN DOCUMENTO DE RESPUESTA" numFmtId="0">
      <sharedItems containsDate="1" containsBlank="1" containsMixedTypes="1" minDate="2021-02-05T00:00:00" maxDate="2021-04-1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">
  <r>
    <x v="0"/>
    <s v="Correo Atencion Ciudadano"/>
    <x v="0"/>
    <s v="YEISSON STIVEN GRISALES  "/>
    <x v="0"/>
    <x v="0"/>
    <s v="CAC. Respuesta Oficial, EXT_S21-00004537-PQRSD-004528-PQR, código de consulta 03452121002800.  "/>
    <s v="Edgar Alexander Maya Lopez"/>
    <s v="Proceso Educación Nacional para Bomberos"/>
    <x v="0"/>
    <x v="0"/>
    <n v="30"/>
    <s v="20213800059252  "/>
    <s v="2021-02-01 09:27:47 "/>
    <m/>
    <d v="2021-03-05T00:00:00"/>
    <n v="24"/>
    <x v="0"/>
    <m/>
    <s v="NA"/>
    <m/>
    <m/>
    <s v="NA"/>
    <s v="No se adjunta evidencia de respuesta peticion ni fecha de envio de la misma en correo electronico"/>
  </r>
  <r>
    <x v="0"/>
    <s v="Correo Atencion Ciudadano"/>
    <x v="1"/>
    <s v="CUERPO BOMBEROS VOLUNTARIOS CICUCO  "/>
    <x v="1"/>
    <x v="1"/>
    <s v="CAC. PROYECTO CAMIÓN CISTERNA Y RESCATE VEHICULAR, RESOLUCIÓN,CÉDULA Y ANTECEDENTES DEL CDTE Y DEL LA INSTITUCIÓN, PLAN DE ACCIÓN.  "/>
    <s v="Andrés Fernando Muñoz Cabrera "/>
    <s v="Área Central de Referencia Bomberil "/>
    <x v="0"/>
    <x v="1"/>
    <n v="30"/>
    <s v="20213800059262  "/>
    <s v="2021-02-01 09:57:38 "/>
    <m/>
    <m/>
    <m/>
    <x v="1"/>
    <m/>
    <m/>
    <m/>
    <m/>
    <m/>
    <s v="No se evidencia fecha de salida del documento ni tramite final en el Orfeo"/>
  </r>
  <r>
    <x v="0"/>
    <s v="Correo Atencion Ciudadano"/>
    <x v="2"/>
    <s v="DROGUERIA PLUS VIDA.  "/>
    <x v="2"/>
    <x v="2"/>
    <s v="CAC. Solicitud Información.  "/>
    <s v="Camilo Portilla Quelal"/>
    <s v="FORMULACIÓN Y ACTUALIZACIÓN NORMATIVA Y OPERATIVA "/>
    <x v="0"/>
    <x v="2"/>
    <n v="30"/>
    <s v="20213800059282  "/>
    <s v="2021-02-01 10:46:11 "/>
    <m/>
    <d v="2021-02-23T00:00:00"/>
    <n v="16"/>
    <x v="0"/>
    <m/>
    <s v="N/A"/>
    <m/>
    <m/>
    <s v="NA"/>
    <s v="No se adjunta evidencia de respuesta peticion ni fecha de envio de la misma en correo electronico"/>
  </r>
  <r>
    <x v="0"/>
    <s v="Correo Atencion Ciudadano"/>
    <x v="1"/>
    <s v="CUERPO DE BOMBEROS VOLUNTARIOS DE CLEMENCIA BOLIVAR  "/>
    <x v="1"/>
    <x v="2"/>
    <s v="CAC. Petición de Aclaración Frente a la Respuesta GOBOL-21-002358 de la Gobernación de Bolívar  "/>
    <s v="Melba Vidal "/>
    <s v="Inspección, Vigilancia y Control"/>
    <x v="0"/>
    <x v="2"/>
    <n v="30"/>
    <s v="20213800059292  "/>
    <s v="2021-02-01 10:49:07 "/>
    <m/>
    <m/>
    <m/>
    <x v="1"/>
    <m/>
    <m/>
    <m/>
    <m/>
    <m/>
    <s v="No se evidencia fecha de salida del documento ni tramite final en el Orfeo"/>
  </r>
  <r>
    <x v="0"/>
    <s v="Correo Atencion Ciudadano"/>
    <x v="0"/>
    <s v="JAIME POPO ASTUDILLO "/>
    <x v="0"/>
    <x v="2"/>
    <s v="CAC. OFI2021-11-OAJ-1400 TRASLADO PETICIÓN JAIME POPO ASTUDILLO  "/>
    <s v="Andrea Bibiana Castañeda Durán"/>
    <s v="FORMULACIÓN Y ACTUALIZACIÓN NORMATIVA Y OPERATIVA "/>
    <x v="0"/>
    <x v="3"/>
    <n v="10"/>
    <s v="20213800059372  "/>
    <s v="2021-02-01 13:51:29 "/>
    <m/>
    <d v="2021-02-04T00:00:00"/>
    <n v="3"/>
    <x v="0"/>
    <m/>
    <s v="N/A"/>
    <m/>
    <m/>
    <s v="N"/>
    <s v="No se adjunta evidencia de respuesta peticion ni fecha de envio de la misma en correo electronico"/>
  </r>
  <r>
    <x v="0"/>
    <s v="Correo Atencion Ciudadano"/>
    <x v="2"/>
    <s v="JEISSON ALEXANDER CAICEDO MATEUS "/>
    <x v="0"/>
    <x v="2"/>
    <s v="CAC. Segundo requerimiento de Solicitud de certificado. "/>
    <s v="Alvaro Perez "/>
    <s v="Subdirección Administrativa y financiera"/>
    <x v="1"/>
    <x v="4"/>
    <n v="20"/>
    <s v="20213800059392  "/>
    <s v="2021-02-01 14:05:55 "/>
    <s v="N/A"/>
    <d v="2021-02-22T00:00:00"/>
    <m/>
    <x v="0"/>
    <m/>
    <s v="N/A"/>
    <s v="CORREO"/>
    <s v="SI"/>
    <m/>
    <m/>
  </r>
  <r>
    <x v="1"/>
    <s v="Formato PQRSD"/>
    <x v="2"/>
    <s v="LAURA MELISA PEREZ PINEDA "/>
    <x v="0"/>
    <x v="2"/>
    <s v="FT. Solicitud base de datos de incendios desde el año 2014. "/>
    <s v="Luis Alberto Valencia Pulido "/>
    <s v="Área Central de Referencia Bomberil "/>
    <x v="0"/>
    <x v="4"/>
    <n v="20"/>
    <s v="20213800059502  "/>
    <s v="2021-02-02 08:30:30 "/>
    <s v="N/A"/>
    <d v="2021-02-24T00:00:00"/>
    <n v="16"/>
    <x v="0"/>
    <m/>
    <m/>
    <s v="CORREO"/>
    <s v="SI"/>
    <m/>
    <m/>
  </r>
  <r>
    <x v="0"/>
    <s v="Correo Atencion Ciudadano"/>
    <x v="3"/>
    <s v="ALCALDIA ITAGUI ANTIOQUIA "/>
    <x v="3"/>
    <x v="2"/>
    <s v="CAC. Brigada de emergencia. "/>
    <s v="Edgar Alexander Maya Lopez"/>
    <s v="Proceso Educación Nacional para Bomberos"/>
    <x v="0"/>
    <x v="0"/>
    <n v="30"/>
    <s v="20213800059522  "/>
    <s v="2021-02-02 09:11:16 "/>
    <n v="20212050086651"/>
    <d v="2021-03-03T00:00:00"/>
    <m/>
    <x v="0"/>
    <m/>
    <d v="2021-03-03T00:00:00"/>
    <s v="PDF"/>
    <s v="SI"/>
    <m/>
    <m/>
  </r>
  <r>
    <x v="0"/>
    <s v="Correo Atencion Ciudadano"/>
    <x v="4"/>
    <s v="CUERPO DE BOMBEROS VOLUNTARIOS DE VILLA DEL ROSARIO GESTIóN DEL RIESGO CBVVR  "/>
    <x v="1"/>
    <x v="2"/>
    <s v="CAC. Solicitud de información. "/>
    <s v="Melba Vidal "/>
    <s v="Inspección, Vigilancia y Control"/>
    <x v="0"/>
    <x v="2"/>
    <n v="30"/>
    <s v="20213800059642  "/>
    <s v="2021-02-02 15:27:59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5"/>
    <s v="CUERPO DE BOMBEROS VOLUNTARIOS DE PULI - CUNDINAMARCA  "/>
    <x v="1"/>
    <x v="2"/>
    <s v="CAC. solicitud de constancia.  "/>
    <s v="Luis Alberto Valencia Pulido "/>
    <s v="Área Central de Referencia Bomberil "/>
    <x v="0"/>
    <x v="4"/>
    <n v="20"/>
    <s v="20213800059682  "/>
    <s v="2021-02-02 16:03:21 "/>
    <s v="N/A"/>
    <d v="2021-02-05T00:00:00"/>
    <m/>
    <x v="0"/>
    <m/>
    <s v="N/A"/>
    <s v="CORREO"/>
    <s v="SI"/>
    <m/>
    <m/>
  </r>
  <r>
    <x v="0"/>
    <s v="Correo Atencion Ciudadano"/>
    <x v="5"/>
    <s v="CUERPO DE BOMBEROS VOLUNTARIOS DE PULI - CUNDINAMARCA  "/>
    <x v="1"/>
    <x v="3"/>
    <s v="CAC. intervención de suspensión personería jurídica Cachipay.  "/>
    <s v="Melba Vidal "/>
    <s v="Inspección, Vigilancia y Control"/>
    <x v="0"/>
    <x v="2"/>
    <n v="30"/>
    <s v="20213800059692  "/>
    <s v="2021-02-02 16:09:13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6"/>
    <s v="JUAN FRANCISCO NUÑEZ MATURANA "/>
    <x v="0"/>
    <x v="4"/>
    <s v="CAC. QUEJA CONTRA JUNTA DPTAL DE BOMBEROS DEL ATLÁNTICO. "/>
    <s v="Melba Vidal "/>
    <s v="Inspección, Vigilancia y Control"/>
    <x v="0"/>
    <x v="2"/>
    <n v="30"/>
    <s v="20213800059702  "/>
    <s v="2021-02-02 16:25:53 "/>
    <n v="20212050086431"/>
    <d v="2021-03-03T00:00:00"/>
    <n v="21"/>
    <x v="0"/>
    <m/>
    <d v="2021-03-03T00:00:00"/>
    <s v="PDF"/>
    <s v="SI"/>
    <m/>
    <m/>
  </r>
  <r>
    <x v="0"/>
    <s v="Correo Atencion Ciudadano"/>
    <x v="7"/>
    <s v="ALCALDIA SAN LUIS DE PALENQUE CASANARE "/>
    <x v="3"/>
    <x v="2"/>
    <s v="CAC. SOLICITUD ALCALDIA SAN LUIS DE PALENQUE-CASANARE. "/>
    <s v="Andrea Bibiana Castañeda Durán"/>
    <s v="FORMULACIÓN Y ACTUALIZACIÓN NORMATIVA Y OPERATIVA "/>
    <x v="0"/>
    <x v="0"/>
    <n v="30"/>
    <s v="20213800059712  "/>
    <s v="2021-02-02 16:29:50 "/>
    <n v="20212050084611"/>
    <d v="2021-02-15T00:00:00"/>
    <n v="9"/>
    <x v="0"/>
    <m/>
    <m/>
    <s v="PDF"/>
    <s v="SI"/>
    <m/>
    <m/>
  </r>
  <r>
    <x v="0"/>
    <s v="Correo Atencion Ciudadano"/>
    <x v="8"/>
    <s v="CUERPO DE BOMBEROS VOLUNTARIOS DE LOS PATIOS  "/>
    <x v="1"/>
    <x v="2"/>
    <s v="CAC. Solicitud de Concepto Urgente "/>
    <s v="Camilo Portilla Quelal"/>
    <s v="FORMULACIÓN Y ACTUALIZACIÓN NORMATIVA Y OPERATIVA "/>
    <x v="0"/>
    <x v="2"/>
    <n v="30"/>
    <s v="20213800059732  "/>
    <s v="2021-02-02 16:45:16 "/>
    <n v="20212050084831"/>
    <d v="2021-02-24T00:00:00"/>
    <n v="16"/>
    <x v="0"/>
    <m/>
    <m/>
    <s v="PDF"/>
    <s v="SI"/>
    <m/>
    <m/>
  </r>
  <r>
    <x v="0"/>
    <s v="Correo Atencion Ciudadano"/>
    <x v="1"/>
    <s v="ALCALDIA - DISTRITAL CARTAGENA DE INDIAS BOLIVAR "/>
    <x v="3"/>
    <x v="2"/>
    <s v="CAC. DERECHO DE PETICION MODALIDAD DE INFORMACION, CONSULTA Y ASESORIA SOBRE PARAMETROS, LINEAMIENTOS Y CONDICIONES DE PRESTACION DE SERVICIOS DE SALVAMENTO Y RESCATE NAUTICO "/>
    <s v="Edgar Alexander Maya Lopez"/>
    <s v="Proceso Educación Nacional para Bomberos"/>
    <x v="0"/>
    <x v="0"/>
    <n v="30"/>
    <s v="20213800059742  "/>
    <s v="2021-02-02 16:51:40 "/>
    <n v="20212050086811"/>
    <d v="2021-03-10T00:00:00"/>
    <n v="26"/>
    <x v="0"/>
    <m/>
    <m/>
    <s v="PDF"/>
    <s v="SI"/>
    <m/>
    <m/>
  </r>
  <r>
    <x v="0"/>
    <s v="Correo Atencion Ciudadano"/>
    <x v="9"/>
    <s v="LEIDY LORENA DELGADO TAPIERO "/>
    <x v="0"/>
    <x v="2"/>
    <s v="CAC. Documento de Lorena. RESPUESTA 20212050084891  "/>
    <s v="Camilo Portilla Quelal"/>
    <s v="FORMULACIÓN Y ACTUALIZACIÓN NORMATIVA Y OPERATIVA "/>
    <x v="0"/>
    <x v="1"/>
    <n v="30"/>
    <s v="20213800059752  "/>
    <s v="2021-02-03 09:00:14 "/>
    <n v="20212050084891"/>
    <d v="2021-02-24T00:00:00"/>
    <n v="15"/>
    <x v="0"/>
    <m/>
    <m/>
    <s v="PDF"/>
    <s v="SI"/>
    <m/>
    <m/>
  </r>
  <r>
    <x v="1"/>
    <s v="Servicio de Mensajeria"/>
    <x v="10"/>
    <s v="CUERPO DE BOMBEROS VOLUNTARIOS DE CIENAGA - MAGDALENA  "/>
    <x v="1"/>
    <x v="2"/>
    <s v="SM. Radicación diplomas para firma cursos: 591-2019, 242-2020, 594-2019, 248-2020, 247-2020, 593-2019, 595-2019. "/>
    <s v="Edgar Alexander Maya Lopez"/>
    <s v="Proceso Educación Nacional para Bomberos"/>
    <x v="0"/>
    <x v="1"/>
    <n v="30"/>
    <s v="20213800059792  "/>
    <s v="2021-02-03 12:39:07 "/>
    <n v="20212050084361"/>
    <d v="2021-02-05T00:00:00"/>
    <n v="2"/>
    <x v="0"/>
    <m/>
    <d v="2021-02-05T00:00:00"/>
    <s v="PDF"/>
    <s v="SI"/>
    <m/>
    <m/>
  </r>
  <r>
    <x v="0"/>
    <s v="Correo Atencion Ciudadano"/>
    <x v="5"/>
    <s v="ALCALDIA MUNICIPAL DE SOPO CUNDINAMARCA "/>
    <x v="3"/>
    <x v="0"/>
    <s v="CAC. Solicitud de Concepto Jurídico. "/>
    <s v="Andrea Bibiana Castañeda Durán"/>
    <s v="FORMULACIÓN Y ACTUALIZACIÓN NORMATIVA Y OPERATIVA "/>
    <x v="0"/>
    <x v="2"/>
    <n v="30"/>
    <s v="20213800059812  "/>
    <s v="2021-02-03 13:57:20 "/>
    <n v="20212050085361"/>
    <d v="2021-03-05T00:00:00"/>
    <n v="22"/>
    <x v="0"/>
    <m/>
    <d v="2021-03-08T00:00:00"/>
    <s v="PDF"/>
    <s v="SI"/>
    <m/>
    <m/>
  </r>
  <r>
    <x v="0"/>
    <s v="Correo Atencion Ciudadano"/>
    <x v="2"/>
    <s v="PROCURADURIA PRIMERA DISTRITAL  "/>
    <x v="3"/>
    <x v="5"/>
    <s v="CAC. URGENTE RAD: E-2021-029371 Respuesta parcial de la Direccion Nacional de Bomberos de Colombia. "/>
    <s v="Andrea Bibiana Castañeda Durán"/>
    <s v="FORMULACIÓN Y ACTUALIZACIÓN NORMATIVA Y OPERATIVA "/>
    <x v="0"/>
    <x v="3"/>
    <n v="10"/>
    <s v="20213800059842  "/>
    <s v="2021-02-03 14:47:34 "/>
    <n v="20212050084421"/>
    <d v="2021-02-09T00:00:00"/>
    <n v="6"/>
    <x v="0"/>
    <m/>
    <d v="2021-02-09T00:00:00"/>
    <s v="PDF"/>
    <s v="SI"/>
    <m/>
    <m/>
  </r>
  <r>
    <x v="0"/>
    <s v="Correo Atencion Ciudadano"/>
    <x v="11"/>
    <s v="LUISA MARCELA MARQUEZ  "/>
    <x v="0"/>
    <x v="6"/>
    <s v="CAC. solicitud visita de inspeccion vigilancia y control. "/>
    <s v="Melba Vidal "/>
    <s v="Inspección, Vigilancia y Control"/>
    <x v="0"/>
    <x v="2"/>
    <n v="30"/>
    <s v="20213800059852  "/>
    <s v="2021-02-03 16:29:08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5"/>
    <s v="ANGELICA TAPIERO BARRERO "/>
    <x v="0"/>
    <x v="2"/>
    <s v="CAC. Remisión EXT-S21-00006515-PQRSD-006506-PQR. Remisión Derecho de Petición señora Angélica Tapiero Barrero. "/>
    <s v="Andrea Bibiana Castañeda Durán"/>
    <s v="FORMULACIÓN Y ACTUALIZACIÓN NORMATIVA Y OPERATIVA "/>
    <x v="0"/>
    <x v="5"/>
    <n v="30"/>
    <s v="20213800059882  "/>
    <s v="2021-02-04 09:45:08 "/>
    <n v="20212050086781"/>
    <d v="2021-04-09T00:00:00"/>
    <n v="37"/>
    <x v="2"/>
    <m/>
    <m/>
    <s v="PDF"/>
    <s v="SI"/>
    <m/>
    <m/>
  </r>
  <r>
    <x v="0"/>
    <s v="Correo Atencion Ciudadano"/>
    <x v="5"/>
    <s v="CUERPO DE BOMBEROS VOLUNTARIOS DE LA MESA  "/>
    <x v="1"/>
    <x v="2"/>
    <s v="CAC. solicitud asesoría pólvora. "/>
    <s v="Camilo Portilla Quelal"/>
    <s v="FORMULACIÓN Y ACTUALIZACIÓN NORMATIVA Y OPERATIVA "/>
    <x v="0"/>
    <x v="5"/>
    <n v="30"/>
    <s v="20213800059932  "/>
    <s v="2021-02-04 11:30:56 "/>
    <n v="20212050085111"/>
    <d v="2021-02-26T00:00:00"/>
    <n v="16"/>
    <x v="0"/>
    <m/>
    <m/>
    <s v="PDF"/>
    <s v="SI"/>
    <m/>
    <m/>
  </r>
  <r>
    <x v="0"/>
    <s v="Chat"/>
    <x v="2"/>
    <s v="ADELAIDA  "/>
    <x v="0"/>
    <x v="2"/>
    <s v="CHT. Qué relación tiene la actividad que realiza la entidad con el Plan Nacional de Desarrollo. "/>
    <s v="Adriana Moreno"/>
    <s v="DIRECCION GENERAL"/>
    <x v="2"/>
    <x v="4"/>
    <n v="20"/>
    <s v="20213800059962  "/>
    <s v="2021-02-04 12:25:54 "/>
    <n v="20211100014521"/>
    <d v="2021-02-23T00:00:00"/>
    <n v="13"/>
    <x v="0"/>
    <m/>
    <m/>
    <m/>
    <m/>
    <m/>
    <s v="No se adjunta evidencia de respuesta peticion ni fecha de envio de la misma en correo electronico"/>
  </r>
  <r>
    <x v="0"/>
    <s v="Correo Atencion Ciudadano"/>
    <x v="12"/>
    <s v="ALCALDIA TOTA PLANEACION BOYACA "/>
    <x v="3"/>
    <x v="2"/>
    <s v="CAC. SOLICITUD CERTIFICACION.  "/>
    <s v="Luis Alberto Valencia Pulido "/>
    <s v="Área Central de Referencia Bomberil "/>
    <x v="0"/>
    <x v="4"/>
    <n v="20"/>
    <s v="20213800059982  "/>
    <s v="2021-02-04 12:40:43 "/>
    <s v="numero equivocado"/>
    <d v="2021-04-05T00:00:00"/>
    <n v="39"/>
    <x v="1"/>
    <m/>
    <m/>
    <m/>
    <m/>
    <m/>
    <s v="No se adjunta evidencia de respuesta peticion ni fecha de envio de la misma en correo electronico"/>
  </r>
  <r>
    <x v="0"/>
    <s v="Correo Atencion Ciudadano"/>
    <x v="3"/>
    <s v="CUERPO DE BOMBEROS VOLUNTARIOS DE SAN ANTONIO DEL TEQUENDAMA  "/>
    <x v="1"/>
    <x v="2"/>
    <s v="CAC. Traslado por competencia – Información Dirección Nacional de Bomberos. Radicado UNGRD N° 2020ER07568  "/>
    <s v="Andrés Fernando Muñoz Cabrera "/>
    <s v="Área Central de Referencia Bomberil "/>
    <x v="0"/>
    <x v="5"/>
    <n v="30"/>
    <s v="20213800060002  "/>
    <s v="2021-02-04 14:13:36 "/>
    <n v="20212100016601"/>
    <d v="2021-04-15T00:00:00"/>
    <n v="47"/>
    <x v="2"/>
    <m/>
    <d v="2021-04-15T00:00:00"/>
    <s v="PDF"/>
    <s v="SI"/>
    <m/>
    <m/>
  </r>
  <r>
    <x v="0"/>
    <s v="Chat"/>
    <x v="2"/>
    <s v="EDWARD SERNA  "/>
    <x v="0"/>
    <x v="2"/>
    <s v="CHT. Control Interno de las Estaciones de Bomberos Voluntarios: tipo de vinculación, periodos, modo de elección, funciones y si existen o hay la posibilidad propiamente de crear el cargo en una Estación. "/>
    <s v="Camilo Portilla Quelal"/>
    <s v="FORMULACIÓN Y ACTUALIZACIÓN NORMATIVA Y OPERATIVA "/>
    <x v="0"/>
    <x v="4"/>
    <n v="20"/>
    <s v="20213800060102  "/>
    <s v="2021-02-05 09:07:17 "/>
    <n v="20212050085201"/>
    <d v="2021-02-26T00:00:00"/>
    <n v="15"/>
    <x v="0"/>
    <m/>
    <m/>
    <s v="PDF"/>
    <s v="SI"/>
    <m/>
    <m/>
  </r>
  <r>
    <x v="0"/>
    <s v="Correo Atencion Ciudadano"/>
    <x v="1"/>
    <s v="CESAR AUGUSTO CAAMAñO BOHORQUEZ "/>
    <x v="0"/>
    <x v="3"/>
    <s v="CAC. RADICADO DNBC Nº 20212000013601. "/>
    <s v="Melba Vidal "/>
    <s v="Inspección, Vigilancia y Control"/>
    <x v="0"/>
    <x v="2"/>
    <n v="30"/>
    <s v="20213800060202  "/>
    <s v="2021-02-05 11:38:14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2"/>
    <s v="JORGE ALBERTO SIERRA MENDOZA "/>
    <x v="0"/>
    <x v="2"/>
    <s v="CAC. Solicitud de certificación laboral. "/>
    <s v="MARYOLY DIAZ"/>
    <s v="GESTIÓN TALENTO HUMANO"/>
    <x v="1"/>
    <x v="4"/>
    <n v="20"/>
    <s v="20213800060222  "/>
    <s v="2021-02-05 13:53:05 "/>
    <n v="20213100014381"/>
    <d v="2021-02-15T00:00:00"/>
    <n v="6"/>
    <x v="0"/>
    <m/>
    <m/>
    <m/>
    <m/>
    <m/>
    <m/>
  </r>
  <r>
    <x v="0"/>
    <s v="Correo Atencion Ciudadano"/>
    <x v="2"/>
    <s v="PROCURADURIA 1 DELEGADA CONTRATACIóN ESTATAL  "/>
    <x v="4"/>
    <x v="2"/>
    <s v="CAC. REMITIR A QUIEN CORRESPONDA.  "/>
    <s v="Carlos Armando López Barrera "/>
    <s v="OFICINA ASESORA JURIDICA"/>
    <x v="2"/>
    <x v="3"/>
    <n v="10"/>
    <s v="20213800060232  "/>
    <s v="2021-02-05 13:59:13 "/>
    <n v="20211200000693"/>
    <d v="2021-02-19T00:00:00"/>
    <n v="10"/>
    <x v="0"/>
    <m/>
    <m/>
    <s v="PDF"/>
    <s v="SI"/>
    <m/>
    <s v="No se adjunta evidencia de respuesta peticion ni fecha de envio de la misma en correo electronico"/>
  </r>
  <r>
    <x v="0"/>
    <s v="Correo Atencion Ciudadano"/>
    <x v="2"/>
    <s v="ASTAF  "/>
    <x v="2"/>
    <x v="2"/>
    <s v="CAC. Inquietud/Derecho de petición- Pago Recursos del Fondo Nacional de Bomberos "/>
    <s v="Freddy Andres Farfán Moreno"/>
    <s v="Gestiòn de Presupuesto"/>
    <x v="1"/>
    <x v="4"/>
    <n v="20"/>
    <s v="20213800060242  "/>
    <s v="2021-02-05 14:41:38 "/>
    <n v="20213000014391"/>
    <d v="2021-02-16T00:00:00"/>
    <n v="7"/>
    <x v="0"/>
    <m/>
    <m/>
    <s v="PDF"/>
    <s v="SI"/>
    <m/>
    <m/>
  </r>
  <r>
    <x v="0"/>
    <s v="Correo Atencion Ciudadano"/>
    <x v="2"/>
    <s v="LINA DANIELA ARANGO  "/>
    <x v="0"/>
    <x v="2"/>
    <s v="CAC. Solicitud de información. "/>
    <s v="Edgar Alexander Maya Lopez"/>
    <s v="Proceso Educación Nacional para Bomberos"/>
    <x v="0"/>
    <x v="0"/>
    <n v="30"/>
    <s v="20213800060262  "/>
    <s v="2021-02-05 16:27:03 "/>
    <n v="20212050089901"/>
    <d v="2021-03-24T00:00:00"/>
    <n v="32"/>
    <x v="2"/>
    <m/>
    <m/>
    <s v="PDF"/>
    <s v="SI"/>
    <m/>
    <m/>
  </r>
  <r>
    <x v="0"/>
    <s v="Correo Atencion Ciudadano"/>
    <x v="0"/>
    <s v="DIRECCIóN DE INVERSIóN Y FINANZAS PúBLICAS DIFP - DNP  "/>
    <x v="2"/>
    <x v="2"/>
    <s v="CAC. Solicitud designación enlace técnico y jurídico para acompañamiento en el Proyecto denominado &amp;amp;quot;Construcción y dotación de una estación de bomeberos en el municipio de Tolú&amp;amp;quot;. "/>
    <s v="Andrés Fernando Muñoz Cabrera "/>
    <s v="Área Central de Referencia Bomberil "/>
    <x v="0"/>
    <x v="2"/>
    <n v="30"/>
    <s v="20213800060272  "/>
    <s v="2021-02-05 16:37:30 "/>
    <s v="N/A"/>
    <d v="2021-02-17T00:00:00"/>
    <m/>
    <x v="0"/>
    <m/>
    <m/>
    <s v="CORREO"/>
    <s v="SI"/>
    <m/>
    <m/>
  </r>
  <r>
    <x v="0"/>
    <s v="Correo Atencion Ciudadano"/>
    <x v="2"/>
    <s v="CONTRALORIA DELAGA PARA INFRAESTRUCTORA JORFE LUIS CASTRO MORALES "/>
    <x v="4"/>
    <x v="2"/>
    <s v="CI Solicitud de Información Adicional Proceso Atención Petición 2020-199539-SE.  "/>
    <s v="Alvaro Perez "/>
    <s v="Subdirección Administrativa y financiera"/>
    <x v="1"/>
    <x v="4"/>
    <n v="20"/>
    <s v="20213800060282  "/>
    <s v="2021-02-05 16:49:38 "/>
    <n v="20213000014351"/>
    <d v="2021-02-24T00:00:00"/>
    <n v="13"/>
    <x v="0"/>
    <m/>
    <m/>
    <s v="PDF"/>
    <s v="SI"/>
    <m/>
    <m/>
  </r>
  <r>
    <x v="0"/>
    <s v="Correo Atencion Ciudadano"/>
    <x v="13"/>
    <s v="ASOCIACION CONSTRUYENDO FUTURO EN SAN ADOLFO ASOCONFUTURO  "/>
    <x v="2"/>
    <x v="2"/>
    <s v="CAC. Solicitud de un vehículo de bomberos  "/>
    <s v="Andrés Fernando Muñoz Cabrera "/>
    <s v="Área Central de Referencia Bomberil "/>
    <x v="0"/>
    <x v="5"/>
    <n v="30"/>
    <s v="20213800060342  "/>
    <s v="2021-02-08 11:00:41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3"/>
    <s v="CUERPO DE BOMBEROS VOLUNTARIOS DE YARUMAL  "/>
    <x v="1"/>
    <x v="2"/>
    <s v="CAC. Irregular Contrato municipio de Yarumal Antioquia 2021. "/>
    <s v="Andrea Bibiana Castañeda Durán"/>
    <s v="FORMULACIÓN Y ACTUALIZACIÓN NORMATIVA Y OPERATIVA "/>
    <x v="0"/>
    <x v="4"/>
    <n v="20"/>
    <s v="20213800060352  "/>
    <s v="2021-02-08 11:37:42 "/>
    <n v="20212050084461"/>
    <d v="2021-02-15T00:00:00"/>
    <n v="5"/>
    <x v="0"/>
    <m/>
    <m/>
    <s v="PDF"/>
    <s v="SI"/>
    <m/>
    <m/>
  </r>
  <r>
    <x v="0"/>
    <s v="Correo Atencion Ciudadano"/>
    <x v="9"/>
    <s v="PERSONERIA MUNICIPAL DE FLANDES - TOLIMA  "/>
    <x v="3"/>
    <x v="3"/>
    <s v="CAC. SOLICITUD – SERVICIO ESENCIAL DE BOMBEROS EN EL MUNICIPIO DE FLANDES.  "/>
    <s v="Ronny Estiven Romero Velandia "/>
    <s v="FORMULACIÓN Y ACTUALIZACIÓN NORMATIVA Y OPERATIVA "/>
    <x v="0"/>
    <x v="5"/>
    <n v="30"/>
    <s v="20213800060362  "/>
    <s v="2021-02-08 11:53:01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2"/>
    <s v="EDUARDO JOSE GONZALEZ ANGULO UNGRD "/>
    <x v="0"/>
    <x v="2"/>
    <s v="CAC. Solicitud de Información- Aplicación Decreto 1809 de 2020.  "/>
    <s v="Luis Alberto Valencia Pulido "/>
    <s v="Área Central de Referencia Bomberil "/>
    <x v="0"/>
    <x v="4"/>
    <n v="20"/>
    <s v="20213800060392  "/>
    <s v="2021-02-08 13:47:23 "/>
    <n v="20212100014821"/>
    <d v="2021-03-04T00:00:00"/>
    <n v="18"/>
    <x v="0"/>
    <m/>
    <m/>
    <s v="PDF"/>
    <s v="SI"/>
    <m/>
    <m/>
  </r>
  <r>
    <x v="0"/>
    <s v="Correo Atencion Ciudadano"/>
    <x v="14"/>
    <s v="CUERPO DE BOMBEROS VOLUNTARIOS EL DONCELLO - CAQUETÁ  "/>
    <x v="1"/>
    <x v="2"/>
    <s v="CAC. Solicitud concepto para contratar fuera de la jurisdicción.  "/>
    <s v="Camilo Portilla Quelal"/>
    <s v="FORMULACIÓN Y ACTUALIZACIÓN NORMATIVA Y OPERATIVA "/>
    <x v="0"/>
    <x v="4"/>
    <n v="20"/>
    <s v="20213800060422  "/>
    <s v="2021-02-08 15:08:26 "/>
    <n v="20212050084821"/>
    <d v="2021-02-24T00:00:00"/>
    <n v="12"/>
    <x v="0"/>
    <m/>
    <m/>
    <s v="PDF"/>
    <s v="SI"/>
    <m/>
    <m/>
  </r>
  <r>
    <x v="0"/>
    <s v="Correo Atencion Ciudadano"/>
    <x v="15"/>
    <s v="DELEGACION DEPARTAMENTAL DE BOMBEROS DE CALDAS  "/>
    <x v="1"/>
    <x v="2"/>
    <s v="CAC. Solicitud de inspección a los Cuerpos de Bomberos Voluntarios de Pacora y Victoria Caldas. "/>
    <s v="Liz Margaret Álvarez calderon "/>
    <s v="FORMULACIÓN Y ACTUALIZACIÓN NORMATIVA Y OPERATIVA "/>
    <x v="0"/>
    <x v="5"/>
    <n v="30"/>
    <s v="20213800060462  "/>
    <s v="2021-02-08 16:13:05 "/>
    <n v="20212000016881"/>
    <d v="2021-04-14T00:00:00"/>
    <n v="44"/>
    <x v="2"/>
    <m/>
    <m/>
    <s v="PDF"/>
    <s v="SI"/>
    <m/>
    <m/>
  </r>
  <r>
    <x v="0"/>
    <s v="Chat"/>
    <x v="12"/>
    <s v="MANUEL ALARCON  "/>
    <x v="0"/>
    <x v="2"/>
    <s v="CHT. Inquietudes. "/>
    <s v="Camilo Portilla Quelal"/>
    <s v="FORMULACIÓN Y ACTUALIZACIÓN NORMATIVA Y OPERATIVA "/>
    <x v="0"/>
    <x v="4"/>
    <n v="20"/>
    <s v="20213800060482  "/>
    <s v="2021-02-08 16:46:24 "/>
    <n v="20212050086421"/>
    <d v="2021-03-03T00:00:00"/>
    <n v="17"/>
    <x v="0"/>
    <m/>
    <d v="2021-03-04T00:00:00"/>
    <s v="PDF"/>
    <s v="SI"/>
    <m/>
    <m/>
  </r>
  <r>
    <x v="0"/>
    <s v="Correo Atencion Ciudadano"/>
    <x v="2"/>
    <s v="MINISTERIO DE SALUD  "/>
    <x v="4"/>
    <x v="2"/>
    <s v="CAC. Dirección Nacional de Bomberos- Vacunación COVID 19.  "/>
    <s v="Jairo Soto Gil"/>
    <s v="Subdirección Estratégica y de Coordinación Bomberil"/>
    <x v="0"/>
    <x v="4"/>
    <n v="20"/>
    <s v="20213800060502  "/>
    <s v="2021-02-09 08:54:04 "/>
    <n v="20212000014151"/>
    <d v="2021-02-09T00:00:00"/>
    <n v="1"/>
    <x v="0"/>
    <m/>
    <m/>
    <s v="PDF"/>
    <s v="SI"/>
    <m/>
    <m/>
  </r>
  <r>
    <x v="0"/>
    <s v="Correo Atencion Ciudadano"/>
    <x v="5"/>
    <s v="ALCALDIA GUASCA CUNDINAMARCA "/>
    <x v="3"/>
    <x v="2"/>
    <s v="CAC. SOLICITUD AUTORIZACION PROVISIONAL.  "/>
    <s v="Camilo Portilla Quelal"/>
    <s v="FORMULACIÓN Y ACTUALIZACIÓN NORMATIVA Y OPERATIVA "/>
    <x v="0"/>
    <x v="5"/>
    <n v="30"/>
    <s v="20213800060532  "/>
    <s v="2021-02-09 09:23:50 "/>
    <n v="20212050084591"/>
    <d v="2021-02-17T00:00:00"/>
    <n v="7"/>
    <x v="0"/>
    <m/>
    <m/>
    <s v="PDF"/>
    <s v="SI"/>
    <m/>
    <m/>
  </r>
  <r>
    <x v="0"/>
    <s v="Correo Atencion Ciudadano"/>
    <x v="2"/>
    <s v="ANDRES FERNANDO RODRIGUEZ AGUDELO "/>
    <x v="0"/>
    <x v="2"/>
    <s v="CAC. DERECHO DE PETICIÓN DE INFORMACIÓN. "/>
    <s v="Camilo Portilla Quelal"/>
    <s v="FORMULACIÓN Y ACTUALIZACIÓN NORMATIVA Y OPERATIVA "/>
    <x v="0"/>
    <x v="2"/>
    <n v="30"/>
    <s v="20213800060592  "/>
    <s v="2021-02-09 11:07:02 "/>
    <n v="20212050085231"/>
    <d v="2021-03-10T00:00:00"/>
    <n v="21"/>
    <x v="0"/>
    <m/>
    <m/>
    <s v="PDF"/>
    <s v="SI"/>
    <m/>
    <m/>
  </r>
  <r>
    <x v="0"/>
    <s v="Correo Atencion Ciudadano"/>
    <x v="3"/>
    <s v="CUERPO DE BOMBEROS VOLUNTARIOS DE YARUMAL  "/>
    <x v="1"/>
    <x v="2"/>
    <s v="CAC. Irregular Contrato municipio de Yarumal Antioquia 2021. "/>
    <s v="Andrea Bibiana Castañeda Durán"/>
    <s v="FORMULACIÓN Y ACTUALIZACIÓN NORMATIVA Y OPERATIVA "/>
    <x v="0"/>
    <x v="5"/>
    <n v="30"/>
    <s v="20213800060632  "/>
    <s v="2021-02-09 13:30:54 "/>
    <n v="20212050084461"/>
    <d v="2021-02-12T00:00:00"/>
    <n v="3"/>
    <x v="0"/>
    <m/>
    <m/>
    <s v="PDF"/>
    <s v="SI"/>
    <m/>
    <m/>
  </r>
  <r>
    <x v="0"/>
    <s v="Correo Atencion Ciudadano"/>
    <x v="5"/>
    <s v="CUERPO DE BOMBEROS VOLUNTARIOS DE ZIPAQUIRA  "/>
    <x v="1"/>
    <x v="2"/>
    <s v="CAC. Solicitud Respuesta Radicado 202038000055982. "/>
    <s v="VIVIANA ANDRADE TOVAR "/>
    <s v="PLANEACIÓN ESTRATEGICA "/>
    <x v="0"/>
    <x v="4"/>
    <n v="20"/>
    <s v="20213800060652  "/>
    <s v="2021-02-09 15:07:30 "/>
    <n v="20213000014851"/>
    <d v="2021-03-04T00:00:00"/>
    <n v="17"/>
    <x v="0"/>
    <m/>
    <m/>
    <s v="PDF"/>
    <s v="SI"/>
    <m/>
    <m/>
  </r>
  <r>
    <x v="0"/>
    <s v="Correo Atencion Ciudadano"/>
    <x v="8"/>
    <s v="CUERPO DE BOMBEROS VOLUNTARIOS DE ABREGO - NORTE DE SANTANDER  "/>
    <x v="1"/>
    <x v="6"/>
    <s v="CAC. documentación cuerpo de bomberos ábrego.  "/>
    <s v="Andrea Bibiana Castañeda Durán"/>
    <s v="FORMULACIÓN Y ACTUALIZACIÓN NORMATIVA Y OPERATIVA "/>
    <x v="0"/>
    <x v="5"/>
    <n v="30"/>
    <s v="20213800060682  "/>
    <s v="2021-02-09 15:30:14 "/>
    <n v="20212050084451"/>
    <d v="2021-02-15T00:00:00"/>
    <n v="5"/>
    <x v="0"/>
    <m/>
    <m/>
    <s v="PDF"/>
    <s v="SI"/>
    <m/>
    <m/>
  </r>
  <r>
    <x v="0"/>
    <s v="Correo Atencion Ciudadano"/>
    <x v="1"/>
    <s v="ALCALDIA SANTA CATALINA BOLIVAR "/>
    <x v="3"/>
    <x v="0"/>
    <s v="CAC. APOYO PARA CONFORMACION CON LOS CUERPOS VOLUNTARIOS DE BOMBEROS. "/>
    <s v="Camilo Portilla Quelal"/>
    <s v="FORMULACIÓN Y ACTUALIZACIÓN NORMATIVA Y OPERATIVA "/>
    <x v="0"/>
    <x v="5"/>
    <n v="30"/>
    <s v="20213800060692  "/>
    <s v="2021-02-09 16:02:55 "/>
    <n v="20212050085241"/>
    <d v="2021-03-01T00:00:00"/>
    <n v="15"/>
    <x v="0"/>
    <m/>
    <m/>
    <s v="PDF"/>
    <s v="SI"/>
    <m/>
    <m/>
  </r>
  <r>
    <x v="0"/>
    <s v="Chat"/>
    <x v="16"/>
    <s v="ALFREDO HERRERA  "/>
    <x v="0"/>
    <x v="0"/>
    <s v="CHT. INQUIETUD: reporté un enjambre de abejas en mi empresa a la unidad de bomberos y me respondieron que ellos no hacían esa labor. "/>
    <s v="Juan Gabriel Parra "/>
    <s v="FORMULACIÓN Y ACTUALIZACIÓN NORMATIVA Y OPERATIVA "/>
    <x v="0"/>
    <x v="4"/>
    <n v="20"/>
    <s v="20213800060732  "/>
    <s v="2021-02-09 17:07:39 "/>
    <m/>
    <m/>
    <m/>
    <x v="1"/>
    <m/>
    <m/>
    <m/>
    <m/>
    <m/>
    <s v="No se evidencia fecha de salida del documento ni tramite final en el Orfeo"/>
  </r>
  <r>
    <x v="0"/>
    <s v="Chat"/>
    <x v="16"/>
    <s v="GEANCARLO TABORDA  "/>
    <x v="0"/>
    <x v="2"/>
    <s v="CHT. Solicitud copia El manual de comunicaciones. "/>
    <s v="Edgar Hernán Molina Macías"/>
    <s v="GESTIÓN DE COMUNICACIONES"/>
    <x v="2"/>
    <x v="4"/>
    <n v="20"/>
    <s v="20213800060762  "/>
    <s v="2021-02-10 09:18:14 "/>
    <m/>
    <d v="2021-02-24T00:00:00"/>
    <n v="11"/>
    <x v="0"/>
    <m/>
    <m/>
    <s v="CORREO"/>
    <s v="SI"/>
    <m/>
    <m/>
  </r>
  <r>
    <x v="0"/>
    <s v="Correo Atencion Ciudadano"/>
    <x v="16"/>
    <s v="JEISSON ALEXANDER CAICEDO MATEUS "/>
    <x v="0"/>
    <x v="2"/>
    <s v="CAC. Solicitud certificado laboral 2019. "/>
    <s v="Alvaro Perez "/>
    <s v="Subdirección Administrativa y financiera"/>
    <x v="1"/>
    <x v="4"/>
    <n v="20"/>
    <s v="20213800060772  "/>
    <s v="2021-02-10 09:24:16 "/>
    <m/>
    <d v="2021-02-22T00:00:00"/>
    <n v="9"/>
    <x v="0"/>
    <m/>
    <m/>
    <s v="PDF"/>
    <s v="SI"/>
    <m/>
    <m/>
  </r>
  <r>
    <x v="0"/>
    <s v="Correo Atencion Ciudadano"/>
    <x v="9"/>
    <s v="CUERPO DE BOMBEROS VOLUNTARIOS DE FLANDES - TOLIMA  "/>
    <x v="1"/>
    <x v="2"/>
    <s v="CAC. buenos dias, coordial saludo para todo su equipo de trabajo, de la manera mas respetuosa me permito solicitarle informacion sobre un certificado de idoneidad muchas gracias. "/>
    <s v="Camilo Portilla Quelal"/>
    <s v="FORMULACIÓN Y ACTUALIZACIÓN NORMATIVA Y OPERATIVA "/>
    <x v="0"/>
    <x v="5"/>
    <n v="30"/>
    <s v="20213800060822  "/>
    <s v="2021-02-10 10:12:32 "/>
    <n v="20212050085321"/>
    <d v="2021-03-01T00:00:00"/>
    <n v="14"/>
    <x v="0"/>
    <m/>
    <m/>
    <s v="PDF"/>
    <s v="SI"/>
    <m/>
    <m/>
  </r>
  <r>
    <x v="0"/>
    <s v="Correo Atencion Ciudadano"/>
    <x v="0"/>
    <s v="CRISTHIAN VARELA  "/>
    <x v="0"/>
    <x v="2"/>
    <s v="CAC. Derecho de petición. "/>
    <s v="Paula Andrea Cortéz Mojica"/>
    <s v="Subdirección Estratégica y de Coordinación Bomberil"/>
    <x v="0"/>
    <x v="2"/>
    <n v="30"/>
    <s v="20213800060912  "/>
    <s v="2021-02-10 16:42:56 "/>
    <n v="20211000014551"/>
    <d v="2021-02-24T00:00:00"/>
    <n v="11"/>
    <x v="0"/>
    <m/>
    <m/>
    <s v="PDF"/>
    <s v="SI"/>
    <m/>
    <m/>
  </r>
  <r>
    <x v="0"/>
    <s v="Chat"/>
    <x v="16"/>
    <s v="ANDRES MAURICIO  "/>
    <x v="0"/>
    <x v="2"/>
    <s v="CH. solicitud para la creacion del cuerpo de bomberos san onofre sucre "/>
    <s v="Camilo Portilla Quelal"/>
    <s v="FORMULACIÓN Y ACTUALIZACIÓN NORMATIVA Y OPERATIVA "/>
    <x v="0"/>
    <x v="6"/>
    <n v="30"/>
    <s v="20213800061032  "/>
    <s v="2021-02-11 11:12:22 "/>
    <n v="20212050085251"/>
    <d v="2021-03-01T00:00:00"/>
    <n v="13"/>
    <x v="0"/>
    <m/>
    <m/>
    <s v="PDF"/>
    <s v="SI"/>
    <m/>
    <m/>
  </r>
  <r>
    <x v="0"/>
    <s v="Correo Atencion Ciudadano"/>
    <x v="3"/>
    <s v="EDGARDO DE JESUS BLANCO FLORES  "/>
    <x v="0"/>
    <x v="4"/>
    <s v="CAC. queja de violación de estatutos, resoluciones y leyes encontrar del sargento Edgardo blanco f.  "/>
    <s v="Camilo Portilla Quelal"/>
    <s v="FORMULACIÓN Y ACTUALIZACIÓN NORMATIVA Y OPERATIVA "/>
    <x v="0"/>
    <x v="7"/>
    <n v="30"/>
    <s v="20213800061062  "/>
    <s v="2021-02-11 13:23:49 "/>
    <n v="20212050086671"/>
    <d v="2021-03-05T00:00:00"/>
    <n v="17"/>
    <x v="0"/>
    <m/>
    <m/>
    <s v="PDF"/>
    <s v="SI"/>
    <m/>
    <m/>
  </r>
  <r>
    <x v="0"/>
    <s v="Correo Atencion Ciudadano"/>
    <x v="4"/>
    <s v="BOMBEROS OFICIALES DE BUCARAMANGA  "/>
    <x v="1"/>
    <x v="4"/>
    <s v="CAC. QUEJA COMANDANTE DE BOMBEROS CURITÍ RAD.20211000077.  "/>
    <s v="Ronny Estiven Romero Velandia "/>
    <s v="FORMULACIÓN Y ACTUALIZACIÓN NORMATIVA Y OPERATIVA "/>
    <x v="0"/>
    <x v="7"/>
    <n v="30"/>
    <s v="20213800061072  "/>
    <s v="2021-02-11 13:34:32 "/>
    <n v="20212050083851"/>
    <d v="2021-02-15T00:00:00"/>
    <n v="3"/>
    <x v="0"/>
    <m/>
    <m/>
    <s v="PDF"/>
    <s v="SI"/>
    <m/>
    <m/>
  </r>
  <r>
    <x v="0"/>
    <s v="Correo Atencion Ciudadano"/>
    <x v="2"/>
    <s v="NUBIA MENDOZA LOBO "/>
    <x v="0"/>
    <x v="2"/>
    <s v="CAC. Solicitud de certificación contractual. "/>
    <s v="Alvaro Perez "/>
    <s v="Subdirección Administrativa y financiera"/>
    <x v="1"/>
    <x v="4"/>
    <n v="20"/>
    <s v="20213800061082  "/>
    <s v="2021-02-11 13:40:09 "/>
    <m/>
    <d v="2021-02-22T00:00:00"/>
    <n v="8"/>
    <x v="0"/>
    <m/>
    <m/>
    <s v="PDF"/>
    <s v="SI"/>
    <m/>
    <m/>
  </r>
  <r>
    <x v="0"/>
    <s v="Correo Atencion Ciudadano"/>
    <x v="3"/>
    <s v="FERNANDO SERNA  "/>
    <x v="0"/>
    <x v="2"/>
    <s v="CAC. Corrección línea telefónica. "/>
    <s v="Edgardo Mandon Arenas"/>
    <s v="GESTIÓN DE COMUNICACIONES"/>
    <x v="2"/>
    <x v="4"/>
    <n v="20"/>
    <s v="20213800061092  "/>
    <s v="2021-02-11 13:54:12 "/>
    <m/>
    <d v="2021-02-12T00:00:00"/>
    <n v="1"/>
    <x v="0"/>
    <m/>
    <m/>
    <s v="CORREO"/>
    <s v="SI"/>
    <m/>
    <m/>
  </r>
  <r>
    <x v="1"/>
    <s v="Servicio de Mensajeria"/>
    <x v="2"/>
    <s v="SECRETARIA DISTRITAL DE AMBIENTE  "/>
    <x v="3"/>
    <x v="2"/>
    <s v="RD. Solicitud de información para el proceso de Evaluación, Control y Seguimiento - ECS al cumplimiento normativo ambiental para la vigencia 2020-2021. "/>
    <s v="Jorge Edwin Amarillo Alvarado "/>
    <s v="Subdirección Administrativa y financiera"/>
    <x v="1"/>
    <x v="4"/>
    <n v="20"/>
    <s v="20213800061132  "/>
    <s v="2021-02-11 15:02:37 "/>
    <m/>
    <m/>
    <m/>
    <x v="1"/>
    <m/>
    <m/>
    <m/>
    <m/>
    <m/>
    <s v="No se evidencia fecha de salida del documento ni tramite final en el Orfeo"/>
  </r>
  <r>
    <x v="0"/>
    <s v="Correo Atencion Ciudadano"/>
    <x v="5"/>
    <s v="CUERPO DE BOMBEROS VOLUNTARIOS DE NILO  "/>
    <x v="1"/>
    <x v="2"/>
    <s v="CAC. SOLICITUD DE INFORMACIÓN. "/>
    <s v="Andrea Bibiana Castañeda Durán"/>
    <s v="FORMULACIÓN Y ACTUALIZACIÓN NORMATIVA Y OPERATIVA "/>
    <x v="0"/>
    <x v="5"/>
    <n v="30"/>
    <s v="20213800061152  "/>
    <s v="2021-02-11 15:32:20 "/>
    <n v="20212050084711"/>
    <d v="2021-02-24T00:00:00"/>
    <n v="10"/>
    <x v="0"/>
    <m/>
    <m/>
    <s v="PDF"/>
    <s v="SI"/>
    <m/>
    <m/>
  </r>
  <r>
    <x v="0"/>
    <s v="Correo Atencion Ciudadano"/>
    <x v="17"/>
    <s v="CUERPO DE BOMBEROS VOLUNTARIOS DE DIBULLA  "/>
    <x v="1"/>
    <x v="4"/>
    <s v="CAC. Discriminación contra Bomberos Dibulla, por parte de la Delegación Departamental de Bomberos de La Guajira.  "/>
    <s v="Andrea Bibiana Castañeda Durán"/>
    <s v="FORMULACIÓN Y ACTUALIZACIÓN NORMATIVA Y OPERATIVA "/>
    <x v="0"/>
    <x v="7"/>
    <n v="30"/>
    <s v="20213800061182  "/>
    <s v="2021-02-12 08:44:21 "/>
    <m/>
    <m/>
    <m/>
    <x v="1"/>
    <m/>
    <m/>
    <m/>
    <m/>
    <m/>
    <s v="No se evidencia fecha de salida del documento ni tramite final en el Orfeo"/>
  </r>
  <r>
    <x v="1"/>
    <s v="Servicio de Mensajeria"/>
    <x v="2"/>
    <s v="PROCURADURIA SEGUNDA DISTRITAL DE BOGOTÁ  "/>
    <x v="4"/>
    <x v="4"/>
    <s v="SM. e-2019-245486, Remisión de expediente de la referencia, Quejoso: JAVIER EFREN ROJAS ESTRELLA. "/>
    <s v="Maria del Consuelo Arias Prieto "/>
    <s v="CONTROL INTERNO "/>
    <x v="3"/>
    <x v="3"/>
    <n v="10"/>
    <s v="20213800061202  "/>
    <s v="2021-02-12 10:03:08 "/>
    <m/>
    <m/>
    <m/>
    <x v="1"/>
    <m/>
    <m/>
    <m/>
    <m/>
    <m/>
    <s v="No se evidencia fecha de salida del documento ni tramite final en el Orfeo"/>
  </r>
  <r>
    <x v="0"/>
    <s v="Chat"/>
    <x v="2"/>
    <s v="MARIA ELENA ANGEL  "/>
    <x v="0"/>
    <x v="2"/>
    <s v="CH. Solicitud copia del presupuesto de 2019 del fondo nacional de bomberos. "/>
    <s v="Freddy Andres Farfán Moreno"/>
    <s v="Gestiòn de Presupuesto"/>
    <x v="1"/>
    <x v="3"/>
    <n v="10"/>
    <s v="20213800061222  "/>
    <s v="2021-02-12 11:18:20 "/>
    <n v="20213000014371"/>
    <s v="1502/2021"/>
    <n v="3"/>
    <x v="0"/>
    <m/>
    <m/>
    <s v="PDF"/>
    <s v="SI"/>
    <m/>
    <m/>
  </r>
  <r>
    <x v="0"/>
    <s v="Correo Atencion Ciudadano"/>
    <x v="2"/>
    <s v="MARIA PAOLA SUAREZ MORALES,  "/>
    <x v="0"/>
    <x v="7"/>
    <s v="CAC. OFI21-00019634 / IDM: Organizaciones Sociales del País Nacional para brindar seguridad social integrala a loscuropos de socorro y bomberos voluntarios. "/>
    <s v="Carlos Armando López Barrera "/>
    <s v="OFICINA ASESORA JURIDICA"/>
    <x v="2"/>
    <x v="3"/>
    <n v="5"/>
    <s v="20213800061232  "/>
    <s v="2021-02-12 11:30:43 "/>
    <n v="20211200000683"/>
    <d v="2021-02-16T00:00:00"/>
    <n v="4"/>
    <x v="0"/>
    <m/>
    <m/>
    <m/>
    <m/>
    <m/>
    <m/>
  </r>
  <r>
    <x v="0"/>
    <s v="Correo Atencion Ciudadano"/>
    <x v="6"/>
    <s v="CUERPO DE BOMBEROS VOLUNTARIOS DE BARANOA - ATLANTICO  "/>
    <x v="1"/>
    <x v="2"/>
    <s v="CAC. Información sobre practica de diligencia fiscal. "/>
    <s v="Juan Gabriel Parra "/>
    <s v="FORMULACIÓN Y ACTUALIZACIÓN NORMATIVA Y OPERATIVA "/>
    <x v="0"/>
    <x v="5"/>
    <n v="30"/>
    <s v="20213800061252  "/>
    <s v="2021-02-12 13:29:04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4"/>
    <s v="JORGE PEÑA GONZALEZ "/>
    <x v="0"/>
    <x v="8"/>
    <s v="CAC. REITERACION DERECHO DE PETICION RAD: 20182300032311. "/>
    <s v="Edgar Alexander Maya Lopez"/>
    <s v="Proceso Educación Nacional para Bomberos"/>
    <x v="0"/>
    <x v="2"/>
    <n v="30"/>
    <s v="20213800061282  "/>
    <s v="2021-02-12 13:54:52 "/>
    <n v="20212050087561"/>
    <d v="2021-03-08T00:00:00"/>
    <n v="17"/>
    <x v="0"/>
    <m/>
    <m/>
    <s v="PDF"/>
    <s v="SI"/>
    <m/>
    <m/>
  </r>
  <r>
    <x v="0"/>
    <s v="Correo Atencion Ciudadano"/>
    <x v="18"/>
    <s v="GOBERNACION DE VICHADA  "/>
    <x v="3"/>
    <x v="0"/>
    <s v="CH. Asesoramiento sobre la creación de un nuevo cuerpo de bomberos voluntarios "/>
    <s v="Jorge Restrepo Sanguino"/>
    <s v="FORMULACIÓN Y ACTUALIZACIÓN NORMATIVA Y OPERATIVA "/>
    <x v="0"/>
    <x v="2"/>
    <n v="30"/>
    <s v="20213800061362  "/>
    <s v="2021-02-12 16:57:20 "/>
    <n v="20212050084721"/>
    <d v="2021-02-24T00:00:00"/>
    <n v="9"/>
    <x v="0"/>
    <m/>
    <m/>
    <s v="PDF"/>
    <s v="SI"/>
    <m/>
    <m/>
  </r>
  <r>
    <x v="0"/>
    <s v="Correo Atencion Ciudadano"/>
    <x v="2"/>
    <s v="VEEDURIA CIUDADANA VIGIAS DEL CAFE LUIS FERNANDO REYES RAMíREZ  "/>
    <x v="2"/>
    <x v="0"/>
    <s v="CAC. RESPUESTA FUNCI�N P�BLICA RAD. 20212040050061, Traslado por competencia. Rad. 20212060061692 del 05 de febrero del 2021.  "/>
    <s v="Melba Vidal "/>
    <s v="Inspección, Vigilancia y Control"/>
    <x v="0"/>
    <x v="5"/>
    <n v="30"/>
    <s v="20213800061372  "/>
    <s v="2021-02-12 17:02:00 "/>
    <m/>
    <m/>
    <m/>
    <x v="1"/>
    <m/>
    <m/>
    <m/>
    <m/>
    <m/>
    <s v="No se evidencia fecha de salida del documento ni tramite final en el Orfeo"/>
  </r>
  <r>
    <x v="0"/>
    <s v="Correo Atencion Ciudadano"/>
    <x v="8"/>
    <s v="CUERPO DE BOMBEROS VOLUNTARIOS DE VILLA DEL ROSARIO  "/>
    <x v="1"/>
    <x v="0"/>
    <s v="CAC. Derecho de petición - aclaración de conceptos. "/>
    <s v="Jorge Restrepo Sanguino"/>
    <s v="FORMULACIÓN Y ACTUALIZACIÓN NORMATIVA Y OPERATIVA "/>
    <x v="0"/>
    <x v="4"/>
    <n v="20"/>
    <s v="20213800061392  "/>
    <s v="2021-02-12 17:18:51 "/>
    <n v="20212050085211"/>
    <d v="2021-03-01T00:00:00"/>
    <n v="12"/>
    <x v="0"/>
    <m/>
    <m/>
    <s v="PDF"/>
    <s v="SI"/>
    <m/>
    <m/>
  </r>
  <r>
    <x v="0"/>
    <s v="Correo Atencion Ciudadano"/>
    <x v="0"/>
    <s v="SODICOM  "/>
    <x v="2"/>
    <x v="2"/>
    <s v="CAC. DERECHO DE PETICIÓN. "/>
    <s v="Edgar Alexander Maya Lopez"/>
    <s v="Proceso Educación Nacional para Bomberos"/>
    <x v="0"/>
    <x v="1"/>
    <n v="30"/>
    <s v="20213800061412  "/>
    <s v="2021-02-12 17:26:23 "/>
    <n v="20212050087801"/>
    <d v="2021-03-11T00:00:00"/>
    <n v="20"/>
    <x v="0"/>
    <m/>
    <m/>
    <s v="PDF"/>
    <s v="SI"/>
    <m/>
    <m/>
  </r>
  <r>
    <x v="0"/>
    <s v="Correo Atencion Ciudadano"/>
    <x v="19"/>
    <s v="CUERPO DE BOMBEROS DE PUEBLO RICO  "/>
    <x v="1"/>
    <x v="1"/>
    <s v="CAC. Dirección Nacional.pdf. Conformación Brigada Indígena Forestal.  "/>
    <s v="VIVIANA ANDRADE TOVAR "/>
    <s v="PLANEACIÓN ESTRATEGICA "/>
    <x v="0"/>
    <x v="5"/>
    <n v="30"/>
    <s v="20213800061432  "/>
    <s v="2021-02-15 09:01:59 "/>
    <m/>
    <m/>
    <m/>
    <x v="1"/>
    <m/>
    <m/>
    <m/>
    <m/>
    <m/>
    <s v="No se evidencia fecha de salida del documento ni tramite final en el Orfeo"/>
  </r>
  <r>
    <x v="0"/>
    <s v="Correo Atencion Ciudadano"/>
    <x v="5"/>
    <s v="CUERPO DE BOMBEROS VOLUNTARIOS DE MONIQUIRA  "/>
    <x v="1"/>
    <x v="4"/>
    <s v="CAC. oficio DNBC certificación. "/>
    <s v="Luis Alberto Valencia Pulido "/>
    <s v="Área Central de Referencia Bomberil "/>
    <x v="0"/>
    <x v="5"/>
    <n v="30"/>
    <s v="20213800061442  "/>
    <s v="2021-02-15 09:12:40 "/>
    <n v="20212100015481"/>
    <s v=" 25/03/2021"/>
    <n v="28"/>
    <x v="0"/>
    <m/>
    <m/>
    <s v="PDF"/>
    <s v="SI"/>
    <m/>
    <m/>
  </r>
  <r>
    <x v="0"/>
    <s v="Correo Atencion Ciudadano"/>
    <x v="4"/>
    <s v="QUEJAS Y RECLAMOS COMUNIDAD QUEJAS Y RECLAMOS  "/>
    <x v="0"/>
    <x v="4"/>
    <s v="CAC. QUEJA ATENCION DE RIESGO POR ATAQUE DE ABEJAS.  "/>
    <s v="Jorge Restrepo Sanguino"/>
    <s v="FORMULACIÓN Y ACTUALIZACIÓN NORMATIVA Y OPERATIVA "/>
    <x v="0"/>
    <x v="7"/>
    <n v="30"/>
    <s v="20213800061462  "/>
    <s v="2021-02-15 09:48:03 "/>
    <n v="20212050084741"/>
    <d v="2021-02-24T00:00:00"/>
    <n v="8"/>
    <x v="0"/>
    <m/>
    <m/>
    <s v="PDF"/>
    <s v="SI"/>
    <m/>
    <m/>
  </r>
  <r>
    <x v="0"/>
    <s v="Correo Atencion Ciudadano"/>
    <x v="20"/>
    <s v="CONTRALORIA DEPARTAMENTAL DEL META  "/>
    <x v="4"/>
    <x v="2"/>
    <s v="CAC. Solicitud Dirección Nacional de Bomberos D-109 BEKEN.  "/>
    <s v="Jorge Restrepo Sanguino"/>
    <s v="FORMULACIÓN Y ACTUALIZACIÓN NORMATIVA Y OPERATIVA "/>
    <x v="0"/>
    <x v="3"/>
    <n v="10"/>
    <s v="20213800061502  "/>
    <s v="2021-02-15 11:59:47 "/>
    <n v="20212050084971"/>
    <d v="2021-02-25T00:00:00"/>
    <n v="8"/>
    <x v="0"/>
    <m/>
    <m/>
    <s v="PDF"/>
    <s v="SI"/>
    <m/>
    <m/>
  </r>
  <r>
    <x v="0"/>
    <s v="Correo Atencion Ciudadano"/>
    <x v="12"/>
    <s v="ALCALDIA PAJARITO BOYACA PERSONERIA MUNICIPAL "/>
    <x v="3"/>
    <x v="2"/>
    <s v="CAC. SOLICITUD DE INFORMACIÓN.  "/>
    <s v="Andrés Fernando Muñoz Cabrera "/>
    <s v="Área Central de Referencia Bomberil "/>
    <x v="0"/>
    <x v="5"/>
    <n v="30"/>
    <s v="20213800061512  "/>
    <s v="2021-02-15 13:26:52 "/>
    <m/>
    <m/>
    <m/>
    <x v="1"/>
    <m/>
    <m/>
    <m/>
    <m/>
    <m/>
    <s v="No se evidencia fecha de salida del documento ni tramite final en el Orfeo"/>
  </r>
  <r>
    <x v="0"/>
    <s v="Correo Atencion Ciudadano"/>
    <x v="21"/>
    <s v="GESTION DEL RIESGO DE DESASTRES Y CAMBIO CLIMáTICO  "/>
    <x v="3"/>
    <x v="2"/>
    <s v="CAC. Solicitud capacitación creación Cuerpos de Bomberos voluntarios y oficiales. "/>
    <s v="Jairo Soto Gil"/>
    <s v="Subdirección Estratégica y de Coordinación Bomberil"/>
    <x v="0"/>
    <x v="5"/>
    <n v="30"/>
    <s v="20213800061522  "/>
    <s v="2021-02-15 13:34:05 "/>
    <n v="20212000014611"/>
    <d v="2021-02-25T00:00:00"/>
    <n v="8"/>
    <x v="0"/>
    <m/>
    <m/>
    <s v="PDF"/>
    <s v="SI"/>
    <m/>
    <m/>
  </r>
  <r>
    <x v="0"/>
    <s v="Correo Atencion Ciudadano"/>
    <x v="2"/>
    <s v="MARIA XIMENA OLIVERA SILVA "/>
    <x v="0"/>
    <x v="2"/>
    <s v="CAC. Solicitud Certificación Contrato 205 DE 2020. "/>
    <s v="Alvaro Perez "/>
    <s v="Subdirección Administrativa y financiera"/>
    <x v="1"/>
    <x v="4"/>
    <n v="20"/>
    <s v="20213800061532  "/>
    <s v="2021-02-15 13:36:57 "/>
    <m/>
    <d v="2021-02-22T00:00:00"/>
    <n v="5"/>
    <x v="0"/>
    <m/>
    <m/>
    <s v="PDF"/>
    <s v="SI"/>
    <m/>
    <m/>
  </r>
  <r>
    <x v="0"/>
    <s v="Correo Atencion Ciudadano"/>
    <x v="12"/>
    <s v="SISBEN BELEN-BOYACA  "/>
    <x v="3"/>
    <x v="2"/>
    <s v="CAC. Listado Censal Belen.  "/>
    <s v="Luis Alberto Valencia Pulido "/>
    <s v="Área Central de Referencia Bomberil "/>
    <x v="0"/>
    <x v="4"/>
    <n v="20"/>
    <s v="20213800061562  "/>
    <s v="2021-02-15 16:04:24 "/>
    <n v="20212100016271"/>
    <d v="2021-04-09T00:00:00"/>
    <n v="37"/>
    <x v="2"/>
    <m/>
    <m/>
    <m/>
    <m/>
    <m/>
    <m/>
  </r>
  <r>
    <x v="0"/>
    <s v="Correo Atencion Ciudadano"/>
    <x v="2"/>
    <s v="SECRETARIA DE GPBIERNO  "/>
    <x v="3"/>
    <x v="4"/>
    <s v="CAC. TRASLADO X NO COMP DEL DERECHO DE PETICIÓN RADICADO NO. 2021-421-042410-2 Y 2021-421-043280-2 H.C MARÍA SUSANA MUHAMAD GONZÁLEZ. "/>
    <s v="Carlos Armando López Barrera "/>
    <s v="OFICINA ASESORA JURIDICA"/>
    <x v="2"/>
    <x v="5"/>
    <n v="30"/>
    <s v="20213800061582  "/>
    <s v="2021-02-15 16:46:35 "/>
    <n v="20211200000703"/>
    <d v="2021-03-05T00:00:00"/>
    <n v="15"/>
    <x v="0"/>
    <m/>
    <m/>
    <s v="PDF"/>
    <s v="SI"/>
    <m/>
    <m/>
  </r>
  <r>
    <x v="0"/>
    <s v="Correo Atencion Ciudadano"/>
    <x v="8"/>
    <s v="ALCALDIA MUNICIPAL LA PLAYA DE BELEN NORTE DE SANTANDER "/>
    <x v="3"/>
    <x v="2"/>
    <s v="CAC. SOLICITUD DE ASESORIAS PARA LA CREACIÓN DEL CUERPO DE BOMBEROS PARA EL MUNICIPIO DE LA PLAYA DE BELEN, NORTE DE SANTANDER. "/>
    <s v="Jorge Restrepo Sanguino"/>
    <s v="FORMULACIÓN Y ACTUALIZACIÓN NORMATIVA Y OPERATIVA "/>
    <x v="0"/>
    <x v="5"/>
    <n v="30"/>
    <s v="20213800061612  "/>
    <s v="2021-02-16 08:34:00 "/>
    <n v="20212050085151"/>
    <d v="2021-02-26T00:00:00"/>
    <n v="9"/>
    <x v="0"/>
    <m/>
    <m/>
    <s v="PDF"/>
    <s v="SI"/>
    <m/>
    <m/>
  </r>
  <r>
    <x v="0"/>
    <s v="Correo Atencion Ciudadano"/>
    <x v="5"/>
    <s v="CUERPO DE BOMBEROS VOLUNTARIOS DE RICAURTE - CUNDINAMARCA  "/>
    <x v="1"/>
    <x v="2"/>
    <s v="CAC. SOLICITUD DE ACOMPAÑAMIENTO ASAMBLEA GENERAL DE UNIDADES CUERPO DE BOMBEROS VOLUNTARIOS DE RICAURTE CUNDINAMARCA.  "/>
    <s v="Melba Vidal "/>
    <s v="Inspección, Vigilancia y Control"/>
    <x v="0"/>
    <x v="5"/>
    <n v="30"/>
    <s v="20213800061652  "/>
    <s v="2021-02-16 09:26:57 "/>
    <m/>
    <m/>
    <m/>
    <x v="1"/>
    <m/>
    <m/>
    <m/>
    <m/>
    <m/>
    <s v="No se evidencia fecha de salida del documento ni tramite final en el Orfeo"/>
  </r>
  <r>
    <x v="0"/>
    <s v="Correo Atencion Ciudadano"/>
    <x v="6"/>
    <s v="CUERPO DE BOMBEROS VOLUNTARIOS DE BARANOA - ATLANTICO  "/>
    <x v="1"/>
    <x v="9"/>
    <s v="CAC. PARA SU CONOCIMIENTO. Liberación de responsabilidad del CBV de Baranoa en la atención eficiente de emergencias por falta de agua y/o condiciones inadecuadas de ésta en los hidrantes del Municipio de Baranoa.  "/>
    <s v="Juan Gabriel Parra "/>
    <s v="FORMULACIÓN Y ACTUALIZACIÓN NORMATIVA Y OPERATIVA "/>
    <x v="0"/>
    <x v="5"/>
    <n v="30"/>
    <s v="20213800061692  "/>
    <s v="2021-02-16 10:21:44 "/>
    <m/>
    <m/>
    <m/>
    <x v="1"/>
    <m/>
    <m/>
    <m/>
    <m/>
    <m/>
    <s v="No se evidencia fecha de salida del documento ni tramite final en el Orfeo"/>
  </r>
  <r>
    <x v="0"/>
    <s v="Correo Atencion Ciudadano"/>
    <x v="5"/>
    <s v="CUERPO DE BOMBEROS VOLUNTARIOS DE NILO  "/>
    <x v="1"/>
    <x v="0"/>
    <s v="CAC. Orientación al manejo de la sobretasa bomberil.  "/>
    <s v="Andrea Bibiana Castañeda Durán"/>
    <s v="FORMULACIÓN Y ACTUALIZACIÓN NORMATIVA Y OPERATIVA "/>
    <x v="0"/>
    <x v="5"/>
    <n v="30"/>
    <s v="20213800061702  "/>
    <s v="2021-02-16 10:28:52 "/>
    <n v="20212050085281"/>
    <d v="2021-03-09T00:00:00"/>
    <n v="16"/>
    <x v="0"/>
    <m/>
    <m/>
    <s v="PDF"/>
    <s v="SI"/>
    <m/>
    <m/>
  </r>
  <r>
    <x v="0"/>
    <s v="Chat"/>
    <x v="2"/>
    <s v="ALEXANDER CARDENAS CORTES  "/>
    <x v="0"/>
    <x v="2"/>
    <s v="CH. Inquietudes con respecto a las salidas de emergencias en un conjunto residencial. "/>
    <s v="Edgar Alexander Maya Lopez"/>
    <s v="Proceso Educación Nacional para Bomberos"/>
    <x v="0"/>
    <x v="4"/>
    <n v="20"/>
    <s v="20213800061712  "/>
    <s v="2021-02-16 11:33:32 "/>
    <n v="20212050088611"/>
    <d v="2021-03-12T00:00:00"/>
    <n v="19"/>
    <x v="0"/>
    <m/>
    <m/>
    <s v="PDF"/>
    <s v="SI"/>
    <m/>
    <m/>
  </r>
  <r>
    <x v="0"/>
    <s v="Correo Atencion Ciudadano"/>
    <x v="22"/>
    <s v="ALCALDÍA DE CIRCASIA QUINDIO "/>
    <x v="3"/>
    <x v="2"/>
    <s v="CAC. SOLICITUD INFORMACIÓN CERTIFICADO DE CUMPLIMIENTO.  "/>
    <s v="Jorge Restrepo Sanguino"/>
    <s v="FORMULACIÓN Y ACTUALIZACIÓN NORMATIVA Y OPERATIVA "/>
    <x v="0"/>
    <x v="4"/>
    <n v="20"/>
    <s v="20213800061732  "/>
    <s v="2021-02-16 11:58:10 "/>
    <n v="20212050085221"/>
    <s v=" 01/03/2021"/>
    <n v="10"/>
    <x v="0"/>
    <m/>
    <m/>
    <s v="PDF"/>
    <s v="SI"/>
    <m/>
    <m/>
  </r>
  <r>
    <x v="0"/>
    <s v="Correo Atencion Ciudadano"/>
    <x v="12"/>
    <s v="COORDINACION EJECITUVA DE BOMBEROS BOYACA  "/>
    <x v="1"/>
    <x v="2"/>
    <s v="CAC. Solicitud respetuosa RUE Bomberos Moniquirá. "/>
    <s v="Luis Alberto Valencia Pulido "/>
    <s v="Área Central de Referencia Bomberil "/>
    <x v="0"/>
    <x v="5"/>
    <n v="30"/>
    <s v="20213800061762  "/>
    <s v="2021-02-16 13:35:43 "/>
    <n v="20212100015481"/>
    <d v="2021-04-05T00:00:00"/>
    <n v="32"/>
    <x v="2"/>
    <m/>
    <m/>
    <s v="PDF"/>
    <s v="SI"/>
    <m/>
    <m/>
  </r>
  <r>
    <x v="0"/>
    <s v="Correo Atencion Ciudadano"/>
    <x v="9"/>
    <s v="CUERPO DE BOMBEROS VOLUNTARIOS DE LERIDA - TOLIMA  "/>
    <x v="1"/>
    <x v="0"/>
    <s v="CI. envio documento para lo pertinente, RADICAR CONTRATO LEBRIJA "/>
    <s v="Andrea Bibiana Castañeda Durán"/>
    <s v="FORMULACIÓN Y ACTUALIZACIÓN NORMATIVA Y OPERATIVA "/>
    <x v="0"/>
    <x v="5"/>
    <n v="30"/>
    <s v="20213800061782  "/>
    <s v="2021-02-16 14:29:13 "/>
    <n v="20212050084811"/>
    <d v="2021-02-22T00:00:00"/>
    <n v="5"/>
    <x v="0"/>
    <m/>
    <m/>
    <s v="PDF"/>
    <s v="SI"/>
    <m/>
    <m/>
  </r>
  <r>
    <x v="0"/>
    <s v="Chat"/>
    <x v="5"/>
    <s v="LEONIDAS MEDINA URREGO "/>
    <x v="0"/>
    <x v="2"/>
    <s v="CH. Inquietudes sobre la contribucion o pago a bomberos en los municipios de cundinamarca "/>
    <s v="Edgar Alexander Maya Lopez"/>
    <s v="Proceso Educación Nacional para Bomberos"/>
    <x v="0"/>
    <x v="5"/>
    <n v="30"/>
    <s v="20213800061802  "/>
    <s v="2021-02-16 15:06:36 "/>
    <n v="20212050089731"/>
    <d v="2021-03-16T00:00:00"/>
    <n v="21"/>
    <x v="0"/>
    <m/>
    <m/>
    <s v="PDF"/>
    <s v="SI"/>
    <m/>
    <m/>
  </r>
  <r>
    <x v="0"/>
    <s v="Correo Atencion Ciudadano"/>
    <x v="3"/>
    <s v="SURA  "/>
    <x v="2"/>
    <x v="2"/>
    <s v="CI. Apoyo Suramericana de Seguros.  "/>
    <s v="Luis Alberto Valencia Pulido "/>
    <s v="Área Central de Referencia Bomberil "/>
    <x v="0"/>
    <x v="4"/>
    <n v="20"/>
    <s v="20213800061852  "/>
    <s v="2021-02-17 09:13:30 "/>
    <m/>
    <d v="2021-04-05T00:00:00"/>
    <n v="30"/>
    <x v="2"/>
    <m/>
    <m/>
    <s v="CORREO"/>
    <s v="SI"/>
    <m/>
    <m/>
  </r>
  <r>
    <x v="0"/>
    <s v="Correo Atencion Ciudadano"/>
    <x v="4"/>
    <s v="CUERPO DE BOMBEROS VOLUNTARIO DE CONTRATACION  "/>
    <x v="1"/>
    <x v="0"/>
    <s v="CAC. Cordial saludo: Dificultades en acuerdo para convenio entre el Cuerpo de Bomberos Voluntarios de Contratación y la actual administración Municipal. "/>
    <s v="Jorge Restrepo Sanguino"/>
    <s v="FORMULACIÓN Y ACTUALIZACIÓN NORMATIVA Y OPERATIVA "/>
    <x v="0"/>
    <x v="5"/>
    <n v="30"/>
    <s v="20213800061862  "/>
    <s v="2021-02-17 09:35:51 "/>
    <n v="20212050085181"/>
    <d v="2021-02-26T00:00:00"/>
    <n v="7"/>
    <x v="0"/>
    <m/>
    <m/>
    <m/>
    <m/>
    <m/>
    <m/>
  </r>
  <r>
    <x v="1"/>
    <s v="MENSAJERIA"/>
    <x v="5"/>
    <s v="PRODESEG S.A.  "/>
    <x v="2"/>
    <x v="2"/>
    <s v="CH. Solicitan información básica de contacto de los cuerpos de bomberos voluntarios. "/>
    <s v="Luis Alberto Valencia Pulido "/>
    <s v="Área Central de Referencia Bomberil "/>
    <x v="0"/>
    <x v="4"/>
    <n v="20"/>
    <s v="20213800061882  "/>
    <s v="2021-02-17 10:37:01 "/>
    <m/>
    <d v="2021-04-05T00:00:00"/>
    <n v="31"/>
    <x v="2"/>
    <m/>
    <m/>
    <s v="PDF"/>
    <s v="SI"/>
    <m/>
    <m/>
  </r>
  <r>
    <x v="0"/>
    <s v="Correo Atencion Ciudadano"/>
    <x v="2"/>
    <s v="MINISTERIO DE EDUCACION NACIONAL  "/>
    <x v="4"/>
    <x v="2"/>
    <s v="CAC. Comunicación de respuesta (2021-EE-024102), Verificación correcta retención y traslado de recursos de la contribución parafiscal, estampilla Pro Universidad Nacional de Colombia y demás Universidades Estatales de Colombia.  "/>
    <s v="Miguel Ángel Franco Torres"/>
    <s v="GESTIÓN TESORERIA"/>
    <x v="1"/>
    <x v="4"/>
    <n v="20"/>
    <s v="20213800061902  "/>
    <s v="2021-02-17 11:31:05 "/>
    <m/>
    <d v="2021-02-26T00:00:00"/>
    <n v="8"/>
    <x v="0"/>
    <m/>
    <m/>
    <s v="CORREO"/>
    <s v="SI"/>
    <m/>
    <m/>
  </r>
  <r>
    <x v="0"/>
    <s v="Correo Atencion Ciudadano"/>
    <x v="2"/>
    <s v="CRISTIAM CAMILO PEDRAZA MARTINEZ "/>
    <x v="0"/>
    <x v="2"/>
    <s v="CAC. Derecho de Petición. "/>
    <s v="Andrea Bibiana Castañeda Durán"/>
    <s v="FORMULACIÓN Y ACTUALIZACIÓN NORMATIVA Y OPERATIVA "/>
    <x v="0"/>
    <x v="2"/>
    <n v="30"/>
    <s v="20213800061942  "/>
    <s v="2021-02-17 13:38:16 "/>
    <n v="20212050086661"/>
    <d v="2021-04-12T00:00:00"/>
    <n v="36"/>
    <x v="2"/>
    <m/>
    <m/>
    <m/>
    <m/>
    <m/>
    <m/>
  </r>
  <r>
    <x v="1"/>
    <s v="MENSAJERIA"/>
    <x v="2"/>
    <s v="FUNCION PUBLICA  "/>
    <x v="4"/>
    <x v="2"/>
    <s v="RD. Solicitud información posibles nuevos trámites de la Dirección Nacional de Bomberos. "/>
    <s v="Edgar Alexander Maya Lopez"/>
    <s v="Proceso Educación Nacional para Bomberos"/>
    <x v="0"/>
    <x v="4"/>
    <n v="20"/>
    <s v="20213800061992  "/>
    <s v="2021-02-17 15:24:28 "/>
    <n v="20212050087711"/>
    <d v="2021-03-10T00:00:00"/>
    <n v="16"/>
    <x v="0"/>
    <m/>
    <m/>
    <s v="PDF"/>
    <s v="SI"/>
    <m/>
    <m/>
  </r>
  <r>
    <x v="0"/>
    <s v="Correo Atencion Ciudadano"/>
    <x v="2"/>
    <s v="LUIS ALBERTO VILLAMARIN  "/>
    <x v="0"/>
    <x v="2"/>
    <s v="CAC. Inquietudes Capacitación de brigada resolución 0256. "/>
    <s v="Edgar Alexander Maya Lopez"/>
    <s v="Proceso Educación Nacional para Bomberos"/>
    <x v="0"/>
    <x v="2"/>
    <n v="30"/>
    <s v="20213800062022  "/>
    <d v="2021-02-17T00:00:00"/>
    <n v="20212050089701"/>
    <d v="2021-03-15T00:00:00"/>
    <n v="19"/>
    <x v="0"/>
    <m/>
    <m/>
    <s v="PDF"/>
    <s v="SI"/>
    <m/>
    <m/>
  </r>
  <r>
    <x v="0"/>
    <s v="Correo Atencion Ciudadano"/>
    <x v="23"/>
    <s v="SECRETARIA DE PLANEACION MUNICIPAL SAN JOSE DEL GUAVIARE  "/>
    <x v="3"/>
    <x v="2"/>
    <s v="CAC. Consulta Gestión Integral contra Incendios.  "/>
    <s v="Andrea Bibiana Castañeda Durán"/>
    <s v="FORMULACIÓN Y ACTUALIZACIÓN NORMATIVA Y OPERATIVA "/>
    <x v="0"/>
    <x v="5"/>
    <n v="30"/>
    <s v="20213800062052  "/>
    <s v="2021-02-18 07:53:13 "/>
    <n v="20212050085141"/>
    <d v="2021-03-11T00:00:00"/>
    <n v="16"/>
    <x v="0"/>
    <m/>
    <m/>
    <s v="PDF"/>
    <s v="SI"/>
    <m/>
    <m/>
  </r>
  <r>
    <x v="0"/>
    <s v="Correo Atencion Ciudadano"/>
    <x v="0"/>
    <s v="DIANA PATRICIA CORREA BALCAZAR "/>
    <x v="0"/>
    <x v="2"/>
    <s v="CAC. Derecho de petición buscando el restablecimiento de mis derechos fundamentales que fueron vulnerados como bombero y como mujer.  "/>
    <s v="Andrea Bibiana Castañeda Durán"/>
    <s v="FORMULACIÓN Y ACTUALIZACIÓN NORMATIVA Y OPERATIVA "/>
    <x v="0"/>
    <x v="2"/>
    <n v="30"/>
    <s v="0213800062062  "/>
    <s v="2021-02-18 08:22:23 "/>
    <n v="20212050086851"/>
    <d v="2021-03-10T00:00:00"/>
    <n v="14"/>
    <x v="0"/>
    <m/>
    <m/>
    <s v="PDF"/>
    <s v="SI"/>
    <m/>
    <m/>
  </r>
  <r>
    <x v="0"/>
    <s v="Correo Atencion Ciudadano"/>
    <x v="2"/>
    <s v="FERNANDO QUINTERO VARGAS "/>
    <x v="4"/>
    <x v="2"/>
    <s v="CAC. OFI21-00015847 / IDM: Solicitud (COMUNICACIÓN PRESIDENCIA DE LA REPÚBLICA) OFI21-00015847 / IDM 1104000, EXT21-00011055 Solicitud, el señor Fernando Alberto Quintero Vargas, mediante la cual solicita intervención ante la negativa de la Dirección Nacional de Bomberos a brindar acceso a la implementación del certificado técnico de bombe "/>
    <s v="Andrea Bibiana Castañeda Durán"/>
    <s v="FORMULACIÓN Y ACTUALIZACIÓN NORMATIVA Y OPERATIVA "/>
    <x v="0"/>
    <x v="3"/>
    <n v="10"/>
    <s v="20213800062072  "/>
    <s v="2021-02-18 08:40:00 "/>
    <s v="20212050086801 "/>
    <d v="2021-03-12T00:00:00"/>
    <n v="16"/>
    <x v="2"/>
    <m/>
    <m/>
    <m/>
    <m/>
    <m/>
    <m/>
  </r>
  <r>
    <x v="0"/>
    <s v="Correo Atencion Ciudadano"/>
    <x v="3"/>
    <s v="MARIA NAYIBE LONDOñO MARIN "/>
    <x v="0"/>
    <x v="2"/>
    <s v="CAC. URBANIZACION SENDERO DE BOSQUE VERDE PH. "/>
    <s v="Edgar Alexander Maya Lopez"/>
    <s v="Proceso Educación Nacional para Bomberos"/>
    <x v="0"/>
    <x v="0"/>
    <n v="30"/>
    <s v="20213800062112  "/>
    <s v="2021-02-18 10:35:49 "/>
    <n v="20212050089781"/>
    <d v="2021-03-17T00:00:00"/>
    <n v="19"/>
    <x v="0"/>
    <m/>
    <m/>
    <s v="PDF"/>
    <s v="SI"/>
    <m/>
    <m/>
  </r>
  <r>
    <x v="0"/>
    <s v="Correo Atencion Ciudadano"/>
    <x v="0"/>
    <s v="ALEXANDER CLAVIJO QUINTERO "/>
    <x v="0"/>
    <x v="2"/>
    <s v="CAC. CONSULTA: SOLICITUD INFORMACIÓN. "/>
    <s v="Camilo Portilla Quelal"/>
    <s v="FORMULACIÓN Y ACTUALIZACIÓN NORMATIVA Y OPERATIVA "/>
    <x v="0"/>
    <x v="4"/>
    <n v="20"/>
    <s v="20213800062182  "/>
    <s v="2021-02-18 15:59:13 "/>
    <n v="20212050085371"/>
    <d v="2021-03-02T00:00:00"/>
    <n v="8"/>
    <x v="0"/>
    <m/>
    <m/>
    <s v="PDF"/>
    <s v="SI"/>
    <m/>
    <m/>
  </r>
  <r>
    <x v="2"/>
    <s v="Canal escrito"/>
    <x v="4"/>
    <s v="CUERPO DE BOMBEROS VOLUNTARIOS DE ENCISO  "/>
    <x v="1"/>
    <x v="6"/>
    <s v="RD. Solicitud asesoria Jurídica. "/>
    <s v="Jorge Restrepo Sanguino"/>
    <s v="FORMULACIÓN Y ACTUALIZACIÓN NORMATIVA Y OPERATIVA "/>
    <x v="0"/>
    <x v="5"/>
    <n v="30"/>
    <s v="20213800062222  "/>
    <s v="2021-02-18 16:52:15 "/>
    <s v="20212050086121 "/>
    <d v="2021-03-03T00:00:00"/>
    <n v="9"/>
    <x v="0"/>
    <m/>
    <d v="2021-03-04T00:00:00"/>
    <s v="PDF"/>
    <s v="SI"/>
    <m/>
    <m/>
  </r>
  <r>
    <x v="0"/>
    <s v="Correo Atencion Ciudadano"/>
    <x v="24"/>
    <s v="JUAN CAMILO ZUñIGA G  "/>
    <x v="0"/>
    <x v="2"/>
    <s v="CAC. Solicitud de revisión circular No. *20153400003401*. "/>
    <s v="Luz Marina Serna"/>
    <s v="Cooperacciòn Internacional y Alianzas Estratègicas"/>
    <x v="2"/>
    <x v="5"/>
    <n v="30"/>
    <s v="20213800062252  "/>
    <s v="2021-02-19 08:22:39 "/>
    <n v="20213400014771"/>
    <d v="2021-03-10T00:00:00"/>
    <n v="13"/>
    <x v="0"/>
    <m/>
    <m/>
    <s v="PDF"/>
    <s v="SI"/>
    <m/>
    <m/>
  </r>
  <r>
    <x v="0"/>
    <s v="Correo Atencion Ciudadano"/>
    <x v="15"/>
    <s v="CUERPO DE BOMBEROS VOLUNTARIOS DE BOLIVIA  "/>
    <x v="1"/>
    <x v="0"/>
    <s v="CAC. Informe de situación de la contratación del cuerpo de bomberos con el municipio de Pensilvania, Caldas. "/>
    <s v="Camilo Portilla Quelal"/>
    <s v="FORMULACIÓN Y ACTUALIZACIÓN NORMATIVA Y OPERATIVA "/>
    <x v="0"/>
    <x v="5"/>
    <n v="30"/>
    <s v="20213800062272  "/>
    <s v="2021-02-19 08:56:57 "/>
    <n v="20212050086691"/>
    <d v="2021-03-05T00:00:00"/>
    <n v="10"/>
    <x v="0"/>
    <m/>
    <d v="2021-03-05T00:00:00"/>
    <s v="PDF"/>
    <s v="SI"/>
    <m/>
    <m/>
  </r>
  <r>
    <x v="0"/>
    <s v="Correo Atencion Ciudadano"/>
    <x v="7"/>
    <s v="MABEL ELISA LEMUS MARTíNEZ "/>
    <x v="0"/>
    <x v="2"/>
    <s v="CAC. DERECHO DE PETICIÓN DE INFORMACIÓN.  "/>
    <s v="Juan Gabriel Parra "/>
    <s v="FORMULACIÓN Y ACTUALIZACIÓN NORMATIVA Y OPERATIVA "/>
    <x v="0"/>
    <x v="5"/>
    <n v="30"/>
    <s v="20213800062282  "/>
    <s v="2021-02-19 09:07:39 "/>
    <m/>
    <m/>
    <n v="41"/>
    <x v="1"/>
    <m/>
    <m/>
    <m/>
    <m/>
    <m/>
    <s v="No se adjunta evidencia de respuesta peticion ni fecha de envio de la misma en correo electronico"/>
  </r>
  <r>
    <x v="0"/>
    <s v="Correo Atencion Ciudadano"/>
    <x v="5"/>
    <s v="CUERPO DE BOMBEROS VOLUNTARIOS DE COTA  "/>
    <x v="1"/>
    <x v="1"/>
    <s v="CAC. Solicitud de Reunión y asesoría C.B.V. Cota.  "/>
    <s v="Melba Vidal "/>
    <s v="Inspección, Vigilancia y Control"/>
    <x v="0"/>
    <x v="5"/>
    <n v="30"/>
    <s v="20213800062292  "/>
    <s v="2021-02-19 09:14:02 "/>
    <m/>
    <d v="2021-04-09T00:00:00"/>
    <n v="32"/>
    <x v="1"/>
    <m/>
    <m/>
    <m/>
    <m/>
    <m/>
    <s v="No se adjunta evidencia de respuesta peticion ni fecha de envio de la misma en correo electronico"/>
  </r>
  <r>
    <x v="1"/>
    <s v="Servicio de Mensajeria"/>
    <x v="9"/>
    <s v="VEEDURIA CIUDADANA VIGIAS DEL CAFE LUIS FERNANDO REYES RAMíREZ  "/>
    <x v="4"/>
    <x v="2"/>
    <s v="SM. Remisión queja IUC-D-2020-1614891. Procuraduría Regional del Tolima. Cuerpo de Bomberos Voluntarios, Municipio de Planadas - Tolima. "/>
    <s v="Melba Vidal "/>
    <s v="Inspección, Vigilancia y Control"/>
    <x v="0"/>
    <x v="5"/>
    <n v="30"/>
    <s v="20213800062322  "/>
    <s v="2021-02-19 10:34:20 "/>
    <m/>
    <d v="2021-04-12T00:00:00"/>
    <n v="33"/>
    <x v="1"/>
    <m/>
    <m/>
    <m/>
    <m/>
    <m/>
    <s v="No se adjunta evidencia de respuesta peticion ni fecha de envio de la misma en correo electronico"/>
  </r>
  <r>
    <x v="0"/>
    <s v="Correo Atencion Ciudadano"/>
    <x v="23"/>
    <s v="DELEGACION DEPARTAMENTAL BOMBEROS GUAVIARE  "/>
    <x v="1"/>
    <x v="1"/>
    <s v="CAC. Notificación Recursos vigencia 2021 Guaviare. "/>
    <s v="Andrés Fernando Muñoz Cabrera "/>
    <s v="Área Central de Referencia Bomberil "/>
    <x v="0"/>
    <x v="5"/>
    <n v="30"/>
    <s v="20213800062382  "/>
    <s v="2021-02-19 11:48:17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15"/>
    <s v="CUERPO DE BOMBEROS VOLUNTARIOS BELALCAZAR CALDAS  "/>
    <x v="1"/>
    <x v="0"/>
    <s v="CAC. Solicitud Concepto Jurídico. "/>
    <s v="Camilo Portilla Quelal"/>
    <s v="FORMULACIÓN Y ACTUALIZACIÓN NORMATIVA Y OPERATIVA "/>
    <x v="0"/>
    <x v="4"/>
    <n v="20"/>
    <s v="20213800062422  "/>
    <s v="2021-02-19 16:32:00 "/>
    <s v="20212050086761 "/>
    <d v="2021-03-10T00:00:00"/>
    <n v="13"/>
    <x v="0"/>
    <m/>
    <d v="2021-03-16T00:00:00"/>
    <s v="PDF"/>
    <s v="SI"/>
    <m/>
    <m/>
  </r>
  <r>
    <x v="0"/>
    <s v="Correo Atencion Ciudadano"/>
    <x v="22"/>
    <s v="JUZGADO 01 PROMISCUO MUNICIPAL - QUINDIO - LA TEBAIDA  "/>
    <x v="4"/>
    <x v="2"/>
    <s v="CI. NOTIFICACION AUTO ADMITE TUTELA 2021-00027. "/>
    <s v="Andrea Bibiana Castañeda Durán"/>
    <s v="FORMULACIÓN Y ACTUALIZACIÓN NORMATIVA Y OPERATIVA "/>
    <x v="0"/>
    <x v="3"/>
    <n v="10"/>
    <s v="20213800062462  "/>
    <s v="2021-02-22 10:58:19 "/>
    <n v="20212050085131"/>
    <d v="2021-02-22T00:00:00"/>
    <n v="1"/>
    <x v="0"/>
    <m/>
    <m/>
    <m/>
    <m/>
    <m/>
    <m/>
  </r>
  <r>
    <x v="0"/>
    <s v="Correo Atencion Ciudadano"/>
    <x v="10"/>
    <s v="CUERPO DE BOMBEROS VOLUNTARIOS DE NUEVA GRANADA - MAGDALENA  "/>
    <x v="1"/>
    <x v="6"/>
    <s v="CAC. Para Mi Ct Jairo Soto Gil, Asunto: intervenciòn CBV de Nueva Granada Magdalena.  "/>
    <s v="Jairo Soto Gil"/>
    <s v="Subdirección Estratégica y de Coordinación Bomberil"/>
    <x v="0"/>
    <x v="5"/>
    <n v="30"/>
    <s v="20213800062482  "/>
    <s v="2021-02-22 11:56:41 "/>
    <n v="20212000014561"/>
    <d v="2021-02-25T00:00:00"/>
    <n v="3"/>
    <x v="0"/>
    <m/>
    <m/>
    <m/>
    <m/>
    <m/>
    <m/>
  </r>
  <r>
    <x v="0"/>
    <s v="Correo Atencion Ciudadano"/>
    <x v="20"/>
    <s v="MARCO JULIO ZANGUNA CORREA "/>
    <x v="0"/>
    <x v="2"/>
    <s v="CAC. Solicitud información. "/>
    <s v="Andrés Fernando Muñoz Cabrera "/>
    <s v="Área Central de Referencia Bomberil "/>
    <x v="0"/>
    <x v="4"/>
    <n v="20"/>
    <s v="20213800062522  "/>
    <s v="2021-02-22 12:26:16 "/>
    <n v="20212100015601"/>
    <d v="2021-03-17T00:00:00"/>
    <n v="17"/>
    <x v="0"/>
    <m/>
    <d v="2021-03-18T00:00:00"/>
    <s v="PDF"/>
    <s v="SI"/>
    <m/>
    <m/>
  </r>
  <r>
    <x v="0"/>
    <s v="Correo Atencion Ciudadano"/>
    <x v="6"/>
    <s v="CUERPO DE BOMBEROS VOLUNTARIOS SOLEDAD ATLANTICO  "/>
    <x v="1"/>
    <x v="2"/>
    <s v="CAC. Oficio COM N° 053 de febrero 19 de 202, Prestación del servicio público esencial de gestión integral del riesgo contra incendio en el municipio de Galapa.  "/>
    <s v="Camilo Portilla Quelal"/>
    <s v="FORMULACIÓN Y ACTUALIZACIÓN NORMATIVA Y OPERATIVA "/>
    <x v="0"/>
    <x v="5"/>
    <n v="30"/>
    <s v="20213800062532  "/>
    <s v="2021-02-22 12:40:21 "/>
    <n v="20212050086861"/>
    <d v="2021-03-10T00:00:00"/>
    <n v="12"/>
    <x v="0"/>
    <m/>
    <m/>
    <m/>
    <m/>
    <m/>
    <m/>
  </r>
  <r>
    <x v="0"/>
    <s v="Correo Atencion Ciudadano"/>
    <x v="5"/>
    <s v="CUERPO DE BOMBEROS VOLUNTARIOS DE ZIPAQUIRA  "/>
    <x v="1"/>
    <x v="2"/>
    <s v="CAC. Solicitud participación programa equidad y género.  "/>
    <s v="Andrea Bibiana Castañeda Durán"/>
    <s v="FORMULACIÓN Y ACTUALIZACIÓN NORMATIVA Y OPERATIVA "/>
    <x v="0"/>
    <x v="2"/>
    <n v="30"/>
    <s v="20213800062542  "/>
    <s v="2021-02-22 12:50:24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12"/>
    <s v="ALCALDIA TUTAZA BOYACA "/>
    <x v="3"/>
    <x v="2"/>
    <s v="CAC. Solicitud certificación población en condición listado censal Municipio Tutaza (Boy) - Bomberos, "/>
    <s v="Luis Alberto Valencia Pulido "/>
    <s v="Área Central de Referencia Bomberil "/>
    <x v="0"/>
    <x v="4"/>
    <n v="20"/>
    <s v="20213800062582  "/>
    <s v="2021-02-22 15:36:25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4"/>
    <s v="ALCALDIA MUNICIPAL EL PLAYON SANTANDER "/>
    <x v="3"/>
    <x v="0"/>
    <s v="CAC. Estudio bomberíl - EL PLAYÓN. "/>
    <s v="Andrea Bibiana Castañeda Durán"/>
    <s v="FORMULACIÓN Y ACTUALIZACIÓN NORMATIVA Y OPERATIVA "/>
    <x v="0"/>
    <x v="5"/>
    <n v="30"/>
    <s v="20213800062602  "/>
    <s v="2021-02-22 16:08:21 "/>
    <n v="20212050087701"/>
    <d v="2021-03-16T00:00:00"/>
    <n v="20"/>
    <x v="0"/>
    <m/>
    <d v="2021-03-16T00:00:00"/>
    <s v="PDF"/>
    <s v="SI"/>
    <m/>
    <m/>
  </r>
  <r>
    <x v="0"/>
    <s v="Correo Atencion Ciudadano"/>
    <x v="20"/>
    <s v="CONTRALORIA AUXILIAR DE AUDITORIA Y CONTROL FISCAL PARTICIPATIVO  "/>
    <x v="4"/>
    <x v="2"/>
    <s v="CAC. al contestar cite reiteracion oficio 330.03.03.051. "/>
    <s v="Jorge Restrepo Sanguino"/>
    <s v="FORMULACIÓN Y ACTUALIZACIÓN NORMATIVA Y OPERATIVA "/>
    <x v="0"/>
    <x v="3"/>
    <n v="10"/>
    <s v="20213800063002  "/>
    <s v="2021-02-23 13:30:37 "/>
    <s v=" 20212050085271"/>
    <d v="2021-03-09T00:00:00"/>
    <n v="10"/>
    <x v="0"/>
    <m/>
    <m/>
    <m/>
    <m/>
    <m/>
    <m/>
  </r>
  <r>
    <x v="0"/>
    <s v="Correo Atencion Ciudadano"/>
    <x v="25"/>
    <s v="CONTRALORIA GERENCIA DEPARTAMENTAL  "/>
    <x v="4"/>
    <x v="2"/>
    <s v="CAC. SEGUNDA SOLICITUD. Solicitud reiterativa de Información 2020-195512 / contrato No. 160 de 2020.  "/>
    <s v="Alvaro Perez "/>
    <s v="Subdirección Administrativa y financiera"/>
    <x v="1"/>
    <x v="3"/>
    <n v="10"/>
    <s v="20213800063012  "/>
    <s v="2021-02-23 13:47:47 "/>
    <m/>
    <m/>
    <m/>
    <x v="1"/>
    <m/>
    <m/>
    <m/>
    <m/>
    <m/>
    <s v="No se adjunta evidencia de respuesta peticion ni fecha de envio de la misma en correo electronico"/>
  </r>
  <r>
    <x v="0"/>
    <s v="Correo Atencion Ciudadano"/>
    <x v="2"/>
    <s v="GERMAN BARRERO TORRES "/>
    <x v="0"/>
    <x v="2"/>
    <s v="CAC. DERECHO DE PETICION CONSULTA.  "/>
    <s v="Jorge Restrepo Sanguino"/>
    <s v="FORMULACIÓN Y ACTUALIZACIÓN NORMATIVA Y OPERATIVA "/>
    <x v="0"/>
    <x v="2"/>
    <n v="30"/>
    <s v="20213800063022  "/>
    <s v="2021-02-23 14:25:52 "/>
    <n v="20212050086661"/>
    <d v="2021-03-03T00:00:00"/>
    <n v="6"/>
    <x v="0"/>
    <m/>
    <d v="2021-03-04T00:00:00"/>
    <s v="PDF"/>
    <s v="SI"/>
    <m/>
    <m/>
  </r>
  <r>
    <x v="0"/>
    <s v="Correo Atencion Ciudadano"/>
    <x v="5"/>
    <s v="JUAN CESAR VALENCIA ARBOLEDA  "/>
    <x v="0"/>
    <x v="2"/>
    <s v="CAC. RV. SOLICITUD RESULTADO GESTIÒN AGUA DE DIOS. "/>
    <s v="Andrea Bibiana Castañeda Durán"/>
    <s v="FORMULACIÓN Y ACTUALIZACIÓN NORMATIVA Y OPERATIVA "/>
    <x v="0"/>
    <x v="4"/>
    <n v="20"/>
    <s v="20213800063032  "/>
    <s v="2021-02-23 14:48:45 "/>
    <n v="20212050086881"/>
    <d v="2021-03-10T00:00:00"/>
    <n v="11"/>
    <x v="0"/>
    <m/>
    <m/>
    <s v="PDF"/>
    <s v="SI"/>
    <m/>
    <m/>
  </r>
  <r>
    <x v="0"/>
    <s v="Correo Atencion Ciudadano"/>
    <x v="11"/>
    <s v="HELDA MARIA SAAVEDRA CARRASQUILLA "/>
    <x v="0"/>
    <x v="2"/>
    <s v="CI. solicitamos una respuesta de la DNBC. "/>
    <s v="Andrés Fernando Muñoz Cabrera "/>
    <s v="Área Central de Referencia Bomberil "/>
    <x v="0"/>
    <x v="5"/>
    <n v="30"/>
    <s v="20213800063042  "/>
    <s v="2021-02-23 14:59:53 "/>
    <m/>
    <m/>
    <m/>
    <x v="1"/>
    <m/>
    <m/>
    <m/>
    <m/>
    <m/>
    <s v="No se evidencia fecha de salida del documento ni tramite final en el Orfeo"/>
  </r>
  <r>
    <x v="0"/>
    <s v="Correo Atencion Ciudadano"/>
    <x v="3"/>
    <s v="CUERPO DE BOMBEROS VOLUNTARIOS DE YARUMAL  "/>
    <x v="1"/>
    <x v="6"/>
    <s v="CI. RADICAR - Minuta convenio de transferencia sobretasa bomberil Yarumal. "/>
    <s v="Andrea Bibiana Castañeda Durán"/>
    <s v="FORMULACIÓN Y ACTUALIZACIÓN NORMATIVA Y OPERATIVA "/>
    <x v="0"/>
    <x v="5"/>
    <n v="30"/>
    <s v="20213800063052  "/>
    <s v="2021-02-23 15:07:26 "/>
    <n v="20212050085441"/>
    <d v="2021-03-01T00:00:00"/>
    <n v="4"/>
    <x v="0"/>
    <m/>
    <d v="2021-03-04T00:00:00"/>
    <s v="PDF"/>
    <s v="SI"/>
    <m/>
    <m/>
  </r>
  <r>
    <x v="0"/>
    <s v="Correo Atencion Ciudadano"/>
    <x v="4"/>
    <s v="CUERPO DE BOMBEROS VOLUNTARIOS DE SURATA - SANTANDER  "/>
    <x v="1"/>
    <x v="2"/>
    <s v="CAC. Solicitud. "/>
    <s v="Andrés Fernando Muñoz Cabrera "/>
    <s v="Área Central de Referencia Bomberil "/>
    <x v="0"/>
    <x v="5"/>
    <n v="30"/>
    <s v="20213800063062  "/>
    <s v="2021-02-23 15:13:26 "/>
    <m/>
    <m/>
    <m/>
    <x v="1"/>
    <m/>
    <m/>
    <m/>
    <m/>
    <m/>
    <s v="No se evidencia fecha de salida del documento ni tramite final en el Orfeo"/>
  </r>
  <r>
    <x v="0"/>
    <s v="Correo Atencion Ciudadano"/>
    <x v="12"/>
    <s v="USUARIO ANONIMO  "/>
    <x v="0"/>
    <x v="4"/>
    <s v="CAC. Denuncia Anónima, Asunto: Denuncia por sobrecostos en la construcción de la estación del cuerpo de bomberos Voluntarios de Firavitoba- Boyacá, y mala utilización de los carros oficiales y cero controles para el manejo de los recursos públicos con los municipios que firman convenios. "/>
    <s v="Camilo Portilla Quelal"/>
    <s v="FORMULACIÓN Y ACTUALIZACIÓN NORMATIVA Y OPERATIVA "/>
    <x v="0"/>
    <x v="8"/>
    <n v="30"/>
    <s v="20213800063072  "/>
    <s v="2021-02-23 15:18:43 "/>
    <n v="20212050086841"/>
    <d v="2021-03-12T00:00:00"/>
    <n v="13"/>
    <x v="0"/>
    <m/>
    <d v="2021-03-12T00:00:00"/>
    <s v="PDF"/>
    <s v="SI"/>
    <m/>
    <m/>
  </r>
  <r>
    <x v="0"/>
    <s v="Correo Atencion Ciudadano"/>
    <x v="1"/>
    <s v="VEEDURíA LOS OJOS DE BOLíVAR  "/>
    <x v="3"/>
    <x v="2"/>
    <s v="CAC. SOLICITUD MEDIACIÓN ANTE EL CUERPO DE BOMBEROS VOLUNTARIO DE MAHATES BOLIVAR *** PARA OBTENER RESPUESTA FORMAL A PETICIÓN ENVIADA EL 08 DE OCTUBRE DE 2020. "/>
    <s v="Jorge Restrepo Sanguino"/>
    <s v="FORMULACIÓN Y ACTUALIZACIÓN NORMATIVA Y OPERATIVA "/>
    <x v="0"/>
    <x v="5"/>
    <n v="30"/>
    <s v="20213800063082  "/>
    <s v="2021-02-23 15:26:18 "/>
    <n v="20212050086711"/>
    <d v="2021-03-12T00:00:00"/>
    <n v="13"/>
    <x v="0"/>
    <m/>
    <d v="2021-03-12T00:00:00"/>
    <s v="PDF"/>
    <s v="SI"/>
    <m/>
    <m/>
  </r>
  <r>
    <x v="0"/>
    <s v="Correo Atencion Ciudadano"/>
    <x v="7"/>
    <s v="ALCALDIA PAZ DE ARIPORO PENDIENTE "/>
    <x v="3"/>
    <x v="2"/>
    <s v="CAC. Consulta.  "/>
    <s v="Camilo Portilla Quelal"/>
    <s v="FORMULACIÓN Y ACTUALIZACIÓN NORMATIVA Y OPERATIVA "/>
    <x v="0"/>
    <x v="4"/>
    <n v="20"/>
    <s v="20213800063122  "/>
    <s v="2021-02-23 15:48:16 "/>
    <s v=" 20212050087541"/>
    <d v="2021-03-11T00:00:00"/>
    <n v="12"/>
    <x v="0"/>
    <m/>
    <d v="2021-03-15T00:00:00"/>
    <s v="PDF"/>
    <s v="SI"/>
    <m/>
    <m/>
  </r>
  <r>
    <x v="0"/>
    <s v="Correo Atencion Ciudadano"/>
    <x v="5"/>
    <s v="JUAN CESAR VALENCIA ARBOLEDA  "/>
    <x v="0"/>
    <x v="2"/>
    <s v="CAC. SOLICITUD INFORMACION RESPUESTA. "/>
    <s v="Andrea Bibiana Castañeda Durán"/>
    <s v="FORMULACIÓN Y ACTUALIZACIÓN NORMATIVA Y OPERATIVA "/>
    <x v="0"/>
    <x v="5"/>
    <n v="30"/>
    <s v="20213800063152  "/>
    <s v="2021-02-23 16:07:27 "/>
    <n v="20212050086881"/>
    <d v="2021-03-10T00:00:00"/>
    <n v="11"/>
    <x v="0"/>
    <m/>
    <d v="2021-03-10T00:00:00"/>
    <s v="PDF"/>
    <s v="SI"/>
    <m/>
    <m/>
  </r>
  <r>
    <x v="0"/>
    <s v="Correo Atencion Ciudadano"/>
    <x v="3"/>
    <s v="ALCALDIA GOMEZ PLATA ANTIOQUIA "/>
    <x v="3"/>
    <x v="2"/>
    <s v="CAC. Oficio Nro. 023 Derecho de petición.  "/>
    <s v="Liz Margaret Álvarez calderon "/>
    <s v="FORMULACIÓN Y ACTUALIZACIÓN NORMATIVA Y OPERATIVA "/>
    <x v="0"/>
    <x v="5"/>
    <n v="30"/>
    <s v="20213800063192  "/>
    <s v="2021-02-23 16:45:51 "/>
    <m/>
    <m/>
    <n v="38"/>
    <x v="1"/>
    <m/>
    <m/>
    <m/>
    <m/>
    <m/>
    <s v="No se adjunta evidencia de respuesta peticion ni fecha de envio de la misma en correo electronico"/>
  </r>
  <r>
    <x v="0"/>
    <s v="Correo Atencion Ciudadano"/>
    <x v="5"/>
    <s v="CUERPO DE BOMBEROS VOLUNTARIOS DE NILO  "/>
    <x v="1"/>
    <x v="6"/>
    <s v="CAC. RV: Su propuesta contrato para la gestión integral contra incendio, los preparativos y atención de rescate en todas sus modalidades  "/>
    <s v="Andrea Bibiana Castañeda Durán"/>
    <s v="FORMULACIÓN Y ACTUALIZACIÓN NORMATIVA Y OPERATIVA "/>
    <x v="0"/>
    <x v="5"/>
    <n v="30"/>
    <s v="20213800063232  "/>
    <s v="2021-02-23 17:10:00 "/>
    <n v="20212050085331"/>
    <d v="2021-03-01T00:00:00"/>
    <n v="4"/>
    <x v="0"/>
    <m/>
    <d v="2021-03-04T00:00:00"/>
    <s v="PDF"/>
    <s v="SI"/>
    <m/>
    <m/>
  </r>
  <r>
    <x v="0"/>
    <s v="Correo Atencion Ciudadano"/>
    <x v="6"/>
    <s v="CUERPO DE BOMBEROS VOLUNTARIOS DE GALAPA - ATLANTICO  "/>
    <x v="1"/>
    <x v="6"/>
    <s v="CI. Presentación de Queja y Situación en el Municipio de Galapa. "/>
    <s v="Andrea Bibiana Castañeda Durán"/>
    <s v="FORMULACIÓN Y ACTUALIZACIÓN NORMATIVA Y OPERATIVA "/>
    <x v="0"/>
    <x v="5"/>
    <n v="30"/>
    <s v="20213800063272  "/>
    <s v="2021-02-23 17:33:40 "/>
    <n v="20212050086891"/>
    <d v="2021-03-25T00:00:00"/>
    <n v="21"/>
    <x v="0"/>
    <m/>
    <m/>
    <m/>
    <m/>
    <m/>
    <s v="No se adjunta evidencia de respuesta peticion ni fecha de envio de la misma en correo electronico"/>
  </r>
  <r>
    <x v="0"/>
    <s v="Correo Atencion Ciudadano"/>
    <x v="3"/>
    <s v="CUERPO DE BOMBEROS VOLUNTARIOS DE YARUMAL  "/>
    <x v="1"/>
    <x v="6"/>
    <s v="CAC. Fw: Minuta convenio de transferencia sobretasa bomberil.  "/>
    <s v="Andrea Bibiana Castañeda Durán"/>
    <s v="FORMULACIÓN Y ACTUALIZACIÓN NORMATIVA Y OPERATIVA "/>
    <x v="0"/>
    <x v="2"/>
    <n v="30"/>
    <s v="20213800063302  "/>
    <s v="2021-02-23 17:48:11 "/>
    <n v="20212050085441"/>
    <d v="2021-03-01T00:00:00"/>
    <n v="4"/>
    <x v="0"/>
    <m/>
    <d v="2021-03-04T00:00:00"/>
    <s v="PDF"/>
    <s v="SI"/>
    <m/>
    <m/>
  </r>
  <r>
    <x v="0"/>
    <s v="Correo Atencion Ciudadano"/>
    <x v="4"/>
    <s v="CUERPO DE BOMBEROS VOLUNTARIOS DE BUCARAMANGA  "/>
    <x v="1"/>
    <x v="1"/>
    <s v="CAC. SOLICITUD VISITA INTERDISCIPLINARIA - ASISTENCIA TÉCNICA Y OPERACIONAL. "/>
    <s v="Jairo Soto Gil"/>
    <s v="Subdirección Estratégica y de Coordinación Bomberil"/>
    <x v="0"/>
    <x v="5"/>
    <n v="30"/>
    <s v="20213800063322  "/>
    <s v="2021-02-23 17:55:53 "/>
    <m/>
    <m/>
    <m/>
    <x v="1"/>
    <m/>
    <m/>
    <m/>
    <m/>
    <m/>
    <s v="No se evidencia fecha de salida del documento ni tramite final en el Orfeo"/>
  </r>
  <r>
    <x v="0"/>
    <s v="Correo Atencion Ciudadano"/>
    <x v="2"/>
    <s v="CUERPO DE BOMBEROS VOLUNTARIOS DE SIBATE FRANCISCO JAVIER GAMBOA PEDRAZA  "/>
    <x v="1"/>
    <x v="2"/>
    <s v="CAC. Oficio 23feb2021, Referencia: Información sobre Gestión en los Cuerpos de Bomberos.  "/>
    <s v="Camilo Portilla Quelal"/>
    <s v="FORMULACIÓN Y ACTUALIZACIÓN NORMATIVA Y OPERATIVA "/>
    <x v="0"/>
    <x v="4"/>
    <n v="20"/>
    <s v="20213800063352  "/>
    <s v="2021-02-24 08:28:44 "/>
    <s v="20212050087791 "/>
    <d v="2021-03-15T00:00:00"/>
    <n v="13"/>
    <x v="0"/>
    <m/>
    <d v="2021-03-16T00:00:00"/>
    <s v="PDF"/>
    <s v="SI"/>
    <m/>
    <m/>
  </r>
  <r>
    <x v="0"/>
    <s v="Correo Atencion Ciudadano"/>
    <x v="4"/>
    <s v="CUERPO DE BOMBEROS VOLUNTARIOS DE BUCARAMANGA  "/>
    <x v="1"/>
    <x v="1"/>
    <s v="CI. Solicitud de ingreso a programa nacional de equidad de género Bomberos.  "/>
    <s v="Andrea Bibiana Castañeda Durán"/>
    <s v="FORMULACIÓN Y ACTUALIZACIÓN NORMATIVA Y OPERATIVA "/>
    <x v="0"/>
    <x v="5"/>
    <n v="30"/>
    <s v="20213800063372  "/>
    <s v="2021-02-24 08:42:21 "/>
    <m/>
    <m/>
    <m/>
    <x v="1"/>
    <m/>
    <m/>
    <m/>
    <m/>
    <m/>
    <s v="No se evidencia fecha de salida del documento ni tramite final en el Orfeo"/>
  </r>
  <r>
    <x v="0"/>
    <s v="Correo Atencion Ciudadano"/>
    <x v="4"/>
    <s v="CUERPO DE BOMBEROS VOLUNTARIOS DE LOS SANTOS  "/>
    <x v="1"/>
    <x v="2"/>
    <s v="CAC. solicitud, Referencia: Consulta elección de miembros de junta departamental.  "/>
    <s v="Andrea Bibiana Castañeda Durán"/>
    <s v="FORMULACIÓN Y ACTUALIZACIÓN NORMATIVA Y OPERATIVA "/>
    <x v="0"/>
    <x v="2"/>
    <n v="30"/>
    <s v="20213800063382  "/>
    <s v="2021-02-24 08:45:44 "/>
    <n v="20212050085261"/>
    <d v="2021-03-01T00:00:00"/>
    <n v="3"/>
    <x v="0"/>
    <m/>
    <d v="2021-03-04T00:00:00"/>
    <s v="PDF"/>
    <s v="SI"/>
    <m/>
    <m/>
  </r>
  <r>
    <x v="0"/>
    <s v="Correo Atencion Ciudadano"/>
    <x v="26"/>
    <s v="CUERPO DE BOMBEROS VOLUNTARIOS DE ACANDI  "/>
    <x v="1"/>
    <x v="1"/>
    <s v="CAC. Orientacion,  "/>
    <s v="Jorge Restrepo Sanguino"/>
    <s v="FORMULACIÓN Y ACTUALIZACIÓN NORMATIVA Y OPERATIVA "/>
    <x v="0"/>
    <x v="2"/>
    <n v="30"/>
    <s v="20213800063392  "/>
    <s v="2021-02-24 08:53:12 "/>
    <n v="20212050086681"/>
    <d v="2021-03-01T00:00:00"/>
    <n v="3"/>
    <x v="0"/>
    <m/>
    <d v="2021-03-05T00:00:00"/>
    <s v="PDF"/>
    <s v="SI"/>
    <m/>
    <m/>
  </r>
  <r>
    <x v="0"/>
    <s v="Correo Atencion Ciudadano"/>
    <x v="1"/>
    <s v="WILMAN GUTIERREZ  "/>
    <x v="1"/>
    <x v="1"/>
    <s v="CAC. (Sin asunto), por medio de la presente el cuerpo de bomberos voluntarios de Cicuco, Bolívar; hace una solicitud de intervención.  "/>
    <s v="Melba Vidal "/>
    <s v="Inspección, Vigilancia y Control"/>
    <x v="0"/>
    <x v="5"/>
    <n v="30"/>
    <s v="20213800063402  "/>
    <s v="2021-02-24 09:07:42 "/>
    <m/>
    <m/>
    <n v="36"/>
    <x v="1"/>
    <m/>
    <m/>
    <m/>
    <m/>
    <m/>
    <s v="No se adjunta evidencia de respuesta peticion ni fecha de envio de la misma en correo electronico"/>
  </r>
  <r>
    <x v="0"/>
    <s v="Correo Atencion Ciudadano"/>
    <x v="12"/>
    <s v="CUERPO DE BOMBEROS VOLUNTARIOS DE MONIQUIRA  "/>
    <x v="1"/>
    <x v="2"/>
    <s v="CAC. reiteracion de solicitud de apoyo y acompañamiento a la situacion del cuerpo de bomberos voluntarios de moniquira y Toma de Deciciones  "/>
    <s v="Melba Vidal "/>
    <s v="Inspección, Vigilancia y Control"/>
    <x v="0"/>
    <x v="5"/>
    <n v="30"/>
    <s v="20213800063432  "/>
    <s v="2021-02-24 09:37:28 "/>
    <m/>
    <m/>
    <n v="36"/>
    <x v="1"/>
    <m/>
    <m/>
    <m/>
    <m/>
    <m/>
    <s v="No se adjunta evidencia de respuesta peticion ni fecha de envio de la misma en correo electronico"/>
  </r>
  <r>
    <x v="0"/>
    <s v="Correo Atencion Ciudadano"/>
    <x v="27"/>
    <s v="LADY KATTERINE BARBOSA VALDERRAMA "/>
    <x v="0"/>
    <x v="2"/>
    <s v="CAC. Derecho de petición.  "/>
    <s v="Luis Alberto Valencia Pulido "/>
    <s v="Área Central de Referencia Bomberil "/>
    <x v="0"/>
    <x v="4"/>
    <n v="20"/>
    <s v="20213800063442  "/>
    <s v="2021-02-24 09:43:38 "/>
    <m/>
    <d v="2021-04-05T00:00:00"/>
    <n v="25"/>
    <x v="2"/>
    <m/>
    <m/>
    <s v="CORREO"/>
    <s v="SI"/>
    <m/>
    <m/>
  </r>
  <r>
    <x v="2"/>
    <s v="Canal escrito"/>
    <x v="28"/>
    <s v="ALCALDÍA MUNICIPAL DE SANTIAGO PUTUMAYO  "/>
    <x v="3"/>
    <x v="1"/>
    <s v="RD. Solicitud apoyo adquisición de un Vehúculo Operativo de Rescate. "/>
    <s v="Andrés Fernando Muñoz Cabrera "/>
    <s v="Área Central de Referencia Bomberil "/>
    <x v="0"/>
    <x v="5"/>
    <n v="30"/>
    <s v="20213800063482  "/>
    <s v="2021-02-24 10:44:43 "/>
    <n v="20212100016631"/>
    <d v="2021-04-15T00:00:00"/>
    <n v="33"/>
    <x v="2"/>
    <m/>
    <d v="2021-04-15T00:00:00"/>
    <s v="PDF"/>
    <s v="SI"/>
    <m/>
    <m/>
  </r>
  <r>
    <x v="0"/>
    <s v="Correo Atencion Ciudadano"/>
    <x v="28"/>
    <s v="ALCALDÍA MUNICIPAL DE SANTIAGO PUTUMAYO  "/>
    <x v="3"/>
    <x v="1"/>
    <s v="RD. Carta de intención Proyecto Construcción Infraestructura Estación de Bomberos Santiago.  "/>
    <s v="Andrés Fernando Muñoz Cabrera "/>
    <s v="Área Central de Referencia Bomberil "/>
    <x v="0"/>
    <x v="5"/>
    <n v="30"/>
    <s v="20213800063492  "/>
    <s v="2021-02-24 10:48:35 "/>
    <m/>
    <m/>
    <m/>
    <x v="1"/>
    <m/>
    <m/>
    <m/>
    <m/>
    <m/>
    <s v="No se adjunta evidencia de respuesta peticion ni fecha de envio de la misma en correo electronico"/>
  </r>
  <r>
    <x v="2"/>
    <s v="Canal escrito"/>
    <x v="28"/>
    <s v="ALCALDIA MUNICIPAL DE COLON PUTUMAYO  "/>
    <x v="3"/>
    <x v="1"/>
    <s v="RD. Solicitud de 5 trajes de acercamiento, guantes y equipos de respiración autónoma. "/>
    <s v="Andrés Fernando Muñoz Cabrera "/>
    <s v="Área Central de Referencia Bomberil "/>
    <x v="0"/>
    <x v="5"/>
    <n v="30"/>
    <s v="20213800063502  "/>
    <s v="2021-02-24 10:52:02 "/>
    <n v="20212100016621"/>
    <d v="2021-04-15T00:00:00"/>
    <n v="33"/>
    <x v="2"/>
    <m/>
    <d v="2021-04-15T00:00:00"/>
    <s v="PDF"/>
    <m/>
    <m/>
    <m/>
  </r>
  <r>
    <x v="2"/>
    <s v="Canal escrito"/>
    <x v="28"/>
    <s v="ALCALDIA MUNICIPAL DE COLON PUTUMAYO  "/>
    <x v="3"/>
    <x v="1"/>
    <s v="RD. Carta de intención proyecto Construcción Infraestructura Estación de Bomberos Colón. "/>
    <s v="Jonathan Prieto"/>
    <s v="Área Central de Referencia Bomberil "/>
    <x v="0"/>
    <x v="5"/>
    <n v="30"/>
    <s v="20213800063512  "/>
    <s v="2021-02-24 10:57:15 "/>
    <m/>
    <m/>
    <m/>
    <x v="1"/>
    <m/>
    <m/>
    <m/>
    <m/>
    <m/>
    <s v="No se adjunta evidencia de respuesta peticion ni fecha de envio de la misma en correo electronico"/>
  </r>
  <r>
    <x v="2"/>
    <s v="Canal escrito"/>
    <x v="28"/>
    <s v="ALCALDIA MUNICIPAL SIBUNDOY PUTUMAYO "/>
    <x v="3"/>
    <x v="2"/>
    <s v="RD. Solicitud apoyo con un Vehículo Operativo de Rescate. "/>
    <s v="Andrés Fernando Muñoz Cabrera "/>
    <s v="Área Central de Referencia Bomberil "/>
    <x v="0"/>
    <x v="5"/>
    <n v="30"/>
    <s v="20213800063522  "/>
    <s v="2021-02-24 10:59:52 "/>
    <n v="20212100016641"/>
    <d v="2021-04-12T00:00:00"/>
    <n v="30"/>
    <x v="0"/>
    <m/>
    <d v="2021-04-15T00:00:00"/>
    <s v="PDF"/>
    <s v="SI"/>
    <m/>
    <m/>
  </r>
  <r>
    <x v="0"/>
    <s v="Correo Atencion Ciudadano"/>
    <x v="1"/>
    <s v="DELEGACION DEPARTAMENTAL DE BOMBEROS DE BOLIVAR  "/>
    <x v="1"/>
    <x v="2"/>
    <s v="CAC. solicitud de asesoría informe de bomberos bolivar "/>
    <s v="Jairo Soto Gil"/>
    <s v="Subdirección Estratégica y de Coordinación Bomberil"/>
    <x v="0"/>
    <x v="5"/>
    <n v="30"/>
    <s v="20213800063662  "/>
    <s v="2021-02-24 16:10:03 "/>
    <n v="20212000014611"/>
    <d v="2021-02-25T00:00:00"/>
    <n v="1"/>
    <x v="0"/>
    <m/>
    <m/>
    <s v="PDF"/>
    <s v="SI"/>
    <m/>
    <m/>
  </r>
  <r>
    <x v="0"/>
    <s v="Correo Atencion Ciudadano"/>
    <x v="0"/>
    <s v="DIANA PATRICIA CORREA BALCAZAR "/>
    <x v="0"/>
    <x v="2"/>
    <s v="CAC. Derecho de petición y queja.  "/>
    <s v="Andrea Bibiana Castañeda Durán"/>
    <s v="FORMULACIÓN Y ACTUALIZACIÓN NORMATIVA Y OPERATIVA "/>
    <x v="0"/>
    <x v="2"/>
    <n v="30"/>
    <s v="20213800063762  "/>
    <s v="2021-02-25 08:29:51 "/>
    <n v="20212050086851"/>
    <d v="2021-03-10T00:00:00"/>
    <n v="9"/>
    <x v="0"/>
    <m/>
    <m/>
    <s v="PDF"/>
    <s v="SI"/>
    <m/>
    <m/>
  </r>
  <r>
    <x v="0"/>
    <s v="Correo Atencion Ciudadano"/>
    <x v="2"/>
    <s v="VEEDURIA CIUDADANA VIGIAS DEL CAFE LUIS FERNANDO REYES RAMíREZ  "/>
    <x v="3"/>
    <x v="2"/>
    <s v="CAC. RESPUESTA FUNCI�N P�BLICA RAD. 20216000066151. "/>
    <s v="Liz Margaret Álvarez calderon "/>
    <s v="SUBDIRECCIÓN ESTRATÉGICA Y DE COORDINACIÓN BOMBERIL "/>
    <x v="0"/>
    <x v="5"/>
    <n v="30"/>
    <s v="20213800063772  "/>
    <s v="2021-02-25 08:38:33 "/>
    <n v="20212000016891"/>
    <m/>
    <m/>
    <x v="2"/>
    <m/>
    <m/>
    <m/>
    <m/>
    <m/>
    <m/>
  </r>
  <r>
    <x v="0"/>
    <s v="Correo Atencion Ciudadano"/>
    <x v="3"/>
    <s v="GOBERNACION DE ANTIOQUIA  "/>
    <x v="3"/>
    <x v="2"/>
    <s v="CAC Documento - 2021030037345 Traslado por competencia de queja y solicitud de inspección de operatividad del cuerpo de bomberos de Liborina - Antioquia.  "/>
    <s v="Julio Alejandro Chamorro Cabrera"/>
    <s v="Subdirección Estratégica y de Coordinación Bomberil"/>
    <x v="0"/>
    <x v="5"/>
    <n v="30"/>
    <s v="20213800063912  "/>
    <s v="2021-02-25 16:11:50 "/>
    <n v="20212000015911"/>
    <d v="2021-04-09T00:00:00"/>
    <n v="28"/>
    <x v="0"/>
    <m/>
    <m/>
    <s v="PDF"/>
    <s v="SI"/>
    <m/>
    <m/>
  </r>
  <r>
    <x v="0"/>
    <s v="Correo Atencion Ciudadano"/>
    <x v="29"/>
    <s v="VEEDURIA NACIONAL  "/>
    <x v="3"/>
    <x v="2"/>
    <s v="CAC. SOLICITUD. "/>
    <s v="Edgar Alexander Maya Lopez"/>
    <s v="Proceso Educación Nacional para Bomberos"/>
    <x v="0"/>
    <x v="0"/>
    <n v="30"/>
    <s v="20213800063982  "/>
    <s v="2021-02-26 08:42:21 "/>
    <n v="20212050090421"/>
    <d v="2021-04-08T00:00:00"/>
    <n v="26"/>
    <x v="0"/>
    <m/>
    <m/>
    <s v="PDF"/>
    <s v="SI"/>
    <m/>
    <m/>
  </r>
  <r>
    <x v="0"/>
    <s v="Correo Atencion Ciudadano"/>
    <x v="6"/>
    <s v="CUERPO DE BOMBEROS VOLUNTARIOS SABANAGRANDE  "/>
    <x v="1"/>
    <x v="2"/>
    <s v="CAC. URGENTE SOLICITUD DE ASESORIA. "/>
    <s v="Camilo Portilla Quelal"/>
    <s v="FORMULACIÓN Y ACTUALIZACIÓN NORMATIVA Y OPERATIVA "/>
    <x v="0"/>
    <x v="5"/>
    <n v="30"/>
    <s v="20213800064022  "/>
    <s v="2021-02-26 09:39:11 "/>
    <n v="20212050087651"/>
    <d v="2021-03-15T00:00:00"/>
    <n v="11"/>
    <x v="0"/>
    <m/>
    <d v="2021-03-16T00:00:00"/>
    <s v="PDF"/>
    <s v="SI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">
  <r>
    <s v="Canal Virtual"/>
    <s v="Correo Atencion Ciudadano"/>
    <x v="0"/>
    <x v="0"/>
    <s v="PERSONA NATURAL"/>
    <x v="0"/>
    <s v="CAC. Respuesta Oficial, EXT_S21-00004537-PQRSD-004528-PQR, código de consulta 03452121002800.  "/>
    <s v="Edgar Alexander Maya Lopez"/>
    <s v="Proceso Educación Nacional para Bomberos"/>
    <s v="Subdirección Estratégica y de Coordinación Bomberil"/>
    <s v="CONSULTA "/>
    <n v="30"/>
    <s v="20213800059252  "/>
    <s v="2021-02-01 09:27:47 "/>
    <m/>
    <d v="2021-03-05T00:00:00"/>
    <n v="24"/>
    <s v="CUMPLIDO"/>
    <m/>
    <s v="NA"/>
    <m/>
    <m/>
    <s v="NA"/>
    <s v="No se adjunta evidencia de respuesta peticion ni fecha de envio de la misma en correo electronico"/>
  </r>
  <r>
    <s v="Canal Virtual"/>
    <s v="Correo Atencion Ciudadano"/>
    <x v="1"/>
    <x v="1"/>
    <s v="CUERPO DE BOMBEROS"/>
    <x v="1"/>
    <s v="CAC. PROYECTO CAMIÓN CISTERNA Y RESCATE VEHICULAR, RESOLUCIÓN,CÉDULA Y ANTECEDENTES DEL CDTE Y DEL LA INSTITUCIÓN, PLAN DE ACCIÓN.  "/>
    <s v="Andrés Fernando Muñoz Cabrera "/>
    <s v="Área Central de Referencia Bomberil "/>
    <s v="Subdirección Estratégica y de Coordinación Bomberil"/>
    <s v="SOLICITUD "/>
    <n v="30"/>
    <s v="20213800059262  "/>
    <s v="2021-02-01 09:57:38 "/>
    <m/>
    <m/>
    <m/>
    <s v="VENCIDO"/>
    <m/>
    <m/>
    <m/>
    <m/>
    <m/>
    <s v="No se evidencia fecha de salida del documento ni tramite final en el Orfeo"/>
  </r>
  <r>
    <s v="Canal Virtual"/>
    <s v="Correo Atencion Ciudadano"/>
    <x v="2"/>
    <x v="2"/>
    <s v="PERSONA JURIDICA"/>
    <x v="2"/>
    <s v="CAC. Solicitud Información.  "/>
    <s v="Camilo Portilla Quelal"/>
    <s v="FORMULACIÓN Y ACTUALIZACIÓN NORMATIVA Y OPERATIVA "/>
    <s v="Subdirección Estratégica y de Coordinación Bomberil"/>
    <s v="PETICION DE INTERES PARTICULAR "/>
    <n v="30"/>
    <s v="20213800059282  "/>
    <s v="2021-02-01 10:46:11 "/>
    <m/>
    <d v="2021-02-23T00:00:00"/>
    <n v="16"/>
    <s v="CUMPLIDO"/>
    <m/>
    <s v="N/A"/>
    <m/>
    <m/>
    <s v="NA"/>
    <s v="No se adjunta evidencia de respuesta peticion ni fecha de envio de la misma en correo electronico"/>
  </r>
  <r>
    <s v="Canal Virtual"/>
    <s v="Correo Atencion Ciudadano"/>
    <x v="1"/>
    <x v="3"/>
    <s v="CUERPO DE BOMBEROS"/>
    <x v="2"/>
    <s v="CAC. Petición de Aclaración Frente a la Respuesta GOBOL-21-002358 de la Gobernación de Bolívar  "/>
    <s v="Melba Vidal "/>
    <s v="Inspección, Vigilancia y Control"/>
    <s v="Subdirección Estratégica y de Coordinación Bomberil"/>
    <s v="PETICION DE INTERES PARTICULAR "/>
    <n v="30"/>
    <s v="20213800059292  "/>
    <s v="2021-02-01 10:49:07 "/>
    <m/>
    <m/>
    <m/>
    <s v="VENCIDO"/>
    <m/>
    <m/>
    <m/>
    <m/>
    <m/>
    <s v="No se evidencia fecha de salida del documento ni tramite final en el Orfeo"/>
  </r>
  <r>
    <s v="Canal Virtual"/>
    <s v="Correo Atencion Ciudadano"/>
    <x v="0"/>
    <x v="4"/>
    <s v="PERSONA NATURAL"/>
    <x v="2"/>
    <s v="CAC. OFI2021-11-OAJ-1400 TRASLADO PETICIÓN JAIME POPO ASTUDILLO  "/>
    <s v="Andrea Bibiana Castañeda Durán"/>
    <s v="FORMULACIÓN Y ACTUALIZACIÓN NORMATIVA Y OPERATIVA "/>
    <s v="Subdirección Estratégica y de Coordinación Bomberil"/>
    <s v="PETICION ENTRE AUTORIDADES "/>
    <n v="10"/>
    <s v="20213800059372  "/>
    <s v="2021-02-01 13:51:29 "/>
    <m/>
    <d v="2021-02-04T00:00:00"/>
    <n v="3"/>
    <s v="CUMPLIDO"/>
    <m/>
    <s v="N/A"/>
    <m/>
    <m/>
    <s v="N"/>
    <s v="No se adjunta evidencia de respuesta peticion ni fecha de envio de la misma en correo electronico"/>
  </r>
  <r>
    <s v="Canal Virtual"/>
    <s v="Correo Atencion Ciudadano"/>
    <x v="2"/>
    <x v="5"/>
    <s v="PERSONA NATURAL"/>
    <x v="2"/>
    <s v="CAC. Segundo requerimiento de Solicitud de certificado. "/>
    <s v="Alvaro Perez "/>
    <s v="Subdirección Administrativa y financiera"/>
    <s v="Subdirección Administrativa y financiera"/>
    <s v="PETICIÓN DE DOCUMENTOS E INFORMACIÓN "/>
    <n v="20"/>
    <s v="20213800059392  "/>
    <s v="2021-02-01 14:05:55 "/>
    <s v="N/A"/>
    <d v="2021-02-22T00:00:00"/>
    <m/>
    <s v="CUMPLIDO"/>
    <m/>
    <s v="N/A"/>
    <s v="CORREO"/>
    <s v="SI"/>
    <m/>
    <m/>
  </r>
  <r>
    <s v="Canal Escrito"/>
    <s v="Formato PQRSD"/>
    <x v="2"/>
    <x v="6"/>
    <s v="PERSONA NATURAL"/>
    <x v="2"/>
    <s v="FT. Solicitud base de datos de incendios desde el año 2014. "/>
    <s v="Luis Alberto Valencia Pulido "/>
    <s v="Área Central de Referencia Bomberil "/>
    <s v="Subdirección Estratégica y de Coordinación Bomberil"/>
    <s v="PETICIÓN DE DOCUMENTOS E INFORMACIÓN "/>
    <n v="20"/>
    <s v="20213800059502  "/>
    <s v="2021-02-02 08:30:30 "/>
    <s v="N/A"/>
    <d v="2021-02-24T00:00:00"/>
    <n v="16"/>
    <s v="CUMPLIDO"/>
    <m/>
    <m/>
    <s v="CORREO"/>
    <s v="SI"/>
    <m/>
    <m/>
  </r>
  <r>
    <s v="Canal Virtual"/>
    <s v="Correo Atencion Ciudadano"/>
    <x v="3"/>
    <x v="7"/>
    <s v="ENTIDAD TERRITORIAL"/>
    <x v="2"/>
    <s v="CAC. Brigada de emergencia. "/>
    <s v="Edgar Alexander Maya Lopez"/>
    <s v="Proceso Educación Nacional para Bomberos"/>
    <s v="Subdirección Estratégica y de Coordinación Bomberil"/>
    <s v="CONSULTA "/>
    <n v="30"/>
    <s v="20213800059522  "/>
    <s v="2021-02-02 09:11:16 "/>
    <n v="20212050086651"/>
    <d v="2021-03-03T00:00:00"/>
    <m/>
    <s v="CUMPLIDO"/>
    <m/>
    <d v="2021-03-03T00:00:00"/>
    <s v="PDF"/>
    <s v="SI"/>
    <m/>
    <m/>
  </r>
  <r>
    <s v="Canal Virtual"/>
    <s v="Correo Atencion Ciudadano"/>
    <x v="4"/>
    <x v="8"/>
    <s v="CUERPO DE BOMBEROS"/>
    <x v="2"/>
    <s v="CAC. Solicitud de información. "/>
    <s v="Melba Vidal "/>
    <s v="Inspección, Vigilancia y Control"/>
    <s v="Subdirección Estratégica y de Coordinación Bomberil"/>
    <s v="PETICION DE INTERES PARTICULAR "/>
    <n v="30"/>
    <s v="20213800059642  "/>
    <s v="2021-02-02 15:27:59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5"/>
    <x v="9"/>
    <s v="CUERPO DE BOMBEROS"/>
    <x v="2"/>
    <s v="CAC. solicitud de constancia.  "/>
    <s v="Luis Alberto Valencia Pulido "/>
    <s v="Área Central de Referencia Bomberil "/>
    <s v="Subdirección Estratégica y de Coordinación Bomberil"/>
    <s v="PETICIÓN DE DOCUMENTOS E INFORMACIÓN "/>
    <n v="20"/>
    <s v="20213800059682  "/>
    <s v="2021-02-02 16:03:21 "/>
    <s v="N/A"/>
    <d v="2021-02-05T00:00:00"/>
    <m/>
    <s v="CUMPLIDO"/>
    <m/>
    <s v="N/A"/>
    <s v="CORREO"/>
    <s v="SI"/>
    <m/>
    <m/>
  </r>
  <r>
    <s v="Canal Virtual"/>
    <s v="Correo Atencion Ciudadano"/>
    <x v="5"/>
    <x v="9"/>
    <s v="CUERPO DE BOMBEROS"/>
    <x v="0"/>
    <s v="CAC. intervención de suspensión personería jurídica Cachipay.  "/>
    <s v="Melba Vidal "/>
    <s v="Inspección, Vigilancia y Control"/>
    <s v="Subdirección Estratégica y de Coordinación Bomberil"/>
    <s v="PETICION DE INTERES PARTICULAR "/>
    <n v="30"/>
    <s v="20213800059692  "/>
    <s v="2021-02-02 16:09:13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6"/>
    <x v="10"/>
    <s v="PERSONA NATURAL"/>
    <x v="3"/>
    <s v="CAC. QUEJA CONTRA JUNTA DPTAL DE BOMBEROS DEL ATLÁNTICO. "/>
    <s v="Melba Vidal "/>
    <s v="Inspección, Vigilancia y Control"/>
    <s v="Subdirección Estratégica y de Coordinación Bomberil"/>
    <s v="PETICION DE INTERES PARTICULAR "/>
    <n v="30"/>
    <s v="20213800059702  "/>
    <s v="2021-02-02 16:25:53 "/>
    <n v="20212050086431"/>
    <d v="2021-03-03T00:00:00"/>
    <n v="21"/>
    <s v="CUMPLIDO"/>
    <m/>
    <d v="2021-03-03T00:00:00"/>
    <s v="PDF"/>
    <s v="SI"/>
    <m/>
    <m/>
  </r>
  <r>
    <s v="Canal Virtual"/>
    <s v="Correo Atencion Ciudadano"/>
    <x v="7"/>
    <x v="11"/>
    <s v="ENTIDAD TERRITORIAL"/>
    <x v="2"/>
    <s v="CAC. SOLICITUD ALCALDIA SAN LUIS DE PALENQUE-CASANARE. "/>
    <s v="Andrea Bibiana Castañeda Durán"/>
    <s v="FORMULACIÓN Y ACTUALIZACIÓN NORMATIVA Y OPERATIVA "/>
    <s v="Subdirección Estratégica y de Coordinación Bomberil"/>
    <s v="CONSULTA "/>
    <n v="30"/>
    <s v="20213800059712  "/>
    <s v="2021-02-02 16:29:50 "/>
    <n v="20212050084611"/>
    <d v="2021-02-15T00:00:00"/>
    <n v="9"/>
    <s v="CUMPLIDO"/>
    <m/>
    <m/>
    <s v="PDF"/>
    <s v="SI"/>
    <m/>
    <m/>
  </r>
  <r>
    <s v="Canal Virtual"/>
    <s v="Correo Atencion Ciudadano"/>
    <x v="8"/>
    <x v="12"/>
    <s v="CUERPO DE BOMBEROS"/>
    <x v="2"/>
    <s v="CAC. Solicitud de Concepto Urgente "/>
    <s v="Camilo Portilla Quelal"/>
    <s v="FORMULACIÓN Y ACTUALIZACIÓN NORMATIVA Y OPERATIVA "/>
    <s v="Subdirección Estratégica y de Coordinación Bomberil"/>
    <s v="PETICION DE INTERES PARTICULAR "/>
    <n v="30"/>
    <s v="20213800059732  "/>
    <s v="2021-02-02 16:45:16 "/>
    <n v="20212050084831"/>
    <d v="2021-02-24T00:00:00"/>
    <n v="16"/>
    <s v="CUMPLIDO"/>
    <m/>
    <m/>
    <s v="PDF"/>
    <s v="SI"/>
    <m/>
    <m/>
  </r>
  <r>
    <s v="Canal Virtual"/>
    <s v="Correo Atencion Ciudadano"/>
    <x v="1"/>
    <x v="13"/>
    <s v="ENTIDAD TERRITORIAL"/>
    <x v="2"/>
    <s v="CAC. DERECHO DE PETICION MODALIDAD DE INFORMACION, CONSULTA Y ASESORIA SOBRE PARAMETROS, LINEAMIENTOS Y CONDICIONES DE PRESTACION DE SERVICIOS DE SALVAMENTO Y RESCATE NAUTICO "/>
    <s v="Edgar Alexander Maya Lopez"/>
    <s v="Proceso Educación Nacional para Bomberos"/>
    <s v="Subdirección Estratégica y de Coordinación Bomberil"/>
    <s v="CONSULTA "/>
    <n v="30"/>
    <s v="20213800059742  "/>
    <s v="2021-02-02 16:51:40 "/>
    <n v="20212050086811"/>
    <d v="2021-03-10T00:00:00"/>
    <n v="26"/>
    <s v="CUMPLIDO"/>
    <m/>
    <m/>
    <s v="PDF"/>
    <s v="SI"/>
    <m/>
    <m/>
  </r>
  <r>
    <s v="Canal Virtual"/>
    <s v="Correo Atencion Ciudadano"/>
    <x v="9"/>
    <x v="14"/>
    <s v="PERSONA NATURAL"/>
    <x v="2"/>
    <s v="CAC. Documento de Lorena. RESPUESTA 20212050084891  "/>
    <s v="Camilo Portilla Quelal"/>
    <s v="FORMULACIÓN Y ACTUALIZACIÓN NORMATIVA Y OPERATIVA "/>
    <s v="Subdirección Estratégica y de Coordinación Bomberil"/>
    <s v="SOLICITUD "/>
    <n v="30"/>
    <s v="20213800059752  "/>
    <s v="2021-02-03 09:00:14 "/>
    <n v="20212050084891"/>
    <d v="2021-02-24T00:00:00"/>
    <n v="15"/>
    <s v="CUMPLIDO"/>
    <m/>
    <m/>
    <s v="PDF"/>
    <s v="SI"/>
    <m/>
    <m/>
  </r>
  <r>
    <s v="Canal Escrito"/>
    <s v="Servicio de Mensajeria"/>
    <x v="10"/>
    <x v="15"/>
    <s v="CUERPO DE BOMBEROS"/>
    <x v="2"/>
    <s v="SM. Radicación diplomas para firma cursos: 591-2019, 242-2020, 594-2019, 248-2020, 247-2020, 593-2019, 595-2019. "/>
    <s v="Edgar Alexander Maya Lopez"/>
    <s v="Proceso Educación Nacional para Bomberos"/>
    <s v="Subdirección Estratégica y de Coordinación Bomberil"/>
    <s v="SOLICITUD "/>
    <n v="30"/>
    <s v="20213800059792  "/>
    <s v="2021-02-03 12:39:07 "/>
    <n v="20212050084361"/>
    <d v="2021-02-05T00:00:00"/>
    <n v="2"/>
    <s v="CUMPLIDO"/>
    <m/>
    <d v="2021-02-05T00:00:00"/>
    <s v="PDF"/>
    <s v="SI"/>
    <m/>
    <m/>
  </r>
  <r>
    <s v="Canal Virtual"/>
    <s v="Correo Atencion Ciudadano"/>
    <x v="5"/>
    <x v="16"/>
    <s v="ENTIDAD TERRITORIAL"/>
    <x v="0"/>
    <s v="CAC. Solicitud de Concepto Jurídico. "/>
    <s v="Andrea Bibiana Castañeda Durán"/>
    <s v="FORMULACIÓN Y ACTUALIZACIÓN NORMATIVA Y OPERATIVA "/>
    <s v="Subdirección Estratégica y de Coordinación Bomberil"/>
    <s v="PETICION DE INTERES PARTICULAR "/>
    <n v="30"/>
    <s v="20213800059812  "/>
    <s v="2021-02-03 13:57:20 "/>
    <n v="20212050085361"/>
    <d v="2021-03-05T00:00:00"/>
    <n v="22"/>
    <s v="CUMPLIDO"/>
    <m/>
    <d v="2021-03-08T00:00:00"/>
    <s v="PDF"/>
    <s v="SI"/>
    <m/>
    <m/>
  </r>
  <r>
    <s v="Canal Virtual"/>
    <s v="Correo Atencion Ciudadano"/>
    <x v="2"/>
    <x v="17"/>
    <s v="ENTIDAD TERRITORIAL"/>
    <x v="4"/>
    <s v="CAC. URGENTE RAD: E-2021-029371 Respuesta parcial de la Direccion Nacional de Bomberos de Colombia. "/>
    <s v="Andrea Bibiana Castañeda Durán"/>
    <s v="FORMULACIÓN Y ACTUALIZACIÓN NORMATIVA Y OPERATIVA "/>
    <s v="Subdirección Estratégica y de Coordinación Bomberil"/>
    <s v="PETICION ENTRE AUTORIDADES "/>
    <n v="10"/>
    <s v="20213800059842  "/>
    <s v="2021-02-03 14:47:34 "/>
    <n v="20212050084421"/>
    <d v="2021-02-09T00:00:00"/>
    <n v="6"/>
    <s v="CUMPLIDO"/>
    <m/>
    <d v="2021-02-09T00:00:00"/>
    <s v="PDF"/>
    <s v="SI"/>
    <m/>
    <m/>
  </r>
  <r>
    <s v="Canal Virtual"/>
    <s v="Correo Atencion Ciudadano"/>
    <x v="11"/>
    <x v="18"/>
    <s v="PERSONA NATURAL"/>
    <x v="5"/>
    <s v="CAC. solicitud visita de inspeccion vigilancia y control. "/>
    <s v="Melba Vidal "/>
    <s v="Inspección, Vigilancia y Control"/>
    <s v="Subdirección Estratégica y de Coordinación Bomberil"/>
    <s v="PETICION DE INTERES PARTICULAR "/>
    <n v="30"/>
    <s v="20213800059852  "/>
    <s v="2021-02-03 16:29:08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5"/>
    <x v="19"/>
    <s v="PERSONA NATURAL"/>
    <x v="2"/>
    <s v="CAC. Remisión EXT-S21-00006515-PQRSD-006506-PQR. Remisión Derecho de Petición señora Angélica Tapiero Barrero. "/>
    <s v="Andrea Bibiana Castañeda Durán"/>
    <s v="FORMULACIÓN Y ACTUALIZACIÓN NORMATIVA Y OPERATIVA "/>
    <s v="Subdirección Estratégica y de Coordinación Bomberil"/>
    <s v="PETICION DE INTERES GENERAL "/>
    <n v="30"/>
    <s v="20213800059882  "/>
    <s v="2021-02-04 09:45:08 "/>
    <n v="20212050086781"/>
    <d v="2021-04-09T00:00:00"/>
    <n v="37"/>
    <s v="EXTEMPORANEO"/>
    <m/>
    <m/>
    <s v="PDF"/>
    <s v="SI"/>
    <m/>
    <m/>
  </r>
  <r>
    <s v="Canal Virtual"/>
    <s v="Correo Atencion Ciudadano"/>
    <x v="5"/>
    <x v="20"/>
    <s v="CUERPO DE BOMBEROS"/>
    <x v="2"/>
    <s v="CAC. solicitud asesoría pólvora. "/>
    <s v="Camilo Portilla Quelal"/>
    <s v="FORMULACIÓN Y ACTUALIZACIÓN NORMATIVA Y OPERATIVA "/>
    <s v="Subdirección Estratégica y de Coordinación Bomberil"/>
    <s v="PETICION DE INTERES GENERAL "/>
    <n v="30"/>
    <s v="20213800059932  "/>
    <s v="2021-02-04 11:30:56 "/>
    <n v="20212050085111"/>
    <d v="2021-02-26T00:00:00"/>
    <n v="16"/>
    <s v="CUMPLIDO"/>
    <m/>
    <m/>
    <s v="PDF"/>
    <s v="SI"/>
    <m/>
    <m/>
  </r>
  <r>
    <s v="Canal Virtual"/>
    <s v="Chat"/>
    <x v="2"/>
    <x v="21"/>
    <s v="PERSONA NATURAL"/>
    <x v="2"/>
    <s v="CHT. Qué relación tiene la actividad que realiza la entidad con el Plan Nacional de Desarrollo. "/>
    <s v="Adriana Moreno"/>
    <s v="DIRECCION GENERAL"/>
    <s v="DIRECCION GENERAL"/>
    <s v="PETICIÓN DE DOCUMENTOS E INFORMACIÓN "/>
    <n v="20"/>
    <s v="20213800059962  "/>
    <s v="2021-02-04 12:25:54 "/>
    <n v="20211100014521"/>
    <d v="2021-02-23T00:00:00"/>
    <n v="13"/>
    <s v="CUMPLIDO"/>
    <m/>
    <m/>
    <m/>
    <m/>
    <m/>
    <s v="No se adjunta evidencia de respuesta peticion ni fecha de envio de la misma en correo electronico"/>
  </r>
  <r>
    <s v="Canal Virtual"/>
    <s v="Correo Atencion Ciudadano"/>
    <x v="12"/>
    <x v="22"/>
    <s v="ENTIDAD TERRITORIAL"/>
    <x v="2"/>
    <s v="CAC. SOLICITUD CERTIFICACION.  "/>
    <s v="Luis Alberto Valencia Pulido "/>
    <s v="Área Central de Referencia Bomberil "/>
    <s v="Subdirección Estratégica y de Coordinación Bomberil"/>
    <s v="PETICIÓN DE DOCUMENTOS E INFORMACIÓN "/>
    <n v="20"/>
    <s v="20213800059982  "/>
    <s v="2021-02-04 12:40:43 "/>
    <s v="numero equivocado"/>
    <d v="2021-04-05T00:00:00"/>
    <n v="39"/>
    <s v="VENCIDO"/>
    <m/>
    <m/>
    <m/>
    <m/>
    <m/>
    <s v="No se adjunta evidencia de respuesta peticion ni fecha de envio de la misma en correo electronico"/>
  </r>
  <r>
    <s v="Canal Virtual"/>
    <s v="Correo Atencion Ciudadano"/>
    <x v="3"/>
    <x v="23"/>
    <s v="CUERPO DE BOMBEROS"/>
    <x v="2"/>
    <s v="CAC. Traslado por competencia – Información Dirección Nacional de Bomberos. Radicado UNGRD N° 2020ER07568  "/>
    <s v="Andrés Fernando Muñoz Cabrera "/>
    <s v="Área Central de Referencia Bomberil "/>
    <s v="Subdirección Estratégica y de Coordinación Bomberil"/>
    <s v="PETICION DE INTERES GENERAL "/>
    <n v="30"/>
    <s v="20213800060002  "/>
    <s v="2021-02-04 14:13:36 "/>
    <n v="20212100016601"/>
    <d v="2021-04-15T00:00:00"/>
    <n v="47"/>
    <s v="EXTEMPORANEO"/>
    <m/>
    <d v="2021-04-15T00:00:00"/>
    <s v="PDF"/>
    <s v="SI"/>
    <m/>
    <m/>
  </r>
  <r>
    <s v="Canal Virtual"/>
    <s v="Chat"/>
    <x v="2"/>
    <x v="24"/>
    <s v="PERSONA NATURAL"/>
    <x v="2"/>
    <s v="CHT. Control Interno de las Estaciones de Bomberos Voluntarios: tipo de vinculación, periodos, modo de elección, funciones y si existen o hay la posibilidad propiamente de crear el cargo en una Estación. "/>
    <s v="Camilo Portilla Quelal"/>
    <s v="FORMULACIÓN Y ACTUALIZACIÓN NORMATIVA Y OPERATIVA "/>
    <s v="Subdirección Estratégica y de Coordinación Bomberil"/>
    <s v="PETICIÓN DE DOCUMENTOS E INFORMACIÓN "/>
    <n v="20"/>
    <s v="20213800060102  "/>
    <s v="2021-02-05 09:07:17 "/>
    <n v="20212050085201"/>
    <d v="2021-02-26T00:00:00"/>
    <n v="15"/>
    <s v="CUMPLIDO"/>
    <m/>
    <m/>
    <s v="PDF"/>
    <s v="SI"/>
    <m/>
    <m/>
  </r>
  <r>
    <s v="Canal Virtual"/>
    <s v="Correo Atencion Ciudadano"/>
    <x v="1"/>
    <x v="25"/>
    <s v="PERSONA NATURAL"/>
    <x v="0"/>
    <s v="CAC. RADICADO DNBC Nº 20212000013601. "/>
    <s v="Melba Vidal "/>
    <s v="Inspección, Vigilancia y Control"/>
    <s v="Subdirección Estratégica y de Coordinación Bomberil"/>
    <s v="PETICION DE INTERES PARTICULAR "/>
    <n v="30"/>
    <s v="20213800060202  "/>
    <s v="2021-02-05 11:38:14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2"/>
    <x v="26"/>
    <s v="PERSONA NATURAL"/>
    <x v="2"/>
    <s v="CAC. Solicitud de certificación laboral. "/>
    <s v="MARYOLY DIAZ"/>
    <s v="GESTIÓN TALENTO HUMANO"/>
    <s v="Subdirección Administrativa y financiera"/>
    <s v="PETICIÓN DE DOCUMENTOS E INFORMACIÓN "/>
    <n v="20"/>
    <s v="20213800060222  "/>
    <s v="2021-02-05 13:53:05 "/>
    <n v="20213100014381"/>
    <d v="2021-02-15T00:00:00"/>
    <n v="6"/>
    <s v="CUMPLIDO"/>
    <m/>
    <m/>
    <m/>
    <m/>
    <m/>
    <m/>
  </r>
  <r>
    <s v="Canal Virtual"/>
    <s v="Correo Atencion Ciudadano"/>
    <x v="2"/>
    <x v="27"/>
    <s v="ENTIDAD PUBLICA"/>
    <x v="2"/>
    <s v="CAC. REMITIR A QUIEN CORRESPONDA.  "/>
    <s v="Carlos Armando López Barrera "/>
    <s v="OFICINA ASESORA JURIDICA"/>
    <s v="DIRECCION GENERAL"/>
    <s v="PETICION ENTRE AUTORIDADES "/>
    <n v="10"/>
    <s v="20213800060232  "/>
    <s v="2021-02-05 13:59:13 "/>
    <n v="20211200000693"/>
    <d v="2021-02-19T00:00:00"/>
    <n v="10"/>
    <s v="CUMPLIDO"/>
    <m/>
    <m/>
    <s v="PDF"/>
    <s v="SI"/>
    <m/>
    <s v="No se adjunta evidencia de respuesta peticion ni fecha de envio de la misma en correo electronico"/>
  </r>
  <r>
    <s v="Canal Virtual"/>
    <s v="Correo Atencion Ciudadano"/>
    <x v="2"/>
    <x v="28"/>
    <s v="PERSONA JURIDICA"/>
    <x v="2"/>
    <s v="CAC. Inquietud/Derecho de petición- Pago Recursos del Fondo Nacional de Bomberos "/>
    <s v="Freddy Andres Farfán Moreno"/>
    <s v="Gestiòn de Presupuesto"/>
    <s v="Subdirección Administrativa y financiera"/>
    <s v="PETICIÓN DE DOCUMENTOS E INFORMACIÓN "/>
    <n v="20"/>
    <s v="20213800060242  "/>
    <s v="2021-02-05 14:41:38 "/>
    <n v="20213000014391"/>
    <d v="2021-02-16T00:00:00"/>
    <n v="7"/>
    <s v="CUMPLIDO"/>
    <m/>
    <m/>
    <s v="PDF"/>
    <s v="SI"/>
    <m/>
    <m/>
  </r>
  <r>
    <s v="Canal Virtual"/>
    <s v="Correo Atencion Ciudadano"/>
    <x v="2"/>
    <x v="29"/>
    <s v="PERSONA NATURAL"/>
    <x v="2"/>
    <s v="CAC. Solicitud de información. "/>
    <s v="Edgar Alexander Maya Lopez"/>
    <s v="Proceso Educación Nacional para Bomberos"/>
    <s v="Subdirección Estratégica y de Coordinación Bomberil"/>
    <s v="CONSULTA "/>
    <n v="30"/>
    <s v="20213800060262  "/>
    <s v="2021-02-05 16:27:03 "/>
    <n v="20212050089901"/>
    <d v="2021-03-24T00:00:00"/>
    <n v="32"/>
    <s v="EXTEMPORANEO"/>
    <m/>
    <m/>
    <s v="PDF"/>
    <s v="SI"/>
    <m/>
    <m/>
  </r>
  <r>
    <s v="Canal Virtual"/>
    <s v="Correo Atencion Ciudadano"/>
    <x v="0"/>
    <x v="30"/>
    <s v="PERSONA JURIDICA"/>
    <x v="2"/>
    <s v="CAC. Solicitud designación enlace técnico y jurídico para acompañamiento en el Proyecto denominado &amp;amp;quot;Construcción y dotación de una estación de bomeberos en el municipio de Tolú&amp;amp;quot;. "/>
    <s v="Andrés Fernando Muñoz Cabrera "/>
    <s v="Área Central de Referencia Bomberil "/>
    <s v="Subdirección Estratégica y de Coordinación Bomberil"/>
    <s v="PETICION DE INTERES PARTICULAR "/>
    <n v="30"/>
    <s v="20213800060272  "/>
    <s v="2021-02-05 16:37:30 "/>
    <s v="N/A"/>
    <d v="2021-02-17T00:00:00"/>
    <m/>
    <s v="CUMPLIDO"/>
    <m/>
    <m/>
    <s v="CORREO"/>
    <s v="SI"/>
    <m/>
    <m/>
  </r>
  <r>
    <s v="Canal Virtual"/>
    <s v="Correo Atencion Ciudadano"/>
    <x v="2"/>
    <x v="31"/>
    <s v="ENTIDAD PUBLICA"/>
    <x v="2"/>
    <s v="CI Solicitud de Información Adicional Proceso Atención Petición 2020-199539-SE.  "/>
    <s v="Alvaro Perez "/>
    <s v="Subdirección Administrativa y financiera"/>
    <s v="Subdirección Administrativa y financiera"/>
    <s v="PETICIÓN DE DOCUMENTOS E INFORMACIÓN "/>
    <n v="20"/>
    <s v="20213800060282  "/>
    <s v="2021-02-05 16:49:38 "/>
    <n v="20213000014351"/>
    <d v="2021-02-24T00:00:00"/>
    <n v="13"/>
    <s v="CUMPLIDO"/>
    <m/>
    <m/>
    <s v="PDF"/>
    <s v="SI"/>
    <m/>
    <m/>
  </r>
  <r>
    <s v="Canal Virtual"/>
    <s v="Correo Atencion Ciudadano"/>
    <x v="13"/>
    <x v="32"/>
    <s v="PERSONA JURIDICA"/>
    <x v="2"/>
    <s v="CAC. Solicitud de un vehículo de bomberos  "/>
    <s v="Andrés Fernando Muñoz Cabrera "/>
    <s v="Área Central de Referencia Bomberil "/>
    <s v="Subdirección Estratégica y de Coordinación Bomberil"/>
    <s v="PETICION DE INTERES GENERAL "/>
    <n v="30"/>
    <s v="20213800060342  "/>
    <s v="2021-02-08 11:00:41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3"/>
    <x v="33"/>
    <s v="CUERPO DE BOMBEROS"/>
    <x v="2"/>
    <s v="CAC. Irregular Contrato municipio de Yarumal Antioquia 2021. "/>
    <s v="Andrea Bibiana Castañeda Durán"/>
    <s v="FORMULACIÓN Y ACTUALIZACIÓN NORMATIVA Y OPERATIVA "/>
    <s v="Subdirección Estratégica y de Coordinación Bomberil"/>
    <s v="PETICIÓN DE DOCUMENTOS E INFORMACIÓN "/>
    <n v="20"/>
    <s v="20213800060352  "/>
    <s v="2021-02-08 11:37:42 "/>
    <n v="20212050084461"/>
    <d v="2021-02-15T00:00:00"/>
    <n v="5"/>
    <s v="CUMPLIDO"/>
    <m/>
    <m/>
    <s v="PDF"/>
    <s v="SI"/>
    <m/>
    <m/>
  </r>
  <r>
    <s v="Canal Virtual"/>
    <s v="Correo Atencion Ciudadano"/>
    <x v="9"/>
    <x v="34"/>
    <s v="ENTIDAD TERRITORIAL"/>
    <x v="0"/>
    <s v="CAC. SOLICITUD – SERVICIO ESENCIAL DE BOMBEROS EN EL MUNICIPIO DE FLANDES.  "/>
    <s v="Ronny Estiven Romero Velandia "/>
    <s v="FORMULACIÓN Y ACTUALIZACIÓN NORMATIVA Y OPERATIVA "/>
    <s v="Subdirección Estratégica y de Coordinación Bomberil"/>
    <s v="PETICION DE INTERES GENERAL "/>
    <n v="30"/>
    <s v="20213800060362  "/>
    <s v="2021-02-08 11:53:01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2"/>
    <x v="35"/>
    <s v="PERSONA NATURAL"/>
    <x v="2"/>
    <s v="CAC. Solicitud de Información- Aplicación Decreto 1809 de 2020.  "/>
    <s v="Luis Alberto Valencia Pulido "/>
    <s v="Área Central de Referencia Bomberil "/>
    <s v="Subdirección Estratégica y de Coordinación Bomberil"/>
    <s v="PETICIÓN DE DOCUMENTOS E INFORMACIÓN "/>
    <n v="20"/>
    <s v="20213800060392  "/>
    <s v="2021-02-08 13:47:23 "/>
    <n v="20212100014821"/>
    <d v="2021-03-04T00:00:00"/>
    <n v="18"/>
    <s v="CUMPLIDO"/>
    <m/>
    <m/>
    <s v="PDF"/>
    <s v="SI"/>
    <m/>
    <m/>
  </r>
  <r>
    <s v="Canal Virtual"/>
    <s v="Correo Atencion Ciudadano"/>
    <x v="14"/>
    <x v="36"/>
    <s v="CUERPO DE BOMBEROS"/>
    <x v="2"/>
    <s v="CAC. Solicitud concepto para contratar fuera de la jurisdicción.  "/>
    <s v="Camilo Portilla Quelal"/>
    <s v="FORMULACIÓN Y ACTUALIZACIÓN NORMATIVA Y OPERATIVA "/>
    <s v="Subdirección Estratégica y de Coordinación Bomberil"/>
    <s v="PETICIÓN DE DOCUMENTOS E INFORMACIÓN "/>
    <n v="20"/>
    <s v="20213800060422  "/>
    <s v="2021-02-08 15:08:26 "/>
    <n v="20212050084821"/>
    <d v="2021-02-24T00:00:00"/>
    <n v="12"/>
    <s v="CUMPLIDO"/>
    <m/>
    <m/>
    <s v="PDF"/>
    <s v="SI"/>
    <m/>
    <m/>
  </r>
  <r>
    <s v="Canal Virtual"/>
    <s v="Correo Atencion Ciudadano"/>
    <x v="15"/>
    <x v="37"/>
    <s v="CUERPO DE BOMBEROS"/>
    <x v="2"/>
    <s v="CAC. Solicitud de inspección a los Cuerpos de Bomberos Voluntarios de Pacora y Victoria Caldas. "/>
    <s v="Liz Margaret Álvarez calderon "/>
    <s v="FORMULACIÓN Y ACTUALIZACIÓN NORMATIVA Y OPERATIVA "/>
    <s v="Subdirección Estratégica y de Coordinación Bomberil"/>
    <s v="PETICION DE INTERES GENERAL "/>
    <n v="30"/>
    <s v="20213800060462  "/>
    <s v="2021-02-08 16:13:05 "/>
    <n v="20212000016881"/>
    <d v="2021-04-14T00:00:00"/>
    <n v="44"/>
    <s v="EXTEMPORANEO"/>
    <m/>
    <m/>
    <s v="PDF"/>
    <s v="SI"/>
    <m/>
    <m/>
  </r>
  <r>
    <s v="Canal Virtual"/>
    <s v="Chat"/>
    <x v="12"/>
    <x v="38"/>
    <s v="PERSONA NATURAL"/>
    <x v="2"/>
    <s v="CHT. Inquietudes. "/>
    <s v="Camilo Portilla Quelal"/>
    <s v="FORMULACIÓN Y ACTUALIZACIÓN NORMATIVA Y OPERATIVA "/>
    <s v="Subdirección Estratégica y de Coordinación Bomberil"/>
    <s v="PETICIÓN DE DOCUMENTOS E INFORMACIÓN "/>
    <n v="20"/>
    <s v="20213800060482  "/>
    <s v="2021-02-08 16:46:24 "/>
    <n v="20212050086421"/>
    <d v="2021-03-03T00:00:00"/>
    <n v="17"/>
    <s v="CUMPLIDO"/>
    <m/>
    <d v="2021-03-04T00:00:00"/>
    <s v="PDF"/>
    <s v="SI"/>
    <m/>
    <m/>
  </r>
  <r>
    <s v="Canal Virtual"/>
    <s v="Correo Atencion Ciudadano"/>
    <x v="2"/>
    <x v="39"/>
    <s v="ENTIDAD PUBLICA"/>
    <x v="2"/>
    <s v="CAC. Dirección Nacional de Bomberos- Vacunación COVID 19.  "/>
    <s v="Jairo Soto Gil"/>
    <s v="Subdirección Estratégica y de Coordinación Bomberil"/>
    <s v="Subdirección Estratégica y de Coordinación Bomberil"/>
    <s v="PETICIÓN DE DOCUMENTOS E INFORMACIÓN "/>
    <n v="20"/>
    <s v="20213800060502  "/>
    <s v="2021-02-09 08:54:04 "/>
    <n v="20212000014151"/>
    <d v="2021-02-09T00:00:00"/>
    <n v="1"/>
    <s v="CUMPLIDO"/>
    <m/>
    <m/>
    <s v="PDF"/>
    <s v="SI"/>
    <m/>
    <m/>
  </r>
  <r>
    <s v="Canal Virtual"/>
    <s v="Correo Atencion Ciudadano"/>
    <x v="5"/>
    <x v="40"/>
    <s v="ENTIDAD TERRITORIAL"/>
    <x v="2"/>
    <s v="CAC. SOLICITUD AUTORIZACION PROVISIONAL.  "/>
    <s v="Camilo Portilla Quelal"/>
    <s v="FORMULACIÓN Y ACTUALIZACIÓN NORMATIVA Y OPERATIVA "/>
    <s v="Subdirección Estratégica y de Coordinación Bomberil"/>
    <s v="PETICION DE INTERES GENERAL "/>
    <n v="30"/>
    <s v="20213800060532  "/>
    <s v="2021-02-09 09:23:50 "/>
    <n v="20212050084591"/>
    <d v="2021-02-17T00:00:00"/>
    <n v="7"/>
    <s v="CUMPLIDO"/>
    <m/>
    <m/>
    <s v="PDF"/>
    <s v="SI"/>
    <m/>
    <m/>
  </r>
  <r>
    <s v="Canal Virtual"/>
    <s v="Correo Atencion Ciudadano"/>
    <x v="2"/>
    <x v="41"/>
    <s v="PERSONA NATURAL"/>
    <x v="2"/>
    <s v="CAC. DERECHO DE PETICIÓN DE INFORMACIÓN. "/>
    <s v="Camilo Portilla Quelal"/>
    <s v="FORMULACIÓN Y ACTUALIZACIÓN NORMATIVA Y OPERATIVA "/>
    <s v="Subdirección Estratégica y de Coordinación Bomberil"/>
    <s v="PETICION DE INTERES PARTICULAR "/>
    <n v="30"/>
    <s v="20213800060592  "/>
    <s v="2021-02-09 11:07:02 "/>
    <n v="20212050085231"/>
    <d v="2021-03-10T00:00:00"/>
    <n v="21"/>
    <s v="CUMPLIDO"/>
    <m/>
    <m/>
    <s v="PDF"/>
    <s v="SI"/>
    <m/>
    <m/>
  </r>
  <r>
    <s v="Canal Virtual"/>
    <s v="Correo Atencion Ciudadano"/>
    <x v="3"/>
    <x v="33"/>
    <s v="CUERPO DE BOMBEROS"/>
    <x v="2"/>
    <s v="CAC. Irregular Contrato municipio de Yarumal Antioquia 2021. "/>
    <s v="Andrea Bibiana Castañeda Durán"/>
    <s v="FORMULACIÓN Y ACTUALIZACIÓN NORMATIVA Y OPERATIVA "/>
    <s v="Subdirección Estratégica y de Coordinación Bomberil"/>
    <s v="PETICION DE INTERES GENERAL "/>
    <n v="30"/>
    <s v="20213800060632  "/>
    <s v="2021-02-09 13:30:54 "/>
    <n v="20212050084461"/>
    <d v="2021-02-12T00:00:00"/>
    <n v="3"/>
    <s v="CUMPLIDO"/>
    <m/>
    <m/>
    <s v="PDF"/>
    <s v="SI"/>
    <m/>
    <m/>
  </r>
  <r>
    <s v="Canal Virtual"/>
    <s v="Correo Atencion Ciudadano"/>
    <x v="5"/>
    <x v="42"/>
    <s v="CUERPO DE BOMBEROS"/>
    <x v="2"/>
    <s v="CAC. Solicitud Respuesta Radicado 202038000055982. "/>
    <s v="VIVIANA ANDRADE TOVAR "/>
    <s v="PLANEACIÓN ESTRATEGICA "/>
    <s v="Subdirección Estratégica y de Coordinación Bomberil"/>
    <s v="PETICIÓN DE DOCUMENTOS E INFORMACIÓN "/>
    <n v="20"/>
    <s v="20213800060652  "/>
    <s v="2021-02-09 15:07:30 "/>
    <n v="20213000014851"/>
    <d v="2021-03-04T00:00:00"/>
    <n v="17"/>
    <s v="CUMPLIDO"/>
    <m/>
    <m/>
    <s v="PDF"/>
    <s v="SI"/>
    <m/>
    <m/>
  </r>
  <r>
    <s v="Canal Virtual"/>
    <s v="Correo Atencion Ciudadano"/>
    <x v="8"/>
    <x v="43"/>
    <s v="CUERPO DE BOMBEROS"/>
    <x v="5"/>
    <s v="CAC. documentación cuerpo de bomberos ábrego.  "/>
    <s v="Andrea Bibiana Castañeda Durán"/>
    <s v="FORMULACIÓN Y ACTUALIZACIÓN NORMATIVA Y OPERATIVA "/>
    <s v="Subdirección Estratégica y de Coordinación Bomberil"/>
    <s v="PETICION DE INTERES GENERAL "/>
    <n v="30"/>
    <s v="20213800060682  "/>
    <s v="2021-02-09 15:30:14 "/>
    <n v="20212050084451"/>
    <d v="2021-02-15T00:00:00"/>
    <n v="5"/>
    <s v="CUMPLIDO"/>
    <m/>
    <m/>
    <s v="PDF"/>
    <s v="SI"/>
    <m/>
    <m/>
  </r>
  <r>
    <s v="Canal Virtual"/>
    <s v="Correo Atencion Ciudadano"/>
    <x v="1"/>
    <x v="44"/>
    <s v="ENTIDAD TERRITORIAL"/>
    <x v="0"/>
    <s v="CAC. APOYO PARA CONFORMACION CON LOS CUERPOS VOLUNTARIOS DE BOMBEROS. "/>
    <s v="Camilo Portilla Quelal"/>
    <s v="FORMULACIÓN Y ACTUALIZACIÓN NORMATIVA Y OPERATIVA "/>
    <s v="Subdirección Estratégica y de Coordinación Bomberil"/>
    <s v="PETICION DE INTERES GENERAL "/>
    <n v="30"/>
    <s v="20213800060692  "/>
    <s v="2021-02-09 16:02:55 "/>
    <n v="20212050085241"/>
    <d v="2021-03-01T00:00:00"/>
    <n v="15"/>
    <s v="CUMPLIDO"/>
    <m/>
    <m/>
    <s v="PDF"/>
    <s v="SI"/>
    <m/>
    <m/>
  </r>
  <r>
    <s v="Canal Virtual"/>
    <s v="Chat"/>
    <x v="16"/>
    <x v="45"/>
    <s v="PERSONA NATURAL"/>
    <x v="0"/>
    <s v="CHT. INQUIETUD: reporté un enjambre de abejas en mi empresa a la unidad de bomberos y me respondieron que ellos no hacían esa labor. "/>
    <s v="Juan Gabriel Parra "/>
    <s v="FORMULACIÓN Y ACTUALIZACIÓN NORMATIVA Y OPERATIVA "/>
    <s v="Subdirección Estratégica y de Coordinación Bomberil"/>
    <s v="PETICIÓN DE DOCUMENTOS E INFORMACIÓN "/>
    <n v="20"/>
    <s v="20213800060732  "/>
    <s v="2021-02-09 17:07:39 "/>
    <m/>
    <m/>
    <m/>
    <s v="VENCIDO"/>
    <m/>
    <m/>
    <m/>
    <m/>
    <m/>
    <s v="No se evidencia fecha de salida del documento ni tramite final en el Orfeo"/>
  </r>
  <r>
    <s v="Canal Virtual"/>
    <s v="Chat"/>
    <x v="3"/>
    <x v="46"/>
    <s v="PERSONA NATURAL"/>
    <x v="2"/>
    <s v="CHT. Solicitud copia El manual de comunicaciones. "/>
    <s v="Edgar Hernán Molina Macías"/>
    <s v="GESTIÓN DE COMUNICACIONES"/>
    <s v="DIRECCION GENERAL"/>
    <s v="PETICIÓN DE DOCUMENTOS E INFORMACIÓN "/>
    <n v="20"/>
    <s v="20213800060762  "/>
    <s v="2021-02-10 09:18:14 "/>
    <m/>
    <d v="2021-02-24T00:00:00"/>
    <n v="11"/>
    <s v="CUMPLIDO"/>
    <m/>
    <m/>
    <s v="CORREO"/>
    <s v="SI"/>
    <m/>
    <m/>
  </r>
  <r>
    <s v="Canal Virtual"/>
    <s v="Correo Atencion Ciudadano"/>
    <x v="2"/>
    <x v="5"/>
    <s v="PERSONA NATURAL"/>
    <x v="2"/>
    <s v="CAC. Solicitud certificado laboral 2019. "/>
    <s v="Alvaro Perez "/>
    <s v="Subdirección Administrativa y financiera"/>
    <s v="Subdirección Administrativa y financiera"/>
    <s v="PETICIÓN DE DOCUMENTOS E INFORMACIÓN "/>
    <n v="20"/>
    <s v="20213800060772  "/>
    <s v="2021-02-10 09:24:16 "/>
    <m/>
    <d v="2021-02-22T00:00:00"/>
    <n v="9"/>
    <s v="CUMPLIDO"/>
    <m/>
    <m/>
    <s v="PDF"/>
    <s v="SI"/>
    <m/>
    <m/>
  </r>
  <r>
    <s v="Canal Virtual"/>
    <s v="Correo Atencion Ciudadano"/>
    <x v="9"/>
    <x v="47"/>
    <s v="CUERPO DE BOMBEROS"/>
    <x v="2"/>
    <s v="CAC. buenos dias, coordial saludo para todo su equipo de trabajo, de la manera mas respetuosa me permito solicitarle informacion sobre un certificado de idoneidad muchas gracias. "/>
    <s v="Camilo Portilla Quelal"/>
    <s v="FORMULACIÓN Y ACTUALIZACIÓN NORMATIVA Y OPERATIVA "/>
    <s v="Subdirección Estratégica y de Coordinación Bomberil"/>
    <s v="PETICION DE INTERES GENERAL "/>
    <n v="30"/>
    <s v="20213800060822  "/>
    <s v="2021-02-10 10:12:32 "/>
    <n v="20212050085321"/>
    <d v="2021-03-01T00:00:00"/>
    <n v="14"/>
    <s v="CUMPLIDO"/>
    <m/>
    <m/>
    <s v="PDF"/>
    <s v="SI"/>
    <m/>
    <m/>
  </r>
  <r>
    <s v="Canal Virtual"/>
    <s v="Correo Atencion Ciudadano"/>
    <x v="0"/>
    <x v="48"/>
    <s v="PERSONA NATURAL"/>
    <x v="2"/>
    <s v="CAC. Derecho de petición. "/>
    <s v="Paula Andrea Cortéz Mojica"/>
    <s v="Subdirección Estratégica y de Coordinación Bomberil"/>
    <s v="Subdirección Estratégica y de Coordinación Bomberil"/>
    <s v="PETICION DE INTERES PARTICULAR "/>
    <n v="30"/>
    <s v="20213800060912  "/>
    <s v="2021-02-10 16:42:56 "/>
    <n v="20211000014551"/>
    <d v="2021-02-24T00:00:00"/>
    <n v="11"/>
    <s v="CUMPLIDO"/>
    <m/>
    <m/>
    <s v="PDF"/>
    <s v="SI"/>
    <m/>
    <m/>
  </r>
  <r>
    <s v="Canal Virtual"/>
    <s v="Chat"/>
    <x v="17"/>
    <x v="49"/>
    <s v="PERSONA NATURAL"/>
    <x v="2"/>
    <s v="CH. solicitud para la creacion del cuerpo de bomberos san onofre sucre "/>
    <s v="Camilo Portilla Quelal"/>
    <s v="FORMULACIÓN Y ACTUALIZACIÓN NORMATIVA Y OPERATIVA "/>
    <s v="Subdirección Estratégica y de Coordinación Bomberil"/>
    <s v="DERECHOS DE PETICIóN "/>
    <n v="30"/>
    <s v="20213800061032  "/>
    <s v="2021-02-11 11:12:22 "/>
    <n v="20212050085251"/>
    <d v="2021-03-01T00:00:00"/>
    <n v="13"/>
    <s v="CUMPLIDO"/>
    <m/>
    <m/>
    <s v="PDF"/>
    <s v="SI"/>
    <m/>
    <m/>
  </r>
  <r>
    <s v="Canal Virtual"/>
    <s v="Correo Atencion Ciudadano"/>
    <x v="3"/>
    <x v="50"/>
    <s v="PERSONA NATURAL"/>
    <x v="3"/>
    <s v="CAC. queja de violación de estatutos, resoluciones y leyes encontrar del sargento Edgardo blanco f.  "/>
    <s v="Camilo Portilla Quelal"/>
    <s v="FORMULACIÓN Y ACTUALIZACIÓN NORMATIVA Y OPERATIVA "/>
    <s v="Subdirección Estratégica y de Coordinación Bomberil"/>
    <s v="QUEJA "/>
    <n v="30"/>
    <s v="20213800061062  "/>
    <s v="2021-02-11 13:23:49 "/>
    <n v="20212050086671"/>
    <d v="2021-03-05T00:00:00"/>
    <n v="17"/>
    <s v="CUMPLIDO"/>
    <m/>
    <m/>
    <s v="PDF"/>
    <s v="SI"/>
    <m/>
    <m/>
  </r>
  <r>
    <s v="Canal Virtual"/>
    <s v="Correo Atencion Ciudadano"/>
    <x v="4"/>
    <x v="51"/>
    <s v="CUERPO DE BOMBEROS"/>
    <x v="3"/>
    <s v="CAC. QUEJA COMANDANTE DE BOMBEROS CURITÍ RAD.20211000077.  "/>
    <s v="Ronny Estiven Romero Velandia "/>
    <s v="FORMULACIÓN Y ACTUALIZACIÓN NORMATIVA Y OPERATIVA "/>
    <s v="Subdirección Estratégica y de Coordinación Bomberil"/>
    <s v="QUEJA "/>
    <n v="30"/>
    <s v="20213800061072  "/>
    <s v="2021-02-11 13:34:32 "/>
    <n v="20212050083851"/>
    <d v="2021-02-15T00:00:00"/>
    <n v="3"/>
    <s v="CUMPLIDO"/>
    <m/>
    <m/>
    <s v="PDF"/>
    <s v="SI"/>
    <m/>
    <m/>
  </r>
  <r>
    <s v="Canal Virtual"/>
    <s v="Correo Atencion Ciudadano"/>
    <x v="2"/>
    <x v="52"/>
    <s v="PERSONA NATURAL"/>
    <x v="2"/>
    <s v="CAC. Solicitud de certificación contractual. "/>
    <s v="Alvaro Perez "/>
    <s v="Subdirección Administrativa y financiera"/>
    <s v="Subdirección Administrativa y financiera"/>
    <s v="PETICIÓN DE DOCUMENTOS E INFORMACIÓN "/>
    <n v="20"/>
    <s v="20213800061082  "/>
    <s v="2021-02-11 13:40:09 "/>
    <m/>
    <d v="2021-02-22T00:00:00"/>
    <n v="8"/>
    <s v="CUMPLIDO"/>
    <m/>
    <m/>
    <s v="PDF"/>
    <s v="SI"/>
    <m/>
    <m/>
  </r>
  <r>
    <s v="Canal Virtual"/>
    <s v="Correo Atencion Ciudadano"/>
    <x v="3"/>
    <x v="53"/>
    <s v="PERSONA NATURAL"/>
    <x v="2"/>
    <s v="CAC. Corrección línea telefónica. "/>
    <s v="Edgardo Mandon Arenas"/>
    <s v="GESTIÓN DE COMUNICACIONES"/>
    <s v="DIRECCION GENERAL"/>
    <s v="PETICIÓN DE DOCUMENTOS E INFORMACIÓN "/>
    <n v="20"/>
    <s v="20213800061092  "/>
    <s v="2021-02-11 13:54:12 "/>
    <m/>
    <d v="2021-02-12T00:00:00"/>
    <n v="1"/>
    <s v="CUMPLIDO"/>
    <m/>
    <m/>
    <s v="CORREO"/>
    <s v="SI"/>
    <m/>
    <m/>
  </r>
  <r>
    <s v="Canal Escrito"/>
    <s v="Servicio de Mensajeria"/>
    <x v="2"/>
    <x v="54"/>
    <s v="ENTIDAD TERRITORIAL"/>
    <x v="2"/>
    <s v="RD. Solicitud de información para el proceso de Evaluación, Control y Seguimiento - ECS al cumplimiento normativo ambiental para la vigencia 2020-2021. "/>
    <s v="Jorge Edwin Amarillo Alvarado "/>
    <s v="Subdirección Administrativa y financiera"/>
    <s v="Subdirección Administrativa y financiera"/>
    <s v="PETICIÓN DE DOCUMENTOS E INFORMACIÓN "/>
    <n v="20"/>
    <s v="20213800061132  "/>
    <s v="2021-02-11 15:02:37 "/>
    <m/>
    <m/>
    <m/>
    <s v="VENCIDO"/>
    <m/>
    <m/>
    <m/>
    <m/>
    <m/>
    <s v="No se evidencia fecha de salida del documento ni tramite final en el Orfeo"/>
  </r>
  <r>
    <s v="Canal Virtual"/>
    <s v="Correo Atencion Ciudadano"/>
    <x v="5"/>
    <x v="55"/>
    <s v="CUERPO DE BOMBEROS"/>
    <x v="2"/>
    <s v="CAC. SOLICITUD DE INFORMACIÓN. "/>
    <s v="Andrea Bibiana Castañeda Durán"/>
    <s v="FORMULACIÓN Y ACTUALIZACIÓN NORMATIVA Y OPERATIVA "/>
    <s v="Subdirección Estratégica y de Coordinación Bomberil"/>
    <s v="PETICION DE INTERES GENERAL "/>
    <n v="30"/>
    <s v="20213800061152  "/>
    <s v="2021-02-11 15:32:20 "/>
    <n v="20212050084711"/>
    <d v="2021-02-24T00:00:00"/>
    <n v="10"/>
    <s v="CUMPLIDO"/>
    <m/>
    <m/>
    <s v="PDF"/>
    <s v="SI"/>
    <m/>
    <m/>
  </r>
  <r>
    <s v="Canal Virtual"/>
    <s v="Correo Atencion Ciudadano"/>
    <x v="18"/>
    <x v="56"/>
    <s v="CUERPO DE BOMBEROS"/>
    <x v="3"/>
    <s v="CAC. Discriminación contra Bomberos Dibulla, por parte de la Delegación Departamental de Bomberos de La Guajira.  "/>
    <s v="Andrea Bibiana Castañeda Durán"/>
    <s v="FORMULACIÓN Y ACTUALIZACIÓN NORMATIVA Y OPERATIVA "/>
    <s v="Subdirección Estratégica y de Coordinación Bomberil"/>
    <s v="QUEJA "/>
    <n v="30"/>
    <s v="20213800061182  "/>
    <s v="2021-02-12 08:44:21 "/>
    <m/>
    <m/>
    <m/>
    <s v="VENCIDO"/>
    <m/>
    <m/>
    <m/>
    <m/>
    <m/>
    <s v="No se evidencia fecha de salida del documento ni tramite final en el Orfeo"/>
  </r>
  <r>
    <s v="Canal Escrito"/>
    <s v="Servicio de Mensajeria"/>
    <x v="2"/>
    <x v="57"/>
    <s v="ENTIDAD PUBLICA"/>
    <x v="3"/>
    <s v="SM. e-2019-245486, Remisión de expediente de la referencia, Quejoso: JAVIER EFREN ROJAS ESTRELLA. "/>
    <s v="Maria del Consuelo Arias Prieto "/>
    <s v="CONTROL INTERNO "/>
    <s v="Evaluaciòn y Seguimiento"/>
    <s v="PETICION ENTRE AUTORIDADES "/>
    <n v="10"/>
    <s v="20213800061202  "/>
    <s v="2021-02-12 10:03:08 "/>
    <m/>
    <m/>
    <m/>
    <s v="VENCIDO"/>
    <m/>
    <m/>
    <m/>
    <m/>
    <m/>
    <s v="No se evidencia fecha de salida del documento ni tramite final en el Orfeo"/>
  </r>
  <r>
    <s v="Canal Virtual"/>
    <s v="Chat"/>
    <x v="2"/>
    <x v="58"/>
    <s v="PERSONA NATURAL"/>
    <x v="2"/>
    <s v="CH. Solicitud copia del presupuesto de 2019 del fondo nacional de bomberos. "/>
    <s v="Freddy Andres Farfán Moreno"/>
    <s v="Gestiòn de Presupuesto"/>
    <s v="Subdirección Administrativa y financiera"/>
    <s v="PETICION ENTRE AUTORIDADES "/>
    <n v="10"/>
    <s v="20213800061222  "/>
    <s v="2021-02-12 11:18:20 "/>
    <n v="20213000014371"/>
    <s v="1502/2021"/>
    <n v="3"/>
    <s v="CUMPLIDO"/>
    <m/>
    <m/>
    <s v="PDF"/>
    <s v="SI"/>
    <m/>
    <m/>
  </r>
  <r>
    <s v="Canal Virtual"/>
    <s v="Correo Atencion Ciudadano"/>
    <x v="2"/>
    <x v="59"/>
    <s v="PERSONA NATURAL"/>
    <x v="6"/>
    <s v="CAC. OFI21-00019634 / IDM: Organizaciones Sociales del País Nacional para brindar seguridad social integrala a loscuropos de socorro y bomberos voluntarios. "/>
    <s v="Carlos Armando López Barrera "/>
    <s v="OFICINA ASESORA JURIDICA"/>
    <s v="DIRECCION GENERAL"/>
    <s v="PETICION ENTRE AUTORIDADES "/>
    <n v="5"/>
    <s v="20213800061232  "/>
    <s v="2021-02-12 11:30:43 "/>
    <n v="20211200000683"/>
    <d v="2021-02-16T00:00:00"/>
    <n v="4"/>
    <s v="CUMPLIDO"/>
    <m/>
    <m/>
    <m/>
    <m/>
    <m/>
    <m/>
  </r>
  <r>
    <s v="Canal Virtual"/>
    <s v="Correo Atencion Ciudadano"/>
    <x v="6"/>
    <x v="60"/>
    <s v="CUERPO DE BOMBEROS"/>
    <x v="2"/>
    <s v="CAC. Información sobre practica de diligencia fiscal. "/>
    <s v="Juan Gabriel Parra "/>
    <s v="FORMULACIÓN Y ACTUALIZACIÓN NORMATIVA Y OPERATIVA "/>
    <s v="Subdirección Estratégica y de Coordinación Bomberil"/>
    <s v="PETICION DE INTERES GENERAL "/>
    <n v="30"/>
    <s v="20213800061252  "/>
    <s v="2021-02-12 13:29:04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4"/>
    <x v="61"/>
    <s v="PERSONA NATURAL"/>
    <x v="7"/>
    <s v="CAC. REITERACION DERECHO DE PETICION RAD: 20182300032311. "/>
    <s v="Edgar Alexander Maya Lopez"/>
    <s v="Proceso Educación Nacional para Bomberos"/>
    <s v="Subdirección Estratégica y de Coordinación Bomberil"/>
    <s v="PETICION DE INTERES PARTICULAR "/>
    <n v="30"/>
    <s v="20213800061282  "/>
    <s v="2021-02-12 13:54:52 "/>
    <n v="20212050087561"/>
    <d v="2021-03-08T00:00:00"/>
    <n v="17"/>
    <s v="CUMPLIDO"/>
    <m/>
    <m/>
    <s v="PDF"/>
    <s v="SI"/>
    <m/>
    <m/>
  </r>
  <r>
    <s v="Canal Virtual"/>
    <s v="Correo Atencion Ciudadano"/>
    <x v="19"/>
    <x v="62"/>
    <s v="ENTIDAD TERRITORIAL"/>
    <x v="0"/>
    <s v="CH. Asesoramiento sobre la creación de un nuevo cuerpo de bomberos voluntarios "/>
    <s v="Jorge Restrepo Sanguino"/>
    <s v="FORMULACIÓN Y ACTUALIZACIÓN NORMATIVA Y OPERATIVA "/>
    <s v="Subdirección Estratégica y de Coordinación Bomberil"/>
    <s v="PETICION DE INTERES PARTICULAR "/>
    <n v="30"/>
    <s v="20213800061362  "/>
    <s v="2021-02-12 16:57:20 "/>
    <n v="20212050084721"/>
    <d v="2021-02-24T00:00:00"/>
    <n v="9"/>
    <s v="CUMPLIDO"/>
    <m/>
    <m/>
    <s v="PDF"/>
    <s v="SI"/>
    <m/>
    <m/>
  </r>
  <r>
    <s v="Canal Virtual"/>
    <s v="Correo Atencion Ciudadano"/>
    <x v="2"/>
    <x v="63"/>
    <s v="PERSONA JURIDICA"/>
    <x v="0"/>
    <s v="CAC. RESPUESTA FUNCI�N P�BLICA RAD. 20212040050061, Traslado por competencia. Rad. 20212060061692 del 05 de febrero del 2021.  "/>
    <s v="Melba Vidal "/>
    <s v="Inspección, Vigilancia y Control"/>
    <s v="Subdirección Estratégica y de Coordinación Bomberil"/>
    <s v="PETICION DE INTERES GENERAL "/>
    <n v="30"/>
    <s v="20213800061372  "/>
    <s v="2021-02-12 17:02:00 "/>
    <m/>
    <m/>
    <m/>
    <s v="VENCIDO"/>
    <m/>
    <m/>
    <m/>
    <m/>
    <m/>
    <s v="No se evidencia fecha de salida del documento ni tramite final en el Orfeo"/>
  </r>
  <r>
    <s v="Canal Virtual"/>
    <s v="Correo Atencion Ciudadano"/>
    <x v="8"/>
    <x v="64"/>
    <s v="CUERPO DE BOMBEROS"/>
    <x v="0"/>
    <s v="CAC. Derecho de petición - aclaración de conceptos. "/>
    <s v="Jorge Restrepo Sanguino"/>
    <s v="FORMULACIÓN Y ACTUALIZACIÓN NORMATIVA Y OPERATIVA "/>
    <s v="Subdirección Estratégica y de Coordinación Bomberil"/>
    <s v="PETICIÓN DE DOCUMENTOS E INFORMACIÓN "/>
    <n v="20"/>
    <s v="20213800061392  "/>
    <s v="2021-02-12 17:18:51 "/>
    <n v="20212050085211"/>
    <d v="2021-03-01T00:00:00"/>
    <n v="12"/>
    <s v="CUMPLIDO"/>
    <m/>
    <m/>
    <s v="PDF"/>
    <s v="SI"/>
    <m/>
    <m/>
  </r>
  <r>
    <s v="Canal Virtual"/>
    <s v="Correo Atencion Ciudadano"/>
    <x v="0"/>
    <x v="65"/>
    <s v="PERSONA JURIDICA"/>
    <x v="2"/>
    <s v="CAC. DERECHO DE PETICIÓN. "/>
    <s v="Edgar Alexander Maya Lopez"/>
    <s v="Proceso Educación Nacional para Bomberos"/>
    <s v="Subdirección Estratégica y de Coordinación Bomberil"/>
    <s v="SOLICITUD "/>
    <n v="30"/>
    <s v="20213800061412  "/>
    <s v="2021-02-12 17:26:23 "/>
    <n v="20212050087801"/>
    <d v="2021-03-11T00:00:00"/>
    <n v="20"/>
    <s v="CUMPLIDO"/>
    <m/>
    <m/>
    <s v="PDF"/>
    <s v="SI"/>
    <m/>
    <m/>
  </r>
  <r>
    <s v="Canal Virtual"/>
    <s v="Correo Atencion Ciudadano"/>
    <x v="20"/>
    <x v="66"/>
    <s v="CUERPO DE BOMBEROS"/>
    <x v="1"/>
    <s v="CAC. Dirección Nacional.pdf. Conformación Brigada Indígena Forestal.  "/>
    <s v="VIVIANA ANDRADE TOVAR "/>
    <s v="PLANEACIÓN ESTRATEGICA "/>
    <s v="Subdirección Estratégica y de Coordinación Bomberil"/>
    <s v="PETICION DE INTERES GENERAL "/>
    <n v="30"/>
    <s v="20213800061432  "/>
    <s v="2021-02-15 09:01:59 "/>
    <m/>
    <m/>
    <m/>
    <s v="VENCIDO"/>
    <m/>
    <m/>
    <m/>
    <m/>
    <m/>
    <s v="No se evidencia fecha de salida del documento ni tramite final en el Orfeo"/>
  </r>
  <r>
    <s v="Canal Virtual"/>
    <s v="Correo Atencion Ciudadano"/>
    <x v="5"/>
    <x v="67"/>
    <s v="CUERPO DE BOMBEROS"/>
    <x v="3"/>
    <s v="CAC. oficio DNBC certificación. "/>
    <s v="Luis Alberto Valencia Pulido "/>
    <s v="Área Central de Referencia Bomberil "/>
    <s v="Subdirección Estratégica y de Coordinación Bomberil"/>
    <s v="PETICION DE INTERES GENERAL "/>
    <n v="30"/>
    <s v="20213800061442  "/>
    <s v="2021-02-15 09:12:40 "/>
    <n v="20212100015481"/>
    <s v=" 25/03/2021"/>
    <n v="28"/>
    <s v="CUMPLIDO"/>
    <m/>
    <m/>
    <s v="PDF"/>
    <s v="SI"/>
    <m/>
    <m/>
  </r>
  <r>
    <s v="Canal Virtual"/>
    <s v="Correo Atencion Ciudadano"/>
    <x v="4"/>
    <x v="68"/>
    <s v="PERSONA NATURAL"/>
    <x v="3"/>
    <s v="CAC. QUEJA ATENCION DE RIESGO POR ATAQUE DE ABEJAS.  "/>
    <s v="Jorge Restrepo Sanguino"/>
    <s v="FORMULACIÓN Y ACTUALIZACIÓN NORMATIVA Y OPERATIVA "/>
    <s v="Subdirección Estratégica y de Coordinación Bomberil"/>
    <s v="QUEJA "/>
    <n v="30"/>
    <s v="20213800061462  "/>
    <s v="2021-02-15 09:48:03 "/>
    <n v="20212050084741"/>
    <d v="2021-02-24T00:00:00"/>
    <n v="8"/>
    <s v="CUMPLIDO"/>
    <m/>
    <m/>
    <s v="PDF"/>
    <s v="SI"/>
    <m/>
    <m/>
  </r>
  <r>
    <s v="Canal Virtual"/>
    <s v="Correo Atencion Ciudadano"/>
    <x v="16"/>
    <x v="69"/>
    <s v="ENTIDAD PUBLICA"/>
    <x v="2"/>
    <s v="CAC. Solicitud Dirección Nacional de Bomberos D-109 BEKEN.  "/>
    <s v="Jorge Restrepo Sanguino"/>
    <s v="FORMULACIÓN Y ACTUALIZACIÓN NORMATIVA Y OPERATIVA "/>
    <s v="Subdirección Estratégica y de Coordinación Bomberil"/>
    <s v="PETICION ENTRE AUTORIDADES "/>
    <n v="10"/>
    <s v="20213800061502  "/>
    <s v="2021-02-15 11:59:47 "/>
    <n v="20212050084971"/>
    <d v="2021-02-25T00:00:00"/>
    <n v="8"/>
    <s v="CUMPLIDO"/>
    <m/>
    <m/>
    <s v="PDF"/>
    <s v="SI"/>
    <m/>
    <m/>
  </r>
  <r>
    <s v="Canal Virtual"/>
    <s v="Correo Atencion Ciudadano"/>
    <x v="12"/>
    <x v="70"/>
    <s v="ENTIDAD TERRITORIAL"/>
    <x v="2"/>
    <s v="CAC. SOLICITUD DE INFORMACIÓN.  "/>
    <s v="Andrés Fernando Muñoz Cabrera "/>
    <s v="Área Central de Referencia Bomberil "/>
    <s v="Subdirección Estratégica y de Coordinación Bomberil"/>
    <s v="PETICION DE INTERES GENERAL "/>
    <n v="30"/>
    <s v="20213800061512  "/>
    <s v="2021-02-15 13:26:52 "/>
    <m/>
    <m/>
    <m/>
    <s v="VENCIDO"/>
    <m/>
    <m/>
    <m/>
    <m/>
    <m/>
    <s v="No se evidencia fecha de salida del documento ni tramite final en el Orfeo"/>
  </r>
  <r>
    <s v="Canal Virtual"/>
    <s v="Correo Atencion Ciudadano"/>
    <x v="21"/>
    <x v="71"/>
    <s v="ENTIDAD TERRITORIAL"/>
    <x v="2"/>
    <s v="CAC. Solicitud capacitación creación Cuerpos de Bomberos voluntarios y oficiales. "/>
    <s v="Jairo Soto Gil"/>
    <s v="Subdirección Estratégica y de Coordinación Bomberil"/>
    <s v="Subdirección Estratégica y de Coordinación Bomberil"/>
    <s v="PETICION DE INTERES GENERAL "/>
    <n v="30"/>
    <s v="20213800061522  "/>
    <s v="2021-02-15 13:34:05 "/>
    <n v="20212000014611"/>
    <d v="2021-02-25T00:00:00"/>
    <n v="8"/>
    <s v="CUMPLIDO"/>
    <m/>
    <m/>
    <s v="PDF"/>
    <s v="SI"/>
    <m/>
    <m/>
  </r>
  <r>
    <s v="Canal Virtual"/>
    <s v="Correo Atencion Ciudadano"/>
    <x v="2"/>
    <x v="72"/>
    <s v="PERSONA NATURAL"/>
    <x v="2"/>
    <s v="CAC. Solicitud Certificación Contrato 205 DE 2020. "/>
    <s v="Alvaro Perez "/>
    <s v="Subdirección Administrativa y financiera"/>
    <s v="Subdirección Administrativa y financiera"/>
    <s v="PETICIÓN DE DOCUMENTOS E INFORMACIÓN "/>
    <n v="20"/>
    <s v="20213800061532  "/>
    <s v="2021-02-15 13:36:57 "/>
    <m/>
    <d v="2021-02-22T00:00:00"/>
    <n v="5"/>
    <s v="CUMPLIDO"/>
    <m/>
    <m/>
    <s v="PDF"/>
    <s v="SI"/>
    <m/>
    <m/>
  </r>
  <r>
    <s v="Canal Virtual"/>
    <s v="Correo Atencion Ciudadano"/>
    <x v="12"/>
    <x v="73"/>
    <s v="ENTIDAD TERRITORIAL"/>
    <x v="2"/>
    <s v="CAC. Listado Censal Belen.  "/>
    <s v="Luis Alberto Valencia Pulido "/>
    <s v="Área Central de Referencia Bomberil "/>
    <s v="Subdirección Estratégica y de Coordinación Bomberil"/>
    <s v="PETICIÓN DE DOCUMENTOS E INFORMACIÓN "/>
    <n v="20"/>
    <s v="20213800061562  "/>
    <s v="2021-02-15 16:04:24 "/>
    <n v="20212100016271"/>
    <d v="2021-04-09T00:00:00"/>
    <n v="37"/>
    <s v="EXTEMPORANEO"/>
    <m/>
    <m/>
    <m/>
    <m/>
    <m/>
    <m/>
  </r>
  <r>
    <s v="Canal Virtual"/>
    <s v="Correo Atencion Ciudadano"/>
    <x v="2"/>
    <x v="74"/>
    <s v="ENTIDAD TERRITORIAL"/>
    <x v="3"/>
    <s v="CAC. TRASLADO X NO COMP DEL DERECHO DE PETICIÓN RADICADO NO. 2021-421-042410-2 Y 2021-421-043280-2 H.C MARÍA SUSANA MUHAMAD GONZÁLEZ. "/>
    <s v="Carlos Armando López Barrera "/>
    <s v="OFICINA ASESORA JURIDICA"/>
    <s v="DIRECCION GENERAL"/>
    <s v="PETICION DE INTERES GENERAL "/>
    <n v="30"/>
    <s v="20213800061582  "/>
    <s v="2021-02-15 16:46:35 "/>
    <n v="20211200000703"/>
    <d v="2021-03-05T00:00:00"/>
    <n v="15"/>
    <s v="CUMPLIDO"/>
    <m/>
    <m/>
    <s v="PDF"/>
    <s v="SI"/>
    <m/>
    <m/>
  </r>
  <r>
    <s v="Canal Virtual"/>
    <s v="Correo Atencion Ciudadano"/>
    <x v="8"/>
    <x v="75"/>
    <s v="ENTIDAD TERRITORIAL"/>
    <x v="2"/>
    <s v="CAC. SOLICITUD DE ASESORIAS PARA LA CREACIÓN DEL CUERPO DE BOMBEROS PARA EL MUNICIPIO DE LA PLAYA DE BELEN, NORTE DE SANTANDER. "/>
    <s v="Jorge Restrepo Sanguino"/>
    <s v="FORMULACIÓN Y ACTUALIZACIÓN NORMATIVA Y OPERATIVA "/>
    <s v="Subdirección Estratégica y de Coordinación Bomberil"/>
    <s v="PETICION DE INTERES GENERAL "/>
    <n v="30"/>
    <s v="20213800061612  "/>
    <s v="2021-02-16 08:34:00 "/>
    <n v="20212050085151"/>
    <d v="2021-02-26T00:00:00"/>
    <n v="9"/>
    <s v="CUMPLIDO"/>
    <m/>
    <m/>
    <s v="PDF"/>
    <s v="SI"/>
    <m/>
    <m/>
  </r>
  <r>
    <s v="Canal Virtual"/>
    <s v="Correo Atencion Ciudadano"/>
    <x v="5"/>
    <x v="76"/>
    <s v="CUERPO DE BOMBEROS"/>
    <x v="2"/>
    <s v="CAC. SOLICITUD DE ACOMPAÑAMIENTO ASAMBLEA GENERAL DE UNIDADES CUERPO DE BOMBEROS VOLUNTARIOS DE RICAURTE CUNDINAMARCA.  "/>
    <s v="Melba Vidal "/>
    <s v="Inspección, Vigilancia y Control"/>
    <s v="Subdirección Estratégica y de Coordinación Bomberil"/>
    <s v="PETICION DE INTERES GENERAL "/>
    <n v="30"/>
    <s v="20213800061652  "/>
    <s v="2021-02-16 09:26:57 "/>
    <m/>
    <m/>
    <m/>
    <s v="VENCIDO"/>
    <m/>
    <m/>
    <m/>
    <m/>
    <m/>
    <s v="No se evidencia fecha de salida del documento ni tramite final en el Orfeo"/>
  </r>
  <r>
    <s v="Canal Virtual"/>
    <s v="Correo Atencion Ciudadano"/>
    <x v="6"/>
    <x v="60"/>
    <s v="CUERPO DE BOMBEROS"/>
    <x v="8"/>
    <s v="CAC. PARA SU CONOCIMIENTO. Liberación de responsabilidad del CBV de Baranoa en la atención eficiente de emergencias por falta de agua y/o condiciones inadecuadas de ésta en los hidrantes del Municipio de Baranoa.  "/>
    <s v="Juan Gabriel Parra "/>
    <s v="FORMULACIÓN Y ACTUALIZACIÓN NORMATIVA Y OPERATIVA "/>
    <s v="Subdirección Estratégica y de Coordinación Bomberil"/>
    <s v="PETICION DE INTERES GENERAL "/>
    <n v="30"/>
    <s v="20213800061692  "/>
    <s v="2021-02-16 10:21:44 "/>
    <m/>
    <m/>
    <m/>
    <s v="VENCIDO"/>
    <m/>
    <m/>
    <m/>
    <m/>
    <m/>
    <s v="No se evidencia fecha de salida del documento ni tramite final en el Orfeo"/>
  </r>
  <r>
    <s v="Canal Virtual"/>
    <s v="Correo Atencion Ciudadano"/>
    <x v="5"/>
    <x v="55"/>
    <s v="CUERPO DE BOMBEROS"/>
    <x v="0"/>
    <s v="CAC. Orientación al manejo de la sobretasa bomberil.  "/>
    <s v="Andrea Bibiana Castañeda Durán"/>
    <s v="FORMULACIÓN Y ACTUALIZACIÓN NORMATIVA Y OPERATIVA "/>
    <s v="Subdirección Estratégica y de Coordinación Bomberil"/>
    <s v="PETICION DE INTERES GENERAL "/>
    <n v="30"/>
    <s v="20213800061702  "/>
    <s v="2021-02-16 10:28:52 "/>
    <n v="20212050085281"/>
    <d v="2021-03-09T00:00:00"/>
    <n v="16"/>
    <s v="CUMPLIDO"/>
    <m/>
    <m/>
    <s v="PDF"/>
    <s v="SI"/>
    <m/>
    <m/>
  </r>
  <r>
    <s v="Canal Virtual"/>
    <s v="Chat"/>
    <x v="2"/>
    <x v="77"/>
    <s v="PERSONA NATURAL"/>
    <x v="2"/>
    <s v="CH. Inquietudes con respecto a las salidas de emergencias en un conjunto residencial. "/>
    <s v="Edgar Alexander Maya Lopez"/>
    <s v="Proceso Educación Nacional para Bomberos"/>
    <s v="Subdirección Estratégica y de Coordinación Bomberil"/>
    <s v="PETICIÓN DE DOCUMENTOS E INFORMACIÓN "/>
    <n v="20"/>
    <s v="20213800061712  "/>
    <s v="2021-02-16 11:33:32 "/>
    <n v="20212050088611"/>
    <d v="2021-03-12T00:00:00"/>
    <n v="19"/>
    <s v="CUMPLIDO"/>
    <m/>
    <m/>
    <s v="PDF"/>
    <s v="SI"/>
    <m/>
    <m/>
  </r>
  <r>
    <s v="Canal Virtual"/>
    <s v="Correo Atencion Ciudadano"/>
    <x v="22"/>
    <x v="78"/>
    <s v="ENTIDAD TERRITORIAL"/>
    <x v="2"/>
    <s v="CAC. SOLICITUD INFORMACIÓN CERTIFICADO DE CUMPLIMIENTO.  "/>
    <s v="Jorge Restrepo Sanguino"/>
    <s v="FORMULACIÓN Y ACTUALIZACIÓN NORMATIVA Y OPERATIVA "/>
    <s v="Subdirección Estratégica y de Coordinación Bomberil"/>
    <s v="PETICIÓN DE DOCUMENTOS E INFORMACIÓN "/>
    <n v="20"/>
    <s v="20213800061732  "/>
    <s v="2021-02-16 11:58:10 "/>
    <n v="20212050085221"/>
    <s v=" 01/03/2021"/>
    <n v="10"/>
    <s v="CUMPLIDO"/>
    <m/>
    <m/>
    <s v="PDF"/>
    <s v="SI"/>
    <m/>
    <m/>
  </r>
  <r>
    <s v="Canal Virtual"/>
    <s v="Correo Atencion Ciudadano"/>
    <x v="12"/>
    <x v="79"/>
    <s v="CUERPO DE BOMBEROS"/>
    <x v="2"/>
    <s v="CAC. Solicitud respetuosa RUE Bomberos Moniquirá. "/>
    <s v="Luis Alberto Valencia Pulido "/>
    <s v="Área Central de Referencia Bomberil "/>
    <s v="Subdirección Estratégica y de Coordinación Bomberil"/>
    <s v="PETICION DE INTERES GENERAL "/>
    <n v="30"/>
    <s v="20213800061762  "/>
    <s v="2021-02-16 13:35:43 "/>
    <n v="20212100015481"/>
    <d v="2021-04-05T00:00:00"/>
    <n v="32"/>
    <s v="EXTEMPORANEO"/>
    <m/>
    <m/>
    <s v="PDF"/>
    <s v="SI"/>
    <m/>
    <m/>
  </r>
  <r>
    <s v="Canal Virtual"/>
    <s v="Correo Atencion Ciudadano"/>
    <x v="9"/>
    <x v="80"/>
    <s v="CUERPO DE BOMBEROS"/>
    <x v="0"/>
    <s v="CI. envio documento para lo pertinente, RADICAR CONTRATO LEBRIJA "/>
    <s v="Andrea Bibiana Castañeda Durán"/>
    <s v="FORMULACIÓN Y ACTUALIZACIÓN NORMATIVA Y OPERATIVA "/>
    <s v="Subdirección Estratégica y de Coordinación Bomberil"/>
    <s v="PETICION DE INTERES GENERAL "/>
    <n v="30"/>
    <s v="20213800061782  "/>
    <s v="2021-02-16 14:29:13 "/>
    <n v="20212050084811"/>
    <d v="2021-02-22T00:00:00"/>
    <n v="5"/>
    <s v="CUMPLIDO"/>
    <m/>
    <m/>
    <s v="PDF"/>
    <s v="SI"/>
    <m/>
    <m/>
  </r>
  <r>
    <s v="Canal Virtual"/>
    <s v="Chat"/>
    <x v="5"/>
    <x v="81"/>
    <s v="PERSONA NATURAL"/>
    <x v="2"/>
    <s v="CH. Inquietudes sobre la contribucion o pago a bomberos en los municipios de cundinamarca "/>
    <s v="Edgar Alexander Maya Lopez"/>
    <s v="Proceso Educación Nacional para Bomberos"/>
    <s v="Subdirección Estratégica y de Coordinación Bomberil"/>
    <s v="PETICION DE INTERES GENERAL "/>
    <n v="30"/>
    <s v="20213800061802  "/>
    <s v="2021-02-16 15:06:36 "/>
    <n v="20212050089731"/>
    <d v="2021-03-16T00:00:00"/>
    <n v="21"/>
    <s v="CUMPLIDO"/>
    <m/>
    <m/>
    <s v="PDF"/>
    <s v="SI"/>
    <m/>
    <m/>
  </r>
  <r>
    <s v="Canal Virtual"/>
    <s v="Correo Atencion Ciudadano"/>
    <x v="3"/>
    <x v="82"/>
    <s v="PERSONA JURIDICA"/>
    <x v="2"/>
    <s v="CI. Apoyo Suramericana de Seguros.  "/>
    <s v="Luis Alberto Valencia Pulido "/>
    <s v="Área Central de Referencia Bomberil "/>
    <s v="Subdirección Estratégica y de Coordinación Bomberil"/>
    <s v="PETICIÓN DE DOCUMENTOS E INFORMACIÓN "/>
    <n v="20"/>
    <s v="20213800061852  "/>
    <s v="2021-02-17 09:13:30 "/>
    <m/>
    <d v="2021-04-05T00:00:00"/>
    <n v="30"/>
    <s v="EXTEMPORANEO"/>
    <m/>
    <m/>
    <s v="CORREO"/>
    <s v="SI"/>
    <m/>
    <m/>
  </r>
  <r>
    <s v="Canal Virtual"/>
    <s v="Correo Atencion Ciudadano"/>
    <x v="4"/>
    <x v="83"/>
    <s v="CUERPO DE BOMBEROS"/>
    <x v="0"/>
    <s v="CAC. Cordial saludo: Dificultades en acuerdo para convenio entre el Cuerpo de Bomberos Voluntarios de Contratación y la actual administración Municipal. "/>
    <s v="Jorge Restrepo Sanguino"/>
    <s v="FORMULACIÓN Y ACTUALIZACIÓN NORMATIVA Y OPERATIVA "/>
    <s v="Subdirección Estratégica y de Coordinación Bomberil"/>
    <s v="PETICION DE INTERES GENERAL "/>
    <n v="30"/>
    <s v="20213800061862  "/>
    <s v="2021-02-17 09:35:51 "/>
    <n v="20212050085181"/>
    <d v="2021-02-26T00:00:00"/>
    <n v="7"/>
    <s v="CUMPLIDO"/>
    <m/>
    <m/>
    <m/>
    <m/>
    <m/>
    <m/>
  </r>
  <r>
    <s v="Canal Escrito"/>
    <s v="MENSAJERIA"/>
    <x v="5"/>
    <x v="84"/>
    <s v="PERSONA JURIDICA"/>
    <x v="2"/>
    <s v="CH. Solicitan información básica de contacto de los cuerpos de bomberos voluntarios. "/>
    <s v="Luis Alberto Valencia Pulido "/>
    <s v="Área Central de Referencia Bomberil "/>
    <s v="Subdirección Estratégica y de Coordinación Bomberil"/>
    <s v="PETICIÓN DE DOCUMENTOS E INFORMACIÓN "/>
    <n v="20"/>
    <s v="20213800061882  "/>
    <s v="2021-02-17 10:37:01 "/>
    <m/>
    <d v="2021-04-05T00:00:00"/>
    <n v="31"/>
    <s v="EXTEMPORANEO"/>
    <m/>
    <m/>
    <s v="PDF"/>
    <s v="SI"/>
    <m/>
    <m/>
  </r>
  <r>
    <s v="Canal Virtual"/>
    <s v="Correo Atencion Ciudadano"/>
    <x v="2"/>
    <x v="85"/>
    <s v="ENTIDAD PUBLICA"/>
    <x v="2"/>
    <s v="CAC. Comunicación de respuesta (2021-EE-024102), Verificación correcta retención y traslado de recursos de la contribución parafiscal, estampilla Pro Universidad Nacional de Colombia y demás Universidades Estatales de Colombia.  "/>
    <s v="Miguel Ángel Franco Torres"/>
    <s v="GESTIÓN TESORERIA"/>
    <s v="Subdirección Administrativa y financiera"/>
    <s v="PETICIÓN DE DOCUMENTOS E INFORMACIÓN "/>
    <n v="20"/>
    <s v="20213800061902  "/>
    <s v="2021-02-17 11:31:05 "/>
    <m/>
    <d v="2021-02-26T00:00:00"/>
    <n v="8"/>
    <s v="CUMPLIDO"/>
    <m/>
    <m/>
    <s v="CORREO"/>
    <s v="SI"/>
    <m/>
    <m/>
  </r>
  <r>
    <s v="Canal Virtual"/>
    <s v="Correo Atencion Ciudadano"/>
    <x v="2"/>
    <x v="86"/>
    <s v="PERSONA NATURAL"/>
    <x v="2"/>
    <s v="CAC. Derecho de Petición. "/>
    <s v="Andrea Bibiana Castañeda Durán"/>
    <s v="FORMULACIÓN Y ACTUALIZACIÓN NORMATIVA Y OPERATIVA "/>
    <s v="Subdirección Estratégica y de Coordinación Bomberil"/>
    <s v="PETICION DE INTERES PARTICULAR "/>
    <n v="30"/>
    <s v="20213800061942  "/>
    <s v="2021-02-17 13:38:16 "/>
    <n v="20212050086661"/>
    <d v="2021-04-12T00:00:00"/>
    <n v="36"/>
    <s v="EXTEMPORANEO"/>
    <m/>
    <m/>
    <m/>
    <m/>
    <m/>
    <m/>
  </r>
  <r>
    <s v="Canal Escrito"/>
    <s v="MENSAJERIA"/>
    <x v="2"/>
    <x v="87"/>
    <s v="ENTIDAD PUBLICA"/>
    <x v="2"/>
    <s v="RD. Solicitud información posibles nuevos trámites de la Dirección Nacional de Bomberos. "/>
    <s v="Edgar Alexander Maya Lopez"/>
    <s v="Proceso Educación Nacional para Bomberos"/>
    <s v="Subdirección Estratégica y de Coordinación Bomberil"/>
    <s v="PETICIÓN DE DOCUMENTOS E INFORMACIÓN "/>
    <n v="20"/>
    <s v="20213800061992  "/>
    <s v="2021-02-17 15:24:28 "/>
    <n v="20212050087711"/>
    <d v="2021-03-10T00:00:00"/>
    <n v="16"/>
    <s v="CUMPLIDO"/>
    <m/>
    <m/>
    <s v="PDF"/>
    <s v="SI"/>
    <m/>
    <m/>
  </r>
  <r>
    <s v="Canal Virtual"/>
    <s v="Correo Atencion Ciudadano"/>
    <x v="2"/>
    <x v="88"/>
    <s v="PERSONA NATURAL"/>
    <x v="2"/>
    <s v="CAC. Inquietudes Capacitación de brigada resolución 0256. "/>
    <s v="Edgar Alexander Maya Lopez"/>
    <s v="Proceso Educación Nacional para Bomberos"/>
    <s v="Subdirección Estratégica y de Coordinación Bomberil"/>
    <s v="PETICION DE INTERES PARTICULAR "/>
    <n v="30"/>
    <s v="20213800062022  "/>
    <d v="2021-02-17T00:00:00"/>
    <n v="20212050089701"/>
    <d v="2021-03-15T00:00:00"/>
    <n v="19"/>
    <s v="CUMPLIDO"/>
    <m/>
    <m/>
    <s v="PDF"/>
    <s v="SI"/>
    <m/>
    <m/>
  </r>
  <r>
    <s v="Canal Virtual"/>
    <s v="Correo Atencion Ciudadano"/>
    <x v="23"/>
    <x v="89"/>
    <s v="ENTIDAD TERRITORIAL"/>
    <x v="2"/>
    <s v="CAC. Consulta Gestión Integral contra Incendios.  "/>
    <s v="Andrea Bibiana Castañeda Durán"/>
    <s v="FORMULACIÓN Y ACTUALIZACIÓN NORMATIVA Y OPERATIVA "/>
    <s v="Subdirección Estratégica y de Coordinación Bomberil"/>
    <s v="PETICION DE INTERES GENERAL "/>
    <n v="30"/>
    <s v="20213800062052  "/>
    <s v="2021-02-18 07:53:13 "/>
    <n v="20212050085141"/>
    <d v="2021-03-11T00:00:00"/>
    <n v="16"/>
    <s v="CUMPLIDO"/>
    <m/>
    <m/>
    <s v="PDF"/>
    <s v="SI"/>
    <m/>
    <m/>
  </r>
  <r>
    <s v="Canal Virtual"/>
    <s v="Correo Atencion Ciudadano"/>
    <x v="0"/>
    <x v="90"/>
    <s v="PERSONA NATURAL"/>
    <x v="2"/>
    <s v="CAC. Derecho de petición buscando el restablecimiento de mis derechos fundamentales que fueron vulnerados como bombero y como mujer.  "/>
    <s v="Andrea Bibiana Castañeda Durán"/>
    <s v="FORMULACIÓN Y ACTUALIZACIÓN NORMATIVA Y OPERATIVA "/>
    <s v="Subdirección Estratégica y de Coordinación Bomberil"/>
    <s v="PETICION DE INTERES PARTICULAR "/>
    <n v="30"/>
    <s v="0213800062062  "/>
    <s v="2021-02-18 08:22:23 "/>
    <n v="20212050086851"/>
    <d v="2021-03-10T00:00:00"/>
    <n v="14"/>
    <s v="CUMPLIDO"/>
    <m/>
    <m/>
    <s v="PDF"/>
    <s v="SI"/>
    <m/>
    <m/>
  </r>
  <r>
    <s v="Canal Virtual"/>
    <s v="Correo Atencion Ciudadano"/>
    <x v="2"/>
    <x v="91"/>
    <s v="ENTIDAD PUBLICA"/>
    <x v="2"/>
    <s v="CAC. OFI21-00015847 / IDM: Solicitud (COMUNICACIÓN PRESIDENCIA DE LA REPÚBLICA) OFI21-00015847 / IDM 1104000, EXT21-00011055 Solicitud, el señor Fernando Alberto Quintero Vargas, mediante la cual solicita intervención ante la negativa de la Dirección Nacional de Bomberos a brindar acceso a la implementación del certificado técnico de bombe "/>
    <s v="Andrea Bibiana Castañeda Durán"/>
    <s v="FORMULACIÓN Y ACTUALIZACIÓN NORMATIVA Y OPERATIVA "/>
    <s v="Subdirección Estratégica y de Coordinación Bomberil"/>
    <s v="PETICION ENTRE AUTORIDADES "/>
    <n v="10"/>
    <s v="20213800062072  "/>
    <s v="2021-02-18 08:40:00 "/>
    <s v="20212050086801 "/>
    <d v="2021-03-12T00:00:00"/>
    <n v="16"/>
    <s v="EXTEMPORANEO"/>
    <m/>
    <m/>
    <m/>
    <m/>
    <m/>
    <m/>
  </r>
  <r>
    <s v="Canal Virtual"/>
    <s v="Correo Atencion Ciudadano"/>
    <x v="3"/>
    <x v="92"/>
    <s v="PERSONA NATURAL"/>
    <x v="2"/>
    <s v="CAC. URBANIZACION SENDERO DE BOSQUE VERDE PH. "/>
    <s v="Edgar Alexander Maya Lopez"/>
    <s v="Proceso Educación Nacional para Bomberos"/>
    <s v="Subdirección Estratégica y de Coordinación Bomberil"/>
    <s v="CONSULTA "/>
    <n v="30"/>
    <s v="20213800062112  "/>
    <s v="2021-02-18 10:35:49 "/>
    <n v="20212050089781"/>
    <d v="2021-03-17T00:00:00"/>
    <n v="19"/>
    <s v="CUMPLIDO"/>
    <m/>
    <m/>
    <s v="PDF"/>
    <s v="SI"/>
    <m/>
    <m/>
  </r>
  <r>
    <s v="Canal Virtual"/>
    <s v="Correo Atencion Ciudadano"/>
    <x v="0"/>
    <x v="93"/>
    <s v="PERSONA NATURAL"/>
    <x v="2"/>
    <s v="CAC. CONSULTA: SOLICITUD INFORMACIÓN. "/>
    <s v="Camilo Portilla Quelal"/>
    <s v="FORMULACIÓN Y ACTUALIZACIÓN NORMATIVA Y OPERATIVA "/>
    <s v="Subdirección Estratégica y de Coordinación Bomberil"/>
    <s v="PETICIÓN DE DOCUMENTOS E INFORMACIÓN "/>
    <n v="20"/>
    <s v="20213800062182  "/>
    <s v="2021-02-18 15:59:13 "/>
    <n v="20212050085371"/>
    <d v="2021-03-02T00:00:00"/>
    <n v="8"/>
    <s v="CUMPLIDO"/>
    <m/>
    <m/>
    <s v="PDF"/>
    <s v="SI"/>
    <m/>
    <m/>
  </r>
  <r>
    <s v="Radicación Directa"/>
    <s v="Canal escrito"/>
    <x v="4"/>
    <x v="94"/>
    <s v="CUERPO DE BOMBEROS"/>
    <x v="5"/>
    <s v="RD. Solicitud asesoria Jurídica. "/>
    <s v="Jorge Restrepo Sanguino"/>
    <s v="FORMULACIÓN Y ACTUALIZACIÓN NORMATIVA Y OPERATIVA "/>
    <s v="Subdirección Estratégica y de Coordinación Bomberil"/>
    <s v="PETICION DE INTERES GENERAL "/>
    <n v="30"/>
    <s v="20213800062222  "/>
    <s v="2021-02-18 16:52:15 "/>
    <s v="20212050086121 "/>
    <d v="2021-03-03T00:00:00"/>
    <n v="9"/>
    <s v="CUMPLIDO"/>
    <m/>
    <d v="2021-03-04T00:00:00"/>
    <s v="PDF"/>
    <s v="SI"/>
    <m/>
    <m/>
  </r>
  <r>
    <s v="Canal Virtual"/>
    <s v="Correo Atencion Ciudadano"/>
    <x v="24"/>
    <x v="95"/>
    <s v="PERSONA NATURAL"/>
    <x v="2"/>
    <s v="CAC. Solicitud de revisión circular No. *20153400003401*. "/>
    <s v="Luz Marina Serna"/>
    <s v="Cooperacciòn Internacional y Alianzas Estratègicas"/>
    <s v="DIRECCION GENERAL"/>
    <s v="PETICION DE INTERES GENERAL "/>
    <n v="30"/>
    <s v="20213800062252  "/>
    <s v="2021-02-19 08:22:39 "/>
    <n v="20213400014771"/>
    <d v="2021-03-10T00:00:00"/>
    <n v="13"/>
    <s v="CUMPLIDO"/>
    <m/>
    <m/>
    <s v="PDF"/>
    <s v="SI"/>
    <m/>
    <m/>
  </r>
  <r>
    <s v="Canal Virtual"/>
    <s v="Correo Atencion Ciudadano"/>
    <x v="15"/>
    <x v="96"/>
    <s v="CUERPO DE BOMBEROS"/>
    <x v="0"/>
    <s v="CAC. Informe de situación de la contratación del cuerpo de bomberos con el municipio de Pensilvania, Caldas. "/>
    <s v="Camilo Portilla Quelal"/>
    <s v="FORMULACIÓN Y ACTUALIZACIÓN NORMATIVA Y OPERATIVA "/>
    <s v="Subdirección Estratégica y de Coordinación Bomberil"/>
    <s v="PETICION DE INTERES GENERAL "/>
    <n v="30"/>
    <s v="20213800062272  "/>
    <s v="2021-02-19 08:56:57 "/>
    <n v="20212050086691"/>
    <d v="2021-03-05T00:00:00"/>
    <n v="10"/>
    <s v="CUMPLIDO"/>
    <m/>
    <d v="2021-03-05T00:00:00"/>
    <s v="PDF"/>
    <s v="SI"/>
    <m/>
    <m/>
  </r>
  <r>
    <s v="Canal Virtual"/>
    <s v="Correo Atencion Ciudadano"/>
    <x v="7"/>
    <x v="97"/>
    <s v="PERSONA NATURAL"/>
    <x v="2"/>
    <s v="CAC. DERECHO DE PETICIÓN DE INFORMACIÓN.  "/>
    <s v="Juan Gabriel Parra "/>
    <s v="FORMULACIÓN Y ACTUALIZACIÓN NORMATIVA Y OPERATIVA "/>
    <s v="Subdirección Estratégica y de Coordinación Bomberil"/>
    <s v="PETICION DE INTERES GENERAL "/>
    <n v="30"/>
    <s v="20213800062282  "/>
    <s v="2021-02-19 09:07:39 "/>
    <m/>
    <m/>
    <n v="41"/>
    <s v="VENCIDO"/>
    <m/>
    <m/>
    <m/>
    <m/>
    <m/>
    <s v="No se adjunta evidencia de respuesta peticion ni fecha de envio de la misma en correo electronico"/>
  </r>
  <r>
    <s v="Canal Virtual"/>
    <s v="Correo Atencion Ciudadano"/>
    <x v="5"/>
    <x v="98"/>
    <s v="CUERPO DE BOMBEROS"/>
    <x v="1"/>
    <s v="CAC. Solicitud de Reunión y asesoría C.B.V. Cota.  "/>
    <s v="Melba Vidal "/>
    <s v="Inspección, Vigilancia y Control"/>
    <s v="Subdirección Estratégica y de Coordinación Bomberil"/>
    <s v="PETICION DE INTERES GENERAL "/>
    <n v="30"/>
    <s v="20213800062292  "/>
    <s v="2021-02-19 09:14:02 "/>
    <m/>
    <d v="2021-04-09T00:00:00"/>
    <n v="32"/>
    <s v="VENCIDO"/>
    <m/>
    <m/>
    <m/>
    <m/>
    <m/>
    <s v="No se adjunta evidencia de respuesta peticion ni fecha de envio de la misma en correo electronico"/>
  </r>
  <r>
    <s v="Canal Escrito"/>
    <s v="Servicio de Mensajeria"/>
    <x v="9"/>
    <x v="63"/>
    <s v="ENTIDAD PUBLICA"/>
    <x v="2"/>
    <s v="SM. Remisión queja IUC-D-2020-1614891. Procuraduría Regional del Tolima. Cuerpo de Bomberos Voluntarios, Municipio de Planadas - Tolima. "/>
    <s v="Melba Vidal "/>
    <s v="Inspección, Vigilancia y Control"/>
    <s v="Subdirección Estratégica y de Coordinación Bomberil"/>
    <s v="PETICION DE INTERES GENERAL "/>
    <n v="30"/>
    <s v="20213800062322  "/>
    <s v="2021-02-19 10:34:20 "/>
    <m/>
    <d v="2021-04-12T00:00:00"/>
    <n v="33"/>
    <s v="VENCIDO"/>
    <m/>
    <m/>
    <m/>
    <m/>
    <m/>
    <s v="No se adjunta evidencia de respuesta peticion ni fecha de envio de la misma en correo electronico"/>
  </r>
  <r>
    <s v="Canal Virtual"/>
    <s v="Correo Atencion Ciudadano"/>
    <x v="23"/>
    <x v="99"/>
    <s v="CUERPO DE BOMBEROS"/>
    <x v="1"/>
    <s v="CAC. Notificación Recursos vigencia 2021 Guaviare. "/>
    <s v="Andrés Fernando Muñoz Cabrera "/>
    <s v="Área Central de Referencia Bomberil "/>
    <s v="Subdirección Estratégica y de Coordinación Bomberil"/>
    <s v="PETICION DE INTERES GENERAL "/>
    <n v="30"/>
    <s v="20213800062382  "/>
    <s v="2021-02-19 11:48:17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15"/>
    <x v="100"/>
    <s v="CUERPO DE BOMBEROS"/>
    <x v="0"/>
    <s v="CAC. Solicitud Concepto Jurídico. "/>
    <s v="Camilo Portilla Quelal"/>
    <s v="FORMULACIÓN Y ACTUALIZACIÓN NORMATIVA Y OPERATIVA "/>
    <s v="Subdirección Estratégica y de Coordinación Bomberil"/>
    <s v="PETICIÓN DE DOCUMENTOS E INFORMACIÓN "/>
    <n v="20"/>
    <s v="20213800062422  "/>
    <s v="2021-02-19 16:32:00 "/>
    <s v="20212050086761 "/>
    <d v="2021-03-10T00:00:00"/>
    <n v="13"/>
    <s v="CUMPLIDO"/>
    <m/>
    <d v="2021-03-16T00:00:00"/>
    <s v="PDF"/>
    <s v="SI"/>
    <m/>
    <m/>
  </r>
  <r>
    <s v="Canal Virtual"/>
    <s v="Correo Atencion Ciudadano"/>
    <x v="22"/>
    <x v="101"/>
    <s v="ENTIDAD PUBLICA"/>
    <x v="2"/>
    <s v="CI. NOTIFICACION AUTO ADMITE TUTELA 2021-00027. "/>
    <s v="Andrea Bibiana Castañeda Durán"/>
    <s v="FORMULACIÓN Y ACTUALIZACIÓN NORMATIVA Y OPERATIVA "/>
    <s v="Subdirección Estratégica y de Coordinación Bomberil"/>
    <s v="PETICION ENTRE AUTORIDADES "/>
    <n v="10"/>
    <s v="20213800062462  "/>
    <s v="2021-02-22 10:58:19 "/>
    <n v="20212050085131"/>
    <d v="2021-02-22T00:00:00"/>
    <n v="1"/>
    <s v="CUMPLIDO"/>
    <m/>
    <m/>
    <m/>
    <m/>
    <m/>
    <m/>
  </r>
  <r>
    <s v="Canal Virtual"/>
    <s v="Correo Atencion Ciudadano"/>
    <x v="10"/>
    <x v="102"/>
    <s v="CUERPO DE BOMBEROS"/>
    <x v="5"/>
    <s v="CAC. Para Mi Ct Jairo Soto Gil, Asunto: intervenciòn CBV de Nueva Granada Magdalena.  "/>
    <s v="Jairo Soto Gil"/>
    <s v="Subdirección Estratégica y de Coordinación Bomberil"/>
    <s v="Subdirección Estratégica y de Coordinación Bomberil"/>
    <s v="PETICION DE INTERES GENERAL "/>
    <n v="30"/>
    <s v="20213800062482  "/>
    <s v="2021-02-22 11:56:41 "/>
    <n v="20212000014561"/>
    <d v="2021-02-25T00:00:00"/>
    <n v="3"/>
    <s v="CUMPLIDO"/>
    <m/>
    <m/>
    <m/>
    <m/>
    <m/>
    <m/>
  </r>
  <r>
    <s v="Canal Virtual"/>
    <s v="Correo Atencion Ciudadano"/>
    <x v="16"/>
    <x v="103"/>
    <s v="PERSONA NATURAL"/>
    <x v="2"/>
    <s v="CAC. Solicitud información. "/>
    <s v="Andrés Fernando Muñoz Cabrera "/>
    <s v="Área Central de Referencia Bomberil "/>
    <s v="Subdirección Estratégica y de Coordinación Bomberil"/>
    <s v="PETICIÓN DE DOCUMENTOS E INFORMACIÓN "/>
    <n v="20"/>
    <s v="20213800062522  "/>
    <s v="2021-02-22 12:26:16 "/>
    <n v="20212100015601"/>
    <d v="2021-03-17T00:00:00"/>
    <n v="17"/>
    <s v="CUMPLIDO"/>
    <m/>
    <d v="2021-03-18T00:00:00"/>
    <s v="PDF"/>
    <s v="SI"/>
    <m/>
    <m/>
  </r>
  <r>
    <s v="Canal Virtual"/>
    <s v="Correo Atencion Ciudadano"/>
    <x v="6"/>
    <x v="104"/>
    <s v="CUERPO DE BOMBEROS"/>
    <x v="2"/>
    <s v="CAC. Oficio COM N° 053 de febrero 19 de 202, Prestación del servicio público esencial de gestión integral del riesgo contra incendio en el municipio de Galapa.  "/>
    <s v="Camilo Portilla Quelal"/>
    <s v="FORMULACIÓN Y ACTUALIZACIÓN NORMATIVA Y OPERATIVA "/>
    <s v="Subdirección Estratégica y de Coordinación Bomberil"/>
    <s v="PETICION DE INTERES GENERAL "/>
    <n v="30"/>
    <s v="20213800062532  "/>
    <s v="2021-02-22 12:40:21 "/>
    <n v="20212050086861"/>
    <d v="2021-03-10T00:00:00"/>
    <n v="12"/>
    <s v="CUMPLIDO"/>
    <m/>
    <m/>
    <m/>
    <m/>
    <m/>
    <m/>
  </r>
  <r>
    <s v="Canal Virtual"/>
    <s v="Correo Atencion Ciudadano"/>
    <x v="5"/>
    <x v="42"/>
    <s v="CUERPO DE BOMBEROS"/>
    <x v="2"/>
    <s v="CAC. Solicitud participación programa equidad y género.  "/>
    <s v="Andrea Bibiana Castañeda Durán"/>
    <s v="FORMULACIÓN Y ACTUALIZACIÓN NORMATIVA Y OPERATIVA "/>
    <s v="Subdirección Estratégica y de Coordinación Bomberil"/>
    <s v="PETICION DE INTERES PARTICULAR "/>
    <n v="30"/>
    <s v="20213800062542  "/>
    <s v="2021-02-22 12:50:24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12"/>
    <x v="105"/>
    <s v="ENTIDAD TERRITORIAL"/>
    <x v="2"/>
    <s v="CAC. Solicitud certificación población en condición listado censal Municipio Tutaza (Boy) - Bomberos, "/>
    <s v="Luis Alberto Valencia Pulido "/>
    <s v="Área Central de Referencia Bomberil "/>
    <s v="Subdirección Estratégica y de Coordinación Bomberil"/>
    <s v="PETICIÓN DE DOCUMENTOS E INFORMACIÓN "/>
    <n v="20"/>
    <s v="20213800062582  "/>
    <s v="2021-02-22 15:36:25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4"/>
    <x v="106"/>
    <s v="ENTIDAD TERRITORIAL"/>
    <x v="0"/>
    <s v="CAC. Estudio bomberíl - EL PLAYÓN. "/>
    <s v="Andrea Bibiana Castañeda Durán"/>
    <s v="FORMULACIÓN Y ACTUALIZACIÓN NORMATIVA Y OPERATIVA "/>
    <s v="Subdirección Estratégica y de Coordinación Bomberil"/>
    <s v="PETICION DE INTERES GENERAL "/>
    <n v="30"/>
    <s v="20213800062602  "/>
    <s v="2021-02-22 16:08:21 "/>
    <n v="20212050087701"/>
    <d v="2021-03-16T00:00:00"/>
    <n v="20"/>
    <s v="CUMPLIDO"/>
    <m/>
    <d v="2021-03-16T00:00:00"/>
    <s v="PDF"/>
    <s v="SI"/>
    <m/>
    <m/>
  </r>
  <r>
    <s v="Canal Virtual"/>
    <s v="Correo Atencion Ciudadano"/>
    <x v="16"/>
    <x v="107"/>
    <s v="ENTIDAD PUBLICA"/>
    <x v="2"/>
    <s v="CAC. al contestar cite reiteracion oficio 330.03.03.051. "/>
    <s v="Jorge Restrepo Sanguino"/>
    <s v="FORMULACIÓN Y ACTUALIZACIÓN NORMATIVA Y OPERATIVA "/>
    <s v="Subdirección Estratégica y de Coordinación Bomberil"/>
    <s v="PETICION ENTRE AUTORIDADES "/>
    <n v="10"/>
    <s v="20213800063002  "/>
    <s v="2021-02-23 13:30:37 "/>
    <s v=" 20212050085271"/>
    <d v="2021-03-09T00:00:00"/>
    <n v="10"/>
    <s v="CUMPLIDO"/>
    <m/>
    <m/>
    <m/>
    <m/>
    <m/>
    <m/>
  </r>
  <r>
    <s v="Canal Virtual"/>
    <s v="Correo Atencion Ciudadano"/>
    <x v="25"/>
    <x v="108"/>
    <s v="ENTIDAD PUBLICA"/>
    <x v="2"/>
    <s v="CAC. SEGUNDA SOLICITUD. Solicitud reiterativa de Información 2020-195512 / contrato No. 160 de 2020.  "/>
    <s v="Alvaro Perez "/>
    <s v="Subdirección Administrativa y financiera"/>
    <s v="Subdirección Administrativa y financiera"/>
    <s v="PETICION ENTRE AUTORIDADES "/>
    <n v="10"/>
    <s v="20213800063012  "/>
    <s v="2021-02-23 13:47:47 "/>
    <m/>
    <m/>
    <m/>
    <s v="VENCIDO"/>
    <m/>
    <m/>
    <m/>
    <m/>
    <m/>
    <s v="No se adjunta evidencia de respuesta peticion ni fecha de envio de la misma en correo electronico"/>
  </r>
  <r>
    <s v="Canal Virtual"/>
    <s v="Correo Atencion Ciudadano"/>
    <x v="2"/>
    <x v="109"/>
    <s v="PERSONA NATURAL"/>
    <x v="2"/>
    <s v="CAC. DERECHO DE PETICION CONSULTA.  "/>
    <s v="Jorge Restrepo Sanguino"/>
    <s v="FORMULACIÓN Y ACTUALIZACIÓN NORMATIVA Y OPERATIVA "/>
    <s v="Subdirección Estratégica y de Coordinación Bomberil"/>
    <s v="PETICION DE INTERES PARTICULAR "/>
    <n v="30"/>
    <s v="20213800063022  "/>
    <s v="2021-02-23 14:25:52 "/>
    <n v="20212050086661"/>
    <d v="2021-03-03T00:00:00"/>
    <n v="6"/>
    <s v="CUMPLIDO"/>
    <m/>
    <d v="2021-03-04T00:00:00"/>
    <s v="PDF"/>
    <s v="SI"/>
    <m/>
    <m/>
  </r>
  <r>
    <s v="Canal Virtual"/>
    <s v="Correo Atencion Ciudadano"/>
    <x v="5"/>
    <x v="110"/>
    <s v="PERSONA NATURAL"/>
    <x v="2"/>
    <s v="CAC. RV. SOLICITUD RESULTADO GESTIÒN AGUA DE DIOS. "/>
    <s v="Andrea Bibiana Castañeda Durán"/>
    <s v="FORMULACIÓN Y ACTUALIZACIÓN NORMATIVA Y OPERATIVA "/>
    <s v="Subdirección Estratégica y de Coordinación Bomberil"/>
    <s v="PETICIÓN DE DOCUMENTOS E INFORMACIÓN "/>
    <n v="20"/>
    <s v="20213800063032  "/>
    <s v="2021-02-23 14:48:45 "/>
    <n v="20212050086881"/>
    <d v="2021-03-10T00:00:00"/>
    <n v="11"/>
    <s v="CUMPLIDO"/>
    <m/>
    <m/>
    <s v="PDF"/>
    <s v="SI"/>
    <m/>
    <m/>
  </r>
  <r>
    <s v="Canal Virtual"/>
    <s v="Correo Atencion Ciudadano"/>
    <x v="11"/>
    <x v="111"/>
    <s v="PERSONA NATURAL"/>
    <x v="2"/>
    <s v="CI. solicitamos una respuesta de la DNBC. "/>
    <s v="Andrés Fernando Muñoz Cabrera "/>
    <s v="Área Central de Referencia Bomberil "/>
    <s v="Subdirección Estratégica y de Coordinación Bomberil"/>
    <s v="PETICION DE INTERES GENERAL "/>
    <n v="30"/>
    <s v="20213800063042  "/>
    <s v="2021-02-23 14:59:53 "/>
    <m/>
    <m/>
    <m/>
    <s v="VENCIDO"/>
    <m/>
    <m/>
    <m/>
    <m/>
    <m/>
    <s v="No se evidencia fecha de salida del documento ni tramite final en el Orfeo"/>
  </r>
  <r>
    <s v="Canal Virtual"/>
    <s v="Correo Atencion Ciudadano"/>
    <x v="3"/>
    <x v="33"/>
    <s v="CUERPO DE BOMBEROS"/>
    <x v="5"/>
    <s v="CI. RADICAR - Minuta convenio de transferencia sobretasa bomberil Yarumal. "/>
    <s v="Andrea Bibiana Castañeda Durán"/>
    <s v="FORMULACIÓN Y ACTUALIZACIÓN NORMATIVA Y OPERATIVA "/>
    <s v="Subdirección Estratégica y de Coordinación Bomberil"/>
    <s v="PETICION DE INTERES GENERAL "/>
    <n v="30"/>
    <s v="20213800063052  "/>
    <s v="2021-02-23 15:07:26 "/>
    <n v="20212050085441"/>
    <d v="2021-03-01T00:00:00"/>
    <n v="4"/>
    <s v="CUMPLIDO"/>
    <m/>
    <d v="2021-03-04T00:00:00"/>
    <s v="PDF"/>
    <s v="SI"/>
    <m/>
    <m/>
  </r>
  <r>
    <s v="Canal Virtual"/>
    <s v="Correo Atencion Ciudadano"/>
    <x v="4"/>
    <x v="112"/>
    <s v="CUERPO DE BOMBEROS"/>
    <x v="2"/>
    <s v="CAC. Solicitud. "/>
    <s v="Andrés Fernando Muñoz Cabrera "/>
    <s v="Área Central de Referencia Bomberil "/>
    <s v="Subdirección Estratégica y de Coordinación Bomberil"/>
    <s v="PETICION DE INTERES GENERAL "/>
    <n v="30"/>
    <s v="20213800063062  "/>
    <s v="2021-02-23 15:13:26 "/>
    <m/>
    <m/>
    <m/>
    <s v="VENCIDO"/>
    <m/>
    <m/>
    <m/>
    <m/>
    <m/>
    <s v="No se evidencia fecha de salida del documento ni tramite final en el Orfeo"/>
  </r>
  <r>
    <s v="Canal Virtual"/>
    <s v="Correo Atencion Ciudadano"/>
    <x v="12"/>
    <x v="113"/>
    <s v="PERSONA NATURAL"/>
    <x v="3"/>
    <s v="CAC. Denuncia Anónima, Asunto: Denuncia por sobrecostos en la construcción de la estación del cuerpo de bomberos Voluntarios de Firavitoba- Boyacá, y mala utilización de los carros oficiales y cero controles para el manejo de los recursos públicos con los municipios que firman convenios. "/>
    <s v="Camilo Portilla Quelal"/>
    <s v="FORMULACIÓN Y ACTUALIZACIÓN NORMATIVA Y OPERATIVA "/>
    <s v="Subdirección Estratégica y de Coordinación Bomberil"/>
    <s v="DENUNCIA "/>
    <n v="30"/>
    <s v="20213800063072  "/>
    <s v="2021-02-23 15:18:43 "/>
    <n v="20212050086841"/>
    <d v="2021-03-12T00:00:00"/>
    <n v="13"/>
    <s v="CUMPLIDO"/>
    <m/>
    <d v="2021-03-12T00:00:00"/>
    <s v="PDF"/>
    <s v="SI"/>
    <m/>
    <m/>
  </r>
  <r>
    <s v="Canal Virtual"/>
    <s v="Correo Atencion Ciudadano"/>
    <x v="1"/>
    <x v="114"/>
    <s v="ENTIDAD TERRITORIAL"/>
    <x v="2"/>
    <s v="CAC. SOLICITUD MEDIACIÓN ANTE EL CUERPO DE BOMBEROS VOLUNTARIO DE MAHATES BOLIVAR *** PARA OBTENER RESPUESTA FORMAL A PETICIÓN ENVIADA EL 08 DE OCTUBRE DE 2020. "/>
    <s v="Jorge Restrepo Sanguino"/>
    <s v="FORMULACIÓN Y ACTUALIZACIÓN NORMATIVA Y OPERATIVA "/>
    <s v="Subdirección Estratégica y de Coordinación Bomberil"/>
    <s v="PETICION DE INTERES GENERAL "/>
    <n v="30"/>
    <s v="20213800063082  "/>
    <s v="2021-02-23 15:26:18 "/>
    <n v="20212050086711"/>
    <d v="2021-03-12T00:00:00"/>
    <n v="13"/>
    <s v="CUMPLIDO"/>
    <m/>
    <d v="2021-03-12T00:00:00"/>
    <s v="PDF"/>
    <s v="SI"/>
    <m/>
    <m/>
  </r>
  <r>
    <s v="Canal Virtual"/>
    <s v="Correo Atencion Ciudadano"/>
    <x v="7"/>
    <x v="115"/>
    <s v="ENTIDAD TERRITORIAL"/>
    <x v="2"/>
    <s v="CAC. Consulta.  "/>
    <s v="Camilo Portilla Quelal"/>
    <s v="FORMULACIÓN Y ACTUALIZACIÓN NORMATIVA Y OPERATIVA "/>
    <s v="Subdirección Estratégica y de Coordinación Bomberil"/>
    <s v="PETICIÓN DE DOCUMENTOS E INFORMACIÓN "/>
    <n v="20"/>
    <s v="20213800063122  "/>
    <s v="2021-02-23 15:48:16 "/>
    <s v=" 20212050087541"/>
    <d v="2021-03-11T00:00:00"/>
    <n v="12"/>
    <s v="CUMPLIDO"/>
    <m/>
    <d v="2021-03-15T00:00:00"/>
    <s v="PDF"/>
    <s v="SI"/>
    <m/>
    <m/>
  </r>
  <r>
    <s v="Canal Virtual"/>
    <s v="Correo Atencion Ciudadano"/>
    <x v="5"/>
    <x v="110"/>
    <s v="PERSONA NATURAL"/>
    <x v="2"/>
    <s v="CAC. SOLICITUD INFORMACION RESPUESTA. "/>
    <s v="Andrea Bibiana Castañeda Durán"/>
    <s v="FORMULACIÓN Y ACTUALIZACIÓN NORMATIVA Y OPERATIVA "/>
    <s v="Subdirección Estratégica y de Coordinación Bomberil"/>
    <s v="PETICION DE INTERES GENERAL "/>
    <n v="30"/>
    <s v="20213800063152  "/>
    <s v="2021-02-23 16:07:27 "/>
    <n v="20212050086881"/>
    <d v="2021-03-10T00:00:00"/>
    <n v="11"/>
    <s v="CUMPLIDO"/>
    <m/>
    <d v="2021-03-10T00:00:00"/>
    <s v="PDF"/>
    <s v="SI"/>
    <m/>
    <m/>
  </r>
  <r>
    <s v="Canal Virtual"/>
    <s v="Correo Atencion Ciudadano"/>
    <x v="3"/>
    <x v="116"/>
    <s v="ENTIDAD TERRITORIAL"/>
    <x v="2"/>
    <s v="CAC. Oficio Nro. 023 Derecho de petición.  "/>
    <s v="Liz Margaret Álvarez calderon "/>
    <s v="FORMULACIÓN Y ACTUALIZACIÓN NORMATIVA Y OPERATIVA "/>
    <s v="Subdirección Estratégica y de Coordinación Bomberil"/>
    <s v="PETICION DE INTERES GENERAL "/>
    <n v="30"/>
    <s v="20213800063192  "/>
    <s v="2021-02-23 16:45:51 "/>
    <m/>
    <m/>
    <n v="38"/>
    <s v="VENCIDO"/>
    <m/>
    <m/>
    <m/>
    <m/>
    <m/>
    <s v="No se adjunta evidencia de respuesta peticion ni fecha de envio de la misma en correo electronico"/>
  </r>
  <r>
    <s v="Canal Virtual"/>
    <s v="Correo Atencion Ciudadano"/>
    <x v="5"/>
    <x v="55"/>
    <s v="CUERPO DE BOMBEROS"/>
    <x v="5"/>
    <s v="CAC. RV: Su propuesta contrato para la gestión integral contra incendio, los preparativos y atención de rescate en todas sus modalidades  "/>
    <s v="Andrea Bibiana Castañeda Durán"/>
    <s v="FORMULACIÓN Y ACTUALIZACIÓN NORMATIVA Y OPERATIVA "/>
    <s v="Subdirección Estratégica y de Coordinación Bomberil"/>
    <s v="PETICION DE INTERES GENERAL "/>
    <n v="30"/>
    <s v="20213800063232  "/>
    <s v="2021-02-23 17:10:00 "/>
    <n v="20212050085331"/>
    <d v="2021-03-01T00:00:00"/>
    <n v="4"/>
    <s v="CUMPLIDO"/>
    <m/>
    <d v="2021-03-04T00:00:00"/>
    <s v="PDF"/>
    <s v="SI"/>
    <m/>
    <m/>
  </r>
  <r>
    <s v="Canal Virtual"/>
    <s v="Correo Atencion Ciudadano"/>
    <x v="6"/>
    <x v="117"/>
    <s v="CUERPO DE BOMBEROS"/>
    <x v="5"/>
    <s v="CI. Presentación de Queja y Situación en el Municipio de Galapa. "/>
    <s v="Andrea Bibiana Castañeda Durán"/>
    <s v="FORMULACIÓN Y ACTUALIZACIÓN NORMATIVA Y OPERATIVA "/>
    <s v="Subdirección Estratégica y de Coordinación Bomberil"/>
    <s v="PETICION DE INTERES GENERAL "/>
    <n v="30"/>
    <s v="20213800063272  "/>
    <s v="2021-02-23 17:33:40 "/>
    <n v="20212050086891"/>
    <d v="2021-03-25T00:00:00"/>
    <n v="21"/>
    <s v="CUMPLIDO"/>
    <m/>
    <m/>
    <m/>
    <m/>
    <m/>
    <s v="No se adjunta evidencia de respuesta peticion ni fecha de envio de la misma en correo electronico"/>
  </r>
  <r>
    <s v="Canal Virtual"/>
    <s v="Correo Atencion Ciudadano"/>
    <x v="3"/>
    <x v="33"/>
    <s v="CUERPO DE BOMBEROS"/>
    <x v="5"/>
    <s v="CAC. Fw: Minuta convenio de transferencia sobretasa bomberil.  "/>
    <s v="Andrea Bibiana Castañeda Durán"/>
    <s v="FORMULACIÓN Y ACTUALIZACIÓN NORMATIVA Y OPERATIVA "/>
    <s v="Subdirección Estratégica y de Coordinación Bomberil"/>
    <s v="PETICION DE INTERES PARTICULAR "/>
    <n v="30"/>
    <s v="20213800063302  "/>
    <s v="2021-02-23 17:48:11 "/>
    <n v="20212050085441"/>
    <d v="2021-03-01T00:00:00"/>
    <n v="4"/>
    <s v="CUMPLIDO"/>
    <m/>
    <d v="2021-03-04T00:00:00"/>
    <s v="PDF"/>
    <s v="SI"/>
    <m/>
    <m/>
  </r>
  <r>
    <s v="Canal Virtual"/>
    <s v="Correo Atencion Ciudadano"/>
    <x v="4"/>
    <x v="118"/>
    <s v="CUERPO DE BOMBEROS"/>
    <x v="1"/>
    <s v="CAC. SOLICITUD VISITA INTERDISCIPLINARIA - ASISTENCIA TÉCNICA Y OPERACIONAL. "/>
    <s v="Jairo Soto Gil"/>
    <s v="Subdirección Estratégica y de Coordinación Bomberil"/>
    <s v="Subdirección Estratégica y de Coordinación Bomberil"/>
    <s v="PETICION DE INTERES GENERAL "/>
    <n v="30"/>
    <s v="20213800063322  "/>
    <s v="2021-02-23 17:55:53 "/>
    <m/>
    <m/>
    <m/>
    <s v="VENCIDO"/>
    <m/>
    <m/>
    <m/>
    <m/>
    <m/>
    <s v="No se evidencia fecha de salida del documento ni tramite final en el Orfeo"/>
  </r>
  <r>
    <s v="Canal Virtual"/>
    <s v="Correo Atencion Ciudadano"/>
    <x v="2"/>
    <x v="119"/>
    <s v="CUERPO DE BOMBEROS"/>
    <x v="2"/>
    <s v="CAC. Oficio 23feb2021, Referencia: Información sobre Gestión en los Cuerpos de Bomberos.  "/>
    <s v="Camilo Portilla Quelal"/>
    <s v="FORMULACIÓN Y ACTUALIZACIÓN NORMATIVA Y OPERATIVA "/>
    <s v="Subdirección Estratégica y de Coordinación Bomberil"/>
    <s v="PETICIÓN DE DOCUMENTOS E INFORMACIÓN "/>
    <n v="20"/>
    <s v="20213800063352  "/>
    <s v="2021-02-24 08:28:44 "/>
    <s v="20212050087791 "/>
    <d v="2021-03-15T00:00:00"/>
    <n v="13"/>
    <s v="CUMPLIDO"/>
    <m/>
    <d v="2021-03-16T00:00:00"/>
    <s v="PDF"/>
    <s v="SI"/>
    <m/>
    <m/>
  </r>
  <r>
    <s v="Canal Virtual"/>
    <s v="Correo Atencion Ciudadano"/>
    <x v="4"/>
    <x v="118"/>
    <s v="CUERPO DE BOMBEROS"/>
    <x v="1"/>
    <s v="CI. Solicitud de ingreso a programa nacional de equidad de género Bomberos.  "/>
    <s v="Andrea Bibiana Castañeda Durán"/>
    <s v="FORMULACIÓN Y ACTUALIZACIÓN NORMATIVA Y OPERATIVA "/>
    <s v="Subdirección Estratégica y de Coordinación Bomberil"/>
    <s v="PETICION DE INTERES GENERAL "/>
    <n v="30"/>
    <s v="20213800063372  "/>
    <s v="2021-02-24 08:42:21 "/>
    <m/>
    <m/>
    <m/>
    <s v="VENCIDO"/>
    <m/>
    <m/>
    <m/>
    <m/>
    <m/>
    <s v="No se evidencia fecha de salida del documento ni tramite final en el Orfeo"/>
  </r>
  <r>
    <s v="Canal Virtual"/>
    <s v="Correo Atencion Ciudadano"/>
    <x v="4"/>
    <x v="120"/>
    <s v="CUERPO DE BOMBEROS"/>
    <x v="2"/>
    <s v="CAC. solicitud, Referencia: Consulta elección de miembros de junta departamental.  "/>
    <s v="Andrea Bibiana Castañeda Durán"/>
    <s v="FORMULACIÓN Y ACTUALIZACIÓN NORMATIVA Y OPERATIVA "/>
    <s v="Subdirección Estratégica y de Coordinación Bomberil"/>
    <s v="PETICION DE INTERES PARTICULAR "/>
    <n v="30"/>
    <s v="20213800063382  "/>
    <s v="2021-02-24 08:45:44 "/>
    <n v="20212050085261"/>
    <d v="2021-03-01T00:00:00"/>
    <n v="3"/>
    <s v="CUMPLIDO"/>
    <m/>
    <d v="2021-03-04T00:00:00"/>
    <s v="PDF"/>
    <s v="SI"/>
    <m/>
    <m/>
  </r>
  <r>
    <s v="Canal Virtual"/>
    <s v="Correo Atencion Ciudadano"/>
    <x v="26"/>
    <x v="121"/>
    <s v="CUERPO DE BOMBEROS"/>
    <x v="1"/>
    <s v="CAC. Orientacion,  "/>
    <s v="Jorge Restrepo Sanguino"/>
    <s v="FORMULACIÓN Y ACTUALIZACIÓN NORMATIVA Y OPERATIVA "/>
    <s v="Subdirección Estratégica y de Coordinación Bomberil"/>
    <s v="PETICION DE INTERES PARTICULAR "/>
    <n v="30"/>
    <s v="20213800063392  "/>
    <s v="2021-02-24 08:53:12 "/>
    <n v="20212050086681"/>
    <d v="2021-03-01T00:00:00"/>
    <n v="3"/>
    <s v="CUMPLIDO"/>
    <m/>
    <d v="2021-03-05T00:00:00"/>
    <s v="PDF"/>
    <s v="SI"/>
    <m/>
    <m/>
  </r>
  <r>
    <s v="Canal Virtual"/>
    <s v="Correo Atencion Ciudadano"/>
    <x v="1"/>
    <x v="122"/>
    <s v="CUERPO DE BOMBEROS"/>
    <x v="1"/>
    <s v="CAC. (Sin asunto), por medio de la presente el cuerpo de bomberos voluntarios de Cicuco, Bolívar; hace una solicitud de intervención.  "/>
    <s v="Melba Vidal "/>
    <s v="Inspección, Vigilancia y Control"/>
    <s v="Subdirección Estratégica y de Coordinación Bomberil"/>
    <s v="PETICION DE INTERES GENERAL "/>
    <n v="30"/>
    <s v="20213800063402  "/>
    <s v="2021-02-24 09:07:42 "/>
    <m/>
    <m/>
    <n v="36"/>
    <s v="VENCIDO"/>
    <m/>
    <m/>
    <m/>
    <m/>
    <m/>
    <s v="No se adjunta evidencia de respuesta peticion ni fecha de envio de la misma en correo electronico"/>
  </r>
  <r>
    <s v="Canal Virtual"/>
    <s v="Correo Atencion Ciudadano"/>
    <x v="12"/>
    <x v="67"/>
    <s v="CUERPO DE BOMBEROS"/>
    <x v="2"/>
    <s v="CAC. reiteracion de solicitud de apoyo y acompañamiento a la situacion del cuerpo de bomberos voluntarios de moniquira y Toma de Deciciones  "/>
    <s v="Melba Vidal "/>
    <s v="Inspección, Vigilancia y Control"/>
    <s v="Subdirección Estratégica y de Coordinación Bomberil"/>
    <s v="PETICION DE INTERES GENERAL "/>
    <n v="30"/>
    <s v="20213800063432  "/>
    <s v="2021-02-24 09:37:28 "/>
    <m/>
    <m/>
    <n v="36"/>
    <s v="VENCIDO"/>
    <m/>
    <m/>
    <m/>
    <m/>
    <m/>
    <s v="No se adjunta evidencia de respuesta peticion ni fecha de envio de la misma en correo electronico"/>
  </r>
  <r>
    <s v="Canal Virtual"/>
    <s v="Correo Atencion Ciudadano"/>
    <x v="27"/>
    <x v="123"/>
    <s v="PERSONA NATURAL"/>
    <x v="2"/>
    <s v="CAC. Derecho de petición.  "/>
    <s v="Luis Alberto Valencia Pulido "/>
    <s v="Área Central de Referencia Bomberil "/>
    <s v="Subdirección Estratégica y de Coordinación Bomberil"/>
    <s v="PETICIÓN DE DOCUMENTOS E INFORMACIÓN "/>
    <n v="20"/>
    <s v="20213800063442  "/>
    <s v="2021-02-24 09:43:38 "/>
    <m/>
    <d v="2021-04-05T00:00:00"/>
    <n v="25"/>
    <s v="EXTEMPORANEO"/>
    <m/>
    <m/>
    <s v="CORREO"/>
    <s v="SI"/>
    <m/>
    <m/>
  </r>
  <r>
    <s v="Radicación Directa"/>
    <s v="Canal escrito"/>
    <x v="28"/>
    <x v="124"/>
    <s v="ENTIDAD TERRITORIAL"/>
    <x v="1"/>
    <s v="RD. Solicitud apoyo adquisición de un Vehúculo Operativo de Rescate. "/>
    <s v="Andrés Fernando Muñoz Cabrera "/>
    <s v="Área Central de Referencia Bomberil "/>
    <s v="Subdirección Estratégica y de Coordinación Bomberil"/>
    <s v="PETICION DE INTERES GENERAL "/>
    <n v="30"/>
    <s v="20213800063482  "/>
    <s v="2021-02-24 10:44:43 "/>
    <n v="20212100016631"/>
    <d v="2021-04-15T00:00:00"/>
    <n v="33"/>
    <s v="EXTEMPORANEO"/>
    <m/>
    <d v="2021-04-15T00:00:00"/>
    <s v="PDF"/>
    <s v="SI"/>
    <m/>
    <m/>
  </r>
  <r>
    <s v="Canal Virtual"/>
    <s v="Correo Atencion Ciudadano"/>
    <x v="28"/>
    <x v="124"/>
    <s v="ENTIDAD TERRITORIAL"/>
    <x v="1"/>
    <s v="RD. Carta de intención Proyecto Construcción Infraestructura Estación de Bomberos Santiago.  "/>
    <s v="Andrés Fernando Muñoz Cabrera "/>
    <s v="Área Central de Referencia Bomberil "/>
    <s v="Subdirección Estratégica y de Coordinación Bomberil"/>
    <s v="PETICION DE INTERES GENERAL "/>
    <n v="30"/>
    <s v="20213800063492  "/>
    <s v="2021-02-24 10:48:35 "/>
    <m/>
    <m/>
    <m/>
    <s v="VENCIDO"/>
    <m/>
    <m/>
    <m/>
    <m/>
    <m/>
    <s v="No se adjunta evidencia de respuesta peticion ni fecha de envio de la misma en correo electronico"/>
  </r>
  <r>
    <s v="Radicación Directa"/>
    <s v="Canal escrito"/>
    <x v="28"/>
    <x v="125"/>
    <s v="ENTIDAD TERRITORIAL"/>
    <x v="1"/>
    <s v="RD. Solicitud de 5 trajes de acercamiento, guantes y equipos de respiración autónoma. "/>
    <s v="Andrés Fernando Muñoz Cabrera "/>
    <s v="Área Central de Referencia Bomberil "/>
    <s v="Subdirección Estratégica y de Coordinación Bomberil"/>
    <s v="PETICION DE INTERES GENERAL "/>
    <n v="30"/>
    <s v="20213800063502  "/>
    <s v="2021-02-24 10:52:02 "/>
    <n v="20212100016621"/>
    <d v="2021-04-15T00:00:00"/>
    <n v="33"/>
    <s v="EXTEMPORANEO"/>
    <m/>
    <d v="2021-04-15T00:00:00"/>
    <s v="PDF"/>
    <m/>
    <m/>
    <m/>
  </r>
  <r>
    <s v="Radicación Directa"/>
    <s v="Canal escrito"/>
    <x v="28"/>
    <x v="125"/>
    <s v="ENTIDAD TERRITORIAL"/>
    <x v="1"/>
    <s v="RD. Carta de intención proyecto Construcción Infraestructura Estación de Bomberos Colón. "/>
    <s v="Jonathan Prieto"/>
    <s v="Área Central de Referencia Bomberil "/>
    <s v="Subdirección Estratégica y de Coordinación Bomberil"/>
    <s v="PETICION DE INTERES GENERAL "/>
    <n v="30"/>
    <s v="20213800063512  "/>
    <s v="2021-02-24 10:57:15 "/>
    <m/>
    <m/>
    <m/>
    <s v="VENCIDO"/>
    <m/>
    <m/>
    <m/>
    <m/>
    <m/>
    <s v="No se adjunta evidencia de respuesta peticion ni fecha de envio de la misma en correo electronico"/>
  </r>
  <r>
    <s v="Radicación Directa"/>
    <s v="Canal escrito"/>
    <x v="28"/>
    <x v="126"/>
    <s v="ENTIDAD TERRITORIAL"/>
    <x v="2"/>
    <s v="RD. Solicitud apoyo con un Vehículo Operativo de Rescate. "/>
    <s v="Andrés Fernando Muñoz Cabrera "/>
    <s v="Área Central de Referencia Bomberil "/>
    <s v="Subdirección Estratégica y de Coordinación Bomberil"/>
    <s v="PETICION DE INTERES GENERAL "/>
    <n v="30"/>
    <s v="20213800063522  "/>
    <s v="2021-02-24 10:59:52 "/>
    <n v="20212100016641"/>
    <d v="2021-04-12T00:00:00"/>
    <n v="30"/>
    <s v="CUMPLIDO"/>
    <m/>
    <d v="2021-04-15T00:00:00"/>
    <s v="PDF"/>
    <s v="SI"/>
    <m/>
    <m/>
  </r>
  <r>
    <s v="Canal Virtual"/>
    <s v="Correo Atencion Ciudadano"/>
    <x v="1"/>
    <x v="127"/>
    <s v="CUERPO DE BOMBEROS"/>
    <x v="2"/>
    <s v="CAC. solicitud de asesoría informe de bomberos bolivar "/>
    <s v="Jairo Soto Gil"/>
    <s v="Subdirección Estratégica y de Coordinación Bomberil"/>
    <s v="Subdirección Estratégica y de Coordinación Bomberil"/>
    <s v="PETICION DE INTERES GENERAL "/>
    <n v="30"/>
    <s v="20213800063662  "/>
    <s v="2021-02-24 16:10:03 "/>
    <n v="20212000014611"/>
    <d v="2021-02-25T00:00:00"/>
    <n v="1"/>
    <s v="CUMPLIDO"/>
    <m/>
    <m/>
    <s v="PDF"/>
    <s v="SI"/>
    <m/>
    <m/>
  </r>
  <r>
    <s v="Canal Virtual"/>
    <s v="Correo Atencion Ciudadano"/>
    <x v="0"/>
    <x v="90"/>
    <s v="PERSONA NATURAL"/>
    <x v="2"/>
    <s v="CAC. Derecho de petición y queja.  "/>
    <s v="Andrea Bibiana Castañeda Durán"/>
    <s v="FORMULACIÓN Y ACTUALIZACIÓN NORMATIVA Y OPERATIVA "/>
    <s v="Subdirección Estratégica y de Coordinación Bomberil"/>
    <s v="PETICION DE INTERES PARTICULAR "/>
    <n v="30"/>
    <s v="20213800063762  "/>
    <s v="2021-02-25 08:29:51 "/>
    <n v="20212050086851"/>
    <d v="2021-03-10T00:00:00"/>
    <n v="9"/>
    <s v="CUMPLIDO"/>
    <m/>
    <m/>
    <s v="PDF"/>
    <s v="SI"/>
    <m/>
    <m/>
  </r>
  <r>
    <s v="Canal Virtual"/>
    <s v="Correo Atencion Ciudadano"/>
    <x v="2"/>
    <x v="63"/>
    <s v="ENTIDAD TERRITORIAL"/>
    <x v="2"/>
    <s v="CAC. RESPUESTA FUNCI�N P�BLICA RAD. 20216000066151. "/>
    <s v="Liz Margaret Álvarez calderon "/>
    <s v="SUBDIRECCIÓN ESTRATÉGICA Y DE COORDINACIÓN BOMBERIL "/>
    <s v="Subdirección Estratégica y de Coordinación Bomberil"/>
    <s v="PETICION DE INTERES GENERAL "/>
    <n v="30"/>
    <s v="20213800063772  "/>
    <s v="2021-02-25 08:38:33 "/>
    <n v="20212000016891"/>
    <m/>
    <m/>
    <s v="EXTEMPORANEO"/>
    <m/>
    <m/>
    <m/>
    <m/>
    <m/>
    <m/>
  </r>
  <r>
    <s v="Canal Virtual"/>
    <s v="Correo Atencion Ciudadano"/>
    <x v="3"/>
    <x v="128"/>
    <s v="ENTIDAD TERRITORIAL"/>
    <x v="2"/>
    <s v="CAC Documento - 2021030037345 Traslado por competencia de queja y solicitud de inspección de operatividad del cuerpo de bomberos de Liborina - Antioquia.  "/>
    <s v="Julio Alejandro Chamorro Cabrera"/>
    <s v="Subdirección Estratégica y de Coordinación Bomberil"/>
    <s v="Subdirección Estratégica y de Coordinación Bomberil"/>
    <s v="PETICION DE INTERES GENERAL "/>
    <n v="30"/>
    <s v="20213800063912  "/>
    <s v="2021-02-25 16:11:50 "/>
    <n v="20212000015911"/>
    <d v="2021-04-09T00:00:00"/>
    <n v="28"/>
    <s v="CUMPLIDO"/>
    <m/>
    <m/>
    <s v="PDF"/>
    <s v="SI"/>
    <m/>
    <m/>
  </r>
  <r>
    <s v="Canal Virtual"/>
    <s v="Correo Atencion Ciudadano"/>
    <x v="29"/>
    <x v="129"/>
    <s v="ENTIDAD TERRITORIAL"/>
    <x v="2"/>
    <s v="CAC. SOLICITUD. "/>
    <s v="Edgar Alexander Maya Lopez"/>
    <s v="Proceso Educación Nacional para Bomberos"/>
    <s v="Subdirección Estratégica y de Coordinación Bomberil"/>
    <s v="CONSULTA "/>
    <n v="30"/>
    <s v="20213800063982  "/>
    <s v="2021-02-26 08:42:21 "/>
    <n v="20212050090421"/>
    <d v="2021-04-08T00:00:00"/>
    <n v="26"/>
    <s v="CUMPLIDO"/>
    <m/>
    <m/>
    <s v="PDF"/>
    <s v="SI"/>
    <m/>
    <m/>
  </r>
  <r>
    <s v="Canal Virtual"/>
    <s v="Correo Atencion Ciudadano"/>
    <x v="6"/>
    <x v="130"/>
    <s v="CUERPO DE BOMBEROS"/>
    <x v="2"/>
    <s v="CAC. URGENTE SOLICITUD DE ASESORIA. "/>
    <s v="Camilo Portilla Quelal"/>
    <s v="FORMULACIÓN Y ACTUALIZACIÓN NORMATIVA Y OPERATIVA "/>
    <s v="Subdirección Estratégica y de Coordinación Bomberil"/>
    <s v="PETICION DE INTERES GENERAL "/>
    <n v="30"/>
    <s v="20213800064022  "/>
    <s v="2021-02-26 09:39:11 "/>
    <n v="20212050087651"/>
    <d v="2021-03-15T00:00:00"/>
    <n v="11"/>
    <s v="CUMPLIDO"/>
    <m/>
    <d v="2021-03-16T00:00:00"/>
    <s v="PDF"/>
    <s v="SI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9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63:B94" firstHeaderRow="1" firstDataRow="1" firstDataCol="1"/>
  <pivotFields count="24">
    <pivotField showAll="0"/>
    <pivotField showAll="0"/>
    <pivotField axis="axisRow" dataField="1" showAll="0">
      <items count="31">
        <item x="26"/>
        <item x="3"/>
        <item x="6"/>
        <item x="2"/>
        <item x="1"/>
        <item x="12"/>
        <item x="15"/>
        <item x="27"/>
        <item x="14"/>
        <item x="7"/>
        <item x="11"/>
        <item x="21"/>
        <item x="5"/>
        <item x="23"/>
        <item x="13"/>
        <item x="18"/>
        <item x="10"/>
        <item x="16"/>
        <item x="8"/>
        <item x="29"/>
        <item x="28"/>
        <item x="22"/>
        <item x="25"/>
        <item x="20"/>
        <item x="4"/>
        <item x="24"/>
        <item x="17"/>
        <item x="9"/>
        <item x="0"/>
        <item x="19"/>
        <item t="default"/>
      </items>
    </pivotField>
    <pivotField showAll="0">
      <items count="132">
        <item x="21"/>
        <item x="13"/>
        <item x="78"/>
        <item x="116"/>
        <item x="40"/>
        <item x="7"/>
        <item x="125"/>
        <item x="124"/>
        <item x="16"/>
        <item x="106"/>
        <item x="75"/>
        <item x="126"/>
        <item x="70"/>
        <item x="115"/>
        <item x="11"/>
        <item x="44"/>
        <item x="22"/>
        <item x="105"/>
        <item x="77"/>
        <item x="93"/>
        <item x="45"/>
        <item x="41"/>
        <item x="49"/>
        <item x="19"/>
        <item x="32"/>
        <item x="28"/>
        <item x="51"/>
        <item x="25"/>
        <item x="107"/>
        <item x="31"/>
        <item x="69"/>
        <item x="108"/>
        <item x="79"/>
        <item x="48"/>
        <item x="86"/>
        <item x="1"/>
        <item x="66"/>
        <item x="83"/>
        <item x="100"/>
        <item x="43"/>
        <item x="121"/>
        <item x="60"/>
        <item x="96"/>
        <item x="118"/>
        <item x="15"/>
        <item x="3"/>
        <item x="98"/>
        <item x="56"/>
        <item x="94"/>
        <item x="47"/>
        <item x="117"/>
        <item x="20"/>
        <item x="80"/>
        <item x="12"/>
        <item x="120"/>
        <item x="67"/>
        <item x="55"/>
        <item x="102"/>
        <item x="9"/>
        <item x="76"/>
        <item x="23"/>
        <item x="119"/>
        <item x="112"/>
        <item x="64"/>
        <item x="8"/>
        <item x="33"/>
        <item x="42"/>
        <item x="36"/>
        <item x="130"/>
        <item x="104"/>
        <item x="99"/>
        <item x="127"/>
        <item x="37"/>
        <item x="90"/>
        <item x="30"/>
        <item x="2"/>
        <item x="50"/>
        <item x="35"/>
        <item x="24"/>
        <item x="91"/>
        <item x="53"/>
        <item x="87"/>
        <item x="46"/>
        <item x="109"/>
        <item x="71"/>
        <item x="128"/>
        <item x="62"/>
        <item x="111"/>
        <item x="4"/>
        <item x="5"/>
        <item x="26"/>
        <item x="61"/>
        <item x="95"/>
        <item x="110"/>
        <item x="10"/>
        <item x="101"/>
        <item x="123"/>
        <item x="6"/>
        <item x="14"/>
        <item x="81"/>
        <item x="29"/>
        <item x="88"/>
        <item x="18"/>
        <item x="97"/>
        <item x="38"/>
        <item x="103"/>
        <item x="58"/>
        <item x="92"/>
        <item x="59"/>
        <item x="72"/>
        <item x="85"/>
        <item x="39"/>
        <item x="52"/>
        <item x="34"/>
        <item x="27"/>
        <item x="17"/>
        <item x="57"/>
        <item x="84"/>
        <item x="68"/>
        <item x="74"/>
        <item x="89"/>
        <item x="54"/>
        <item x="73"/>
        <item x="65"/>
        <item x="82"/>
        <item x="113"/>
        <item x="63"/>
        <item x="114"/>
        <item x="129"/>
        <item x="12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uenta de Departamento" fld="2" subtotal="count" baseField="0" baseItem="0"/>
  </dataFields>
  <formats count="11">
    <format dxfId="10">
      <pivotArea field="2" type="button" dataOnly="0" labelOnly="1" outline="0" axis="axisRow" fieldPosition="0"/>
    </format>
    <format dxfId="9">
      <pivotArea dataOnly="0" labelOnly="1" outline="0" axis="axisValues" fieldPosition="0"/>
    </format>
    <format dxfId="8">
      <pivotArea field="2" type="button" dataOnly="0" labelOnly="1" outline="0" axis="axisRow" fieldPosition="0"/>
    </format>
    <format dxfId="7">
      <pivotArea field="2" type="button" dataOnly="0" labelOnly="1" outline="0" axis="axisRow" fieldPosition="0"/>
    </format>
    <format dxfId="6">
      <pivotArea dataOnly="0" labelOnly="1" outline="0" axis="axisValues" fieldPosition="0"/>
    </format>
    <format dxfId="5">
      <pivotArea dataOnly="0" labelOnly="1" outline="0" axis="axisValues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7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27:B3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0"/>
        <item x="8"/>
        <item x="6"/>
        <item x="4"/>
        <item x="5"/>
        <item x="2"/>
        <item x="3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Tipo de petición" fld="10" subtotal="count" baseField="0" baseItem="0"/>
  </dataFields>
  <formats count="16">
    <format dxfId="26">
      <pivotArea dataOnly="0" labelOnly="1" outline="0" axis="axisValues" fieldPosition="0"/>
    </format>
    <format dxfId="25">
      <pivotArea field="10" type="button" dataOnly="0" labelOnly="1" outline="0" axis="axisRow" fieldPosition="0"/>
    </format>
    <format dxfId="24">
      <pivotArea dataOnly="0" labelOnly="1" outline="0" axis="axisValues" fieldPosition="0"/>
    </format>
    <format dxfId="23">
      <pivotArea field="10" type="button" dataOnly="0" labelOnly="1" outline="0" axis="axisRow" fieldPosition="0"/>
    </format>
    <format dxfId="22">
      <pivotArea dataOnly="0" labelOnly="1" outline="0" axis="axisValues" fieldPosition="0"/>
    </format>
    <format dxfId="21">
      <pivotArea field="10" type="button" dataOnly="0" labelOnly="1" outline="0" axis="axisRow" fieldPosition="0"/>
    </format>
    <format dxfId="20">
      <pivotArea dataOnly="0" labelOnly="1" outline="0" axis="axisValues" fieldPosition="0"/>
    </format>
    <format dxfId="19">
      <pivotArea field="10" type="button" dataOnly="0" labelOnly="1" outline="0" axis="axisRow" fieldPosition="0"/>
    </format>
    <format dxfId="18">
      <pivotArea dataOnly="0" labelOnly="1" outline="0" axis="axisValues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10:B14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7" subtotal="count" baseField="0" baseItem="0"/>
  </dataFields>
  <formats count="11">
    <format dxfId="37">
      <pivotArea field="17" type="button" dataOnly="0" labelOnly="1" outline="0" axis="axisRow" fieldPosition="0"/>
    </format>
    <format dxfId="36">
      <pivotArea dataOnly="0" labelOnly="1" outline="0" axis="axisValues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field="17" type="button" dataOnly="0" labelOnly="1" outline="0" axis="axisRow" fieldPosition="0"/>
    </format>
    <format dxfId="32">
      <pivotArea dataOnly="0" labelOnly="1" outline="0" axis="axisValues" fieldPosition="0"/>
    </format>
    <format dxfId="31">
      <pivotArea field="17" type="button" dataOnly="0" labelOnly="1" outline="0" axis="axisRow" fieldPosition="0"/>
    </format>
    <format dxfId="30">
      <pivotArea dataOnly="0" labelOnly="1" outline="0" axis="axisValues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9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41:B45" firstHeaderRow="1" firstDataRow="1" firstDataCol="1"/>
  <pivotFields count="24">
    <pivotField axis="axisRow" dataField="1" showAll="0">
      <items count="4">
        <item x="1"/>
        <item x="0"/>
        <item x="2"/>
        <item t="default"/>
      </items>
    </pivotField>
    <pivotField showAll="0"/>
    <pivotField showAll="0">
      <items count="31">
        <item x="26"/>
        <item x="3"/>
        <item x="6"/>
        <item x="2"/>
        <item x="1"/>
        <item x="12"/>
        <item x="15"/>
        <item x="27"/>
        <item x="14"/>
        <item x="7"/>
        <item x="11"/>
        <item x="21"/>
        <item x="5"/>
        <item x="23"/>
        <item x="13"/>
        <item x="17"/>
        <item x="10"/>
        <item x="20"/>
        <item x="8"/>
        <item x="29"/>
        <item x="28"/>
        <item x="22"/>
        <item x="25"/>
        <item x="19"/>
        <item x="4"/>
        <item x="24"/>
        <item x="9"/>
        <item x="0"/>
        <item x="18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3">
    <format dxfId="50">
      <pivotArea dataOnly="0" labelOnly="1" outline="0" axis="axisValues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field="0" type="button" dataOnly="0" labelOnly="1" outline="0" axis="axisRow" fieldPosition="0"/>
    </format>
    <format dxfId="46">
      <pivotArea dataOnly="0" labelOnly="1" outline="0" axis="axisValues" fieldPosition="0"/>
    </format>
    <format dxfId="45">
      <pivotArea field="0" type="button" dataOnly="0" labelOnly="1" outline="0" axis="axisRow" fieldPosition="0"/>
    </format>
    <format dxfId="44">
      <pivotArea dataOnly="0" labelOnly="1" outline="0" axis="axisValues" fieldPosition="0"/>
    </format>
    <format dxfId="43">
      <pivotArea field="0" type="button" dataOnly="0" labelOnly="1" outline="0" axis="axisRow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outline="0" collapsedLevelsAreSubtotals="1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2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96:B106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10">
        <item x="5"/>
        <item x="1"/>
        <item x="6"/>
        <item x="0"/>
        <item x="8"/>
        <item x="7"/>
        <item x="4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Tema de Consulta" fld="5" subtotal="count" baseField="0" baseItem="0"/>
  </dataFields>
  <formats count="12">
    <format dxfId="62">
      <pivotArea dataOnly="0" labelOnly="1" outline="0" axis="axisValues" fieldPosition="0"/>
    </format>
    <format dxfId="61">
      <pivotArea field="5" type="button" dataOnly="0" labelOnly="1" outline="0" axis="axisRow" fieldPosition="0"/>
    </format>
    <format dxfId="60">
      <pivotArea dataOnly="0" labelOnly="1" outline="0" axis="axisValues" fieldPosition="0"/>
    </format>
    <format dxfId="59">
      <pivotArea field="5" type="button" dataOnly="0" labelOnly="1" outline="0" axis="axisRow" fieldPosition="0"/>
    </format>
    <format dxfId="58">
      <pivotArea dataOnly="0" labelOnly="1" outline="0" axis="axisValues" fieldPosition="0"/>
    </format>
    <format dxfId="57">
      <pivotArea field="5" type="button" dataOnly="0" labelOnly="1" outline="0" axis="axisRow" fieldPosition="0"/>
    </format>
    <format dxfId="56">
      <pivotArea dataOnly="0" labelOnly="1" outline="0" axis="axisValues" fieldPosition="0"/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1:B6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Dependencia" fld="9" subtotal="count" baseField="0" baseItem="0"/>
  </dataFields>
  <formats count="18"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field="9" type="button" dataOnly="0" labelOnly="1" outline="0" axis="axisRow" fieldPosition="0"/>
    </format>
    <format dxfId="77">
      <pivotArea field="9" type="button" dataOnly="0" labelOnly="1" outline="0" axis="axisRow" fieldPosition="0"/>
    </format>
    <format dxfId="76">
      <pivotArea field="9" type="button" dataOnly="0" labelOnly="1" outline="0" axis="axisRow" fieldPosition="0"/>
    </format>
    <format dxfId="75">
      <pivotArea field="9" type="button" dataOnly="0" labelOnly="1" outline="0" axis="axisRow" fieldPosition="0"/>
    </format>
    <format dxfId="74">
      <pivotArea field="9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outline="0" axis="axisValues" fieldPosition="0"/>
    </format>
    <format dxfId="71">
      <pivotArea field="9" type="button" dataOnly="0" labelOnly="1" outline="0" axis="axisRow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field="9" type="button" dataOnly="0" labelOnly="1" outline="0" axis="axisRow" fieldPosition="0"/>
    </format>
    <format dxfId="67">
      <pivotArea dataOnly="0" labelOnly="1" outline="0" axis="axisValues" fieldPosition="0"/>
    </format>
    <format dxfId="66">
      <pivotArea field="9" type="button" dataOnly="0" labelOnly="1" outline="0" axis="axisRow" fieldPosition="0"/>
    </format>
    <format dxfId="65">
      <pivotArea dataOnly="0" labelOnly="1" outline="0" axis="axisValues" fieldPosition="0"/>
    </format>
    <format dxfId="64">
      <pivotArea outline="0" collapsedLevelsAreSubtotals="1" fieldPosition="0"/>
    </format>
    <format dxfId="63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52:B58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1"/>
        <item x="4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92">
      <pivotArea dataOnly="0" labelOnly="1" outline="0" axis="axisValues" fieldPosition="0"/>
    </format>
    <format dxfId="91">
      <pivotArea field="4" type="button" dataOnly="0" labelOnly="1" outline="0" axis="axisRow" fieldPosition="0"/>
    </format>
    <format dxfId="90">
      <pivotArea dataOnly="0" labelOnly="1" outline="0" axis="axisValues" fieldPosition="0"/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field="4" type="button" dataOnly="0" labelOnly="1" outline="0" axis="axisRow" fieldPosition="0"/>
    </format>
    <format dxfId="86">
      <pivotArea dataOnly="0" labelOnly="1" outline="0" axis="axisValues" fieldPosition="0"/>
    </format>
    <format dxfId="85">
      <pivotArea field="4" type="button" dataOnly="0" labelOnly="1" outline="0" axis="axisRow" fieldPosition="0"/>
    </format>
    <format dxfId="84">
      <pivotArea dataOnly="0" labelOnly="1" outline="0" axis="axisValues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5"/>
  <sheetViews>
    <sheetView tabSelected="1" topLeftCell="J1" zoomScaleNormal="100" workbookViewId="0">
      <pane ySplit="1" topLeftCell="A2" activePane="bottomLeft" state="frozen"/>
      <selection pane="bottomLeft" activeCell="S6" sqref="S6"/>
    </sheetView>
  </sheetViews>
  <sheetFormatPr baseColWidth="10" defaultRowHeight="12.75" x14ac:dyDescent="0.25"/>
  <cols>
    <col min="1" max="1" width="11.42578125" style="18"/>
    <col min="2" max="2" width="16.85546875" style="18" bestFit="1" customWidth="1"/>
    <col min="3" max="3" width="19.7109375" style="18" customWidth="1"/>
    <col min="4" max="4" width="17.5703125" style="18" customWidth="1"/>
    <col min="5" max="5" width="15.85546875" style="18" customWidth="1"/>
    <col min="6" max="6" width="15.42578125" style="18" customWidth="1"/>
    <col min="7" max="7" width="33.140625" style="18" customWidth="1"/>
    <col min="8" max="8" width="15.85546875" style="18" customWidth="1"/>
    <col min="9" max="9" width="22.42578125" style="18" customWidth="1"/>
    <col min="10" max="10" width="20.7109375" style="18" customWidth="1"/>
    <col min="11" max="11" width="17.85546875" style="18" customWidth="1"/>
    <col min="12" max="12" width="14.7109375" style="18" customWidth="1"/>
    <col min="13" max="13" width="18.140625" style="18" customWidth="1"/>
    <col min="14" max="14" width="17.28515625" style="30" customWidth="1"/>
    <col min="15" max="15" width="19.5703125" style="19" customWidth="1"/>
    <col min="16" max="16" width="16.28515625" style="30" customWidth="1"/>
    <col min="17" max="17" width="11.42578125" style="18"/>
    <col min="18" max="18" width="21.42578125" style="18" customWidth="1"/>
    <col min="19" max="19" width="16.5703125" style="18" customWidth="1"/>
    <col min="20" max="20" width="17.85546875" style="18" customWidth="1"/>
    <col min="21" max="22" width="11.42578125" style="18"/>
    <col min="23" max="23" width="15" style="18" customWidth="1"/>
    <col min="24" max="24" width="24.28515625" style="18" customWidth="1"/>
    <col min="25" max="16384" width="11.42578125" style="18"/>
  </cols>
  <sheetData>
    <row r="1" spans="1:24" s="20" customFormat="1" ht="51" x14ac:dyDescent="0.25">
      <c r="A1" s="3" t="s">
        <v>589</v>
      </c>
      <c r="B1" s="4" t="s">
        <v>590</v>
      </c>
      <c r="C1" s="4" t="s">
        <v>591</v>
      </c>
      <c r="D1" s="4" t="s">
        <v>592</v>
      </c>
      <c r="E1" s="4" t="s">
        <v>593</v>
      </c>
      <c r="F1" s="4" t="s">
        <v>594</v>
      </c>
      <c r="G1" s="4" t="s">
        <v>0</v>
      </c>
      <c r="H1" s="4" t="s">
        <v>595</v>
      </c>
      <c r="I1" s="4" t="s">
        <v>596</v>
      </c>
      <c r="J1" s="4" t="s">
        <v>597</v>
      </c>
      <c r="K1" s="4" t="s">
        <v>598</v>
      </c>
      <c r="L1" s="4" t="s">
        <v>599</v>
      </c>
      <c r="M1" s="5" t="s">
        <v>600</v>
      </c>
      <c r="N1" s="26" t="s">
        <v>601</v>
      </c>
      <c r="O1" s="5" t="s">
        <v>658</v>
      </c>
      <c r="P1" s="26" t="s">
        <v>602</v>
      </c>
      <c r="Q1" s="6" t="s">
        <v>603</v>
      </c>
      <c r="R1" s="6" t="s">
        <v>604</v>
      </c>
      <c r="S1" s="4" t="s">
        <v>605</v>
      </c>
      <c r="T1" s="4" t="s">
        <v>606</v>
      </c>
      <c r="U1" s="4" t="s">
        <v>607</v>
      </c>
      <c r="V1" s="4" t="s">
        <v>608</v>
      </c>
      <c r="W1" s="4" t="s">
        <v>609</v>
      </c>
      <c r="X1" s="7" t="s">
        <v>610</v>
      </c>
    </row>
    <row r="2" spans="1:24" s="22" customFormat="1" ht="51" x14ac:dyDescent="0.25">
      <c r="A2" s="16" t="s">
        <v>611</v>
      </c>
      <c r="B2" s="8" t="s">
        <v>612</v>
      </c>
      <c r="C2" s="8" t="s">
        <v>630</v>
      </c>
      <c r="D2" s="8" t="s">
        <v>5</v>
      </c>
      <c r="E2" s="8" t="s">
        <v>631</v>
      </c>
      <c r="F2" s="8" t="s">
        <v>632</v>
      </c>
      <c r="G2" s="8" t="s">
        <v>3</v>
      </c>
      <c r="H2" s="8" t="s">
        <v>629</v>
      </c>
      <c r="I2" s="8" t="s">
        <v>721</v>
      </c>
      <c r="J2" s="8" t="s">
        <v>719</v>
      </c>
      <c r="K2" s="8" t="s">
        <v>4</v>
      </c>
      <c r="L2" s="8">
        <v>30</v>
      </c>
      <c r="M2" s="9" t="s">
        <v>1</v>
      </c>
      <c r="N2" s="27" t="s">
        <v>2</v>
      </c>
      <c r="O2" s="10"/>
      <c r="P2" s="31">
        <v>44260</v>
      </c>
      <c r="Q2" s="8">
        <v>24</v>
      </c>
      <c r="R2" s="8" t="s">
        <v>633</v>
      </c>
      <c r="S2" s="8"/>
      <c r="T2" s="8" t="s">
        <v>634</v>
      </c>
      <c r="U2" s="8"/>
      <c r="V2" s="8"/>
      <c r="W2" s="8" t="s">
        <v>634</v>
      </c>
      <c r="X2" s="21" t="s">
        <v>717</v>
      </c>
    </row>
    <row r="3" spans="1:24" s="25" customFormat="1" ht="63.75" x14ac:dyDescent="0.2">
      <c r="A3" s="23" t="s">
        <v>611</v>
      </c>
      <c r="B3" s="12" t="s">
        <v>612</v>
      </c>
      <c r="C3" s="12" t="s">
        <v>638</v>
      </c>
      <c r="D3" s="12" t="s">
        <v>10</v>
      </c>
      <c r="E3" s="12" t="s">
        <v>635</v>
      </c>
      <c r="F3" s="12" t="s">
        <v>647</v>
      </c>
      <c r="G3" s="12" t="s">
        <v>8</v>
      </c>
      <c r="H3" s="12" t="s">
        <v>11</v>
      </c>
      <c r="I3" s="12" t="s">
        <v>718</v>
      </c>
      <c r="J3" s="12" t="s">
        <v>719</v>
      </c>
      <c r="K3" s="12" t="s">
        <v>9</v>
      </c>
      <c r="L3" s="12">
        <v>30</v>
      </c>
      <c r="M3" s="13" t="s">
        <v>6</v>
      </c>
      <c r="N3" s="28" t="s">
        <v>7</v>
      </c>
      <c r="O3" s="14"/>
      <c r="P3" s="32"/>
      <c r="Q3" s="12"/>
      <c r="R3" s="12" t="s">
        <v>648</v>
      </c>
      <c r="S3" s="12"/>
      <c r="T3" s="12"/>
      <c r="U3" s="12"/>
      <c r="V3" s="12"/>
      <c r="W3" s="12"/>
      <c r="X3" s="33" t="s">
        <v>709</v>
      </c>
    </row>
    <row r="4" spans="1:24" s="22" customFormat="1" ht="51" x14ac:dyDescent="0.25">
      <c r="A4" s="16" t="s">
        <v>611</v>
      </c>
      <c r="B4" s="8" t="s">
        <v>612</v>
      </c>
      <c r="C4" s="8" t="s">
        <v>646</v>
      </c>
      <c r="D4" s="8" t="s">
        <v>17</v>
      </c>
      <c r="E4" s="8" t="s">
        <v>650</v>
      </c>
      <c r="F4" s="8" t="s">
        <v>649</v>
      </c>
      <c r="G4" s="8" t="s">
        <v>15</v>
      </c>
      <c r="H4" s="8" t="s">
        <v>678</v>
      </c>
      <c r="I4" s="8" t="s">
        <v>18</v>
      </c>
      <c r="J4" s="8" t="s">
        <v>719</v>
      </c>
      <c r="K4" s="8" t="s">
        <v>16</v>
      </c>
      <c r="L4" s="8">
        <v>30</v>
      </c>
      <c r="M4" s="9" t="s">
        <v>13</v>
      </c>
      <c r="N4" s="27" t="s">
        <v>14</v>
      </c>
      <c r="O4" s="10"/>
      <c r="P4" s="31">
        <v>44250</v>
      </c>
      <c r="Q4" s="8">
        <v>16</v>
      </c>
      <c r="R4" s="8" t="s">
        <v>633</v>
      </c>
      <c r="S4" s="8"/>
      <c r="T4" s="8" t="s">
        <v>613</v>
      </c>
      <c r="U4" s="8"/>
      <c r="V4" s="8"/>
      <c r="W4" s="8" t="s">
        <v>634</v>
      </c>
      <c r="X4" s="21" t="s">
        <v>717</v>
      </c>
    </row>
    <row r="5" spans="1:24" s="25" customFormat="1" ht="63.75" x14ac:dyDescent="0.2">
      <c r="A5" s="23" t="s">
        <v>611</v>
      </c>
      <c r="B5" s="12" t="s">
        <v>612</v>
      </c>
      <c r="C5" s="12" t="s">
        <v>638</v>
      </c>
      <c r="D5" s="12" t="s">
        <v>22</v>
      </c>
      <c r="E5" s="12" t="s">
        <v>635</v>
      </c>
      <c r="F5" s="12" t="s">
        <v>649</v>
      </c>
      <c r="G5" s="12" t="s">
        <v>21</v>
      </c>
      <c r="H5" s="12" t="s">
        <v>23</v>
      </c>
      <c r="I5" s="12" t="s">
        <v>725</v>
      </c>
      <c r="J5" s="12" t="s">
        <v>719</v>
      </c>
      <c r="K5" s="12" t="s">
        <v>16</v>
      </c>
      <c r="L5" s="12">
        <v>30</v>
      </c>
      <c r="M5" s="13" t="s">
        <v>19</v>
      </c>
      <c r="N5" s="28" t="s">
        <v>20</v>
      </c>
      <c r="O5" s="14"/>
      <c r="P5" s="32"/>
      <c r="Q5" s="12"/>
      <c r="R5" s="12" t="s">
        <v>648</v>
      </c>
      <c r="S5" s="12"/>
      <c r="T5" s="12"/>
      <c r="U5" s="12"/>
      <c r="V5" s="12"/>
      <c r="W5" s="12"/>
      <c r="X5" s="33" t="s">
        <v>709</v>
      </c>
    </row>
    <row r="6" spans="1:24" s="22" customFormat="1" ht="51" x14ac:dyDescent="0.25">
      <c r="A6" s="16" t="s">
        <v>611</v>
      </c>
      <c r="B6" s="8" t="s">
        <v>612</v>
      </c>
      <c r="C6" s="8" t="s">
        <v>630</v>
      </c>
      <c r="D6" s="8" t="s">
        <v>28</v>
      </c>
      <c r="E6" s="8" t="s">
        <v>631</v>
      </c>
      <c r="F6" s="8" t="s">
        <v>649</v>
      </c>
      <c r="G6" s="8" t="s">
        <v>26</v>
      </c>
      <c r="H6" s="8" t="s">
        <v>684</v>
      </c>
      <c r="I6" s="8" t="s">
        <v>18</v>
      </c>
      <c r="J6" s="8" t="s">
        <v>719</v>
      </c>
      <c r="K6" s="8" t="s">
        <v>27</v>
      </c>
      <c r="L6" s="8">
        <v>10</v>
      </c>
      <c r="M6" s="9" t="s">
        <v>24</v>
      </c>
      <c r="N6" s="27" t="s">
        <v>25</v>
      </c>
      <c r="O6" s="10"/>
      <c r="P6" s="31">
        <v>44231</v>
      </c>
      <c r="Q6" s="8">
        <v>3</v>
      </c>
      <c r="R6" s="8" t="s">
        <v>633</v>
      </c>
      <c r="S6" s="8"/>
      <c r="T6" s="8" t="s">
        <v>613</v>
      </c>
      <c r="U6" s="8"/>
      <c r="V6" s="8"/>
      <c r="W6" s="8" t="s">
        <v>651</v>
      </c>
      <c r="X6" s="21" t="s">
        <v>717</v>
      </c>
    </row>
    <row r="7" spans="1:24" s="22" customFormat="1" ht="38.25" x14ac:dyDescent="0.25">
      <c r="A7" s="16" t="s">
        <v>611</v>
      </c>
      <c r="B7" s="8" t="s">
        <v>612</v>
      </c>
      <c r="C7" s="8" t="s">
        <v>646</v>
      </c>
      <c r="D7" s="8" t="s">
        <v>33</v>
      </c>
      <c r="E7" s="8" t="s">
        <v>631</v>
      </c>
      <c r="F7" s="8" t="s">
        <v>649</v>
      </c>
      <c r="G7" s="8" t="s">
        <v>31</v>
      </c>
      <c r="H7" s="8" t="s">
        <v>680</v>
      </c>
      <c r="I7" s="8" t="s">
        <v>720</v>
      </c>
      <c r="J7" s="8" t="s">
        <v>720</v>
      </c>
      <c r="K7" s="8" t="s">
        <v>32</v>
      </c>
      <c r="L7" s="8">
        <v>20</v>
      </c>
      <c r="M7" s="9" t="s">
        <v>29</v>
      </c>
      <c r="N7" s="27" t="s">
        <v>30</v>
      </c>
      <c r="O7" s="10" t="s">
        <v>613</v>
      </c>
      <c r="P7" s="31">
        <v>44249</v>
      </c>
      <c r="Q7" s="8"/>
      <c r="R7" s="8" t="s">
        <v>633</v>
      </c>
      <c r="S7" s="8"/>
      <c r="T7" s="8" t="s">
        <v>613</v>
      </c>
      <c r="U7" s="8" t="s">
        <v>653</v>
      </c>
      <c r="V7" s="8" t="s">
        <v>652</v>
      </c>
      <c r="W7" s="8"/>
      <c r="X7" s="21"/>
    </row>
    <row r="8" spans="1:24" s="22" customFormat="1" ht="38.25" x14ac:dyDescent="0.25">
      <c r="A8" s="16" t="s">
        <v>644</v>
      </c>
      <c r="B8" s="8" t="s">
        <v>726</v>
      </c>
      <c r="C8" s="8" t="s">
        <v>646</v>
      </c>
      <c r="D8" s="8" t="s">
        <v>39</v>
      </c>
      <c r="E8" s="8" t="s">
        <v>631</v>
      </c>
      <c r="F8" s="8" t="s">
        <v>649</v>
      </c>
      <c r="G8" s="8" t="s">
        <v>38</v>
      </c>
      <c r="H8" s="8" t="s">
        <v>110</v>
      </c>
      <c r="I8" s="8" t="s">
        <v>718</v>
      </c>
      <c r="J8" s="8" t="s">
        <v>719</v>
      </c>
      <c r="K8" s="8" t="s">
        <v>32</v>
      </c>
      <c r="L8" s="8">
        <v>20</v>
      </c>
      <c r="M8" s="9" t="s">
        <v>36</v>
      </c>
      <c r="N8" s="27" t="s">
        <v>37</v>
      </c>
      <c r="O8" s="10" t="s">
        <v>613</v>
      </c>
      <c r="P8" s="31">
        <v>44251</v>
      </c>
      <c r="Q8" s="8">
        <v>16</v>
      </c>
      <c r="R8" s="8" t="s">
        <v>633</v>
      </c>
      <c r="S8" s="8"/>
      <c r="T8" s="8"/>
      <c r="U8" s="8" t="s">
        <v>653</v>
      </c>
      <c r="V8" s="8" t="s">
        <v>652</v>
      </c>
      <c r="W8" s="8"/>
      <c r="X8" s="21"/>
    </row>
    <row r="9" spans="1:24" s="8" customFormat="1" ht="38.25" x14ac:dyDescent="0.25">
      <c r="A9" s="8" t="s">
        <v>611</v>
      </c>
      <c r="B9" s="8" t="s">
        <v>612</v>
      </c>
      <c r="C9" s="8" t="s">
        <v>637</v>
      </c>
      <c r="D9" s="8" t="s">
        <v>43</v>
      </c>
      <c r="E9" s="8" t="s">
        <v>636</v>
      </c>
      <c r="F9" s="8" t="s">
        <v>649</v>
      </c>
      <c r="G9" s="8" t="s">
        <v>42</v>
      </c>
      <c r="H9" s="8" t="s">
        <v>629</v>
      </c>
      <c r="I9" s="8" t="s">
        <v>721</v>
      </c>
      <c r="J9" s="8" t="s">
        <v>719</v>
      </c>
      <c r="K9" s="8" t="s">
        <v>4</v>
      </c>
      <c r="L9" s="8">
        <v>30</v>
      </c>
      <c r="M9" s="8" t="s">
        <v>40</v>
      </c>
      <c r="N9" s="8" t="s">
        <v>41</v>
      </c>
      <c r="O9" s="8">
        <v>20212050086651</v>
      </c>
      <c r="P9" s="8">
        <v>44258</v>
      </c>
      <c r="R9" s="8" t="s">
        <v>633</v>
      </c>
      <c r="T9" s="8">
        <v>44258</v>
      </c>
      <c r="U9" s="8" t="s">
        <v>657</v>
      </c>
      <c r="V9" s="8" t="s">
        <v>652</v>
      </c>
    </row>
    <row r="10" spans="1:24" s="25" customFormat="1" ht="76.5" x14ac:dyDescent="0.25">
      <c r="A10" s="23" t="s">
        <v>611</v>
      </c>
      <c r="B10" s="12" t="s">
        <v>612</v>
      </c>
      <c r="C10" s="12" t="s">
        <v>641</v>
      </c>
      <c r="D10" s="12" t="s">
        <v>47</v>
      </c>
      <c r="E10" s="12" t="s">
        <v>635</v>
      </c>
      <c r="F10" s="12" t="s">
        <v>649</v>
      </c>
      <c r="G10" s="12" t="s">
        <v>46</v>
      </c>
      <c r="H10" s="12" t="s">
        <v>23</v>
      </c>
      <c r="I10" s="12" t="s">
        <v>725</v>
      </c>
      <c r="J10" s="12" t="s">
        <v>719</v>
      </c>
      <c r="K10" s="12" t="s">
        <v>16</v>
      </c>
      <c r="L10" s="12">
        <v>30</v>
      </c>
      <c r="M10" s="13" t="s">
        <v>44</v>
      </c>
      <c r="N10" s="28" t="s">
        <v>45</v>
      </c>
      <c r="O10" s="14"/>
      <c r="P10" s="32"/>
      <c r="Q10" s="12"/>
      <c r="R10" s="12" t="s">
        <v>648</v>
      </c>
      <c r="S10" s="12"/>
      <c r="T10" s="12"/>
      <c r="U10" s="12"/>
      <c r="V10" s="12"/>
      <c r="W10" s="12"/>
      <c r="X10" s="24" t="s">
        <v>717</v>
      </c>
    </row>
    <row r="11" spans="1:24" s="22" customFormat="1" ht="63.75" x14ac:dyDescent="0.25">
      <c r="A11" s="16" t="s">
        <v>611</v>
      </c>
      <c r="B11" s="8" t="s">
        <v>612</v>
      </c>
      <c r="C11" s="8" t="s">
        <v>640</v>
      </c>
      <c r="D11" s="8" t="s">
        <v>49</v>
      </c>
      <c r="E11" s="8" t="s">
        <v>635</v>
      </c>
      <c r="F11" s="8" t="s">
        <v>649</v>
      </c>
      <c r="G11" s="8" t="s">
        <v>52</v>
      </c>
      <c r="H11" s="8" t="s">
        <v>110</v>
      </c>
      <c r="I11" s="8" t="s">
        <v>718</v>
      </c>
      <c r="J11" s="8" t="s">
        <v>719</v>
      </c>
      <c r="K11" s="8" t="s">
        <v>32</v>
      </c>
      <c r="L11" s="8">
        <v>20</v>
      </c>
      <c r="M11" s="9" t="s">
        <v>50</v>
      </c>
      <c r="N11" s="27" t="s">
        <v>51</v>
      </c>
      <c r="O11" s="10" t="s">
        <v>613</v>
      </c>
      <c r="P11" s="31">
        <v>44232</v>
      </c>
      <c r="Q11" s="8"/>
      <c r="R11" s="8" t="s">
        <v>633</v>
      </c>
      <c r="S11" s="8"/>
      <c r="T11" s="8" t="s">
        <v>613</v>
      </c>
      <c r="U11" s="8" t="s">
        <v>653</v>
      </c>
      <c r="V11" s="8" t="s">
        <v>652</v>
      </c>
      <c r="W11" s="8"/>
      <c r="X11" s="21"/>
    </row>
    <row r="12" spans="1:24" s="25" customFormat="1" ht="63.75" x14ac:dyDescent="0.25">
      <c r="A12" s="23" t="s">
        <v>611</v>
      </c>
      <c r="B12" s="12" t="s">
        <v>612</v>
      </c>
      <c r="C12" s="12" t="s">
        <v>640</v>
      </c>
      <c r="D12" s="12" t="s">
        <v>49</v>
      </c>
      <c r="E12" s="12" t="s">
        <v>635</v>
      </c>
      <c r="F12" s="12" t="s">
        <v>632</v>
      </c>
      <c r="G12" s="12" t="s">
        <v>55</v>
      </c>
      <c r="H12" s="12" t="s">
        <v>23</v>
      </c>
      <c r="I12" s="12" t="s">
        <v>725</v>
      </c>
      <c r="J12" s="12" t="s">
        <v>719</v>
      </c>
      <c r="K12" s="12" t="s">
        <v>16</v>
      </c>
      <c r="L12" s="12">
        <v>30</v>
      </c>
      <c r="M12" s="13" t="s">
        <v>53</v>
      </c>
      <c r="N12" s="28" t="s">
        <v>54</v>
      </c>
      <c r="O12" s="14"/>
      <c r="P12" s="32"/>
      <c r="Q12" s="12"/>
      <c r="R12" s="12" t="s">
        <v>648</v>
      </c>
      <c r="S12" s="12"/>
      <c r="T12" s="12"/>
      <c r="U12" s="12"/>
      <c r="V12" s="12"/>
      <c r="W12" s="12"/>
      <c r="X12" s="24" t="s">
        <v>717</v>
      </c>
    </row>
    <row r="13" spans="1:24" s="22" customFormat="1" ht="39" customHeight="1" x14ac:dyDescent="0.25">
      <c r="A13" s="16" t="s">
        <v>611</v>
      </c>
      <c r="B13" s="8" t="s">
        <v>612</v>
      </c>
      <c r="C13" s="8" t="s">
        <v>656</v>
      </c>
      <c r="D13" s="8" t="s">
        <v>59</v>
      </c>
      <c r="E13" s="8" t="s">
        <v>631</v>
      </c>
      <c r="F13" s="8" t="s">
        <v>659</v>
      </c>
      <c r="G13" s="8" t="s">
        <v>58</v>
      </c>
      <c r="H13" s="8" t="s">
        <v>23</v>
      </c>
      <c r="I13" s="8" t="s">
        <v>725</v>
      </c>
      <c r="J13" s="8" t="s">
        <v>719</v>
      </c>
      <c r="K13" s="8" t="s">
        <v>16</v>
      </c>
      <c r="L13" s="8">
        <v>30</v>
      </c>
      <c r="M13" s="9" t="s">
        <v>56</v>
      </c>
      <c r="N13" s="27" t="s">
        <v>57</v>
      </c>
      <c r="O13" s="10">
        <v>20212050086431</v>
      </c>
      <c r="P13" s="31">
        <v>44258</v>
      </c>
      <c r="Q13" s="8">
        <v>21</v>
      </c>
      <c r="R13" s="8" t="s">
        <v>633</v>
      </c>
      <c r="S13" s="8"/>
      <c r="T13" s="11">
        <v>44258</v>
      </c>
      <c r="U13" s="8" t="s">
        <v>657</v>
      </c>
      <c r="V13" s="8" t="s">
        <v>652</v>
      </c>
      <c r="W13" s="8"/>
      <c r="X13" s="21"/>
    </row>
    <row r="14" spans="1:24" s="22" customFormat="1" ht="38.25" x14ac:dyDescent="0.25">
      <c r="A14" s="16" t="s">
        <v>611</v>
      </c>
      <c r="B14" s="8" t="s">
        <v>612</v>
      </c>
      <c r="C14" s="8" t="s">
        <v>655</v>
      </c>
      <c r="D14" s="8" t="s">
        <v>63</v>
      </c>
      <c r="E14" s="8" t="s">
        <v>636</v>
      </c>
      <c r="F14" s="8" t="s">
        <v>649</v>
      </c>
      <c r="G14" s="8" t="s">
        <v>62</v>
      </c>
      <c r="H14" s="8" t="s">
        <v>684</v>
      </c>
      <c r="I14" s="8" t="s">
        <v>18</v>
      </c>
      <c r="J14" s="8" t="s">
        <v>719</v>
      </c>
      <c r="K14" s="8" t="s">
        <v>4</v>
      </c>
      <c r="L14" s="8">
        <v>30</v>
      </c>
      <c r="M14" s="9" t="s">
        <v>60</v>
      </c>
      <c r="N14" s="27" t="s">
        <v>61</v>
      </c>
      <c r="O14" s="10">
        <v>20212050084611</v>
      </c>
      <c r="P14" s="31">
        <v>44242</v>
      </c>
      <c r="Q14" s="8">
        <v>9</v>
      </c>
      <c r="R14" s="8" t="s">
        <v>633</v>
      </c>
      <c r="S14" s="8"/>
      <c r="T14" s="8"/>
      <c r="U14" s="8" t="s">
        <v>657</v>
      </c>
      <c r="V14" s="8" t="s">
        <v>652</v>
      </c>
      <c r="W14" s="8"/>
      <c r="X14" s="21"/>
    </row>
    <row r="15" spans="1:24" s="22" customFormat="1" ht="51" x14ac:dyDescent="0.25">
      <c r="A15" s="16" t="s">
        <v>611</v>
      </c>
      <c r="B15" s="8" t="s">
        <v>612</v>
      </c>
      <c r="C15" s="8" t="s">
        <v>660</v>
      </c>
      <c r="D15" s="8" t="s">
        <v>67</v>
      </c>
      <c r="E15" s="8" t="s">
        <v>635</v>
      </c>
      <c r="F15" s="8" t="s">
        <v>649</v>
      </c>
      <c r="G15" s="8" t="s">
        <v>66</v>
      </c>
      <c r="H15" s="8" t="s">
        <v>678</v>
      </c>
      <c r="I15" s="8" t="s">
        <v>18</v>
      </c>
      <c r="J15" s="8" t="s">
        <v>719</v>
      </c>
      <c r="K15" s="8" t="s">
        <v>16</v>
      </c>
      <c r="L15" s="8">
        <v>30</v>
      </c>
      <c r="M15" s="15" t="s">
        <v>64</v>
      </c>
      <c r="N15" s="29" t="s">
        <v>65</v>
      </c>
      <c r="O15" s="10">
        <v>20212050084831</v>
      </c>
      <c r="P15" s="31">
        <v>44251</v>
      </c>
      <c r="Q15" s="8">
        <v>16</v>
      </c>
      <c r="R15" s="8" t="s">
        <v>633</v>
      </c>
      <c r="S15" s="8"/>
      <c r="T15" s="8"/>
      <c r="U15" s="8" t="s">
        <v>657</v>
      </c>
      <c r="V15" s="8" t="s">
        <v>652</v>
      </c>
      <c r="W15" s="8"/>
      <c r="X15" s="21"/>
    </row>
    <row r="16" spans="1:24" s="22" customFormat="1" ht="76.5" x14ac:dyDescent="0.25">
      <c r="A16" s="16" t="s">
        <v>611</v>
      </c>
      <c r="B16" s="8" t="s">
        <v>612</v>
      </c>
      <c r="C16" s="8" t="s">
        <v>638</v>
      </c>
      <c r="D16" s="8" t="s">
        <v>71</v>
      </c>
      <c r="E16" s="8" t="s">
        <v>636</v>
      </c>
      <c r="F16" s="8" t="s">
        <v>649</v>
      </c>
      <c r="G16" s="8" t="s">
        <v>70</v>
      </c>
      <c r="H16" s="97" t="s">
        <v>629</v>
      </c>
      <c r="I16" s="97" t="s">
        <v>721</v>
      </c>
      <c r="J16" s="97" t="s">
        <v>719</v>
      </c>
      <c r="K16" s="8" t="s">
        <v>4</v>
      </c>
      <c r="L16" s="8">
        <v>30</v>
      </c>
      <c r="M16" s="9" t="s">
        <v>68</v>
      </c>
      <c r="N16" s="27" t="s">
        <v>69</v>
      </c>
      <c r="O16" s="10">
        <v>20212050086811</v>
      </c>
      <c r="P16" s="31">
        <v>44265</v>
      </c>
      <c r="Q16" s="8">
        <v>26</v>
      </c>
      <c r="R16" s="8" t="s">
        <v>633</v>
      </c>
      <c r="S16" s="8"/>
      <c r="T16" s="8"/>
      <c r="U16" s="8" t="s">
        <v>657</v>
      </c>
      <c r="V16" s="8" t="s">
        <v>652</v>
      </c>
      <c r="W16" s="8"/>
      <c r="X16" s="21"/>
    </row>
    <row r="17" spans="1:24" s="22" customFormat="1" ht="38.25" x14ac:dyDescent="0.25">
      <c r="A17" s="16" t="s">
        <v>611</v>
      </c>
      <c r="B17" s="8" t="s">
        <v>612</v>
      </c>
      <c r="C17" s="8" t="s">
        <v>643</v>
      </c>
      <c r="D17" s="8" t="s">
        <v>75</v>
      </c>
      <c r="E17" s="8" t="s">
        <v>631</v>
      </c>
      <c r="F17" s="8" t="s">
        <v>649</v>
      </c>
      <c r="G17" s="8" t="s">
        <v>74</v>
      </c>
      <c r="H17" s="8" t="s">
        <v>678</v>
      </c>
      <c r="I17" s="8" t="s">
        <v>18</v>
      </c>
      <c r="J17" s="8" t="s">
        <v>719</v>
      </c>
      <c r="K17" s="8" t="s">
        <v>9</v>
      </c>
      <c r="L17" s="8">
        <v>30</v>
      </c>
      <c r="M17" s="9" t="s">
        <v>72</v>
      </c>
      <c r="N17" s="27" t="s">
        <v>73</v>
      </c>
      <c r="O17" s="10">
        <v>20212050084891</v>
      </c>
      <c r="P17" s="31">
        <v>44251</v>
      </c>
      <c r="Q17" s="8">
        <v>15</v>
      </c>
      <c r="R17" s="8" t="s">
        <v>633</v>
      </c>
      <c r="S17" s="8"/>
      <c r="T17" s="8"/>
      <c r="U17" s="8" t="s">
        <v>657</v>
      </c>
      <c r="V17" s="8" t="s">
        <v>652</v>
      </c>
      <c r="W17" s="8"/>
      <c r="X17" s="21"/>
    </row>
    <row r="18" spans="1:24" s="16" customFormat="1" ht="63.75" x14ac:dyDescent="0.25">
      <c r="A18" s="16" t="s">
        <v>644</v>
      </c>
      <c r="B18" s="16" t="s">
        <v>645</v>
      </c>
      <c r="C18" s="16" t="s">
        <v>642</v>
      </c>
      <c r="D18" s="16" t="s">
        <v>79</v>
      </c>
      <c r="E18" s="16" t="s">
        <v>635</v>
      </c>
      <c r="F18" s="16" t="s">
        <v>649</v>
      </c>
      <c r="G18" s="16" t="s">
        <v>78</v>
      </c>
      <c r="H18" s="16" t="s">
        <v>629</v>
      </c>
      <c r="I18" s="16" t="s">
        <v>721</v>
      </c>
      <c r="J18" s="16" t="s">
        <v>719</v>
      </c>
      <c r="K18" s="16" t="s">
        <v>9</v>
      </c>
      <c r="L18" s="16">
        <v>30</v>
      </c>
      <c r="M18" s="16" t="s">
        <v>76</v>
      </c>
      <c r="N18" s="16" t="s">
        <v>77</v>
      </c>
      <c r="O18" s="16">
        <v>20212050084361</v>
      </c>
      <c r="P18" s="16">
        <v>44232</v>
      </c>
      <c r="Q18" s="16">
        <v>2</v>
      </c>
      <c r="R18" s="16" t="s">
        <v>633</v>
      </c>
      <c r="T18" s="16">
        <v>44232</v>
      </c>
      <c r="U18" s="16" t="s">
        <v>657</v>
      </c>
      <c r="V18" s="16" t="s">
        <v>652</v>
      </c>
    </row>
    <row r="19" spans="1:24" s="22" customFormat="1" ht="38.25" x14ac:dyDescent="0.25">
      <c r="A19" s="16" t="s">
        <v>611</v>
      </c>
      <c r="B19" s="8" t="s">
        <v>612</v>
      </c>
      <c r="C19" s="8" t="s">
        <v>640</v>
      </c>
      <c r="D19" s="8" t="s">
        <v>83</v>
      </c>
      <c r="E19" s="8" t="s">
        <v>636</v>
      </c>
      <c r="F19" s="8" t="s">
        <v>632</v>
      </c>
      <c r="G19" s="8" t="s">
        <v>82</v>
      </c>
      <c r="H19" s="8" t="s">
        <v>684</v>
      </c>
      <c r="I19" s="8" t="s">
        <v>18</v>
      </c>
      <c r="J19" s="8" t="s">
        <v>719</v>
      </c>
      <c r="K19" s="8" t="s">
        <v>16</v>
      </c>
      <c r="L19" s="8">
        <v>30</v>
      </c>
      <c r="M19" s="9" t="s">
        <v>80</v>
      </c>
      <c r="N19" s="27" t="s">
        <v>81</v>
      </c>
      <c r="O19" s="10">
        <v>20212050085361</v>
      </c>
      <c r="P19" s="31">
        <v>44260</v>
      </c>
      <c r="Q19" s="8">
        <v>22</v>
      </c>
      <c r="R19" s="8" t="s">
        <v>633</v>
      </c>
      <c r="S19" s="8"/>
      <c r="T19" s="11">
        <v>44263</v>
      </c>
      <c r="U19" s="8" t="s">
        <v>657</v>
      </c>
      <c r="V19" s="8" t="s">
        <v>652</v>
      </c>
      <c r="W19" s="8"/>
      <c r="X19" s="21"/>
    </row>
    <row r="20" spans="1:24" s="22" customFormat="1" ht="38.25" x14ac:dyDescent="0.25">
      <c r="A20" s="16" t="s">
        <v>611</v>
      </c>
      <c r="B20" s="8" t="s">
        <v>612</v>
      </c>
      <c r="C20" s="8" t="s">
        <v>646</v>
      </c>
      <c r="D20" s="8" t="s">
        <v>87</v>
      </c>
      <c r="E20" s="8" t="s">
        <v>636</v>
      </c>
      <c r="F20" s="8" t="s">
        <v>662</v>
      </c>
      <c r="G20" s="8" t="s">
        <v>86</v>
      </c>
      <c r="H20" s="8" t="s">
        <v>684</v>
      </c>
      <c r="I20" s="8" t="s">
        <v>18</v>
      </c>
      <c r="J20" s="8" t="s">
        <v>719</v>
      </c>
      <c r="K20" s="8" t="s">
        <v>27</v>
      </c>
      <c r="L20" s="8">
        <v>10</v>
      </c>
      <c r="M20" s="9" t="s">
        <v>84</v>
      </c>
      <c r="N20" s="27" t="s">
        <v>85</v>
      </c>
      <c r="O20" s="10">
        <v>20212050084421</v>
      </c>
      <c r="P20" s="31">
        <v>44236</v>
      </c>
      <c r="Q20" s="8">
        <v>6</v>
      </c>
      <c r="R20" s="8" t="s">
        <v>633</v>
      </c>
      <c r="S20" s="8"/>
      <c r="T20" s="11">
        <v>44236</v>
      </c>
      <c r="U20" s="8" t="s">
        <v>657</v>
      </c>
      <c r="V20" s="8" t="s">
        <v>652</v>
      </c>
      <c r="W20" s="8"/>
      <c r="X20" s="21"/>
    </row>
    <row r="21" spans="1:24" s="25" customFormat="1" ht="51" x14ac:dyDescent="0.25">
      <c r="A21" s="23" t="s">
        <v>611</v>
      </c>
      <c r="B21" s="12" t="s">
        <v>612</v>
      </c>
      <c r="C21" s="12" t="s">
        <v>663</v>
      </c>
      <c r="D21" s="12" t="s">
        <v>91</v>
      </c>
      <c r="E21" s="12" t="s">
        <v>631</v>
      </c>
      <c r="F21" s="12" t="s">
        <v>664</v>
      </c>
      <c r="G21" s="12" t="s">
        <v>90</v>
      </c>
      <c r="H21" s="12" t="s">
        <v>23</v>
      </c>
      <c r="I21" s="12" t="s">
        <v>725</v>
      </c>
      <c r="J21" s="12" t="s">
        <v>719</v>
      </c>
      <c r="K21" s="12" t="s">
        <v>16</v>
      </c>
      <c r="L21" s="12">
        <v>30</v>
      </c>
      <c r="M21" s="13" t="s">
        <v>88</v>
      </c>
      <c r="N21" s="28" t="s">
        <v>89</v>
      </c>
      <c r="O21" s="14"/>
      <c r="P21" s="32"/>
      <c r="Q21" s="12"/>
      <c r="R21" s="12" t="s">
        <v>648</v>
      </c>
      <c r="S21" s="12"/>
      <c r="T21" s="12"/>
      <c r="U21" s="12"/>
      <c r="V21" s="12"/>
      <c r="W21" s="12"/>
      <c r="X21" s="24" t="s">
        <v>717</v>
      </c>
    </row>
    <row r="22" spans="1:24" s="52" customFormat="1" ht="51" x14ac:dyDescent="0.25">
      <c r="A22" s="45" t="s">
        <v>611</v>
      </c>
      <c r="B22" s="46" t="s">
        <v>612</v>
      </c>
      <c r="C22" s="46" t="s">
        <v>640</v>
      </c>
      <c r="D22" s="46" t="s">
        <v>98</v>
      </c>
      <c r="E22" s="46" t="s">
        <v>631</v>
      </c>
      <c r="F22" s="46" t="s">
        <v>649</v>
      </c>
      <c r="G22" s="46" t="s">
        <v>96</v>
      </c>
      <c r="H22" s="46" t="s">
        <v>684</v>
      </c>
      <c r="I22" s="46" t="s">
        <v>18</v>
      </c>
      <c r="J22" s="46" t="s">
        <v>719</v>
      </c>
      <c r="K22" s="46" t="s">
        <v>97</v>
      </c>
      <c r="L22" s="46">
        <v>30</v>
      </c>
      <c r="M22" s="47" t="s">
        <v>94</v>
      </c>
      <c r="N22" s="48" t="s">
        <v>95</v>
      </c>
      <c r="O22" s="49">
        <v>20212050086781</v>
      </c>
      <c r="P22" s="50">
        <v>44295</v>
      </c>
      <c r="Q22" s="46">
        <v>37</v>
      </c>
      <c r="R22" s="46" t="s">
        <v>694</v>
      </c>
      <c r="S22" s="46"/>
      <c r="T22" s="46"/>
      <c r="U22" s="46" t="s">
        <v>657</v>
      </c>
      <c r="V22" s="46" t="s">
        <v>652</v>
      </c>
      <c r="W22" s="46"/>
      <c r="X22" s="51"/>
    </row>
    <row r="23" spans="1:24" s="22" customFormat="1" ht="51" x14ac:dyDescent="0.25">
      <c r="A23" s="16" t="s">
        <v>611</v>
      </c>
      <c r="B23" s="8" t="s">
        <v>612</v>
      </c>
      <c r="C23" s="8" t="s">
        <v>640</v>
      </c>
      <c r="D23" s="8" t="s">
        <v>102</v>
      </c>
      <c r="E23" s="8" t="s">
        <v>635</v>
      </c>
      <c r="F23" s="8" t="s">
        <v>649</v>
      </c>
      <c r="G23" s="8" t="s">
        <v>101</v>
      </c>
      <c r="H23" s="8" t="s">
        <v>678</v>
      </c>
      <c r="I23" s="8" t="s">
        <v>18</v>
      </c>
      <c r="J23" s="8" t="s">
        <v>719</v>
      </c>
      <c r="K23" s="8" t="s">
        <v>97</v>
      </c>
      <c r="L23" s="8">
        <v>30</v>
      </c>
      <c r="M23" s="9" t="s">
        <v>99</v>
      </c>
      <c r="N23" s="27" t="s">
        <v>100</v>
      </c>
      <c r="O23" s="10">
        <v>20212050085111</v>
      </c>
      <c r="P23" s="31">
        <v>44253</v>
      </c>
      <c r="Q23" s="8">
        <v>16</v>
      </c>
      <c r="R23" s="8" t="s">
        <v>633</v>
      </c>
      <c r="S23" s="8"/>
      <c r="T23" s="8"/>
      <c r="U23" s="8" t="s">
        <v>657</v>
      </c>
      <c r="V23" s="8" t="s">
        <v>652</v>
      </c>
      <c r="W23" s="8"/>
      <c r="X23" s="21"/>
    </row>
    <row r="24" spans="1:24" s="22" customFormat="1" ht="51" x14ac:dyDescent="0.25">
      <c r="A24" s="16" t="s">
        <v>611</v>
      </c>
      <c r="B24" s="8" t="s">
        <v>666</v>
      </c>
      <c r="C24" s="8" t="s">
        <v>646</v>
      </c>
      <c r="D24" s="8" t="s">
        <v>105</v>
      </c>
      <c r="E24" s="8" t="s">
        <v>631</v>
      </c>
      <c r="F24" s="8" t="s">
        <v>649</v>
      </c>
      <c r="G24" s="8" t="s">
        <v>743</v>
      </c>
      <c r="H24" s="8" t="s">
        <v>665</v>
      </c>
      <c r="I24" s="8" t="s">
        <v>682</v>
      </c>
      <c r="J24" s="8" t="s">
        <v>682</v>
      </c>
      <c r="K24" s="8" t="s">
        <v>32</v>
      </c>
      <c r="L24" s="8">
        <v>20</v>
      </c>
      <c r="M24" s="9" t="s">
        <v>103</v>
      </c>
      <c r="N24" s="27" t="s">
        <v>104</v>
      </c>
      <c r="O24" s="10">
        <v>20211100014521</v>
      </c>
      <c r="P24" s="31">
        <v>44250</v>
      </c>
      <c r="Q24" s="8">
        <v>13</v>
      </c>
      <c r="R24" s="8" t="s">
        <v>633</v>
      </c>
      <c r="S24" s="8"/>
      <c r="T24" s="8"/>
      <c r="U24" s="8"/>
      <c r="V24" s="8"/>
      <c r="W24" s="8"/>
      <c r="X24" s="21" t="s">
        <v>717</v>
      </c>
    </row>
    <row r="25" spans="1:24" s="25" customFormat="1" ht="51" x14ac:dyDescent="0.25">
      <c r="A25" s="23" t="s">
        <v>611</v>
      </c>
      <c r="B25" s="12" t="s">
        <v>612</v>
      </c>
      <c r="C25" s="12" t="s">
        <v>639</v>
      </c>
      <c r="D25" s="12" t="s">
        <v>109</v>
      </c>
      <c r="E25" s="12" t="s">
        <v>636</v>
      </c>
      <c r="F25" s="12" t="s">
        <v>649</v>
      </c>
      <c r="G25" s="12" t="s">
        <v>108</v>
      </c>
      <c r="H25" s="12" t="s">
        <v>110</v>
      </c>
      <c r="I25" s="12" t="s">
        <v>718</v>
      </c>
      <c r="J25" s="12" t="s">
        <v>719</v>
      </c>
      <c r="K25" s="12" t="s">
        <v>32</v>
      </c>
      <c r="L25" s="12">
        <v>20</v>
      </c>
      <c r="M25" s="13" t="s">
        <v>106</v>
      </c>
      <c r="N25" s="28" t="s">
        <v>107</v>
      </c>
      <c r="O25" s="14" t="s">
        <v>667</v>
      </c>
      <c r="P25" s="32">
        <v>44291</v>
      </c>
      <c r="Q25" s="12">
        <v>39</v>
      </c>
      <c r="R25" s="12" t="s">
        <v>648</v>
      </c>
      <c r="S25" s="12"/>
      <c r="T25" s="12"/>
      <c r="U25" s="12"/>
      <c r="V25" s="12"/>
      <c r="W25" s="12"/>
      <c r="X25" s="24" t="s">
        <v>717</v>
      </c>
    </row>
    <row r="26" spans="1:24" s="52" customFormat="1" ht="63.75" x14ac:dyDescent="0.25">
      <c r="A26" s="45" t="s">
        <v>611</v>
      </c>
      <c r="B26" s="46" t="s">
        <v>612</v>
      </c>
      <c r="C26" s="46" t="s">
        <v>637</v>
      </c>
      <c r="D26" s="46" t="s">
        <v>114</v>
      </c>
      <c r="E26" s="46" t="s">
        <v>635</v>
      </c>
      <c r="F26" s="46" t="s">
        <v>649</v>
      </c>
      <c r="G26" s="46" t="s">
        <v>113</v>
      </c>
      <c r="H26" s="46" t="s">
        <v>11</v>
      </c>
      <c r="I26" s="46" t="s">
        <v>718</v>
      </c>
      <c r="J26" s="46" t="s">
        <v>719</v>
      </c>
      <c r="K26" s="46" t="s">
        <v>97</v>
      </c>
      <c r="L26" s="46">
        <v>30</v>
      </c>
      <c r="M26" s="47" t="s">
        <v>111</v>
      </c>
      <c r="N26" s="48" t="s">
        <v>112</v>
      </c>
      <c r="O26" s="49">
        <v>20212100016601</v>
      </c>
      <c r="P26" s="50">
        <v>44301</v>
      </c>
      <c r="Q26" s="46">
        <v>47</v>
      </c>
      <c r="R26" s="46" t="s">
        <v>694</v>
      </c>
      <c r="S26" s="46"/>
      <c r="T26" s="53">
        <v>44301</v>
      </c>
      <c r="U26" s="46" t="s">
        <v>657</v>
      </c>
      <c r="V26" s="46" t="s">
        <v>652</v>
      </c>
      <c r="W26" s="46"/>
      <c r="X26" s="51"/>
    </row>
    <row r="27" spans="1:24" s="22" customFormat="1" ht="76.5" x14ac:dyDescent="0.25">
      <c r="A27" s="16" t="s">
        <v>611</v>
      </c>
      <c r="B27" s="8" t="s">
        <v>666</v>
      </c>
      <c r="C27" s="8" t="s">
        <v>646</v>
      </c>
      <c r="D27" s="8" t="s">
        <v>119</v>
      </c>
      <c r="E27" s="8" t="s">
        <v>631</v>
      </c>
      <c r="F27" s="8" t="s">
        <v>649</v>
      </c>
      <c r="G27" s="8" t="s">
        <v>742</v>
      </c>
      <c r="H27" s="8" t="s">
        <v>678</v>
      </c>
      <c r="I27" s="8" t="s">
        <v>18</v>
      </c>
      <c r="J27" s="8" t="s">
        <v>719</v>
      </c>
      <c r="K27" s="8" t="s">
        <v>32</v>
      </c>
      <c r="L27" s="8">
        <v>20</v>
      </c>
      <c r="M27" s="9" t="s">
        <v>117</v>
      </c>
      <c r="N27" s="27" t="s">
        <v>118</v>
      </c>
      <c r="O27" s="10">
        <v>20212050085201</v>
      </c>
      <c r="P27" s="31">
        <v>44253</v>
      </c>
      <c r="Q27" s="8">
        <v>15</v>
      </c>
      <c r="R27" s="8" t="s">
        <v>633</v>
      </c>
      <c r="S27" s="8"/>
      <c r="T27" s="8"/>
      <c r="U27" s="8" t="s">
        <v>657</v>
      </c>
      <c r="V27" s="8" t="s">
        <v>652</v>
      </c>
      <c r="W27" s="8"/>
      <c r="X27" s="21"/>
    </row>
    <row r="28" spans="1:24" s="25" customFormat="1" ht="51" x14ac:dyDescent="0.25">
      <c r="A28" s="23" t="s">
        <v>611</v>
      </c>
      <c r="B28" s="12" t="s">
        <v>612</v>
      </c>
      <c r="C28" s="12" t="s">
        <v>638</v>
      </c>
      <c r="D28" s="12" t="s">
        <v>125</v>
      </c>
      <c r="E28" s="12" t="s">
        <v>631</v>
      </c>
      <c r="F28" s="12" t="s">
        <v>632</v>
      </c>
      <c r="G28" s="12" t="s">
        <v>124</v>
      </c>
      <c r="H28" s="12" t="s">
        <v>23</v>
      </c>
      <c r="I28" s="12" t="s">
        <v>725</v>
      </c>
      <c r="J28" s="12" t="s">
        <v>719</v>
      </c>
      <c r="K28" s="12" t="s">
        <v>16</v>
      </c>
      <c r="L28" s="12">
        <v>30</v>
      </c>
      <c r="M28" s="13" t="s">
        <v>122</v>
      </c>
      <c r="N28" s="28" t="s">
        <v>123</v>
      </c>
      <c r="O28" s="14"/>
      <c r="P28" s="32"/>
      <c r="Q28" s="12"/>
      <c r="R28" s="12" t="s">
        <v>648</v>
      </c>
      <c r="S28" s="12"/>
      <c r="T28" s="12"/>
      <c r="U28" s="12"/>
      <c r="V28" s="12"/>
      <c r="W28" s="12"/>
      <c r="X28" s="24" t="s">
        <v>717</v>
      </c>
    </row>
    <row r="29" spans="1:24" s="22" customFormat="1" ht="38.25" x14ac:dyDescent="0.25">
      <c r="A29" s="16" t="s">
        <v>611</v>
      </c>
      <c r="B29" s="8" t="s">
        <v>612</v>
      </c>
      <c r="C29" s="8" t="s">
        <v>646</v>
      </c>
      <c r="D29" s="8" t="s">
        <v>129</v>
      </c>
      <c r="E29" s="8" t="s">
        <v>631</v>
      </c>
      <c r="F29" s="8" t="s">
        <v>649</v>
      </c>
      <c r="G29" s="8" t="s">
        <v>128</v>
      </c>
      <c r="H29" s="8" t="s">
        <v>727</v>
      </c>
      <c r="I29" s="8" t="s">
        <v>728</v>
      </c>
      <c r="J29" s="8" t="s">
        <v>720</v>
      </c>
      <c r="K29" s="8" t="s">
        <v>32</v>
      </c>
      <c r="L29" s="8">
        <v>20</v>
      </c>
      <c r="M29" s="9" t="s">
        <v>126</v>
      </c>
      <c r="N29" s="27" t="s">
        <v>127</v>
      </c>
      <c r="O29" s="10">
        <v>20213100014381</v>
      </c>
      <c r="P29" s="31">
        <v>44242</v>
      </c>
      <c r="Q29" s="8">
        <v>6</v>
      </c>
      <c r="R29" s="8" t="s">
        <v>633</v>
      </c>
      <c r="S29" s="8"/>
      <c r="T29" s="8"/>
      <c r="U29" s="8"/>
      <c r="V29" s="8"/>
      <c r="W29" s="8"/>
      <c r="X29" s="21"/>
    </row>
    <row r="30" spans="1:24" s="22" customFormat="1" ht="51" x14ac:dyDescent="0.25">
      <c r="A30" s="16" t="s">
        <v>611</v>
      </c>
      <c r="B30" s="8" t="s">
        <v>612</v>
      </c>
      <c r="C30" s="8" t="s">
        <v>646</v>
      </c>
      <c r="D30" s="8" t="s">
        <v>133</v>
      </c>
      <c r="E30" s="8" t="s">
        <v>677</v>
      </c>
      <c r="F30" s="8" t="s">
        <v>649</v>
      </c>
      <c r="G30" s="8" t="s">
        <v>132</v>
      </c>
      <c r="H30" s="8" t="s">
        <v>686</v>
      </c>
      <c r="I30" s="8" t="s">
        <v>687</v>
      </c>
      <c r="J30" s="8" t="s">
        <v>682</v>
      </c>
      <c r="K30" s="8" t="s">
        <v>27</v>
      </c>
      <c r="L30" s="8">
        <v>10</v>
      </c>
      <c r="M30" s="9" t="s">
        <v>130</v>
      </c>
      <c r="N30" s="27" t="s">
        <v>131</v>
      </c>
      <c r="O30" s="10">
        <v>20211200000693</v>
      </c>
      <c r="P30" s="31">
        <v>44246</v>
      </c>
      <c r="Q30" s="8">
        <v>10</v>
      </c>
      <c r="R30" s="8" t="s">
        <v>633</v>
      </c>
      <c r="S30" s="8"/>
      <c r="T30" s="8"/>
      <c r="U30" s="8" t="s">
        <v>657</v>
      </c>
      <c r="V30" s="8" t="s">
        <v>652</v>
      </c>
      <c r="W30" s="8"/>
      <c r="X30" s="21" t="s">
        <v>717</v>
      </c>
    </row>
    <row r="31" spans="1:24" s="22" customFormat="1" ht="38.25" x14ac:dyDescent="0.25">
      <c r="A31" s="16" t="s">
        <v>611</v>
      </c>
      <c r="B31" s="8" t="s">
        <v>612</v>
      </c>
      <c r="C31" s="8" t="s">
        <v>646</v>
      </c>
      <c r="D31" s="8" t="s">
        <v>137</v>
      </c>
      <c r="E31" s="8" t="s">
        <v>650</v>
      </c>
      <c r="F31" s="8" t="s">
        <v>649</v>
      </c>
      <c r="G31" s="8" t="s">
        <v>136</v>
      </c>
      <c r="H31" s="8" t="s">
        <v>723</v>
      </c>
      <c r="I31" s="8" t="s">
        <v>722</v>
      </c>
      <c r="J31" s="8" t="s">
        <v>720</v>
      </c>
      <c r="K31" s="8" t="s">
        <v>32</v>
      </c>
      <c r="L31" s="8">
        <v>20</v>
      </c>
      <c r="M31" s="9" t="s">
        <v>134</v>
      </c>
      <c r="N31" s="27" t="s">
        <v>135</v>
      </c>
      <c r="O31" s="10">
        <v>20213000014391</v>
      </c>
      <c r="P31" s="31">
        <v>44243</v>
      </c>
      <c r="Q31" s="8">
        <v>7</v>
      </c>
      <c r="R31" s="8" t="s">
        <v>633</v>
      </c>
      <c r="S31" s="8"/>
      <c r="T31" s="8"/>
      <c r="U31" s="8" t="s">
        <v>657</v>
      </c>
      <c r="V31" s="8" t="s">
        <v>652</v>
      </c>
      <c r="W31" s="8"/>
      <c r="X31" s="21"/>
    </row>
    <row r="32" spans="1:24" s="68" customFormat="1" ht="38.25" x14ac:dyDescent="0.25">
      <c r="A32" s="60" t="s">
        <v>611</v>
      </c>
      <c r="B32" s="61" t="s">
        <v>612</v>
      </c>
      <c r="C32" s="61" t="s">
        <v>646</v>
      </c>
      <c r="D32" s="61" t="s">
        <v>141</v>
      </c>
      <c r="E32" s="61" t="s">
        <v>631</v>
      </c>
      <c r="F32" s="61" t="s">
        <v>649</v>
      </c>
      <c r="G32" s="61" t="s">
        <v>46</v>
      </c>
      <c r="H32" s="62" t="s">
        <v>629</v>
      </c>
      <c r="I32" s="62" t="s">
        <v>721</v>
      </c>
      <c r="J32" s="62" t="s">
        <v>719</v>
      </c>
      <c r="K32" s="61" t="s">
        <v>4</v>
      </c>
      <c r="L32" s="61">
        <v>30</v>
      </c>
      <c r="M32" s="63" t="s">
        <v>139</v>
      </c>
      <c r="N32" s="64" t="s">
        <v>140</v>
      </c>
      <c r="O32" s="65">
        <v>20212050089901</v>
      </c>
      <c r="P32" s="66">
        <v>44279</v>
      </c>
      <c r="Q32" s="61">
        <v>32</v>
      </c>
      <c r="R32" s="61" t="s">
        <v>694</v>
      </c>
      <c r="S32" s="61"/>
      <c r="T32" s="61"/>
      <c r="U32" s="61" t="s">
        <v>657</v>
      </c>
      <c r="V32" s="61" t="s">
        <v>652</v>
      </c>
      <c r="W32" s="61"/>
      <c r="X32" s="67"/>
    </row>
    <row r="33" spans="1:24" s="22" customFormat="1" ht="76.5" x14ac:dyDescent="0.25">
      <c r="A33" s="16" t="s">
        <v>611</v>
      </c>
      <c r="B33" s="8" t="s">
        <v>612</v>
      </c>
      <c r="C33" s="8" t="s">
        <v>630</v>
      </c>
      <c r="D33" s="8" t="s">
        <v>116</v>
      </c>
      <c r="E33" s="8" t="s">
        <v>650</v>
      </c>
      <c r="F33" s="8" t="s">
        <v>649</v>
      </c>
      <c r="G33" s="8" t="s">
        <v>144</v>
      </c>
      <c r="H33" s="8" t="s">
        <v>11</v>
      </c>
      <c r="I33" s="8" t="s">
        <v>718</v>
      </c>
      <c r="J33" s="8" t="s">
        <v>719</v>
      </c>
      <c r="K33" s="8" t="s">
        <v>16</v>
      </c>
      <c r="L33" s="8">
        <v>30</v>
      </c>
      <c r="M33" s="9" t="s">
        <v>142</v>
      </c>
      <c r="N33" s="27" t="s">
        <v>143</v>
      </c>
      <c r="O33" s="10" t="s">
        <v>613</v>
      </c>
      <c r="P33" s="31">
        <v>44244</v>
      </c>
      <c r="Q33" s="8"/>
      <c r="R33" s="8" t="s">
        <v>633</v>
      </c>
      <c r="S33" s="8"/>
      <c r="T33" s="8"/>
      <c r="U33" s="8" t="s">
        <v>653</v>
      </c>
      <c r="V33" s="8" t="s">
        <v>652</v>
      </c>
      <c r="W33" s="8"/>
      <c r="X33" s="21"/>
    </row>
    <row r="34" spans="1:24" s="22" customFormat="1" ht="63.75" x14ac:dyDescent="0.25">
      <c r="A34" s="16" t="s">
        <v>611</v>
      </c>
      <c r="B34" s="8" t="s">
        <v>612</v>
      </c>
      <c r="C34" s="8" t="s">
        <v>646</v>
      </c>
      <c r="D34" s="8" t="s">
        <v>148</v>
      </c>
      <c r="E34" s="8" t="s">
        <v>677</v>
      </c>
      <c r="F34" s="8" t="s">
        <v>649</v>
      </c>
      <c r="G34" s="8" t="s">
        <v>147</v>
      </c>
      <c r="H34" s="8" t="s">
        <v>680</v>
      </c>
      <c r="I34" s="8" t="s">
        <v>720</v>
      </c>
      <c r="J34" s="8" t="s">
        <v>720</v>
      </c>
      <c r="K34" s="8" t="s">
        <v>32</v>
      </c>
      <c r="L34" s="8">
        <v>20</v>
      </c>
      <c r="M34" s="9" t="s">
        <v>145</v>
      </c>
      <c r="N34" s="27" t="s">
        <v>146</v>
      </c>
      <c r="O34" s="10">
        <v>20213000014351</v>
      </c>
      <c r="P34" s="31">
        <v>44251</v>
      </c>
      <c r="Q34" s="8">
        <v>13</v>
      </c>
      <c r="R34" s="8" t="s">
        <v>633</v>
      </c>
      <c r="S34" s="8"/>
      <c r="T34" s="8"/>
      <c r="U34" s="8" t="s">
        <v>657</v>
      </c>
      <c r="V34" s="8" t="s">
        <v>652</v>
      </c>
      <c r="W34" s="8"/>
      <c r="X34" s="21"/>
    </row>
    <row r="35" spans="1:24" s="25" customFormat="1" ht="63.75" x14ac:dyDescent="0.25">
      <c r="A35" s="23" t="s">
        <v>611</v>
      </c>
      <c r="B35" s="12" t="s">
        <v>612</v>
      </c>
      <c r="C35" s="12" t="s">
        <v>661</v>
      </c>
      <c r="D35" s="12" t="s">
        <v>152</v>
      </c>
      <c r="E35" s="12" t="s">
        <v>650</v>
      </c>
      <c r="F35" s="12" t="s">
        <v>649</v>
      </c>
      <c r="G35" s="12" t="s">
        <v>151</v>
      </c>
      <c r="H35" s="12" t="s">
        <v>11</v>
      </c>
      <c r="I35" s="12" t="s">
        <v>718</v>
      </c>
      <c r="J35" s="12" t="s">
        <v>719</v>
      </c>
      <c r="K35" s="12" t="s">
        <v>97</v>
      </c>
      <c r="L35" s="12">
        <v>30</v>
      </c>
      <c r="M35" s="13" t="s">
        <v>149</v>
      </c>
      <c r="N35" s="28" t="s">
        <v>150</v>
      </c>
      <c r="O35" s="14"/>
      <c r="P35" s="32"/>
      <c r="Q35" s="12"/>
      <c r="R35" s="12" t="s">
        <v>648</v>
      </c>
      <c r="S35" s="12"/>
      <c r="T35" s="12"/>
      <c r="U35" s="12"/>
      <c r="V35" s="12"/>
      <c r="W35" s="12"/>
      <c r="X35" s="24" t="s">
        <v>717</v>
      </c>
    </row>
    <row r="36" spans="1:24" s="22" customFormat="1" ht="51" x14ac:dyDescent="0.25">
      <c r="A36" s="16" t="s">
        <v>611</v>
      </c>
      <c r="B36" s="8" t="s">
        <v>612</v>
      </c>
      <c r="C36" s="8" t="s">
        <v>637</v>
      </c>
      <c r="D36" s="8" t="s">
        <v>12</v>
      </c>
      <c r="E36" s="8" t="s">
        <v>635</v>
      </c>
      <c r="F36" s="8" t="s">
        <v>649</v>
      </c>
      <c r="G36" s="8" t="s">
        <v>155</v>
      </c>
      <c r="H36" s="8" t="s">
        <v>684</v>
      </c>
      <c r="I36" s="8" t="s">
        <v>18</v>
      </c>
      <c r="J36" s="8" t="s">
        <v>719</v>
      </c>
      <c r="K36" s="8" t="s">
        <v>32</v>
      </c>
      <c r="L36" s="8">
        <v>20</v>
      </c>
      <c r="M36" s="9" t="s">
        <v>153</v>
      </c>
      <c r="N36" s="27" t="s">
        <v>154</v>
      </c>
      <c r="O36" s="10">
        <v>20212050084461</v>
      </c>
      <c r="P36" s="31">
        <v>44242</v>
      </c>
      <c r="Q36" s="8">
        <v>5</v>
      </c>
      <c r="R36" s="8" t="s">
        <v>633</v>
      </c>
      <c r="S36" s="8"/>
      <c r="T36" s="8"/>
      <c r="U36" s="8" t="s">
        <v>657</v>
      </c>
      <c r="V36" s="8" t="s">
        <v>652</v>
      </c>
      <c r="W36" s="8"/>
      <c r="X36" s="21"/>
    </row>
    <row r="37" spans="1:24" s="25" customFormat="1" ht="51" x14ac:dyDescent="0.25">
      <c r="A37" s="23" t="s">
        <v>611</v>
      </c>
      <c r="B37" s="12" t="s">
        <v>612</v>
      </c>
      <c r="C37" s="12" t="s">
        <v>643</v>
      </c>
      <c r="D37" s="12" t="s">
        <v>159</v>
      </c>
      <c r="E37" s="12" t="s">
        <v>636</v>
      </c>
      <c r="F37" s="12" t="s">
        <v>632</v>
      </c>
      <c r="G37" s="12" t="s">
        <v>158</v>
      </c>
      <c r="H37" s="12" t="s">
        <v>160</v>
      </c>
      <c r="I37" s="12" t="s">
        <v>18</v>
      </c>
      <c r="J37" s="12" t="s">
        <v>719</v>
      </c>
      <c r="K37" s="12" t="s">
        <v>97</v>
      </c>
      <c r="L37" s="12">
        <v>30</v>
      </c>
      <c r="M37" s="13" t="s">
        <v>156</v>
      </c>
      <c r="N37" s="28" t="s">
        <v>157</v>
      </c>
      <c r="O37" s="14"/>
      <c r="P37" s="32"/>
      <c r="Q37" s="12"/>
      <c r="R37" s="12" t="s">
        <v>648</v>
      </c>
      <c r="S37" s="12"/>
      <c r="T37" s="12"/>
      <c r="U37" s="12"/>
      <c r="V37" s="12"/>
      <c r="W37" s="12"/>
      <c r="X37" s="24" t="s">
        <v>717</v>
      </c>
    </row>
    <row r="38" spans="1:24" s="22" customFormat="1" ht="38.25" x14ac:dyDescent="0.25">
      <c r="A38" s="16" t="s">
        <v>611</v>
      </c>
      <c r="B38" s="8" t="s">
        <v>612</v>
      </c>
      <c r="C38" s="8" t="s">
        <v>646</v>
      </c>
      <c r="D38" s="8" t="s">
        <v>164</v>
      </c>
      <c r="E38" s="8" t="s">
        <v>631</v>
      </c>
      <c r="F38" s="8" t="s">
        <v>649</v>
      </c>
      <c r="G38" s="8" t="s">
        <v>163</v>
      </c>
      <c r="H38" s="8" t="s">
        <v>110</v>
      </c>
      <c r="I38" s="8" t="s">
        <v>718</v>
      </c>
      <c r="J38" s="8" t="s">
        <v>719</v>
      </c>
      <c r="K38" s="8" t="s">
        <v>32</v>
      </c>
      <c r="L38" s="8">
        <v>20</v>
      </c>
      <c r="M38" s="9" t="s">
        <v>161</v>
      </c>
      <c r="N38" s="27" t="s">
        <v>162</v>
      </c>
      <c r="O38" s="10">
        <v>20212100014821</v>
      </c>
      <c r="P38" s="31">
        <v>44259</v>
      </c>
      <c r="Q38" s="8">
        <v>18</v>
      </c>
      <c r="R38" s="8" t="s">
        <v>633</v>
      </c>
      <c r="S38" s="8"/>
      <c r="T38" s="8"/>
      <c r="U38" s="8" t="s">
        <v>657</v>
      </c>
      <c r="V38" s="8" t="s">
        <v>652</v>
      </c>
      <c r="W38" s="8"/>
      <c r="X38" s="21"/>
    </row>
    <row r="39" spans="1:24" s="22" customFormat="1" ht="63.75" x14ac:dyDescent="0.25">
      <c r="A39" s="16" t="s">
        <v>611</v>
      </c>
      <c r="B39" s="8" t="s">
        <v>612</v>
      </c>
      <c r="C39" s="8" t="s">
        <v>654</v>
      </c>
      <c r="D39" s="8" t="s">
        <v>48</v>
      </c>
      <c r="E39" s="8" t="s">
        <v>635</v>
      </c>
      <c r="F39" s="8" t="s">
        <v>649</v>
      </c>
      <c r="G39" s="8" t="s">
        <v>167</v>
      </c>
      <c r="H39" s="8" t="s">
        <v>678</v>
      </c>
      <c r="I39" s="8" t="s">
        <v>18</v>
      </c>
      <c r="J39" s="8" t="s">
        <v>719</v>
      </c>
      <c r="K39" s="8" t="s">
        <v>32</v>
      </c>
      <c r="L39" s="8">
        <v>20</v>
      </c>
      <c r="M39" s="9" t="s">
        <v>165</v>
      </c>
      <c r="N39" s="27" t="s">
        <v>166</v>
      </c>
      <c r="O39" s="10">
        <v>20212050084821</v>
      </c>
      <c r="P39" s="31">
        <v>44251</v>
      </c>
      <c r="Q39" s="8">
        <v>12</v>
      </c>
      <c r="R39" s="8" t="s">
        <v>633</v>
      </c>
      <c r="S39" s="8"/>
      <c r="T39" s="8"/>
      <c r="U39" s="8" t="s">
        <v>657</v>
      </c>
      <c r="V39" s="8" t="s">
        <v>652</v>
      </c>
      <c r="W39" s="8"/>
      <c r="X39" s="21"/>
    </row>
    <row r="40" spans="1:24" s="52" customFormat="1" ht="51" x14ac:dyDescent="0.25">
      <c r="A40" s="45" t="s">
        <v>611</v>
      </c>
      <c r="B40" s="46" t="s">
        <v>612</v>
      </c>
      <c r="C40" s="46" t="s">
        <v>673</v>
      </c>
      <c r="D40" s="46" t="s">
        <v>171</v>
      </c>
      <c r="E40" s="46" t="s">
        <v>635</v>
      </c>
      <c r="F40" s="46" t="s">
        <v>649</v>
      </c>
      <c r="G40" s="46" t="s">
        <v>170</v>
      </c>
      <c r="H40" s="46" t="s">
        <v>576</v>
      </c>
      <c r="I40" s="46" t="s">
        <v>18</v>
      </c>
      <c r="J40" s="46" t="s">
        <v>719</v>
      </c>
      <c r="K40" s="46" t="s">
        <v>97</v>
      </c>
      <c r="L40" s="46">
        <v>30</v>
      </c>
      <c r="M40" s="47" t="s">
        <v>168</v>
      </c>
      <c r="N40" s="48" t="s">
        <v>169</v>
      </c>
      <c r="O40" s="49">
        <v>20212000016881</v>
      </c>
      <c r="P40" s="50">
        <v>44300</v>
      </c>
      <c r="Q40" s="46">
        <v>44</v>
      </c>
      <c r="R40" s="46" t="s">
        <v>694</v>
      </c>
      <c r="S40" s="46"/>
      <c r="T40" s="46"/>
      <c r="U40" s="46" t="s">
        <v>657</v>
      </c>
      <c r="V40" s="46" t="s">
        <v>652</v>
      </c>
      <c r="W40" s="46"/>
      <c r="X40" s="51"/>
    </row>
    <row r="41" spans="1:24" s="22" customFormat="1" ht="38.25" x14ac:dyDescent="0.25">
      <c r="A41" s="16" t="s">
        <v>611</v>
      </c>
      <c r="B41" s="8" t="s">
        <v>676</v>
      </c>
      <c r="C41" s="8" t="s">
        <v>639</v>
      </c>
      <c r="D41" s="8" t="s">
        <v>174</v>
      </c>
      <c r="E41" s="8" t="s">
        <v>631</v>
      </c>
      <c r="F41" s="8" t="s">
        <v>649</v>
      </c>
      <c r="G41" s="8" t="s">
        <v>744</v>
      </c>
      <c r="H41" s="8" t="s">
        <v>678</v>
      </c>
      <c r="I41" s="8" t="s">
        <v>18</v>
      </c>
      <c r="J41" s="8" t="s">
        <v>719</v>
      </c>
      <c r="K41" s="8" t="s">
        <v>32</v>
      </c>
      <c r="L41" s="8">
        <v>20</v>
      </c>
      <c r="M41" s="9" t="s">
        <v>172</v>
      </c>
      <c r="N41" s="27" t="s">
        <v>173</v>
      </c>
      <c r="O41" s="10">
        <v>20212050086421</v>
      </c>
      <c r="P41" s="31">
        <v>44258</v>
      </c>
      <c r="Q41" s="8">
        <v>17</v>
      </c>
      <c r="R41" s="8" t="s">
        <v>633</v>
      </c>
      <c r="S41" s="8"/>
      <c r="T41" s="11">
        <v>44259</v>
      </c>
      <c r="U41" s="8" t="s">
        <v>657</v>
      </c>
      <c r="V41" s="8" t="s">
        <v>652</v>
      </c>
      <c r="W41" s="8"/>
      <c r="X41" s="21"/>
    </row>
    <row r="42" spans="1:24" s="22" customFormat="1" ht="38.25" x14ac:dyDescent="0.25">
      <c r="A42" s="16" t="s">
        <v>611</v>
      </c>
      <c r="B42" s="8" t="s">
        <v>612</v>
      </c>
      <c r="C42" s="8" t="s">
        <v>646</v>
      </c>
      <c r="D42" s="8" t="s">
        <v>178</v>
      </c>
      <c r="E42" s="8" t="s">
        <v>677</v>
      </c>
      <c r="F42" s="8" t="s">
        <v>649</v>
      </c>
      <c r="G42" s="8" t="s">
        <v>177</v>
      </c>
      <c r="H42" s="8" t="s">
        <v>706</v>
      </c>
      <c r="I42" s="8" t="s">
        <v>719</v>
      </c>
      <c r="J42" s="8" t="s">
        <v>719</v>
      </c>
      <c r="K42" s="8" t="s">
        <v>32</v>
      </c>
      <c r="L42" s="8">
        <v>20</v>
      </c>
      <c r="M42" s="9" t="s">
        <v>175</v>
      </c>
      <c r="N42" s="27" t="s">
        <v>176</v>
      </c>
      <c r="O42" s="10">
        <v>20212000014151</v>
      </c>
      <c r="P42" s="31">
        <v>44236</v>
      </c>
      <c r="Q42" s="8">
        <v>1</v>
      </c>
      <c r="R42" s="8" t="s">
        <v>633</v>
      </c>
      <c r="S42" s="8"/>
      <c r="T42" s="8"/>
      <c r="U42" s="8" t="s">
        <v>657</v>
      </c>
      <c r="V42" s="8" t="s">
        <v>652</v>
      </c>
      <c r="W42" s="8"/>
      <c r="X42" s="21"/>
    </row>
    <row r="43" spans="1:24" s="22" customFormat="1" ht="38.25" x14ac:dyDescent="0.25">
      <c r="A43" s="16" t="s">
        <v>611</v>
      </c>
      <c r="B43" s="8" t="s">
        <v>612</v>
      </c>
      <c r="C43" s="8" t="s">
        <v>640</v>
      </c>
      <c r="D43" s="8" t="s">
        <v>182</v>
      </c>
      <c r="E43" s="8" t="s">
        <v>636</v>
      </c>
      <c r="F43" s="8" t="s">
        <v>649</v>
      </c>
      <c r="G43" s="8" t="s">
        <v>181</v>
      </c>
      <c r="H43" s="8" t="s">
        <v>678</v>
      </c>
      <c r="I43" s="8" t="s">
        <v>18</v>
      </c>
      <c r="J43" s="8" t="s">
        <v>719</v>
      </c>
      <c r="K43" s="8" t="s">
        <v>97</v>
      </c>
      <c r="L43" s="8">
        <v>30</v>
      </c>
      <c r="M43" s="9" t="s">
        <v>179</v>
      </c>
      <c r="N43" s="27" t="s">
        <v>180</v>
      </c>
      <c r="O43" s="10">
        <v>20212050084591</v>
      </c>
      <c r="P43" s="31">
        <v>44244</v>
      </c>
      <c r="Q43" s="8">
        <v>7</v>
      </c>
      <c r="R43" s="8" t="s">
        <v>633</v>
      </c>
      <c r="S43" s="8"/>
      <c r="T43" s="8"/>
      <c r="U43" s="8" t="s">
        <v>657</v>
      </c>
      <c r="V43" s="8" t="s">
        <v>652</v>
      </c>
      <c r="W43" s="8"/>
      <c r="X43" s="21"/>
    </row>
    <row r="44" spans="1:24" s="22" customFormat="1" ht="38.25" x14ac:dyDescent="0.25">
      <c r="A44" s="16" t="s">
        <v>611</v>
      </c>
      <c r="B44" s="8" t="s">
        <v>612</v>
      </c>
      <c r="C44" s="8" t="s">
        <v>646</v>
      </c>
      <c r="D44" s="8" t="s">
        <v>187</v>
      </c>
      <c r="E44" s="8" t="s">
        <v>631</v>
      </c>
      <c r="F44" s="8" t="s">
        <v>649</v>
      </c>
      <c r="G44" s="8" t="s">
        <v>186</v>
      </c>
      <c r="H44" s="8" t="s">
        <v>678</v>
      </c>
      <c r="I44" s="8" t="s">
        <v>18</v>
      </c>
      <c r="J44" s="8" t="s">
        <v>719</v>
      </c>
      <c r="K44" s="8" t="s">
        <v>16</v>
      </c>
      <c r="L44" s="8">
        <v>30</v>
      </c>
      <c r="M44" s="9" t="s">
        <v>184</v>
      </c>
      <c r="N44" s="27" t="s">
        <v>185</v>
      </c>
      <c r="O44" s="10">
        <v>20212050085231</v>
      </c>
      <c r="P44" s="31">
        <v>44265</v>
      </c>
      <c r="Q44" s="8">
        <v>21</v>
      </c>
      <c r="R44" s="8" t="s">
        <v>633</v>
      </c>
      <c r="S44" s="8"/>
      <c r="T44" s="8"/>
      <c r="U44" s="8" t="s">
        <v>657</v>
      </c>
      <c r="V44" s="8" t="s">
        <v>652</v>
      </c>
      <c r="W44" s="8"/>
      <c r="X44" s="21"/>
    </row>
    <row r="45" spans="1:24" s="22" customFormat="1" ht="51" x14ac:dyDescent="0.25">
      <c r="A45" s="16" t="s">
        <v>611</v>
      </c>
      <c r="B45" s="8" t="s">
        <v>612</v>
      </c>
      <c r="C45" s="8" t="s">
        <v>637</v>
      </c>
      <c r="D45" s="8" t="s">
        <v>12</v>
      </c>
      <c r="E45" s="8" t="s">
        <v>635</v>
      </c>
      <c r="F45" s="8" t="s">
        <v>649</v>
      </c>
      <c r="G45" s="8" t="s">
        <v>155</v>
      </c>
      <c r="H45" s="8" t="s">
        <v>684</v>
      </c>
      <c r="I45" s="8" t="s">
        <v>18</v>
      </c>
      <c r="J45" s="8" t="s">
        <v>719</v>
      </c>
      <c r="K45" s="8" t="s">
        <v>97</v>
      </c>
      <c r="L45" s="8">
        <v>30</v>
      </c>
      <c r="M45" s="9" t="s">
        <v>188</v>
      </c>
      <c r="N45" s="27" t="s">
        <v>189</v>
      </c>
      <c r="O45" s="10">
        <v>20212050084461</v>
      </c>
      <c r="P45" s="31">
        <v>44239</v>
      </c>
      <c r="Q45" s="8">
        <v>3</v>
      </c>
      <c r="R45" s="8" t="s">
        <v>633</v>
      </c>
      <c r="S45" s="8"/>
      <c r="T45" s="8"/>
      <c r="U45" s="8" t="s">
        <v>657</v>
      </c>
      <c r="V45" s="8" t="s">
        <v>652</v>
      </c>
      <c r="W45" s="8"/>
      <c r="X45" s="21"/>
    </row>
    <row r="46" spans="1:24" s="22" customFormat="1" ht="51" x14ac:dyDescent="0.25">
      <c r="A46" s="16" t="s">
        <v>611</v>
      </c>
      <c r="B46" s="8" t="s">
        <v>612</v>
      </c>
      <c r="C46" s="8" t="s">
        <v>640</v>
      </c>
      <c r="D46" s="8" t="s">
        <v>193</v>
      </c>
      <c r="E46" s="8" t="s">
        <v>635</v>
      </c>
      <c r="F46" s="8" t="s">
        <v>649</v>
      </c>
      <c r="G46" s="8" t="s">
        <v>192</v>
      </c>
      <c r="H46" s="8" t="s">
        <v>296</v>
      </c>
      <c r="I46" s="8" t="s">
        <v>297</v>
      </c>
      <c r="J46" s="8" t="s">
        <v>719</v>
      </c>
      <c r="K46" s="8" t="s">
        <v>32</v>
      </c>
      <c r="L46" s="8">
        <v>20</v>
      </c>
      <c r="M46" s="9" t="s">
        <v>190</v>
      </c>
      <c r="N46" s="27" t="s">
        <v>191</v>
      </c>
      <c r="O46" s="10">
        <v>20213000014851</v>
      </c>
      <c r="P46" s="31">
        <v>44259</v>
      </c>
      <c r="Q46" s="8">
        <v>17</v>
      </c>
      <c r="R46" s="8" t="s">
        <v>633</v>
      </c>
      <c r="S46" s="8"/>
      <c r="T46" s="8"/>
      <c r="U46" s="8" t="s">
        <v>657</v>
      </c>
      <c r="V46" s="8" t="s">
        <v>652</v>
      </c>
      <c r="W46" s="8"/>
      <c r="X46" s="21"/>
    </row>
    <row r="47" spans="1:24" s="22" customFormat="1" ht="63.75" x14ac:dyDescent="0.25">
      <c r="A47" s="16" t="s">
        <v>611</v>
      </c>
      <c r="B47" s="8" t="s">
        <v>612</v>
      </c>
      <c r="C47" s="8" t="s">
        <v>660</v>
      </c>
      <c r="D47" s="8" t="s">
        <v>197</v>
      </c>
      <c r="E47" s="8" t="s">
        <v>635</v>
      </c>
      <c r="F47" s="8" t="s">
        <v>664</v>
      </c>
      <c r="G47" s="8" t="s">
        <v>196</v>
      </c>
      <c r="H47" s="8" t="s">
        <v>684</v>
      </c>
      <c r="I47" s="8" t="s">
        <v>18</v>
      </c>
      <c r="J47" s="8" t="s">
        <v>719</v>
      </c>
      <c r="K47" s="8" t="s">
        <v>97</v>
      </c>
      <c r="L47" s="8">
        <v>30</v>
      </c>
      <c r="M47" s="9" t="s">
        <v>194</v>
      </c>
      <c r="N47" s="27" t="s">
        <v>195</v>
      </c>
      <c r="O47" s="10">
        <v>20212050084451</v>
      </c>
      <c r="P47" s="31">
        <v>44242</v>
      </c>
      <c r="Q47" s="8">
        <v>5</v>
      </c>
      <c r="R47" s="8" t="s">
        <v>633</v>
      </c>
      <c r="S47" s="8"/>
      <c r="T47" s="8"/>
      <c r="U47" s="8" t="s">
        <v>657</v>
      </c>
      <c r="V47" s="8" t="s">
        <v>652</v>
      </c>
      <c r="W47" s="8"/>
      <c r="X47" s="21"/>
    </row>
    <row r="48" spans="1:24" s="22" customFormat="1" ht="38.25" x14ac:dyDescent="0.25">
      <c r="A48" s="16" t="s">
        <v>611</v>
      </c>
      <c r="B48" s="8" t="s">
        <v>612</v>
      </c>
      <c r="C48" s="8" t="s">
        <v>638</v>
      </c>
      <c r="D48" s="8" t="s">
        <v>201</v>
      </c>
      <c r="E48" s="8" t="s">
        <v>636</v>
      </c>
      <c r="F48" s="8" t="s">
        <v>632</v>
      </c>
      <c r="G48" s="8" t="s">
        <v>200</v>
      </c>
      <c r="H48" s="8" t="s">
        <v>678</v>
      </c>
      <c r="I48" s="8" t="s">
        <v>18</v>
      </c>
      <c r="J48" s="8" t="s">
        <v>719</v>
      </c>
      <c r="K48" s="8" t="s">
        <v>97</v>
      </c>
      <c r="L48" s="8">
        <v>30</v>
      </c>
      <c r="M48" s="9" t="s">
        <v>198</v>
      </c>
      <c r="N48" s="27" t="s">
        <v>199</v>
      </c>
      <c r="O48" s="10">
        <v>20212050085241</v>
      </c>
      <c r="P48" s="31">
        <v>44256</v>
      </c>
      <c r="Q48" s="8">
        <v>15</v>
      </c>
      <c r="R48" s="8" t="s">
        <v>633</v>
      </c>
      <c r="S48" s="8"/>
      <c r="T48" s="8"/>
      <c r="U48" s="8" t="s">
        <v>657</v>
      </c>
      <c r="V48" s="8" t="s">
        <v>652</v>
      </c>
      <c r="W48" s="8"/>
      <c r="X48" s="21"/>
    </row>
    <row r="49" spans="1:24" s="25" customFormat="1" ht="51" x14ac:dyDescent="0.2">
      <c r="A49" s="23" t="s">
        <v>611</v>
      </c>
      <c r="B49" s="12" t="s">
        <v>666</v>
      </c>
      <c r="C49" s="12" t="s">
        <v>669</v>
      </c>
      <c r="D49" s="12" t="s">
        <v>204</v>
      </c>
      <c r="E49" s="12" t="s">
        <v>631</v>
      </c>
      <c r="F49" s="12" t="s">
        <v>632</v>
      </c>
      <c r="G49" s="12" t="s">
        <v>741</v>
      </c>
      <c r="H49" s="12" t="s">
        <v>205</v>
      </c>
      <c r="I49" s="12" t="s">
        <v>18</v>
      </c>
      <c r="J49" s="12" t="s">
        <v>719</v>
      </c>
      <c r="K49" s="12" t="s">
        <v>32</v>
      </c>
      <c r="L49" s="12">
        <v>20</v>
      </c>
      <c r="M49" s="13" t="s">
        <v>202</v>
      </c>
      <c r="N49" s="28" t="s">
        <v>203</v>
      </c>
      <c r="O49" s="14"/>
      <c r="P49" s="32"/>
      <c r="Q49" s="12"/>
      <c r="R49" s="12" t="s">
        <v>648</v>
      </c>
      <c r="S49" s="12"/>
      <c r="T49" s="12"/>
      <c r="U49" s="12"/>
      <c r="V49" s="12"/>
      <c r="W49" s="12"/>
      <c r="X49" s="33" t="s">
        <v>709</v>
      </c>
    </row>
    <row r="50" spans="1:24" s="22" customFormat="1" ht="38.25" x14ac:dyDescent="0.25">
      <c r="A50" s="16" t="s">
        <v>611</v>
      </c>
      <c r="B50" s="8" t="s">
        <v>666</v>
      </c>
      <c r="C50" s="8" t="s">
        <v>637</v>
      </c>
      <c r="D50" s="8" t="s">
        <v>208</v>
      </c>
      <c r="E50" s="8" t="s">
        <v>631</v>
      </c>
      <c r="F50" s="8" t="s">
        <v>649</v>
      </c>
      <c r="G50" s="8" t="s">
        <v>740</v>
      </c>
      <c r="H50" s="8" t="s">
        <v>679</v>
      </c>
      <c r="I50" s="8" t="s">
        <v>724</v>
      </c>
      <c r="J50" s="8" t="s">
        <v>682</v>
      </c>
      <c r="K50" s="8" t="s">
        <v>32</v>
      </c>
      <c r="L50" s="8">
        <v>20</v>
      </c>
      <c r="M50" s="9" t="s">
        <v>206</v>
      </c>
      <c r="N50" s="27" t="s">
        <v>207</v>
      </c>
      <c r="O50" s="10"/>
      <c r="P50" s="31">
        <v>44251</v>
      </c>
      <c r="Q50" s="8">
        <v>11</v>
      </c>
      <c r="R50" s="8" t="s">
        <v>633</v>
      </c>
      <c r="S50" s="8"/>
      <c r="T50" s="8"/>
      <c r="U50" s="8" t="s">
        <v>653</v>
      </c>
      <c r="V50" s="8" t="s">
        <v>652</v>
      </c>
      <c r="W50" s="8"/>
      <c r="X50" s="21"/>
    </row>
    <row r="51" spans="1:24" s="22" customFormat="1" ht="38.25" x14ac:dyDescent="0.25">
      <c r="A51" s="16" t="s">
        <v>611</v>
      </c>
      <c r="B51" s="8" t="s">
        <v>612</v>
      </c>
      <c r="C51" s="8" t="s">
        <v>646</v>
      </c>
      <c r="D51" s="8" t="s">
        <v>33</v>
      </c>
      <c r="E51" s="8" t="s">
        <v>631</v>
      </c>
      <c r="F51" s="8" t="s">
        <v>649</v>
      </c>
      <c r="G51" s="8" t="s">
        <v>211</v>
      </c>
      <c r="H51" s="8" t="s">
        <v>680</v>
      </c>
      <c r="I51" s="8" t="s">
        <v>720</v>
      </c>
      <c r="J51" s="8" t="s">
        <v>720</v>
      </c>
      <c r="K51" s="8" t="s">
        <v>32</v>
      </c>
      <c r="L51" s="8">
        <v>20</v>
      </c>
      <c r="M51" s="9" t="s">
        <v>209</v>
      </c>
      <c r="N51" s="27" t="s">
        <v>210</v>
      </c>
      <c r="O51" s="10"/>
      <c r="P51" s="31">
        <v>44249</v>
      </c>
      <c r="Q51" s="8">
        <v>9</v>
      </c>
      <c r="R51" s="8" t="s">
        <v>633</v>
      </c>
      <c r="S51" s="8"/>
      <c r="T51" s="8"/>
      <c r="U51" s="8" t="s">
        <v>657</v>
      </c>
      <c r="V51" s="8" t="s">
        <v>652</v>
      </c>
      <c r="W51" s="8"/>
      <c r="X51" s="21"/>
    </row>
    <row r="52" spans="1:24" s="22" customFormat="1" ht="63.75" x14ac:dyDescent="0.25">
      <c r="A52" s="16" t="s">
        <v>611</v>
      </c>
      <c r="B52" s="8" t="s">
        <v>612</v>
      </c>
      <c r="C52" s="8" t="s">
        <v>643</v>
      </c>
      <c r="D52" s="8" t="s">
        <v>215</v>
      </c>
      <c r="E52" s="8" t="s">
        <v>635</v>
      </c>
      <c r="F52" s="8" t="s">
        <v>649</v>
      </c>
      <c r="G52" s="8" t="s">
        <v>214</v>
      </c>
      <c r="H52" s="8" t="s">
        <v>678</v>
      </c>
      <c r="I52" s="8" t="s">
        <v>18</v>
      </c>
      <c r="J52" s="8" t="s">
        <v>719</v>
      </c>
      <c r="K52" s="8" t="s">
        <v>97</v>
      </c>
      <c r="L52" s="8">
        <v>30</v>
      </c>
      <c r="M52" s="9" t="s">
        <v>212</v>
      </c>
      <c r="N52" s="27" t="s">
        <v>213</v>
      </c>
      <c r="O52" s="10">
        <v>20212050085321</v>
      </c>
      <c r="P52" s="31">
        <v>44256</v>
      </c>
      <c r="Q52" s="8">
        <v>14</v>
      </c>
      <c r="R52" s="8" t="s">
        <v>633</v>
      </c>
      <c r="S52" s="8"/>
      <c r="T52" s="8"/>
      <c r="U52" s="8" t="s">
        <v>657</v>
      </c>
      <c r="V52" s="8" t="s">
        <v>652</v>
      </c>
      <c r="W52" s="8"/>
      <c r="X52" s="21"/>
    </row>
    <row r="53" spans="1:24" s="22" customFormat="1" ht="38.25" x14ac:dyDescent="0.25">
      <c r="A53" s="16" t="s">
        <v>611</v>
      </c>
      <c r="B53" s="8" t="s">
        <v>612</v>
      </c>
      <c r="C53" s="8" t="s">
        <v>630</v>
      </c>
      <c r="D53" s="8" t="s">
        <v>219</v>
      </c>
      <c r="E53" s="8" t="s">
        <v>631</v>
      </c>
      <c r="F53" s="8" t="s">
        <v>649</v>
      </c>
      <c r="G53" s="8" t="s">
        <v>218</v>
      </c>
      <c r="H53" s="8" t="s">
        <v>681</v>
      </c>
      <c r="I53" s="8" t="s">
        <v>719</v>
      </c>
      <c r="J53" s="8" t="s">
        <v>719</v>
      </c>
      <c r="K53" s="8" t="s">
        <v>16</v>
      </c>
      <c r="L53" s="8">
        <v>30</v>
      </c>
      <c r="M53" s="9" t="s">
        <v>216</v>
      </c>
      <c r="N53" s="27" t="s">
        <v>217</v>
      </c>
      <c r="O53" s="10">
        <v>20211000014551</v>
      </c>
      <c r="P53" s="31">
        <v>44251</v>
      </c>
      <c r="Q53" s="8">
        <v>11</v>
      </c>
      <c r="R53" s="8" t="s">
        <v>633</v>
      </c>
      <c r="S53" s="8"/>
      <c r="T53" s="8"/>
      <c r="U53" s="8" t="s">
        <v>657</v>
      </c>
      <c r="V53" s="8" t="s">
        <v>652</v>
      </c>
      <c r="W53" s="8"/>
      <c r="X53" s="21"/>
    </row>
    <row r="54" spans="1:24" s="22" customFormat="1" ht="38.25" customHeight="1" x14ac:dyDescent="0.25">
      <c r="A54" s="16" t="s">
        <v>611</v>
      </c>
      <c r="B54" s="8" t="s">
        <v>666</v>
      </c>
      <c r="C54" s="8" t="s">
        <v>734</v>
      </c>
      <c r="D54" s="8" t="s">
        <v>224</v>
      </c>
      <c r="E54" s="8" t="s">
        <v>631</v>
      </c>
      <c r="F54" s="8" t="s">
        <v>649</v>
      </c>
      <c r="G54" s="8" t="s">
        <v>222</v>
      </c>
      <c r="H54" s="8" t="s">
        <v>678</v>
      </c>
      <c r="I54" s="8" t="s">
        <v>18</v>
      </c>
      <c r="J54" s="8" t="s">
        <v>719</v>
      </c>
      <c r="K54" s="8" t="s">
        <v>223</v>
      </c>
      <c r="L54" s="8">
        <v>30</v>
      </c>
      <c r="M54" s="9" t="s">
        <v>220</v>
      </c>
      <c r="N54" s="27" t="s">
        <v>221</v>
      </c>
      <c r="O54" s="10">
        <v>20212050085251</v>
      </c>
      <c r="P54" s="31">
        <v>44256</v>
      </c>
      <c r="Q54" s="8">
        <v>13</v>
      </c>
      <c r="R54" s="8" t="s">
        <v>633</v>
      </c>
      <c r="S54" s="8"/>
      <c r="T54" s="8"/>
      <c r="U54" s="8" t="s">
        <v>657</v>
      </c>
      <c r="V54" s="8" t="s">
        <v>652</v>
      </c>
      <c r="W54" s="8"/>
      <c r="X54" s="21"/>
    </row>
    <row r="55" spans="1:24" s="22" customFormat="1" ht="38.25" x14ac:dyDescent="0.25">
      <c r="A55" s="16" t="s">
        <v>611</v>
      </c>
      <c r="B55" s="8" t="s">
        <v>612</v>
      </c>
      <c r="C55" s="8" t="s">
        <v>637</v>
      </c>
      <c r="D55" s="8" t="s">
        <v>229</v>
      </c>
      <c r="E55" s="8" t="s">
        <v>631</v>
      </c>
      <c r="F55" s="8" t="s">
        <v>659</v>
      </c>
      <c r="G55" s="8" t="s">
        <v>227</v>
      </c>
      <c r="H55" s="8" t="s">
        <v>678</v>
      </c>
      <c r="I55" s="8" t="s">
        <v>18</v>
      </c>
      <c r="J55" s="8" t="s">
        <v>719</v>
      </c>
      <c r="K55" s="8" t="s">
        <v>228</v>
      </c>
      <c r="L55" s="8">
        <v>30</v>
      </c>
      <c r="M55" s="9" t="s">
        <v>225</v>
      </c>
      <c r="N55" s="27" t="s">
        <v>226</v>
      </c>
      <c r="O55" s="10">
        <v>20212050086671</v>
      </c>
      <c r="P55" s="31">
        <v>44260</v>
      </c>
      <c r="Q55" s="8">
        <v>17</v>
      </c>
      <c r="R55" s="8" t="s">
        <v>633</v>
      </c>
      <c r="S55" s="8"/>
      <c r="T55" s="8"/>
      <c r="U55" s="8" t="s">
        <v>657</v>
      </c>
      <c r="V55" s="8" t="s">
        <v>652</v>
      </c>
      <c r="W55" s="8"/>
      <c r="X55" s="21"/>
    </row>
    <row r="56" spans="1:24" s="22" customFormat="1" ht="38.25" x14ac:dyDescent="0.25">
      <c r="A56" s="16" t="s">
        <v>611</v>
      </c>
      <c r="B56" s="8" t="s">
        <v>612</v>
      </c>
      <c r="C56" s="8" t="s">
        <v>641</v>
      </c>
      <c r="D56" s="8" t="s">
        <v>183</v>
      </c>
      <c r="E56" s="8" t="s">
        <v>635</v>
      </c>
      <c r="F56" s="8" t="s">
        <v>659</v>
      </c>
      <c r="G56" s="8" t="s">
        <v>232</v>
      </c>
      <c r="H56" s="8" t="s">
        <v>160</v>
      </c>
      <c r="I56" s="8" t="s">
        <v>18</v>
      </c>
      <c r="J56" s="8" t="s">
        <v>719</v>
      </c>
      <c r="K56" s="8" t="s">
        <v>228</v>
      </c>
      <c r="L56" s="8">
        <v>30</v>
      </c>
      <c r="M56" s="9" t="s">
        <v>230</v>
      </c>
      <c r="N56" s="27" t="s">
        <v>231</v>
      </c>
      <c r="O56" s="10">
        <v>20212050083851</v>
      </c>
      <c r="P56" s="31">
        <v>44242</v>
      </c>
      <c r="Q56" s="8">
        <v>3</v>
      </c>
      <c r="R56" s="8" t="s">
        <v>633</v>
      </c>
      <c r="S56" s="8"/>
      <c r="T56" s="8"/>
      <c r="U56" s="8" t="s">
        <v>657</v>
      </c>
      <c r="V56" s="8" t="s">
        <v>652</v>
      </c>
      <c r="W56" s="8"/>
      <c r="X56" s="21"/>
    </row>
    <row r="57" spans="1:24" s="22" customFormat="1" ht="38.25" x14ac:dyDescent="0.25">
      <c r="A57" s="16" t="s">
        <v>611</v>
      </c>
      <c r="B57" s="8" t="s">
        <v>612</v>
      </c>
      <c r="C57" s="8" t="s">
        <v>646</v>
      </c>
      <c r="D57" s="8" t="s">
        <v>236</v>
      </c>
      <c r="E57" s="8" t="s">
        <v>631</v>
      </c>
      <c r="F57" s="8" t="s">
        <v>649</v>
      </c>
      <c r="G57" s="8" t="s">
        <v>235</v>
      </c>
      <c r="H57" s="8" t="s">
        <v>680</v>
      </c>
      <c r="I57" s="8" t="s">
        <v>720</v>
      </c>
      <c r="J57" s="8" t="s">
        <v>720</v>
      </c>
      <c r="K57" s="8" t="s">
        <v>32</v>
      </c>
      <c r="L57" s="8">
        <v>20</v>
      </c>
      <c r="M57" s="9" t="s">
        <v>233</v>
      </c>
      <c r="N57" s="27" t="s">
        <v>234</v>
      </c>
      <c r="O57" s="10"/>
      <c r="P57" s="31">
        <v>44249</v>
      </c>
      <c r="Q57" s="8">
        <v>8</v>
      </c>
      <c r="R57" s="8" t="s">
        <v>633</v>
      </c>
      <c r="S57" s="8"/>
      <c r="T57" s="8"/>
      <c r="U57" s="8" t="s">
        <v>657</v>
      </c>
      <c r="V57" s="8" t="s">
        <v>652</v>
      </c>
      <c r="W57" s="8"/>
      <c r="X57" s="21"/>
    </row>
    <row r="58" spans="1:24" s="22" customFormat="1" ht="38.25" x14ac:dyDescent="0.25">
      <c r="A58" s="16" t="s">
        <v>611</v>
      </c>
      <c r="B58" s="8" t="s">
        <v>612</v>
      </c>
      <c r="C58" s="8" t="s">
        <v>637</v>
      </c>
      <c r="D58" s="8" t="s">
        <v>240</v>
      </c>
      <c r="E58" s="8" t="s">
        <v>631</v>
      </c>
      <c r="F58" s="8" t="s">
        <v>649</v>
      </c>
      <c r="G58" s="8" t="s">
        <v>239</v>
      </c>
      <c r="H58" s="8" t="s">
        <v>683</v>
      </c>
      <c r="I58" s="8" t="s">
        <v>724</v>
      </c>
      <c r="J58" s="8" t="s">
        <v>682</v>
      </c>
      <c r="K58" s="8" t="s">
        <v>32</v>
      </c>
      <c r="L58" s="8">
        <v>20</v>
      </c>
      <c r="M58" s="9" t="s">
        <v>237</v>
      </c>
      <c r="N58" s="27" t="s">
        <v>238</v>
      </c>
      <c r="O58" s="10"/>
      <c r="P58" s="31">
        <v>44239</v>
      </c>
      <c r="Q58" s="8">
        <v>1</v>
      </c>
      <c r="R58" s="8" t="s">
        <v>633</v>
      </c>
      <c r="S58" s="8"/>
      <c r="T58" s="8"/>
      <c r="U58" s="8" t="s">
        <v>653</v>
      </c>
      <c r="V58" s="8" t="s">
        <v>652</v>
      </c>
      <c r="W58" s="8"/>
      <c r="X58" s="21"/>
    </row>
    <row r="59" spans="1:24" s="25" customFormat="1" ht="63.75" x14ac:dyDescent="0.2">
      <c r="A59" s="23" t="s">
        <v>644</v>
      </c>
      <c r="B59" s="12" t="s">
        <v>645</v>
      </c>
      <c r="C59" s="12" t="s">
        <v>646</v>
      </c>
      <c r="D59" s="12" t="s">
        <v>245</v>
      </c>
      <c r="E59" s="12" t="s">
        <v>636</v>
      </c>
      <c r="F59" s="12" t="s">
        <v>649</v>
      </c>
      <c r="G59" s="12" t="s">
        <v>244</v>
      </c>
      <c r="H59" s="12" t="s">
        <v>246</v>
      </c>
      <c r="I59" s="12" t="s">
        <v>720</v>
      </c>
      <c r="J59" s="12" t="s">
        <v>720</v>
      </c>
      <c r="K59" s="12" t="s">
        <v>32</v>
      </c>
      <c r="L59" s="12">
        <v>20</v>
      </c>
      <c r="M59" s="13" t="s">
        <v>242</v>
      </c>
      <c r="N59" s="28" t="s">
        <v>243</v>
      </c>
      <c r="O59" s="14"/>
      <c r="P59" s="32"/>
      <c r="Q59" s="12"/>
      <c r="R59" s="12" t="s">
        <v>648</v>
      </c>
      <c r="S59" s="12"/>
      <c r="T59" s="12"/>
      <c r="U59" s="12"/>
      <c r="V59" s="12"/>
      <c r="W59" s="12"/>
      <c r="X59" s="33" t="s">
        <v>709</v>
      </c>
    </row>
    <row r="60" spans="1:24" s="22" customFormat="1" ht="51" x14ac:dyDescent="0.25">
      <c r="A60" s="16" t="s">
        <v>611</v>
      </c>
      <c r="B60" s="8" t="s">
        <v>612</v>
      </c>
      <c r="C60" s="8" t="s">
        <v>640</v>
      </c>
      <c r="D60" s="8" t="s">
        <v>250</v>
      </c>
      <c r="E60" s="8" t="s">
        <v>635</v>
      </c>
      <c r="F60" s="8" t="s">
        <v>649</v>
      </c>
      <c r="G60" s="8" t="s">
        <v>249</v>
      </c>
      <c r="H60" s="8" t="s">
        <v>684</v>
      </c>
      <c r="I60" s="8" t="s">
        <v>18</v>
      </c>
      <c r="J60" s="8" t="s">
        <v>719</v>
      </c>
      <c r="K60" s="8" t="s">
        <v>97</v>
      </c>
      <c r="L60" s="8">
        <v>30</v>
      </c>
      <c r="M60" s="9" t="s">
        <v>247</v>
      </c>
      <c r="N60" s="27" t="s">
        <v>248</v>
      </c>
      <c r="O60" s="10">
        <v>20212050084711</v>
      </c>
      <c r="P60" s="31">
        <v>44251</v>
      </c>
      <c r="Q60" s="8">
        <v>10</v>
      </c>
      <c r="R60" s="8" t="s">
        <v>633</v>
      </c>
      <c r="S60" s="8"/>
      <c r="T60" s="8"/>
      <c r="U60" s="8" t="s">
        <v>657</v>
      </c>
      <c r="V60" s="8" t="s">
        <v>652</v>
      </c>
      <c r="W60" s="8"/>
      <c r="X60" s="21"/>
    </row>
    <row r="61" spans="1:24" s="25" customFormat="1" ht="51" x14ac:dyDescent="0.2">
      <c r="A61" s="23" t="s">
        <v>611</v>
      </c>
      <c r="B61" s="12" t="s">
        <v>612</v>
      </c>
      <c r="C61" s="12" t="s">
        <v>668</v>
      </c>
      <c r="D61" s="12" t="s">
        <v>138</v>
      </c>
      <c r="E61" s="12" t="s">
        <v>635</v>
      </c>
      <c r="F61" s="12" t="s">
        <v>659</v>
      </c>
      <c r="G61" s="12" t="s">
        <v>253</v>
      </c>
      <c r="H61" s="12" t="s">
        <v>684</v>
      </c>
      <c r="I61" s="12" t="s">
        <v>18</v>
      </c>
      <c r="J61" s="12" t="s">
        <v>719</v>
      </c>
      <c r="K61" s="12" t="s">
        <v>228</v>
      </c>
      <c r="L61" s="12">
        <v>30</v>
      </c>
      <c r="M61" s="13" t="s">
        <v>251</v>
      </c>
      <c r="N61" s="28" t="s">
        <v>252</v>
      </c>
      <c r="O61" s="14"/>
      <c r="P61" s="32"/>
      <c r="Q61" s="12"/>
      <c r="R61" s="12" t="s">
        <v>648</v>
      </c>
      <c r="S61" s="12"/>
      <c r="T61" s="12"/>
      <c r="U61" s="12"/>
      <c r="V61" s="12"/>
      <c r="W61" s="12"/>
      <c r="X61" s="33" t="s">
        <v>709</v>
      </c>
    </row>
    <row r="62" spans="1:24" s="25" customFormat="1" ht="38.25" x14ac:dyDescent="0.2">
      <c r="A62" s="23" t="s">
        <v>644</v>
      </c>
      <c r="B62" s="12" t="s">
        <v>645</v>
      </c>
      <c r="C62" s="12" t="s">
        <v>646</v>
      </c>
      <c r="D62" s="12" t="s">
        <v>257</v>
      </c>
      <c r="E62" s="12" t="s">
        <v>677</v>
      </c>
      <c r="F62" s="12" t="s">
        <v>659</v>
      </c>
      <c r="G62" s="12" t="s">
        <v>256</v>
      </c>
      <c r="H62" s="12" t="s">
        <v>258</v>
      </c>
      <c r="I62" s="12" t="s">
        <v>259</v>
      </c>
      <c r="J62" s="12" t="s">
        <v>730</v>
      </c>
      <c r="K62" s="12" t="s">
        <v>27</v>
      </c>
      <c r="L62" s="12">
        <v>10</v>
      </c>
      <c r="M62" s="13" t="s">
        <v>254</v>
      </c>
      <c r="N62" s="28" t="s">
        <v>255</v>
      </c>
      <c r="O62" s="14"/>
      <c r="P62" s="32"/>
      <c r="Q62" s="12"/>
      <c r="R62" s="12" t="s">
        <v>648</v>
      </c>
      <c r="S62" s="12"/>
      <c r="T62" s="12"/>
      <c r="U62" s="12"/>
      <c r="V62" s="12"/>
      <c r="W62" s="12"/>
      <c r="X62" s="33" t="s">
        <v>709</v>
      </c>
    </row>
    <row r="63" spans="1:24" s="22" customFormat="1" ht="42.75" customHeight="1" x14ac:dyDescent="0.25">
      <c r="A63" s="16" t="s">
        <v>611</v>
      </c>
      <c r="B63" s="8" t="s">
        <v>666</v>
      </c>
      <c r="C63" s="8" t="s">
        <v>646</v>
      </c>
      <c r="D63" s="8" t="s">
        <v>263</v>
      </c>
      <c r="E63" s="8" t="s">
        <v>631</v>
      </c>
      <c r="F63" s="8" t="s">
        <v>649</v>
      </c>
      <c r="G63" s="8" t="s">
        <v>262</v>
      </c>
      <c r="H63" s="8" t="s">
        <v>723</v>
      </c>
      <c r="I63" s="8" t="s">
        <v>722</v>
      </c>
      <c r="J63" s="22" t="s">
        <v>720</v>
      </c>
      <c r="K63" s="8" t="s">
        <v>27</v>
      </c>
      <c r="L63" s="8">
        <v>10</v>
      </c>
      <c r="M63" s="9" t="s">
        <v>260</v>
      </c>
      <c r="N63" s="27" t="s">
        <v>261</v>
      </c>
      <c r="O63" s="10">
        <v>20213000014371</v>
      </c>
      <c r="P63" s="31" t="s">
        <v>685</v>
      </c>
      <c r="Q63" s="8">
        <v>3</v>
      </c>
      <c r="R63" s="8" t="s">
        <v>633</v>
      </c>
      <c r="S63" s="8"/>
      <c r="T63" s="8"/>
      <c r="U63" s="8" t="s">
        <v>657</v>
      </c>
      <c r="V63" s="8" t="s">
        <v>652</v>
      </c>
      <c r="W63" s="8"/>
      <c r="X63" s="21"/>
    </row>
    <row r="64" spans="1:24" s="22" customFormat="1" ht="63.75" x14ac:dyDescent="0.25">
      <c r="A64" s="16" t="s">
        <v>611</v>
      </c>
      <c r="B64" s="8" t="s">
        <v>612</v>
      </c>
      <c r="C64" s="8" t="s">
        <v>646</v>
      </c>
      <c r="D64" s="8" t="s">
        <v>267</v>
      </c>
      <c r="E64" s="8" t="s">
        <v>631</v>
      </c>
      <c r="F64" s="8" t="s">
        <v>688</v>
      </c>
      <c r="G64" s="8" t="s">
        <v>266</v>
      </c>
      <c r="H64" s="8" t="s">
        <v>686</v>
      </c>
      <c r="I64" s="8" t="s">
        <v>687</v>
      </c>
      <c r="J64" s="8" t="s">
        <v>682</v>
      </c>
      <c r="K64" s="8" t="s">
        <v>27</v>
      </c>
      <c r="L64" s="8">
        <v>5</v>
      </c>
      <c r="M64" s="9" t="s">
        <v>264</v>
      </c>
      <c r="N64" s="27" t="s">
        <v>265</v>
      </c>
      <c r="O64" s="10">
        <v>20211200000683</v>
      </c>
      <c r="P64" s="31">
        <v>44243</v>
      </c>
      <c r="Q64" s="8">
        <v>4</v>
      </c>
      <c r="R64" s="8" t="s">
        <v>633</v>
      </c>
      <c r="S64" s="8"/>
      <c r="T64" s="8"/>
      <c r="U64" s="8"/>
      <c r="V64" s="8"/>
      <c r="W64" s="8"/>
      <c r="X64" s="21"/>
    </row>
    <row r="65" spans="1:24" s="25" customFormat="1" ht="63.75" x14ac:dyDescent="0.25">
      <c r="A65" s="23" t="s">
        <v>611</v>
      </c>
      <c r="B65" s="12" t="s">
        <v>612</v>
      </c>
      <c r="C65" s="12" t="s">
        <v>656</v>
      </c>
      <c r="D65" s="12" t="s">
        <v>271</v>
      </c>
      <c r="E65" s="12" t="s">
        <v>635</v>
      </c>
      <c r="F65" s="12" t="s">
        <v>649</v>
      </c>
      <c r="G65" s="12" t="s">
        <v>270</v>
      </c>
      <c r="H65" s="12" t="s">
        <v>205</v>
      </c>
      <c r="I65" s="12" t="s">
        <v>18</v>
      </c>
      <c r="J65" s="12" t="s">
        <v>719</v>
      </c>
      <c r="K65" s="12" t="s">
        <v>97</v>
      </c>
      <c r="L65" s="12">
        <v>30</v>
      </c>
      <c r="M65" s="13" t="s">
        <v>268</v>
      </c>
      <c r="N65" s="28" t="s">
        <v>269</v>
      </c>
      <c r="O65" s="14"/>
      <c r="P65" s="32"/>
      <c r="Q65" s="12"/>
      <c r="R65" s="12" t="s">
        <v>648</v>
      </c>
      <c r="S65" s="12"/>
      <c r="T65" s="12"/>
      <c r="U65" s="12"/>
      <c r="V65" s="12"/>
      <c r="W65" s="12"/>
      <c r="X65" s="24" t="s">
        <v>717</v>
      </c>
    </row>
    <row r="66" spans="1:24" s="22" customFormat="1" ht="38.25" x14ac:dyDescent="0.25">
      <c r="A66" s="16" t="s">
        <v>611</v>
      </c>
      <c r="B66" s="8" t="s">
        <v>612</v>
      </c>
      <c r="C66" s="8" t="s">
        <v>641</v>
      </c>
      <c r="D66" s="8" t="s">
        <v>275</v>
      </c>
      <c r="E66" s="8" t="s">
        <v>631</v>
      </c>
      <c r="F66" s="8" t="s">
        <v>689</v>
      </c>
      <c r="G66" s="8" t="s">
        <v>274</v>
      </c>
      <c r="H66" s="8" t="s">
        <v>629</v>
      </c>
      <c r="I66" s="8" t="s">
        <v>721</v>
      </c>
      <c r="J66" s="8" t="s">
        <v>719</v>
      </c>
      <c r="K66" s="8" t="s">
        <v>16</v>
      </c>
      <c r="L66" s="8">
        <v>30</v>
      </c>
      <c r="M66" s="9" t="s">
        <v>272</v>
      </c>
      <c r="N66" s="27" t="s">
        <v>273</v>
      </c>
      <c r="O66" s="10">
        <v>20212050087561</v>
      </c>
      <c r="P66" s="31">
        <v>44263</v>
      </c>
      <c r="Q66" s="8">
        <v>17</v>
      </c>
      <c r="R66" s="8" t="s">
        <v>633</v>
      </c>
      <c r="S66" s="8"/>
      <c r="T66" s="8"/>
      <c r="U66" s="8" t="s">
        <v>657</v>
      </c>
      <c r="V66" s="8" t="s">
        <v>652</v>
      </c>
      <c r="W66" s="8"/>
      <c r="X66" s="21"/>
    </row>
    <row r="67" spans="1:24" s="22" customFormat="1" ht="38.25" x14ac:dyDescent="0.25">
      <c r="A67" s="16" t="s">
        <v>611</v>
      </c>
      <c r="B67" s="8" t="s">
        <v>612</v>
      </c>
      <c r="C67" s="8" t="s">
        <v>675</v>
      </c>
      <c r="D67" s="8" t="s">
        <v>279</v>
      </c>
      <c r="E67" s="8" t="s">
        <v>636</v>
      </c>
      <c r="F67" s="8" t="s">
        <v>632</v>
      </c>
      <c r="G67" s="8" t="s">
        <v>278</v>
      </c>
      <c r="H67" s="8" t="s">
        <v>691</v>
      </c>
      <c r="I67" s="8" t="s">
        <v>18</v>
      </c>
      <c r="J67" s="8" t="s">
        <v>719</v>
      </c>
      <c r="K67" s="8" t="s">
        <v>16</v>
      </c>
      <c r="L67" s="8">
        <v>30</v>
      </c>
      <c r="M67" s="9" t="s">
        <v>276</v>
      </c>
      <c r="N67" s="27" t="s">
        <v>277</v>
      </c>
      <c r="O67" s="10">
        <v>20212050084721</v>
      </c>
      <c r="P67" s="31">
        <v>44251</v>
      </c>
      <c r="Q67" s="8">
        <v>9</v>
      </c>
      <c r="R67" s="8" t="s">
        <v>633</v>
      </c>
      <c r="S67" s="8"/>
      <c r="T67" s="8"/>
      <c r="U67" s="8" t="s">
        <v>657</v>
      </c>
      <c r="V67" s="8" t="s">
        <v>652</v>
      </c>
      <c r="W67" s="8"/>
      <c r="X67" s="21"/>
    </row>
    <row r="68" spans="1:24" s="25" customFormat="1" ht="63.75" x14ac:dyDescent="0.2">
      <c r="A68" s="23" t="s">
        <v>611</v>
      </c>
      <c r="B68" s="12" t="s">
        <v>612</v>
      </c>
      <c r="C68" s="12" t="s">
        <v>646</v>
      </c>
      <c r="D68" s="12" t="s">
        <v>283</v>
      </c>
      <c r="E68" s="12" t="s">
        <v>650</v>
      </c>
      <c r="F68" s="12" t="s">
        <v>632</v>
      </c>
      <c r="G68" s="12" t="s">
        <v>282</v>
      </c>
      <c r="H68" s="12" t="s">
        <v>23</v>
      </c>
      <c r="I68" s="12" t="s">
        <v>725</v>
      </c>
      <c r="J68" s="12" t="s">
        <v>719</v>
      </c>
      <c r="K68" s="12" t="s">
        <v>97</v>
      </c>
      <c r="L68" s="12">
        <v>30</v>
      </c>
      <c r="M68" s="12" t="s">
        <v>280</v>
      </c>
      <c r="N68" s="32" t="s">
        <v>281</v>
      </c>
      <c r="O68" s="14"/>
      <c r="P68" s="32"/>
      <c r="Q68" s="12"/>
      <c r="R68" s="12" t="s">
        <v>648</v>
      </c>
      <c r="S68" s="12"/>
      <c r="T68" s="12"/>
      <c r="U68" s="12"/>
      <c r="V68" s="12"/>
      <c r="W68" s="12"/>
      <c r="X68" s="33" t="s">
        <v>709</v>
      </c>
    </row>
    <row r="69" spans="1:24" s="22" customFormat="1" ht="51" x14ac:dyDescent="0.25">
      <c r="A69" s="16" t="s">
        <v>611</v>
      </c>
      <c r="B69" s="8" t="s">
        <v>612</v>
      </c>
      <c r="C69" s="8" t="s">
        <v>660</v>
      </c>
      <c r="D69" s="8" t="s">
        <v>287</v>
      </c>
      <c r="E69" s="8" t="s">
        <v>635</v>
      </c>
      <c r="F69" s="8" t="s">
        <v>632</v>
      </c>
      <c r="G69" s="8" t="s">
        <v>286</v>
      </c>
      <c r="H69" s="8" t="s">
        <v>691</v>
      </c>
      <c r="I69" s="8" t="s">
        <v>18</v>
      </c>
      <c r="J69" s="8" t="s">
        <v>719</v>
      </c>
      <c r="K69" s="8" t="s">
        <v>32</v>
      </c>
      <c r="L69" s="8">
        <v>20</v>
      </c>
      <c r="M69" s="9" t="s">
        <v>284</v>
      </c>
      <c r="N69" s="27" t="s">
        <v>285</v>
      </c>
      <c r="O69" s="10">
        <v>20212050085211</v>
      </c>
      <c r="P69" s="31">
        <v>44256</v>
      </c>
      <c r="Q69" s="8">
        <v>12</v>
      </c>
      <c r="R69" s="8" t="s">
        <v>633</v>
      </c>
      <c r="S69" s="8"/>
      <c r="T69" s="8"/>
      <c r="U69" s="8" t="s">
        <v>657</v>
      </c>
      <c r="V69" s="8" t="s">
        <v>652</v>
      </c>
      <c r="W69" s="8"/>
      <c r="X69" s="21"/>
    </row>
    <row r="70" spans="1:24" s="22" customFormat="1" ht="38.25" x14ac:dyDescent="0.25">
      <c r="A70" s="16" t="s">
        <v>611</v>
      </c>
      <c r="B70" s="8" t="s">
        <v>612</v>
      </c>
      <c r="C70" s="8" t="s">
        <v>630</v>
      </c>
      <c r="D70" s="8" t="s">
        <v>291</v>
      </c>
      <c r="E70" s="8" t="s">
        <v>650</v>
      </c>
      <c r="F70" s="8" t="s">
        <v>649</v>
      </c>
      <c r="G70" s="8" t="s">
        <v>290</v>
      </c>
      <c r="H70" s="8" t="s">
        <v>629</v>
      </c>
      <c r="I70" s="8" t="s">
        <v>721</v>
      </c>
      <c r="J70" s="8" t="s">
        <v>719</v>
      </c>
      <c r="K70" s="8" t="s">
        <v>9</v>
      </c>
      <c r="L70" s="8">
        <v>30</v>
      </c>
      <c r="M70" s="9" t="s">
        <v>288</v>
      </c>
      <c r="N70" s="27" t="s">
        <v>289</v>
      </c>
      <c r="O70" s="10">
        <v>20212050087801</v>
      </c>
      <c r="P70" s="31">
        <v>44266</v>
      </c>
      <c r="Q70" s="8">
        <v>20</v>
      </c>
      <c r="R70" s="8" t="s">
        <v>633</v>
      </c>
      <c r="S70" s="8"/>
      <c r="T70" s="8"/>
      <c r="U70" s="8" t="s">
        <v>657</v>
      </c>
      <c r="V70" s="8" t="s">
        <v>652</v>
      </c>
      <c r="W70" s="8"/>
      <c r="X70" s="21"/>
    </row>
    <row r="71" spans="1:24" s="25" customFormat="1" ht="38.25" x14ac:dyDescent="0.2">
      <c r="A71" s="23" t="s">
        <v>611</v>
      </c>
      <c r="B71" s="12" t="s">
        <v>612</v>
      </c>
      <c r="C71" s="12" t="s">
        <v>692</v>
      </c>
      <c r="D71" s="12" t="s">
        <v>295</v>
      </c>
      <c r="E71" s="12" t="s">
        <v>635</v>
      </c>
      <c r="F71" s="12" t="s">
        <v>647</v>
      </c>
      <c r="G71" s="12" t="s">
        <v>294</v>
      </c>
      <c r="H71" s="12" t="s">
        <v>296</v>
      </c>
      <c r="I71" s="12" t="s">
        <v>297</v>
      </c>
      <c r="J71" s="12" t="s">
        <v>719</v>
      </c>
      <c r="K71" s="12" t="s">
        <v>97</v>
      </c>
      <c r="L71" s="12">
        <v>30</v>
      </c>
      <c r="M71" s="13" t="s">
        <v>292</v>
      </c>
      <c r="N71" s="28" t="s">
        <v>293</v>
      </c>
      <c r="O71" s="14"/>
      <c r="P71" s="32"/>
      <c r="Q71" s="12"/>
      <c r="R71" s="12" t="s">
        <v>648</v>
      </c>
      <c r="S71" s="12"/>
      <c r="T71" s="12"/>
      <c r="U71" s="12"/>
      <c r="V71" s="12"/>
      <c r="W71" s="12"/>
      <c r="X71" s="33" t="s">
        <v>709</v>
      </c>
    </row>
    <row r="72" spans="1:24" s="22" customFormat="1" ht="51" x14ac:dyDescent="0.25">
      <c r="A72" s="16" t="s">
        <v>611</v>
      </c>
      <c r="B72" s="8" t="s">
        <v>612</v>
      </c>
      <c r="C72" s="8" t="s">
        <v>640</v>
      </c>
      <c r="D72" s="8" t="s">
        <v>120</v>
      </c>
      <c r="E72" s="8" t="s">
        <v>635</v>
      </c>
      <c r="F72" s="8" t="s">
        <v>659</v>
      </c>
      <c r="G72" s="8" t="s">
        <v>300</v>
      </c>
      <c r="H72" s="8" t="s">
        <v>110</v>
      </c>
      <c r="I72" s="8" t="s">
        <v>718</v>
      </c>
      <c r="J72" s="8" t="s">
        <v>719</v>
      </c>
      <c r="K72" s="8" t="s">
        <v>97</v>
      </c>
      <c r="L72" s="8">
        <v>30</v>
      </c>
      <c r="M72" s="9" t="s">
        <v>298</v>
      </c>
      <c r="N72" s="27" t="s">
        <v>299</v>
      </c>
      <c r="O72" s="10">
        <v>20212100015481</v>
      </c>
      <c r="P72" s="31" t="s">
        <v>693</v>
      </c>
      <c r="Q72" s="8">
        <v>28</v>
      </c>
      <c r="R72" s="8" t="s">
        <v>633</v>
      </c>
      <c r="S72" s="8"/>
      <c r="T72" s="8"/>
      <c r="U72" s="8" t="s">
        <v>657</v>
      </c>
      <c r="V72" s="8" t="s">
        <v>652</v>
      </c>
      <c r="W72" s="8"/>
      <c r="X72" s="21"/>
    </row>
    <row r="73" spans="1:24" s="22" customFormat="1" ht="38.25" x14ac:dyDescent="0.25">
      <c r="A73" s="16" t="s">
        <v>611</v>
      </c>
      <c r="B73" s="8" t="s">
        <v>612</v>
      </c>
      <c r="C73" s="8" t="s">
        <v>641</v>
      </c>
      <c r="D73" s="8" t="s">
        <v>304</v>
      </c>
      <c r="E73" s="8" t="s">
        <v>631</v>
      </c>
      <c r="F73" s="8" t="s">
        <v>659</v>
      </c>
      <c r="G73" s="8" t="s">
        <v>303</v>
      </c>
      <c r="H73" s="8" t="s">
        <v>691</v>
      </c>
      <c r="I73" s="8" t="s">
        <v>18</v>
      </c>
      <c r="J73" s="8" t="s">
        <v>719</v>
      </c>
      <c r="K73" s="8" t="s">
        <v>228</v>
      </c>
      <c r="L73" s="8">
        <v>30</v>
      </c>
      <c r="M73" s="9" t="s">
        <v>301</v>
      </c>
      <c r="N73" s="27" t="s">
        <v>302</v>
      </c>
      <c r="O73" s="10">
        <v>20212050084741</v>
      </c>
      <c r="P73" s="31">
        <v>44251</v>
      </c>
      <c r="Q73" s="8">
        <v>8</v>
      </c>
      <c r="R73" s="8" t="s">
        <v>633</v>
      </c>
      <c r="S73" s="8"/>
      <c r="T73" s="8"/>
      <c r="U73" s="8" t="s">
        <v>657</v>
      </c>
      <c r="V73" s="8" t="s">
        <v>652</v>
      </c>
      <c r="W73" s="8"/>
      <c r="X73" s="21"/>
    </row>
    <row r="74" spans="1:24" s="22" customFormat="1" ht="38.25" x14ac:dyDescent="0.25">
      <c r="A74" s="16" t="s">
        <v>611</v>
      </c>
      <c r="B74" s="8" t="s">
        <v>612</v>
      </c>
      <c r="C74" s="8" t="s">
        <v>669</v>
      </c>
      <c r="D74" s="8" t="s">
        <v>308</v>
      </c>
      <c r="E74" s="8" t="s">
        <v>677</v>
      </c>
      <c r="F74" s="8" t="s">
        <v>649</v>
      </c>
      <c r="G74" s="8" t="s">
        <v>307</v>
      </c>
      <c r="H74" s="8" t="s">
        <v>691</v>
      </c>
      <c r="I74" s="8" t="s">
        <v>18</v>
      </c>
      <c r="J74" s="8" t="s">
        <v>719</v>
      </c>
      <c r="K74" s="8" t="s">
        <v>27</v>
      </c>
      <c r="L74" s="8">
        <v>10</v>
      </c>
      <c r="M74" s="9" t="s">
        <v>305</v>
      </c>
      <c r="N74" s="27" t="s">
        <v>306</v>
      </c>
      <c r="O74" s="10">
        <v>20212050084971</v>
      </c>
      <c r="P74" s="31">
        <v>44252</v>
      </c>
      <c r="Q74" s="8">
        <v>8</v>
      </c>
      <c r="R74" s="8" t="s">
        <v>633</v>
      </c>
      <c r="S74" s="8"/>
      <c r="T74" s="8"/>
      <c r="U74" s="8" t="s">
        <v>657</v>
      </c>
      <c r="V74" s="8" t="s">
        <v>652</v>
      </c>
      <c r="W74" s="8"/>
      <c r="X74" s="21"/>
    </row>
    <row r="75" spans="1:24" s="25" customFormat="1" ht="38.25" x14ac:dyDescent="0.2">
      <c r="A75" s="23" t="s">
        <v>611</v>
      </c>
      <c r="B75" s="12" t="s">
        <v>612</v>
      </c>
      <c r="C75" s="12" t="s">
        <v>639</v>
      </c>
      <c r="D75" s="12" t="s">
        <v>312</v>
      </c>
      <c r="E75" s="12" t="s">
        <v>636</v>
      </c>
      <c r="F75" s="12" t="s">
        <v>649</v>
      </c>
      <c r="G75" s="12" t="s">
        <v>311</v>
      </c>
      <c r="H75" s="12" t="s">
        <v>11</v>
      </c>
      <c r="I75" s="12" t="s">
        <v>718</v>
      </c>
      <c r="J75" s="12" t="s">
        <v>719</v>
      </c>
      <c r="K75" s="12" t="s">
        <v>97</v>
      </c>
      <c r="L75" s="12">
        <v>30</v>
      </c>
      <c r="M75" s="13" t="s">
        <v>309</v>
      </c>
      <c r="N75" s="28" t="s">
        <v>310</v>
      </c>
      <c r="O75" s="14"/>
      <c r="P75" s="32"/>
      <c r="Q75" s="12"/>
      <c r="R75" s="12" t="s">
        <v>648</v>
      </c>
      <c r="S75" s="12"/>
      <c r="T75" s="12"/>
      <c r="U75" s="12"/>
      <c r="V75" s="12"/>
      <c r="W75" s="12"/>
      <c r="X75" s="33" t="s">
        <v>709</v>
      </c>
    </row>
    <row r="76" spans="1:24" s="22" customFormat="1" ht="47.25" customHeight="1" x14ac:dyDescent="0.25">
      <c r="A76" s="16" t="s">
        <v>611</v>
      </c>
      <c r="B76" s="8" t="s">
        <v>612</v>
      </c>
      <c r="C76" s="8" t="s">
        <v>670</v>
      </c>
      <c r="D76" s="8" t="s">
        <v>316</v>
      </c>
      <c r="E76" s="8" t="s">
        <v>636</v>
      </c>
      <c r="F76" s="8" t="s">
        <v>649</v>
      </c>
      <c r="G76" s="8" t="s">
        <v>315</v>
      </c>
      <c r="H76" s="8" t="s">
        <v>706</v>
      </c>
      <c r="I76" s="8" t="s">
        <v>719</v>
      </c>
      <c r="J76" s="8" t="s">
        <v>719</v>
      </c>
      <c r="K76" s="8" t="s">
        <v>97</v>
      </c>
      <c r="L76" s="8">
        <v>30</v>
      </c>
      <c r="M76" s="9" t="s">
        <v>313</v>
      </c>
      <c r="N76" s="27" t="s">
        <v>314</v>
      </c>
      <c r="O76" s="10">
        <v>20212000014611</v>
      </c>
      <c r="P76" s="31">
        <v>44252</v>
      </c>
      <c r="Q76" s="8">
        <v>8</v>
      </c>
      <c r="R76" s="8" t="s">
        <v>633</v>
      </c>
      <c r="S76" s="8"/>
      <c r="T76" s="8"/>
      <c r="U76" s="8" t="s">
        <v>657</v>
      </c>
      <c r="V76" s="8" t="s">
        <v>652</v>
      </c>
      <c r="W76" s="8"/>
      <c r="X76" s="21"/>
    </row>
    <row r="77" spans="1:24" s="22" customFormat="1" ht="38.25" x14ac:dyDescent="0.25">
      <c r="A77" s="16" t="s">
        <v>611</v>
      </c>
      <c r="B77" s="8" t="s">
        <v>612</v>
      </c>
      <c r="C77" s="8" t="s">
        <v>646</v>
      </c>
      <c r="D77" s="8" t="s">
        <v>320</v>
      </c>
      <c r="E77" s="8" t="s">
        <v>631</v>
      </c>
      <c r="F77" s="8" t="s">
        <v>649</v>
      </c>
      <c r="G77" s="8" t="s">
        <v>319</v>
      </c>
      <c r="H77" s="8" t="s">
        <v>680</v>
      </c>
      <c r="I77" s="8" t="s">
        <v>720</v>
      </c>
      <c r="J77" s="8" t="s">
        <v>720</v>
      </c>
      <c r="K77" s="8" t="s">
        <v>32</v>
      </c>
      <c r="L77" s="8">
        <v>20</v>
      </c>
      <c r="M77" s="9" t="s">
        <v>317</v>
      </c>
      <c r="N77" s="27" t="s">
        <v>318</v>
      </c>
      <c r="O77" s="10"/>
      <c r="P77" s="31">
        <v>44249</v>
      </c>
      <c r="Q77" s="8">
        <v>5</v>
      </c>
      <c r="R77" s="8" t="s">
        <v>633</v>
      </c>
      <c r="S77" s="8"/>
      <c r="T77" s="8"/>
      <c r="U77" s="8" t="s">
        <v>657</v>
      </c>
      <c r="V77" s="8" t="s">
        <v>652</v>
      </c>
      <c r="W77" s="8"/>
      <c r="X77" s="21"/>
    </row>
    <row r="78" spans="1:24" s="52" customFormat="1" ht="38.25" x14ac:dyDescent="0.25">
      <c r="A78" s="45" t="s">
        <v>611</v>
      </c>
      <c r="B78" s="46" t="s">
        <v>612</v>
      </c>
      <c r="C78" s="46" t="s">
        <v>639</v>
      </c>
      <c r="D78" s="46" t="s">
        <v>324</v>
      </c>
      <c r="E78" s="46" t="s">
        <v>636</v>
      </c>
      <c r="F78" s="46" t="s">
        <v>649</v>
      </c>
      <c r="G78" s="46" t="s">
        <v>323</v>
      </c>
      <c r="H78" s="46" t="s">
        <v>110</v>
      </c>
      <c r="I78" s="46" t="s">
        <v>718</v>
      </c>
      <c r="J78" s="46" t="s">
        <v>719</v>
      </c>
      <c r="K78" s="46" t="s">
        <v>32</v>
      </c>
      <c r="L78" s="46">
        <v>20</v>
      </c>
      <c r="M78" s="47" t="s">
        <v>321</v>
      </c>
      <c r="N78" s="48" t="s">
        <v>322</v>
      </c>
      <c r="O78" s="49">
        <v>20212100016271</v>
      </c>
      <c r="P78" s="50">
        <v>44295</v>
      </c>
      <c r="Q78" s="46">
        <v>37</v>
      </c>
      <c r="R78" s="46" t="s">
        <v>694</v>
      </c>
      <c r="S78" s="46"/>
      <c r="T78" s="46"/>
      <c r="U78" s="46"/>
      <c r="V78" s="46"/>
      <c r="W78" s="46"/>
      <c r="X78" s="51"/>
    </row>
    <row r="79" spans="1:24" s="22" customFormat="1" ht="80.25" customHeight="1" x14ac:dyDescent="0.25">
      <c r="A79" s="16" t="s">
        <v>611</v>
      </c>
      <c r="B79" s="8" t="s">
        <v>612</v>
      </c>
      <c r="C79" s="8" t="s">
        <v>646</v>
      </c>
      <c r="D79" s="8" t="s">
        <v>328</v>
      </c>
      <c r="E79" s="8" t="s">
        <v>636</v>
      </c>
      <c r="F79" s="8" t="s">
        <v>659</v>
      </c>
      <c r="G79" s="8" t="s">
        <v>327</v>
      </c>
      <c r="H79" s="8" t="s">
        <v>686</v>
      </c>
      <c r="I79" s="8" t="s">
        <v>687</v>
      </c>
      <c r="J79" s="8" t="s">
        <v>682</v>
      </c>
      <c r="K79" s="8" t="s">
        <v>97</v>
      </c>
      <c r="L79" s="8">
        <v>30</v>
      </c>
      <c r="M79" s="9" t="s">
        <v>325</v>
      </c>
      <c r="N79" s="27" t="s">
        <v>326</v>
      </c>
      <c r="O79" s="10">
        <v>20211200000703</v>
      </c>
      <c r="P79" s="31">
        <v>44260</v>
      </c>
      <c r="Q79" s="8">
        <v>15</v>
      </c>
      <c r="R79" s="8" t="s">
        <v>633</v>
      </c>
      <c r="S79" s="8"/>
      <c r="T79" s="8"/>
      <c r="U79" s="8" t="s">
        <v>657</v>
      </c>
      <c r="V79" s="8" t="s">
        <v>652</v>
      </c>
      <c r="W79" s="8"/>
      <c r="X79" s="21"/>
    </row>
    <row r="80" spans="1:24" s="22" customFormat="1" ht="51" x14ac:dyDescent="0.25">
      <c r="A80" s="16" t="s">
        <v>611</v>
      </c>
      <c r="B80" s="8" t="s">
        <v>612</v>
      </c>
      <c r="C80" s="8" t="s">
        <v>660</v>
      </c>
      <c r="D80" s="8" t="s">
        <v>332</v>
      </c>
      <c r="E80" s="8" t="s">
        <v>636</v>
      </c>
      <c r="F80" s="8" t="s">
        <v>649</v>
      </c>
      <c r="G80" s="8" t="s">
        <v>331</v>
      </c>
      <c r="H80" s="8" t="s">
        <v>691</v>
      </c>
      <c r="I80" s="8" t="s">
        <v>18</v>
      </c>
      <c r="J80" s="8" t="s">
        <v>719</v>
      </c>
      <c r="K80" s="8" t="s">
        <v>97</v>
      </c>
      <c r="L80" s="8">
        <v>30</v>
      </c>
      <c r="M80" s="9" t="s">
        <v>329</v>
      </c>
      <c r="N80" s="27" t="s">
        <v>330</v>
      </c>
      <c r="O80" s="10">
        <v>20212050085151</v>
      </c>
      <c r="P80" s="31">
        <v>44253</v>
      </c>
      <c r="Q80" s="8">
        <v>9</v>
      </c>
      <c r="R80" s="8" t="s">
        <v>633</v>
      </c>
      <c r="S80" s="8"/>
      <c r="T80" s="8"/>
      <c r="U80" s="8" t="s">
        <v>657</v>
      </c>
      <c r="V80" s="8" t="s">
        <v>652</v>
      </c>
      <c r="W80" s="8"/>
      <c r="X80" s="21"/>
    </row>
    <row r="81" spans="1:24" s="25" customFormat="1" ht="63.75" x14ac:dyDescent="0.2">
      <c r="A81" s="23" t="s">
        <v>611</v>
      </c>
      <c r="B81" s="12" t="s">
        <v>612</v>
      </c>
      <c r="C81" s="12" t="s">
        <v>640</v>
      </c>
      <c r="D81" s="12" t="s">
        <v>336</v>
      </c>
      <c r="E81" s="12" t="s">
        <v>635</v>
      </c>
      <c r="F81" s="12" t="s">
        <v>649</v>
      </c>
      <c r="G81" s="12" t="s">
        <v>335</v>
      </c>
      <c r="H81" s="12" t="s">
        <v>23</v>
      </c>
      <c r="I81" s="12" t="s">
        <v>725</v>
      </c>
      <c r="J81" s="12" t="s">
        <v>719</v>
      </c>
      <c r="K81" s="12" t="s">
        <v>97</v>
      </c>
      <c r="L81" s="12">
        <v>30</v>
      </c>
      <c r="M81" s="13" t="s">
        <v>333</v>
      </c>
      <c r="N81" s="28" t="s">
        <v>334</v>
      </c>
      <c r="O81" s="14"/>
      <c r="P81" s="32"/>
      <c r="Q81" s="12"/>
      <c r="R81" s="12" t="s">
        <v>648</v>
      </c>
      <c r="S81" s="12"/>
      <c r="T81" s="12"/>
      <c r="U81" s="12"/>
      <c r="V81" s="12"/>
      <c r="W81" s="12"/>
      <c r="X81" s="33" t="s">
        <v>709</v>
      </c>
    </row>
    <row r="82" spans="1:24" s="25" customFormat="1" ht="76.5" x14ac:dyDescent="0.2">
      <c r="A82" s="23" t="s">
        <v>611</v>
      </c>
      <c r="B82" s="12" t="s">
        <v>612</v>
      </c>
      <c r="C82" s="12" t="s">
        <v>656</v>
      </c>
      <c r="D82" s="12" t="s">
        <v>271</v>
      </c>
      <c r="E82" s="12" t="s">
        <v>635</v>
      </c>
      <c r="F82" s="12" t="s">
        <v>690</v>
      </c>
      <c r="G82" s="12" t="s">
        <v>339</v>
      </c>
      <c r="H82" s="12" t="s">
        <v>205</v>
      </c>
      <c r="I82" s="12" t="s">
        <v>18</v>
      </c>
      <c r="J82" s="12" t="s">
        <v>719</v>
      </c>
      <c r="K82" s="12" t="s">
        <v>97</v>
      </c>
      <c r="L82" s="12">
        <v>30</v>
      </c>
      <c r="M82" s="13" t="s">
        <v>337</v>
      </c>
      <c r="N82" s="28" t="s">
        <v>338</v>
      </c>
      <c r="O82" s="14"/>
      <c r="P82" s="32"/>
      <c r="Q82" s="12"/>
      <c r="R82" s="12" t="s">
        <v>648</v>
      </c>
      <c r="S82" s="12"/>
      <c r="T82" s="12"/>
      <c r="U82" s="12"/>
      <c r="V82" s="12"/>
      <c r="W82" s="12"/>
      <c r="X82" s="33" t="s">
        <v>709</v>
      </c>
    </row>
    <row r="83" spans="1:24" s="22" customFormat="1" ht="51" x14ac:dyDescent="0.25">
      <c r="A83" s="16" t="s">
        <v>611</v>
      </c>
      <c r="B83" s="8" t="s">
        <v>612</v>
      </c>
      <c r="C83" s="8" t="s">
        <v>640</v>
      </c>
      <c r="D83" s="8" t="s">
        <v>250</v>
      </c>
      <c r="E83" s="8" t="s">
        <v>635</v>
      </c>
      <c r="F83" s="8" t="s">
        <v>632</v>
      </c>
      <c r="G83" s="8" t="s">
        <v>342</v>
      </c>
      <c r="H83" s="8" t="s">
        <v>684</v>
      </c>
      <c r="I83" s="8" t="s">
        <v>18</v>
      </c>
      <c r="J83" s="8" t="s">
        <v>719</v>
      </c>
      <c r="K83" s="8" t="s">
        <v>97</v>
      </c>
      <c r="L83" s="8">
        <v>30</v>
      </c>
      <c r="M83" s="9" t="s">
        <v>340</v>
      </c>
      <c r="N83" s="27" t="s">
        <v>341</v>
      </c>
      <c r="O83" s="10">
        <v>20212050085281</v>
      </c>
      <c r="P83" s="31">
        <v>44264</v>
      </c>
      <c r="Q83" s="8">
        <v>16</v>
      </c>
      <c r="R83" s="8" t="s">
        <v>633</v>
      </c>
      <c r="S83" s="8"/>
      <c r="T83" s="8"/>
      <c r="U83" s="8" t="s">
        <v>657</v>
      </c>
      <c r="V83" s="8" t="s">
        <v>652</v>
      </c>
      <c r="W83" s="8"/>
      <c r="X83" s="21"/>
    </row>
    <row r="84" spans="1:24" s="22" customFormat="1" ht="38.25" x14ac:dyDescent="0.25">
      <c r="A84" s="16" t="s">
        <v>611</v>
      </c>
      <c r="B84" s="8" t="s">
        <v>676</v>
      </c>
      <c r="C84" s="8" t="s">
        <v>646</v>
      </c>
      <c r="D84" s="8" t="s">
        <v>346</v>
      </c>
      <c r="E84" s="8" t="s">
        <v>631</v>
      </c>
      <c r="F84" s="8" t="s">
        <v>649</v>
      </c>
      <c r="G84" s="8" t="s">
        <v>345</v>
      </c>
      <c r="H84" s="8" t="s">
        <v>629</v>
      </c>
      <c r="I84" s="8" t="s">
        <v>721</v>
      </c>
      <c r="J84" s="8" t="s">
        <v>719</v>
      </c>
      <c r="K84" s="8" t="s">
        <v>32</v>
      </c>
      <c r="L84" s="8">
        <v>20</v>
      </c>
      <c r="M84" s="9" t="s">
        <v>343</v>
      </c>
      <c r="N84" s="27" t="s">
        <v>344</v>
      </c>
      <c r="O84" s="10">
        <v>20212050088611</v>
      </c>
      <c r="P84" s="31">
        <v>44267</v>
      </c>
      <c r="Q84" s="8">
        <v>19</v>
      </c>
      <c r="R84" s="8" t="s">
        <v>633</v>
      </c>
      <c r="S84" s="8"/>
      <c r="T84" s="8"/>
      <c r="U84" s="8" t="s">
        <v>657</v>
      </c>
      <c r="V84" s="8" t="s">
        <v>652</v>
      </c>
      <c r="W84" s="8"/>
      <c r="X84" s="21"/>
    </row>
    <row r="85" spans="1:24" s="22" customFormat="1" ht="38.25" x14ac:dyDescent="0.25">
      <c r="A85" s="16" t="s">
        <v>611</v>
      </c>
      <c r="B85" s="8" t="s">
        <v>612</v>
      </c>
      <c r="C85" s="8" t="s">
        <v>672</v>
      </c>
      <c r="D85" s="8" t="s">
        <v>350</v>
      </c>
      <c r="E85" s="8" t="s">
        <v>636</v>
      </c>
      <c r="F85" s="8" t="s">
        <v>649</v>
      </c>
      <c r="G85" s="8" t="s">
        <v>349</v>
      </c>
      <c r="H85" s="8" t="s">
        <v>691</v>
      </c>
      <c r="I85" s="8" t="s">
        <v>18</v>
      </c>
      <c r="J85" s="8" t="s">
        <v>719</v>
      </c>
      <c r="K85" s="8" t="s">
        <v>32</v>
      </c>
      <c r="L85" s="8">
        <v>20</v>
      </c>
      <c r="M85" s="9" t="s">
        <v>347</v>
      </c>
      <c r="N85" s="27" t="s">
        <v>348</v>
      </c>
      <c r="O85" s="10">
        <v>20212050085221</v>
      </c>
      <c r="P85" s="31" t="s">
        <v>695</v>
      </c>
      <c r="Q85" s="8">
        <v>10</v>
      </c>
      <c r="R85" s="8" t="s">
        <v>633</v>
      </c>
      <c r="S85" s="8"/>
      <c r="T85" s="8"/>
      <c r="U85" s="8" t="s">
        <v>657</v>
      </c>
      <c r="V85" s="8" t="s">
        <v>652</v>
      </c>
      <c r="W85" s="8"/>
      <c r="X85" s="21"/>
    </row>
    <row r="86" spans="1:24" s="52" customFormat="1" ht="49.5" customHeight="1" x14ac:dyDescent="0.25">
      <c r="A86" s="45" t="s">
        <v>611</v>
      </c>
      <c r="B86" s="46" t="s">
        <v>612</v>
      </c>
      <c r="C86" s="46" t="s">
        <v>639</v>
      </c>
      <c r="D86" s="46" t="s">
        <v>354</v>
      </c>
      <c r="E86" s="46" t="s">
        <v>635</v>
      </c>
      <c r="F86" s="46" t="s">
        <v>649</v>
      </c>
      <c r="G86" s="46" t="s">
        <v>353</v>
      </c>
      <c r="H86" s="46" t="s">
        <v>110</v>
      </c>
      <c r="I86" s="46" t="s">
        <v>718</v>
      </c>
      <c r="J86" s="46" t="s">
        <v>719</v>
      </c>
      <c r="K86" s="46" t="s">
        <v>97</v>
      </c>
      <c r="L86" s="46">
        <v>30</v>
      </c>
      <c r="M86" s="47" t="s">
        <v>351</v>
      </c>
      <c r="N86" s="48" t="s">
        <v>352</v>
      </c>
      <c r="O86" s="49">
        <v>20212100015481</v>
      </c>
      <c r="P86" s="50">
        <v>44291</v>
      </c>
      <c r="Q86" s="46">
        <v>32</v>
      </c>
      <c r="R86" s="46" t="s">
        <v>694</v>
      </c>
      <c r="S86" s="46"/>
      <c r="T86" s="46"/>
      <c r="U86" s="46" t="s">
        <v>657</v>
      </c>
      <c r="V86" s="46" t="s">
        <v>652</v>
      </c>
      <c r="W86" s="46"/>
      <c r="X86" s="51"/>
    </row>
    <row r="87" spans="1:24" s="22" customFormat="1" ht="51" x14ac:dyDescent="0.25">
      <c r="A87" s="16" t="s">
        <v>611</v>
      </c>
      <c r="B87" s="8" t="s">
        <v>612</v>
      </c>
      <c r="C87" s="8" t="s">
        <v>643</v>
      </c>
      <c r="D87" s="8" t="s">
        <v>359</v>
      </c>
      <c r="E87" s="8" t="s">
        <v>635</v>
      </c>
      <c r="F87" s="8" t="s">
        <v>632</v>
      </c>
      <c r="G87" s="8" t="s">
        <v>358</v>
      </c>
      <c r="H87" s="8" t="s">
        <v>684</v>
      </c>
      <c r="I87" s="8" t="s">
        <v>18</v>
      </c>
      <c r="J87" s="8" t="s">
        <v>719</v>
      </c>
      <c r="K87" s="8" t="s">
        <v>97</v>
      </c>
      <c r="L87" s="8">
        <v>30</v>
      </c>
      <c r="M87" s="9" t="s">
        <v>356</v>
      </c>
      <c r="N87" s="27" t="s">
        <v>357</v>
      </c>
      <c r="O87" s="10">
        <v>20212050084811</v>
      </c>
      <c r="P87" s="31">
        <v>44249</v>
      </c>
      <c r="Q87" s="8">
        <v>5</v>
      </c>
      <c r="R87" s="8" t="s">
        <v>633</v>
      </c>
      <c r="S87" s="8"/>
      <c r="T87" s="8"/>
      <c r="U87" s="8" t="s">
        <v>657</v>
      </c>
      <c r="V87" s="8" t="s">
        <v>652</v>
      </c>
      <c r="W87" s="8"/>
      <c r="X87" s="21"/>
    </row>
    <row r="88" spans="1:24" s="22" customFormat="1" ht="38.25" x14ac:dyDescent="0.25">
      <c r="A88" s="16" t="s">
        <v>611</v>
      </c>
      <c r="B88" s="8" t="s">
        <v>676</v>
      </c>
      <c r="C88" s="8" t="s">
        <v>640</v>
      </c>
      <c r="D88" s="8" t="s">
        <v>363</v>
      </c>
      <c r="E88" s="8" t="s">
        <v>631</v>
      </c>
      <c r="F88" s="8" t="s">
        <v>649</v>
      </c>
      <c r="G88" s="8" t="s">
        <v>362</v>
      </c>
      <c r="H88" s="8" t="s">
        <v>629</v>
      </c>
      <c r="I88" s="8" t="s">
        <v>721</v>
      </c>
      <c r="J88" s="8" t="s">
        <v>719</v>
      </c>
      <c r="K88" s="8" t="s">
        <v>97</v>
      </c>
      <c r="L88" s="8">
        <v>30</v>
      </c>
      <c r="M88" s="9" t="s">
        <v>360</v>
      </c>
      <c r="N88" s="27" t="s">
        <v>361</v>
      </c>
      <c r="O88" s="10">
        <v>20212050089731</v>
      </c>
      <c r="P88" s="31">
        <v>44271</v>
      </c>
      <c r="Q88" s="8">
        <v>21</v>
      </c>
      <c r="R88" s="8" t="s">
        <v>633</v>
      </c>
      <c r="S88" s="8"/>
      <c r="T88" s="8"/>
      <c r="U88" s="8" t="s">
        <v>657</v>
      </c>
      <c r="V88" s="8" t="s">
        <v>652</v>
      </c>
      <c r="W88" s="8"/>
      <c r="X88" s="21"/>
    </row>
    <row r="89" spans="1:24" s="52" customFormat="1" ht="38.25" x14ac:dyDescent="0.25">
      <c r="A89" s="45" t="s">
        <v>611</v>
      </c>
      <c r="B89" s="46" t="s">
        <v>612</v>
      </c>
      <c r="C89" s="46" t="s">
        <v>637</v>
      </c>
      <c r="D89" s="46" t="s">
        <v>367</v>
      </c>
      <c r="E89" s="46" t="s">
        <v>650</v>
      </c>
      <c r="F89" s="46" t="s">
        <v>649</v>
      </c>
      <c r="G89" s="46" t="s">
        <v>366</v>
      </c>
      <c r="H89" s="46" t="s">
        <v>110</v>
      </c>
      <c r="I89" s="46" t="s">
        <v>718</v>
      </c>
      <c r="J89" s="46" t="s">
        <v>719</v>
      </c>
      <c r="K89" s="46" t="s">
        <v>32</v>
      </c>
      <c r="L89" s="46">
        <v>20</v>
      </c>
      <c r="M89" s="47" t="s">
        <v>364</v>
      </c>
      <c r="N89" s="48" t="s">
        <v>365</v>
      </c>
      <c r="O89" s="49"/>
      <c r="P89" s="50">
        <v>44291</v>
      </c>
      <c r="Q89" s="46">
        <v>30</v>
      </c>
      <c r="R89" s="46" t="s">
        <v>694</v>
      </c>
      <c r="S89" s="46"/>
      <c r="T89" s="46"/>
      <c r="U89" s="46" t="s">
        <v>653</v>
      </c>
      <c r="V89" s="46" t="s">
        <v>652</v>
      </c>
      <c r="W89" s="46"/>
      <c r="X89" s="51"/>
    </row>
    <row r="90" spans="1:24" s="22" customFormat="1" ht="63.75" x14ac:dyDescent="0.25">
      <c r="A90" s="16" t="s">
        <v>611</v>
      </c>
      <c r="B90" s="8" t="s">
        <v>612</v>
      </c>
      <c r="C90" s="8" t="s">
        <v>641</v>
      </c>
      <c r="D90" s="8" t="s">
        <v>371</v>
      </c>
      <c r="E90" s="8" t="s">
        <v>635</v>
      </c>
      <c r="F90" s="8" t="s">
        <v>632</v>
      </c>
      <c r="G90" s="8" t="s">
        <v>370</v>
      </c>
      <c r="H90" s="8" t="s">
        <v>691</v>
      </c>
      <c r="I90" s="8" t="s">
        <v>18</v>
      </c>
      <c r="J90" s="8" t="s">
        <v>719</v>
      </c>
      <c r="K90" s="8" t="s">
        <v>97</v>
      </c>
      <c r="L90" s="8">
        <v>30</v>
      </c>
      <c r="M90" s="9" t="s">
        <v>368</v>
      </c>
      <c r="N90" s="27" t="s">
        <v>369</v>
      </c>
      <c r="O90" s="10">
        <v>20212050085181</v>
      </c>
      <c r="P90" s="31">
        <v>44253</v>
      </c>
      <c r="Q90" s="8">
        <v>7</v>
      </c>
      <c r="R90" s="8" t="s">
        <v>633</v>
      </c>
      <c r="S90" s="8"/>
      <c r="T90" s="8"/>
      <c r="U90" s="8"/>
      <c r="V90" s="8"/>
      <c r="W90" s="8"/>
      <c r="X90" s="21"/>
    </row>
    <row r="91" spans="1:24" s="52" customFormat="1" ht="38.25" x14ac:dyDescent="0.25">
      <c r="A91" s="45" t="s">
        <v>644</v>
      </c>
      <c r="B91" s="46" t="s">
        <v>696</v>
      </c>
      <c r="C91" s="46" t="s">
        <v>640</v>
      </c>
      <c r="D91" s="46" t="s">
        <v>375</v>
      </c>
      <c r="E91" s="46" t="s">
        <v>650</v>
      </c>
      <c r="F91" s="46" t="s">
        <v>649</v>
      </c>
      <c r="G91" s="46" t="s">
        <v>374</v>
      </c>
      <c r="H91" s="46" t="s">
        <v>110</v>
      </c>
      <c r="I91" s="46" t="s">
        <v>718</v>
      </c>
      <c r="J91" s="46" t="s">
        <v>719</v>
      </c>
      <c r="K91" s="46" t="s">
        <v>32</v>
      </c>
      <c r="L91" s="46">
        <v>20</v>
      </c>
      <c r="M91" s="47" t="s">
        <v>372</v>
      </c>
      <c r="N91" s="48" t="s">
        <v>373</v>
      </c>
      <c r="O91" s="49"/>
      <c r="P91" s="50">
        <v>44291</v>
      </c>
      <c r="Q91" s="46">
        <v>31</v>
      </c>
      <c r="R91" s="46" t="s">
        <v>694</v>
      </c>
      <c r="S91" s="46"/>
      <c r="T91" s="46"/>
      <c r="U91" s="46" t="s">
        <v>657</v>
      </c>
      <c r="V91" s="46" t="s">
        <v>652</v>
      </c>
      <c r="W91" s="46"/>
      <c r="X91" s="51"/>
    </row>
    <row r="92" spans="1:24" s="22" customFormat="1" ht="89.25" x14ac:dyDescent="0.25">
      <c r="A92" s="16" t="s">
        <v>611</v>
      </c>
      <c r="B92" s="8" t="s">
        <v>612</v>
      </c>
      <c r="C92" s="8" t="s">
        <v>646</v>
      </c>
      <c r="D92" s="8" t="s">
        <v>379</v>
      </c>
      <c r="E92" s="8" t="s">
        <v>677</v>
      </c>
      <c r="F92" s="8" t="s">
        <v>649</v>
      </c>
      <c r="G92" s="8" t="s">
        <v>378</v>
      </c>
      <c r="H92" s="8" t="s">
        <v>698</v>
      </c>
      <c r="I92" s="8" t="s">
        <v>697</v>
      </c>
      <c r="J92" s="8" t="s">
        <v>720</v>
      </c>
      <c r="K92" s="8" t="s">
        <v>32</v>
      </c>
      <c r="L92" s="8">
        <v>20</v>
      </c>
      <c r="M92" s="9" t="s">
        <v>376</v>
      </c>
      <c r="N92" s="27" t="s">
        <v>377</v>
      </c>
      <c r="O92" s="10"/>
      <c r="P92" s="31">
        <v>44253</v>
      </c>
      <c r="Q92" s="8">
        <v>8</v>
      </c>
      <c r="R92" s="8" t="s">
        <v>633</v>
      </c>
      <c r="S92" s="8"/>
      <c r="T92" s="8"/>
      <c r="U92" s="8" t="s">
        <v>653</v>
      </c>
      <c r="V92" s="8" t="s">
        <v>652</v>
      </c>
      <c r="W92" s="8"/>
      <c r="X92" s="21"/>
    </row>
    <row r="93" spans="1:24" s="52" customFormat="1" ht="38.25" x14ac:dyDescent="0.25">
      <c r="A93" s="45" t="s">
        <v>611</v>
      </c>
      <c r="B93" s="46" t="s">
        <v>612</v>
      </c>
      <c r="C93" s="46" t="s">
        <v>646</v>
      </c>
      <c r="D93" s="46" t="s">
        <v>383</v>
      </c>
      <c r="E93" s="46" t="s">
        <v>631</v>
      </c>
      <c r="F93" s="46" t="s">
        <v>649</v>
      </c>
      <c r="G93" s="46" t="s">
        <v>382</v>
      </c>
      <c r="H93" s="46" t="s">
        <v>684</v>
      </c>
      <c r="I93" s="46" t="s">
        <v>18</v>
      </c>
      <c r="J93" s="46" t="s">
        <v>719</v>
      </c>
      <c r="K93" s="46" t="s">
        <v>16</v>
      </c>
      <c r="L93" s="46">
        <v>30</v>
      </c>
      <c r="M93" s="47" t="s">
        <v>380</v>
      </c>
      <c r="N93" s="48" t="s">
        <v>381</v>
      </c>
      <c r="O93" s="49">
        <v>20212050086661</v>
      </c>
      <c r="P93" s="50">
        <v>44298</v>
      </c>
      <c r="Q93" s="46">
        <v>36</v>
      </c>
      <c r="R93" s="46" t="s">
        <v>694</v>
      </c>
      <c r="S93" s="46"/>
      <c r="T93" s="46"/>
      <c r="U93" s="46"/>
      <c r="V93" s="46"/>
      <c r="W93" s="46"/>
      <c r="X93" s="51"/>
    </row>
    <row r="94" spans="1:24" s="22" customFormat="1" ht="38.25" x14ac:dyDescent="0.25">
      <c r="A94" s="16" t="s">
        <v>644</v>
      </c>
      <c r="B94" s="8" t="s">
        <v>696</v>
      </c>
      <c r="C94" s="8" t="s">
        <v>646</v>
      </c>
      <c r="D94" s="8" t="s">
        <v>92</v>
      </c>
      <c r="E94" s="8" t="s">
        <v>677</v>
      </c>
      <c r="F94" s="8" t="s">
        <v>649</v>
      </c>
      <c r="G94" s="8" t="s">
        <v>386</v>
      </c>
      <c r="H94" s="8" t="s">
        <v>629</v>
      </c>
      <c r="I94" s="8" t="s">
        <v>721</v>
      </c>
      <c r="J94" s="8" t="s">
        <v>719</v>
      </c>
      <c r="K94" s="8" t="s">
        <v>32</v>
      </c>
      <c r="L94" s="8">
        <v>20</v>
      </c>
      <c r="M94" s="9" t="s">
        <v>384</v>
      </c>
      <c r="N94" s="27" t="s">
        <v>385</v>
      </c>
      <c r="O94" s="10">
        <v>20212050087711</v>
      </c>
      <c r="P94" s="31">
        <v>44265</v>
      </c>
      <c r="Q94" s="8">
        <v>16</v>
      </c>
      <c r="R94" s="8" t="s">
        <v>633</v>
      </c>
      <c r="S94" s="8"/>
      <c r="T94" s="8"/>
      <c r="U94" s="8" t="s">
        <v>657</v>
      </c>
      <c r="V94" s="8" t="s">
        <v>652</v>
      </c>
      <c r="W94" s="8"/>
      <c r="X94" s="21"/>
    </row>
    <row r="95" spans="1:24" s="22" customFormat="1" ht="51.75" customHeight="1" x14ac:dyDescent="0.25">
      <c r="A95" s="16" t="s">
        <v>611</v>
      </c>
      <c r="B95" s="8" t="s">
        <v>612</v>
      </c>
      <c r="C95" s="8" t="s">
        <v>646</v>
      </c>
      <c r="D95" s="8" t="s">
        <v>389</v>
      </c>
      <c r="E95" s="8" t="s">
        <v>631</v>
      </c>
      <c r="F95" s="8" t="s">
        <v>649</v>
      </c>
      <c r="G95" s="8" t="s">
        <v>388</v>
      </c>
      <c r="H95" s="8" t="s">
        <v>629</v>
      </c>
      <c r="I95" s="8" t="s">
        <v>721</v>
      </c>
      <c r="J95" s="8" t="s">
        <v>719</v>
      </c>
      <c r="K95" s="8" t="s">
        <v>16</v>
      </c>
      <c r="L95" s="8">
        <v>30</v>
      </c>
      <c r="M95" s="9" t="s">
        <v>387</v>
      </c>
      <c r="N95" s="27">
        <v>44244</v>
      </c>
      <c r="O95" s="10">
        <v>20212050089701</v>
      </c>
      <c r="P95" s="31">
        <v>44270</v>
      </c>
      <c r="Q95" s="8">
        <v>19</v>
      </c>
      <c r="R95" s="8" t="s">
        <v>633</v>
      </c>
      <c r="S95" s="8"/>
      <c r="T95" s="8"/>
      <c r="U95" s="8" t="s">
        <v>657</v>
      </c>
      <c r="V95" s="8" t="s">
        <v>652</v>
      </c>
      <c r="W95" s="8"/>
      <c r="X95" s="21"/>
    </row>
    <row r="96" spans="1:24" s="22" customFormat="1" ht="82.5" customHeight="1" x14ac:dyDescent="0.25">
      <c r="A96" s="16" t="s">
        <v>611</v>
      </c>
      <c r="B96" s="8" t="s">
        <v>612</v>
      </c>
      <c r="C96" s="8" t="s">
        <v>674</v>
      </c>
      <c r="D96" s="8" t="s">
        <v>393</v>
      </c>
      <c r="E96" s="8" t="s">
        <v>636</v>
      </c>
      <c r="F96" s="8" t="s">
        <v>649</v>
      </c>
      <c r="G96" s="8" t="s">
        <v>392</v>
      </c>
      <c r="H96" s="8" t="s">
        <v>684</v>
      </c>
      <c r="I96" s="8" t="s">
        <v>18</v>
      </c>
      <c r="J96" s="8" t="s">
        <v>719</v>
      </c>
      <c r="K96" s="8" t="s">
        <v>97</v>
      </c>
      <c r="L96" s="8">
        <v>30</v>
      </c>
      <c r="M96" s="9" t="s">
        <v>390</v>
      </c>
      <c r="N96" s="27" t="s">
        <v>391</v>
      </c>
      <c r="O96" s="10">
        <v>20212050085141</v>
      </c>
      <c r="P96" s="31">
        <v>44266</v>
      </c>
      <c r="Q96" s="8">
        <v>16</v>
      </c>
      <c r="R96" s="8" t="s">
        <v>633</v>
      </c>
      <c r="S96" s="8"/>
      <c r="T96" s="8"/>
      <c r="U96" s="8" t="s">
        <v>657</v>
      </c>
      <c r="V96" s="8" t="s">
        <v>652</v>
      </c>
      <c r="W96" s="8"/>
      <c r="X96" s="21"/>
    </row>
    <row r="97" spans="1:24" s="22" customFormat="1" ht="51" x14ac:dyDescent="0.2">
      <c r="A97" s="34" t="s">
        <v>611</v>
      </c>
      <c r="B97" s="35" t="s">
        <v>612</v>
      </c>
      <c r="C97" s="8" t="s">
        <v>630</v>
      </c>
      <c r="D97" s="36" t="s">
        <v>396</v>
      </c>
      <c r="E97" s="8" t="s">
        <v>631</v>
      </c>
      <c r="F97" s="8" t="s">
        <v>649</v>
      </c>
      <c r="G97" s="36" t="s">
        <v>395</v>
      </c>
      <c r="H97" s="8" t="s">
        <v>684</v>
      </c>
      <c r="I97" s="36" t="s">
        <v>18</v>
      </c>
      <c r="J97" s="8" t="s">
        <v>719</v>
      </c>
      <c r="K97" s="8" t="s">
        <v>16</v>
      </c>
      <c r="L97" s="8">
        <v>30</v>
      </c>
      <c r="M97" s="10" t="s">
        <v>699</v>
      </c>
      <c r="N97" s="10" t="s">
        <v>394</v>
      </c>
      <c r="O97" s="10">
        <v>20212050086851</v>
      </c>
      <c r="P97" s="11">
        <v>44265</v>
      </c>
      <c r="Q97" s="8">
        <v>14</v>
      </c>
      <c r="R97" s="8" t="s">
        <v>633</v>
      </c>
      <c r="S97" s="37"/>
      <c r="T97" s="8"/>
      <c r="U97" s="8" t="s">
        <v>657</v>
      </c>
      <c r="V97" s="8" t="s">
        <v>652</v>
      </c>
      <c r="W97" s="8"/>
      <c r="X97" s="38"/>
    </row>
    <row r="98" spans="1:24" s="52" customFormat="1" ht="127.5" x14ac:dyDescent="0.2">
      <c r="A98" s="54" t="s">
        <v>611</v>
      </c>
      <c r="B98" s="55" t="s">
        <v>612</v>
      </c>
      <c r="C98" s="46" t="s">
        <v>646</v>
      </c>
      <c r="D98" s="56" t="s">
        <v>400</v>
      </c>
      <c r="E98" s="46" t="s">
        <v>677</v>
      </c>
      <c r="F98" s="46" t="s">
        <v>649</v>
      </c>
      <c r="G98" s="56" t="s">
        <v>399</v>
      </c>
      <c r="H98" s="46" t="s">
        <v>684</v>
      </c>
      <c r="I98" s="56" t="s">
        <v>18</v>
      </c>
      <c r="J98" s="46" t="s">
        <v>719</v>
      </c>
      <c r="K98" s="46" t="s">
        <v>27</v>
      </c>
      <c r="L98" s="46">
        <v>10</v>
      </c>
      <c r="M98" s="49" t="s">
        <v>397</v>
      </c>
      <c r="N98" s="49" t="s">
        <v>398</v>
      </c>
      <c r="O98" s="49" t="s">
        <v>700</v>
      </c>
      <c r="P98" s="53">
        <v>44267</v>
      </c>
      <c r="Q98" s="46">
        <v>16</v>
      </c>
      <c r="R98" s="46" t="s">
        <v>694</v>
      </c>
      <c r="S98" s="57"/>
      <c r="T98" s="46"/>
      <c r="U98" s="46"/>
      <c r="V98" s="46"/>
      <c r="W98" s="46"/>
      <c r="X98" s="58"/>
    </row>
    <row r="99" spans="1:24" s="22" customFormat="1" ht="38.25" x14ac:dyDescent="0.2">
      <c r="A99" s="34" t="s">
        <v>611</v>
      </c>
      <c r="B99" s="35" t="s">
        <v>612</v>
      </c>
      <c r="C99" s="8" t="s">
        <v>637</v>
      </c>
      <c r="D99" s="36" t="s">
        <v>404</v>
      </c>
      <c r="E99" s="8" t="s">
        <v>631</v>
      </c>
      <c r="F99" s="8" t="s">
        <v>649</v>
      </c>
      <c r="G99" s="36" t="s">
        <v>403</v>
      </c>
      <c r="H99" s="8" t="s">
        <v>629</v>
      </c>
      <c r="I99" s="8" t="s">
        <v>721</v>
      </c>
      <c r="J99" s="8" t="s">
        <v>719</v>
      </c>
      <c r="K99" s="8" t="s">
        <v>4</v>
      </c>
      <c r="L99" s="8">
        <v>30</v>
      </c>
      <c r="M99" s="10" t="s">
        <v>401</v>
      </c>
      <c r="N99" s="10" t="s">
        <v>402</v>
      </c>
      <c r="O99" s="10">
        <v>20212050089781</v>
      </c>
      <c r="P99" s="11">
        <v>44272</v>
      </c>
      <c r="Q99" s="8">
        <v>19</v>
      </c>
      <c r="R99" s="8" t="s">
        <v>633</v>
      </c>
      <c r="S99" s="37"/>
      <c r="T99" s="8"/>
      <c r="U99" s="8" t="s">
        <v>657</v>
      </c>
      <c r="V99" s="8" t="s">
        <v>652</v>
      </c>
      <c r="W99" s="8"/>
      <c r="X99" s="38"/>
    </row>
    <row r="100" spans="1:24" s="22" customFormat="1" ht="38.25" x14ac:dyDescent="0.2">
      <c r="A100" s="34" t="s">
        <v>611</v>
      </c>
      <c r="B100" s="35" t="s">
        <v>612</v>
      </c>
      <c r="C100" s="8" t="s">
        <v>630</v>
      </c>
      <c r="D100" s="36" t="s">
        <v>408</v>
      </c>
      <c r="E100" s="8" t="s">
        <v>631</v>
      </c>
      <c r="F100" s="8" t="s">
        <v>649</v>
      </c>
      <c r="G100" s="36" t="s">
        <v>407</v>
      </c>
      <c r="H100" s="8" t="s">
        <v>678</v>
      </c>
      <c r="I100" s="8" t="s">
        <v>18</v>
      </c>
      <c r="J100" s="8" t="s">
        <v>719</v>
      </c>
      <c r="K100" s="8" t="s">
        <v>32</v>
      </c>
      <c r="L100" s="8">
        <v>20</v>
      </c>
      <c r="M100" s="10" t="s">
        <v>405</v>
      </c>
      <c r="N100" s="10" t="s">
        <v>406</v>
      </c>
      <c r="O100" s="10">
        <v>20212050085371</v>
      </c>
      <c r="P100" s="11">
        <v>44257</v>
      </c>
      <c r="Q100" s="8">
        <v>8</v>
      </c>
      <c r="R100" s="8" t="s">
        <v>633</v>
      </c>
      <c r="S100" s="37"/>
      <c r="T100" s="8"/>
      <c r="U100" s="8" t="s">
        <v>657</v>
      </c>
      <c r="V100" s="8" t="s">
        <v>652</v>
      </c>
      <c r="W100" s="8"/>
      <c r="X100" s="38"/>
    </row>
    <row r="101" spans="1:24" s="22" customFormat="1" ht="51" x14ac:dyDescent="0.2">
      <c r="A101" s="39" t="s">
        <v>701</v>
      </c>
      <c r="B101" s="37" t="s">
        <v>624</v>
      </c>
      <c r="C101" s="8" t="s">
        <v>641</v>
      </c>
      <c r="D101" s="36" t="s">
        <v>412</v>
      </c>
      <c r="E101" s="8" t="s">
        <v>635</v>
      </c>
      <c r="F101" s="8" t="s">
        <v>664</v>
      </c>
      <c r="G101" s="36" t="s">
        <v>411</v>
      </c>
      <c r="H101" s="8" t="s">
        <v>691</v>
      </c>
      <c r="I101" s="36" t="s">
        <v>18</v>
      </c>
      <c r="J101" s="8" t="s">
        <v>719</v>
      </c>
      <c r="K101" s="8" t="s">
        <v>97</v>
      </c>
      <c r="L101" s="8">
        <v>30</v>
      </c>
      <c r="M101" s="10" t="s">
        <v>409</v>
      </c>
      <c r="N101" s="10" t="s">
        <v>410</v>
      </c>
      <c r="O101" s="10" t="s">
        <v>702</v>
      </c>
      <c r="P101" s="11">
        <v>44258</v>
      </c>
      <c r="Q101" s="8">
        <v>9</v>
      </c>
      <c r="R101" s="8" t="s">
        <v>633</v>
      </c>
      <c r="S101" s="37"/>
      <c r="T101" s="11">
        <v>44259</v>
      </c>
      <c r="U101" s="8" t="s">
        <v>657</v>
      </c>
      <c r="V101" s="8" t="s">
        <v>652</v>
      </c>
      <c r="W101" s="8"/>
      <c r="X101" s="38"/>
    </row>
    <row r="102" spans="1:24" s="22" customFormat="1" ht="38.25" x14ac:dyDescent="0.2">
      <c r="A102" s="34" t="s">
        <v>611</v>
      </c>
      <c r="B102" s="35" t="s">
        <v>612</v>
      </c>
      <c r="C102" s="8" t="s">
        <v>703</v>
      </c>
      <c r="D102" s="36" t="s">
        <v>416</v>
      </c>
      <c r="E102" s="8" t="s">
        <v>631</v>
      </c>
      <c r="F102" s="8" t="s">
        <v>649</v>
      </c>
      <c r="G102" s="36" t="s">
        <v>415</v>
      </c>
      <c r="H102" s="36" t="s">
        <v>704</v>
      </c>
      <c r="I102" s="8" t="s">
        <v>729</v>
      </c>
      <c r="J102" s="8" t="s">
        <v>682</v>
      </c>
      <c r="K102" s="8" t="s">
        <v>97</v>
      </c>
      <c r="L102" s="8">
        <v>30</v>
      </c>
      <c r="M102" s="10" t="s">
        <v>413</v>
      </c>
      <c r="N102" s="10" t="s">
        <v>414</v>
      </c>
      <c r="O102" s="10">
        <v>20213400014771</v>
      </c>
      <c r="P102" s="11">
        <v>44265</v>
      </c>
      <c r="Q102" s="8">
        <v>13</v>
      </c>
      <c r="R102" s="8" t="s">
        <v>633</v>
      </c>
      <c r="S102" s="37"/>
      <c r="T102" s="8"/>
      <c r="U102" s="8" t="s">
        <v>657</v>
      </c>
      <c r="V102" s="8" t="s">
        <v>652</v>
      </c>
      <c r="W102" s="8"/>
      <c r="X102" s="38"/>
    </row>
    <row r="103" spans="1:24" s="22" customFormat="1" ht="51" x14ac:dyDescent="0.2">
      <c r="A103" s="34" t="s">
        <v>611</v>
      </c>
      <c r="B103" s="35" t="s">
        <v>612</v>
      </c>
      <c r="C103" s="8" t="s">
        <v>673</v>
      </c>
      <c r="D103" s="36" t="s">
        <v>420</v>
      </c>
      <c r="E103" s="8" t="s">
        <v>635</v>
      </c>
      <c r="F103" s="8" t="s">
        <v>632</v>
      </c>
      <c r="G103" s="36" t="s">
        <v>419</v>
      </c>
      <c r="H103" s="8" t="s">
        <v>678</v>
      </c>
      <c r="I103" s="8" t="s">
        <v>18</v>
      </c>
      <c r="J103" s="8" t="s">
        <v>719</v>
      </c>
      <c r="K103" s="8" t="s">
        <v>97</v>
      </c>
      <c r="L103" s="8">
        <v>30</v>
      </c>
      <c r="M103" s="10" t="s">
        <v>417</v>
      </c>
      <c r="N103" s="10" t="s">
        <v>418</v>
      </c>
      <c r="O103" s="10">
        <v>20212050086691</v>
      </c>
      <c r="P103" s="11">
        <v>44260</v>
      </c>
      <c r="Q103" s="8">
        <v>10</v>
      </c>
      <c r="R103" s="8" t="s">
        <v>633</v>
      </c>
      <c r="S103" s="37"/>
      <c r="T103" s="11">
        <v>44260</v>
      </c>
      <c r="U103" s="8" t="s">
        <v>657</v>
      </c>
      <c r="V103" s="8" t="s">
        <v>652</v>
      </c>
      <c r="W103" s="8"/>
      <c r="X103" s="38"/>
    </row>
    <row r="104" spans="1:24" s="25" customFormat="1" ht="51" x14ac:dyDescent="0.2">
      <c r="A104" s="40" t="s">
        <v>611</v>
      </c>
      <c r="B104" s="41" t="s">
        <v>612</v>
      </c>
      <c r="C104" s="12" t="s">
        <v>655</v>
      </c>
      <c r="D104" s="42" t="s">
        <v>424</v>
      </c>
      <c r="E104" s="12" t="s">
        <v>631</v>
      </c>
      <c r="F104" s="12" t="s">
        <v>649</v>
      </c>
      <c r="G104" s="42" t="s">
        <v>423</v>
      </c>
      <c r="H104" s="42" t="s">
        <v>205</v>
      </c>
      <c r="I104" s="42" t="s">
        <v>18</v>
      </c>
      <c r="J104" s="12" t="s">
        <v>719</v>
      </c>
      <c r="K104" s="12" t="s">
        <v>97</v>
      </c>
      <c r="L104" s="12">
        <v>30</v>
      </c>
      <c r="M104" s="14" t="s">
        <v>421</v>
      </c>
      <c r="N104" s="14" t="s">
        <v>422</v>
      </c>
      <c r="O104" s="14"/>
      <c r="P104" s="12"/>
      <c r="Q104" s="12">
        <v>41</v>
      </c>
      <c r="R104" s="12" t="s">
        <v>648</v>
      </c>
      <c r="S104" s="43"/>
      <c r="T104" s="12"/>
      <c r="U104" s="12"/>
      <c r="V104" s="12"/>
      <c r="W104" s="12"/>
      <c r="X104" s="24" t="s">
        <v>717</v>
      </c>
    </row>
    <row r="105" spans="1:24" s="25" customFormat="1" ht="51" x14ac:dyDescent="0.2">
      <c r="A105" s="40" t="s">
        <v>611</v>
      </c>
      <c r="B105" s="41" t="s">
        <v>612</v>
      </c>
      <c r="C105" s="12" t="s">
        <v>640</v>
      </c>
      <c r="D105" s="42" t="s">
        <v>428</v>
      </c>
      <c r="E105" s="12" t="s">
        <v>635</v>
      </c>
      <c r="F105" s="12" t="s">
        <v>647</v>
      </c>
      <c r="G105" s="42" t="s">
        <v>427</v>
      </c>
      <c r="H105" s="12" t="s">
        <v>23</v>
      </c>
      <c r="I105" s="12" t="s">
        <v>725</v>
      </c>
      <c r="J105" s="12" t="s">
        <v>719</v>
      </c>
      <c r="K105" s="12" t="s">
        <v>97</v>
      </c>
      <c r="L105" s="12">
        <v>30</v>
      </c>
      <c r="M105" s="14" t="s">
        <v>425</v>
      </c>
      <c r="N105" s="14" t="s">
        <v>426</v>
      </c>
      <c r="O105" s="14"/>
      <c r="P105" s="17">
        <v>44295</v>
      </c>
      <c r="Q105" s="12">
        <v>32</v>
      </c>
      <c r="R105" s="12" t="s">
        <v>648</v>
      </c>
      <c r="S105" s="43"/>
      <c r="T105" s="12"/>
      <c r="U105" s="12"/>
      <c r="V105" s="12"/>
      <c r="W105" s="12"/>
      <c r="X105" s="24" t="s">
        <v>717</v>
      </c>
    </row>
    <row r="106" spans="1:24" s="25" customFormat="1" ht="63.75" x14ac:dyDescent="0.2">
      <c r="A106" s="23" t="s">
        <v>644</v>
      </c>
      <c r="B106" s="12" t="s">
        <v>645</v>
      </c>
      <c r="C106" s="12" t="s">
        <v>643</v>
      </c>
      <c r="D106" s="42" t="s">
        <v>283</v>
      </c>
      <c r="E106" s="12" t="s">
        <v>677</v>
      </c>
      <c r="F106" s="12" t="s">
        <v>649</v>
      </c>
      <c r="G106" s="42" t="s">
        <v>431</v>
      </c>
      <c r="H106" s="12" t="s">
        <v>23</v>
      </c>
      <c r="I106" s="12" t="s">
        <v>725</v>
      </c>
      <c r="J106" s="12" t="s">
        <v>719</v>
      </c>
      <c r="K106" s="12" t="s">
        <v>97</v>
      </c>
      <c r="L106" s="12">
        <v>30</v>
      </c>
      <c r="M106" s="14" t="s">
        <v>429</v>
      </c>
      <c r="N106" s="14" t="s">
        <v>430</v>
      </c>
      <c r="O106" s="14"/>
      <c r="P106" s="17">
        <v>44298</v>
      </c>
      <c r="Q106" s="12">
        <v>33</v>
      </c>
      <c r="R106" s="12" t="s">
        <v>648</v>
      </c>
      <c r="S106" s="43"/>
      <c r="T106" s="12"/>
      <c r="U106" s="12"/>
      <c r="V106" s="12"/>
      <c r="W106" s="12"/>
      <c r="X106" s="24" t="s">
        <v>717</v>
      </c>
    </row>
    <row r="107" spans="1:24" s="25" customFormat="1" ht="51" x14ac:dyDescent="0.2">
      <c r="A107" s="40" t="s">
        <v>611</v>
      </c>
      <c r="B107" s="41" t="s">
        <v>612</v>
      </c>
      <c r="C107" s="12" t="s">
        <v>674</v>
      </c>
      <c r="D107" s="42" t="s">
        <v>435</v>
      </c>
      <c r="E107" s="12" t="s">
        <v>635</v>
      </c>
      <c r="F107" s="12" t="s">
        <v>647</v>
      </c>
      <c r="G107" s="42" t="s">
        <v>434</v>
      </c>
      <c r="H107" s="42" t="s">
        <v>11</v>
      </c>
      <c r="I107" s="12" t="s">
        <v>718</v>
      </c>
      <c r="J107" s="12" t="s">
        <v>719</v>
      </c>
      <c r="K107" s="12" t="s">
        <v>97</v>
      </c>
      <c r="L107" s="12">
        <v>30</v>
      </c>
      <c r="M107" s="14" t="s">
        <v>432</v>
      </c>
      <c r="N107" s="14" t="s">
        <v>433</v>
      </c>
      <c r="O107" s="14"/>
      <c r="P107" s="12"/>
      <c r="Q107" s="12"/>
      <c r="R107" s="12" t="s">
        <v>648</v>
      </c>
      <c r="S107" s="43"/>
      <c r="T107" s="12"/>
      <c r="U107" s="12"/>
      <c r="V107" s="12"/>
      <c r="W107" s="12"/>
      <c r="X107" s="24" t="s">
        <v>717</v>
      </c>
    </row>
    <row r="108" spans="1:24" s="22" customFormat="1" ht="51" x14ac:dyDescent="0.2">
      <c r="A108" s="34" t="s">
        <v>611</v>
      </c>
      <c r="B108" s="35" t="s">
        <v>612</v>
      </c>
      <c r="C108" s="8" t="s">
        <v>673</v>
      </c>
      <c r="D108" s="36" t="s">
        <v>355</v>
      </c>
      <c r="E108" s="8" t="s">
        <v>635</v>
      </c>
      <c r="F108" s="8" t="s">
        <v>632</v>
      </c>
      <c r="G108" s="36" t="s">
        <v>438</v>
      </c>
      <c r="H108" s="8" t="s">
        <v>678</v>
      </c>
      <c r="I108" s="8" t="s">
        <v>18</v>
      </c>
      <c r="J108" s="8" t="s">
        <v>719</v>
      </c>
      <c r="K108" s="8" t="s">
        <v>32</v>
      </c>
      <c r="L108" s="8">
        <v>20</v>
      </c>
      <c r="M108" s="10" t="s">
        <v>436</v>
      </c>
      <c r="N108" s="10" t="s">
        <v>437</v>
      </c>
      <c r="O108" s="10" t="s">
        <v>705</v>
      </c>
      <c r="P108" s="11">
        <v>44265</v>
      </c>
      <c r="Q108" s="8">
        <v>13</v>
      </c>
      <c r="R108" s="8" t="s">
        <v>633</v>
      </c>
      <c r="S108" s="37"/>
      <c r="T108" s="11">
        <v>44271</v>
      </c>
      <c r="U108" s="8" t="s">
        <v>657</v>
      </c>
      <c r="V108" s="8" t="s">
        <v>652</v>
      </c>
      <c r="W108" s="8"/>
      <c r="X108" s="38"/>
    </row>
    <row r="109" spans="1:24" s="22" customFormat="1" ht="63.75" x14ac:dyDescent="0.2">
      <c r="A109" s="34" t="s">
        <v>611</v>
      </c>
      <c r="B109" s="35" t="s">
        <v>612</v>
      </c>
      <c r="C109" s="8" t="s">
        <v>672</v>
      </c>
      <c r="D109" s="36" t="s">
        <v>442</v>
      </c>
      <c r="E109" s="8" t="s">
        <v>677</v>
      </c>
      <c r="F109" s="8" t="s">
        <v>649</v>
      </c>
      <c r="G109" s="36" t="s">
        <v>441</v>
      </c>
      <c r="H109" s="8" t="s">
        <v>684</v>
      </c>
      <c r="I109" s="36" t="s">
        <v>18</v>
      </c>
      <c r="J109" s="8" t="s">
        <v>719</v>
      </c>
      <c r="K109" s="8" t="s">
        <v>27</v>
      </c>
      <c r="L109" s="8">
        <v>10</v>
      </c>
      <c r="M109" s="10" t="s">
        <v>439</v>
      </c>
      <c r="N109" s="10" t="s">
        <v>440</v>
      </c>
      <c r="O109" s="10">
        <v>20212050085131</v>
      </c>
      <c r="P109" s="11">
        <v>44249</v>
      </c>
      <c r="Q109" s="8">
        <v>1</v>
      </c>
      <c r="R109" s="8" t="s">
        <v>633</v>
      </c>
      <c r="S109" s="37"/>
      <c r="T109" s="8"/>
      <c r="U109" s="8"/>
      <c r="V109" s="8"/>
      <c r="W109" s="8"/>
      <c r="X109" s="38"/>
    </row>
    <row r="110" spans="1:24" s="22" customFormat="1" ht="63.75" x14ac:dyDescent="0.2">
      <c r="A110" s="34" t="s">
        <v>611</v>
      </c>
      <c r="B110" s="35" t="s">
        <v>612</v>
      </c>
      <c r="C110" s="8" t="s">
        <v>642</v>
      </c>
      <c r="D110" s="36" t="s">
        <v>241</v>
      </c>
      <c r="E110" s="8" t="s">
        <v>635</v>
      </c>
      <c r="F110" s="8" t="s">
        <v>664</v>
      </c>
      <c r="G110" s="36" t="s">
        <v>445</v>
      </c>
      <c r="H110" s="8" t="s">
        <v>706</v>
      </c>
      <c r="I110" s="8" t="s">
        <v>719</v>
      </c>
      <c r="J110" s="8" t="s">
        <v>719</v>
      </c>
      <c r="K110" s="8" t="s">
        <v>97</v>
      </c>
      <c r="L110" s="8">
        <v>30</v>
      </c>
      <c r="M110" s="10" t="s">
        <v>443</v>
      </c>
      <c r="N110" s="10" t="s">
        <v>444</v>
      </c>
      <c r="O110" s="10">
        <v>20212000014561</v>
      </c>
      <c r="P110" s="11">
        <v>44252</v>
      </c>
      <c r="Q110" s="8">
        <v>3</v>
      </c>
      <c r="R110" s="8" t="s">
        <v>633</v>
      </c>
      <c r="S110" s="37"/>
      <c r="T110" s="8"/>
      <c r="U110" s="8"/>
      <c r="V110" s="8"/>
      <c r="W110" s="8"/>
      <c r="X110" s="38"/>
    </row>
    <row r="111" spans="1:24" s="22" customFormat="1" ht="38.25" x14ac:dyDescent="0.2">
      <c r="A111" s="34" t="s">
        <v>611</v>
      </c>
      <c r="B111" s="35" t="s">
        <v>612</v>
      </c>
      <c r="C111" s="8" t="s">
        <v>669</v>
      </c>
      <c r="D111" s="36" t="s">
        <v>449</v>
      </c>
      <c r="E111" s="8" t="s">
        <v>631</v>
      </c>
      <c r="F111" s="8" t="s">
        <v>649</v>
      </c>
      <c r="G111" s="36" t="s">
        <v>448</v>
      </c>
      <c r="H111" s="36" t="s">
        <v>11</v>
      </c>
      <c r="I111" s="8" t="s">
        <v>718</v>
      </c>
      <c r="J111" s="8" t="s">
        <v>719</v>
      </c>
      <c r="K111" s="8" t="s">
        <v>32</v>
      </c>
      <c r="L111" s="8">
        <v>20</v>
      </c>
      <c r="M111" s="10" t="s">
        <v>446</v>
      </c>
      <c r="N111" s="10" t="s">
        <v>447</v>
      </c>
      <c r="O111" s="10">
        <v>20212100015601</v>
      </c>
      <c r="P111" s="11">
        <v>44272</v>
      </c>
      <c r="Q111" s="8">
        <v>17</v>
      </c>
      <c r="R111" s="8" t="s">
        <v>633</v>
      </c>
      <c r="S111" s="37"/>
      <c r="T111" s="11">
        <v>44273</v>
      </c>
      <c r="U111" s="8" t="s">
        <v>657</v>
      </c>
      <c r="V111" s="8" t="s">
        <v>652</v>
      </c>
      <c r="W111" s="8"/>
      <c r="X111" s="38"/>
    </row>
    <row r="112" spans="1:24" s="22" customFormat="1" ht="63.75" x14ac:dyDescent="0.2">
      <c r="A112" s="34" t="s">
        <v>611</v>
      </c>
      <c r="B112" s="35" t="s">
        <v>612</v>
      </c>
      <c r="C112" s="8" t="s">
        <v>656</v>
      </c>
      <c r="D112" s="36" t="s">
        <v>453</v>
      </c>
      <c r="E112" s="8" t="s">
        <v>635</v>
      </c>
      <c r="F112" s="8" t="s">
        <v>649</v>
      </c>
      <c r="G112" s="36" t="s">
        <v>452</v>
      </c>
      <c r="H112" s="8" t="s">
        <v>678</v>
      </c>
      <c r="I112" s="8" t="s">
        <v>18</v>
      </c>
      <c r="J112" s="8" t="s">
        <v>719</v>
      </c>
      <c r="K112" s="8" t="s">
        <v>97</v>
      </c>
      <c r="L112" s="8">
        <v>30</v>
      </c>
      <c r="M112" s="10" t="s">
        <v>450</v>
      </c>
      <c r="N112" s="10" t="s">
        <v>451</v>
      </c>
      <c r="O112" s="10">
        <v>20212050086861</v>
      </c>
      <c r="P112" s="11">
        <v>44265</v>
      </c>
      <c r="Q112" s="8">
        <v>12</v>
      </c>
      <c r="R112" s="8" t="s">
        <v>633</v>
      </c>
      <c r="S112" s="37"/>
      <c r="T112" s="8"/>
      <c r="U112" s="8"/>
      <c r="V112" s="8"/>
      <c r="W112" s="8"/>
      <c r="X112" s="38"/>
    </row>
    <row r="113" spans="1:24" s="25" customFormat="1" ht="51" x14ac:dyDescent="0.2">
      <c r="A113" s="40" t="s">
        <v>611</v>
      </c>
      <c r="B113" s="41" t="s">
        <v>612</v>
      </c>
      <c r="C113" s="12" t="s">
        <v>640</v>
      </c>
      <c r="D113" s="42" t="s">
        <v>193</v>
      </c>
      <c r="E113" s="12" t="s">
        <v>635</v>
      </c>
      <c r="F113" s="12" t="s">
        <v>649</v>
      </c>
      <c r="G113" s="42" t="s">
        <v>456</v>
      </c>
      <c r="H113" s="12" t="s">
        <v>684</v>
      </c>
      <c r="I113" s="42" t="s">
        <v>18</v>
      </c>
      <c r="J113" s="12" t="s">
        <v>719</v>
      </c>
      <c r="K113" s="12" t="s">
        <v>16</v>
      </c>
      <c r="L113" s="12">
        <v>30</v>
      </c>
      <c r="M113" s="14" t="s">
        <v>454</v>
      </c>
      <c r="N113" s="14" t="s">
        <v>455</v>
      </c>
      <c r="O113" s="14"/>
      <c r="P113" s="12"/>
      <c r="Q113" s="12"/>
      <c r="R113" s="12" t="s">
        <v>648</v>
      </c>
      <c r="S113" s="43"/>
      <c r="T113" s="12"/>
      <c r="U113" s="12"/>
      <c r="V113" s="12"/>
      <c r="W113" s="12"/>
      <c r="X113" s="24" t="s">
        <v>717</v>
      </c>
    </row>
    <row r="114" spans="1:24" s="25" customFormat="1" ht="51" x14ac:dyDescent="0.2">
      <c r="A114" s="40" t="s">
        <v>611</v>
      </c>
      <c r="B114" s="41" t="s">
        <v>612</v>
      </c>
      <c r="C114" s="12" t="s">
        <v>639</v>
      </c>
      <c r="D114" s="42" t="s">
        <v>460</v>
      </c>
      <c r="E114" s="12" t="s">
        <v>636</v>
      </c>
      <c r="F114" s="12" t="s">
        <v>649</v>
      </c>
      <c r="G114" s="42" t="s">
        <v>459</v>
      </c>
      <c r="H114" s="42" t="s">
        <v>110</v>
      </c>
      <c r="I114" s="42" t="s">
        <v>718</v>
      </c>
      <c r="J114" s="12" t="s">
        <v>719</v>
      </c>
      <c r="K114" s="12" t="s">
        <v>32</v>
      </c>
      <c r="L114" s="12">
        <v>20</v>
      </c>
      <c r="M114" s="14" t="s">
        <v>457</v>
      </c>
      <c r="N114" s="14" t="s">
        <v>458</v>
      </c>
      <c r="O114" s="14"/>
      <c r="P114" s="12"/>
      <c r="Q114" s="12"/>
      <c r="R114" s="12" t="s">
        <v>648</v>
      </c>
      <c r="S114" s="43"/>
      <c r="T114" s="12"/>
      <c r="U114" s="12"/>
      <c r="V114" s="12"/>
      <c r="W114" s="12"/>
      <c r="X114" s="24" t="s">
        <v>717</v>
      </c>
    </row>
    <row r="115" spans="1:24" s="22" customFormat="1" ht="38.25" x14ac:dyDescent="0.2">
      <c r="A115" s="34" t="s">
        <v>611</v>
      </c>
      <c r="B115" s="35" t="s">
        <v>612</v>
      </c>
      <c r="C115" s="8" t="s">
        <v>641</v>
      </c>
      <c r="D115" s="36" t="s">
        <v>464</v>
      </c>
      <c r="E115" s="8" t="s">
        <v>636</v>
      </c>
      <c r="F115" s="8" t="s">
        <v>632</v>
      </c>
      <c r="G115" s="36" t="s">
        <v>463</v>
      </c>
      <c r="H115" s="8" t="s">
        <v>684</v>
      </c>
      <c r="I115" s="36" t="s">
        <v>18</v>
      </c>
      <c r="J115" s="8" t="s">
        <v>719</v>
      </c>
      <c r="K115" s="8" t="s">
        <v>97</v>
      </c>
      <c r="L115" s="8">
        <v>30</v>
      </c>
      <c r="M115" s="10" t="s">
        <v>461</v>
      </c>
      <c r="N115" s="10" t="s">
        <v>462</v>
      </c>
      <c r="O115" s="10">
        <v>20212050087701</v>
      </c>
      <c r="P115" s="11">
        <v>44271</v>
      </c>
      <c r="Q115" s="8">
        <v>20</v>
      </c>
      <c r="R115" s="8" t="s">
        <v>633</v>
      </c>
      <c r="S115" s="37"/>
      <c r="T115" s="11">
        <v>44271</v>
      </c>
      <c r="U115" s="8" t="s">
        <v>657</v>
      </c>
      <c r="V115" s="8" t="s">
        <v>652</v>
      </c>
      <c r="W115" s="8"/>
      <c r="X115" s="38"/>
    </row>
    <row r="116" spans="1:24" s="22" customFormat="1" ht="63.75" x14ac:dyDescent="0.2">
      <c r="A116" s="34" t="s">
        <v>611</v>
      </c>
      <c r="B116" s="35" t="s">
        <v>612</v>
      </c>
      <c r="C116" s="8" t="s">
        <v>669</v>
      </c>
      <c r="D116" s="36" t="s">
        <v>468</v>
      </c>
      <c r="E116" s="8" t="s">
        <v>677</v>
      </c>
      <c r="F116" s="8" t="s">
        <v>649</v>
      </c>
      <c r="G116" s="36" t="s">
        <v>467</v>
      </c>
      <c r="H116" s="8" t="s">
        <v>691</v>
      </c>
      <c r="I116" s="36" t="s">
        <v>18</v>
      </c>
      <c r="J116" s="8" t="s">
        <v>719</v>
      </c>
      <c r="K116" s="8" t="s">
        <v>27</v>
      </c>
      <c r="L116" s="8">
        <v>10</v>
      </c>
      <c r="M116" s="10" t="s">
        <v>465</v>
      </c>
      <c r="N116" s="10" t="s">
        <v>466</v>
      </c>
      <c r="O116" s="10" t="s">
        <v>707</v>
      </c>
      <c r="P116" s="11">
        <v>44264</v>
      </c>
      <c r="Q116" s="8">
        <v>10</v>
      </c>
      <c r="R116" s="8" t="s">
        <v>633</v>
      </c>
      <c r="S116" s="37"/>
      <c r="T116" s="8"/>
      <c r="U116" s="8"/>
      <c r="V116" s="8"/>
      <c r="W116" s="8"/>
      <c r="X116" s="38"/>
    </row>
    <row r="117" spans="1:24" s="25" customFormat="1" ht="51" x14ac:dyDescent="0.2">
      <c r="A117" s="40" t="s">
        <v>611</v>
      </c>
      <c r="B117" s="41" t="s">
        <v>612</v>
      </c>
      <c r="C117" s="12" t="s">
        <v>708</v>
      </c>
      <c r="D117" s="42" t="s">
        <v>115</v>
      </c>
      <c r="E117" s="12" t="s">
        <v>677</v>
      </c>
      <c r="F117" s="12" t="s">
        <v>649</v>
      </c>
      <c r="G117" s="42" t="s">
        <v>471</v>
      </c>
      <c r="H117" s="12" t="s">
        <v>680</v>
      </c>
      <c r="I117" s="12" t="s">
        <v>720</v>
      </c>
      <c r="J117" s="12" t="s">
        <v>720</v>
      </c>
      <c r="K117" s="12" t="s">
        <v>27</v>
      </c>
      <c r="L117" s="12">
        <v>10</v>
      </c>
      <c r="M117" s="14" t="s">
        <v>469</v>
      </c>
      <c r="N117" s="14" t="s">
        <v>470</v>
      </c>
      <c r="O117" s="14"/>
      <c r="P117" s="12"/>
      <c r="Q117" s="12"/>
      <c r="R117" s="12" t="s">
        <v>648</v>
      </c>
      <c r="S117" s="43"/>
      <c r="T117" s="12"/>
      <c r="U117" s="12"/>
      <c r="V117" s="12"/>
      <c r="W117" s="12"/>
      <c r="X117" s="24" t="s">
        <v>717</v>
      </c>
    </row>
    <row r="118" spans="1:24" s="22" customFormat="1" ht="38.25" x14ac:dyDescent="0.2">
      <c r="A118" s="34" t="s">
        <v>611</v>
      </c>
      <c r="B118" s="35" t="s">
        <v>612</v>
      </c>
      <c r="C118" s="8" t="s">
        <v>646</v>
      </c>
      <c r="D118" s="36" t="s">
        <v>475</v>
      </c>
      <c r="E118" s="8" t="s">
        <v>631</v>
      </c>
      <c r="F118" s="8" t="s">
        <v>649</v>
      </c>
      <c r="G118" s="36" t="s">
        <v>474</v>
      </c>
      <c r="H118" s="8" t="s">
        <v>691</v>
      </c>
      <c r="I118" s="36" t="s">
        <v>18</v>
      </c>
      <c r="J118" s="8" t="s">
        <v>719</v>
      </c>
      <c r="K118" s="8" t="s">
        <v>16</v>
      </c>
      <c r="L118" s="8">
        <v>30</v>
      </c>
      <c r="M118" s="10" t="s">
        <v>472</v>
      </c>
      <c r="N118" s="10" t="s">
        <v>473</v>
      </c>
      <c r="O118" s="10">
        <v>20212050086661</v>
      </c>
      <c r="P118" s="11">
        <v>44258</v>
      </c>
      <c r="Q118" s="8">
        <v>6</v>
      </c>
      <c r="R118" s="8" t="s">
        <v>633</v>
      </c>
      <c r="S118" s="37"/>
      <c r="T118" s="11">
        <v>44259</v>
      </c>
      <c r="U118" s="8" t="s">
        <v>657</v>
      </c>
      <c r="V118" s="8" t="s">
        <v>652</v>
      </c>
      <c r="W118" s="8"/>
      <c r="X118" s="38"/>
    </row>
    <row r="119" spans="1:24" s="22" customFormat="1" ht="38.25" x14ac:dyDescent="0.2">
      <c r="A119" s="34" t="s">
        <v>611</v>
      </c>
      <c r="B119" s="35" t="s">
        <v>612</v>
      </c>
      <c r="C119" s="8" t="s">
        <v>640</v>
      </c>
      <c r="D119" s="36" t="s">
        <v>479</v>
      </c>
      <c r="E119" s="8" t="s">
        <v>631</v>
      </c>
      <c r="F119" s="8" t="s">
        <v>649</v>
      </c>
      <c r="G119" s="36" t="s">
        <v>478</v>
      </c>
      <c r="H119" s="8" t="s">
        <v>684</v>
      </c>
      <c r="I119" s="36" t="s">
        <v>18</v>
      </c>
      <c r="J119" s="8" t="s">
        <v>719</v>
      </c>
      <c r="K119" s="8" t="s">
        <v>32</v>
      </c>
      <c r="L119" s="8">
        <v>20</v>
      </c>
      <c r="M119" s="10" t="s">
        <v>476</v>
      </c>
      <c r="N119" s="10" t="s">
        <v>477</v>
      </c>
      <c r="O119" s="10">
        <v>20212050086881</v>
      </c>
      <c r="P119" s="11">
        <v>44265</v>
      </c>
      <c r="Q119" s="8">
        <v>11</v>
      </c>
      <c r="R119" s="8" t="s">
        <v>633</v>
      </c>
      <c r="S119" s="37"/>
      <c r="T119" s="8"/>
      <c r="U119" s="8" t="s">
        <v>657</v>
      </c>
      <c r="V119" s="8" t="s">
        <v>652</v>
      </c>
      <c r="W119" s="8"/>
      <c r="X119" s="44"/>
    </row>
    <row r="120" spans="1:24" s="25" customFormat="1" ht="38.25" x14ac:dyDescent="0.2">
      <c r="A120" s="40" t="s">
        <v>611</v>
      </c>
      <c r="B120" s="41" t="s">
        <v>612</v>
      </c>
      <c r="C120" s="12" t="s">
        <v>663</v>
      </c>
      <c r="D120" s="42" t="s">
        <v>483</v>
      </c>
      <c r="E120" s="12" t="s">
        <v>631</v>
      </c>
      <c r="F120" s="12" t="s">
        <v>649</v>
      </c>
      <c r="G120" s="42" t="s">
        <v>482</v>
      </c>
      <c r="H120" s="42" t="s">
        <v>11</v>
      </c>
      <c r="I120" s="12" t="s">
        <v>718</v>
      </c>
      <c r="J120" s="12" t="s">
        <v>719</v>
      </c>
      <c r="K120" s="12" t="s">
        <v>97</v>
      </c>
      <c r="L120" s="12">
        <v>30</v>
      </c>
      <c r="M120" s="14" t="s">
        <v>480</v>
      </c>
      <c r="N120" s="14" t="s">
        <v>481</v>
      </c>
      <c r="O120" s="14"/>
      <c r="P120" s="12"/>
      <c r="Q120" s="12"/>
      <c r="R120" s="12" t="s">
        <v>648</v>
      </c>
      <c r="S120" s="43"/>
      <c r="T120" s="12"/>
      <c r="U120" s="12"/>
      <c r="V120" s="12"/>
      <c r="W120" s="12"/>
      <c r="X120" s="33" t="s">
        <v>709</v>
      </c>
    </row>
    <row r="121" spans="1:24" s="22" customFormat="1" ht="51" x14ac:dyDescent="0.2">
      <c r="A121" s="34" t="s">
        <v>611</v>
      </c>
      <c r="B121" s="35" t="s">
        <v>612</v>
      </c>
      <c r="C121" s="8" t="s">
        <v>637</v>
      </c>
      <c r="D121" s="36" t="s">
        <v>12</v>
      </c>
      <c r="E121" s="8" t="s">
        <v>635</v>
      </c>
      <c r="F121" s="8" t="s">
        <v>664</v>
      </c>
      <c r="G121" s="36" t="s">
        <v>486</v>
      </c>
      <c r="H121" s="8" t="s">
        <v>684</v>
      </c>
      <c r="I121" s="36" t="s">
        <v>18</v>
      </c>
      <c r="J121" s="8" t="s">
        <v>719</v>
      </c>
      <c r="K121" s="8" t="s">
        <v>97</v>
      </c>
      <c r="L121" s="8">
        <v>30</v>
      </c>
      <c r="M121" s="10" t="s">
        <v>484</v>
      </c>
      <c r="N121" s="10" t="s">
        <v>485</v>
      </c>
      <c r="O121" s="10">
        <v>20212050085441</v>
      </c>
      <c r="P121" s="11">
        <v>44256</v>
      </c>
      <c r="Q121" s="8">
        <v>4</v>
      </c>
      <c r="R121" s="8" t="s">
        <v>633</v>
      </c>
      <c r="S121" s="37"/>
      <c r="T121" s="11">
        <v>44259</v>
      </c>
      <c r="U121" s="8" t="s">
        <v>657</v>
      </c>
      <c r="V121" s="8" t="s">
        <v>652</v>
      </c>
      <c r="W121" s="8"/>
      <c r="X121" s="38"/>
    </row>
    <row r="122" spans="1:24" s="25" customFormat="1" ht="63.75" x14ac:dyDescent="0.2">
      <c r="A122" s="40" t="s">
        <v>611</v>
      </c>
      <c r="B122" s="41" t="s">
        <v>612</v>
      </c>
      <c r="C122" s="12" t="s">
        <v>641</v>
      </c>
      <c r="D122" s="42" t="s">
        <v>489</v>
      </c>
      <c r="E122" s="12" t="s">
        <v>635</v>
      </c>
      <c r="F122" s="12" t="s">
        <v>649</v>
      </c>
      <c r="G122" s="42" t="s">
        <v>121</v>
      </c>
      <c r="H122" s="42" t="s">
        <v>11</v>
      </c>
      <c r="I122" s="12" t="s">
        <v>718</v>
      </c>
      <c r="J122" s="12" t="s">
        <v>719</v>
      </c>
      <c r="K122" s="12" t="s">
        <v>97</v>
      </c>
      <c r="L122" s="12">
        <v>30</v>
      </c>
      <c r="M122" s="14" t="s">
        <v>487</v>
      </c>
      <c r="N122" s="14" t="s">
        <v>488</v>
      </c>
      <c r="O122" s="14"/>
      <c r="P122" s="12"/>
      <c r="Q122" s="12"/>
      <c r="R122" s="12" t="s">
        <v>648</v>
      </c>
      <c r="S122" s="43"/>
      <c r="T122" s="12"/>
      <c r="U122" s="12"/>
      <c r="V122" s="12"/>
      <c r="W122" s="12"/>
      <c r="X122" s="33" t="s">
        <v>709</v>
      </c>
    </row>
    <row r="123" spans="1:24" s="22" customFormat="1" ht="102" x14ac:dyDescent="0.2">
      <c r="A123" s="34" t="s">
        <v>611</v>
      </c>
      <c r="B123" s="35" t="s">
        <v>612</v>
      </c>
      <c r="C123" s="8" t="s">
        <v>639</v>
      </c>
      <c r="D123" s="36" t="s">
        <v>34</v>
      </c>
      <c r="E123" s="8" t="s">
        <v>631</v>
      </c>
      <c r="F123" s="8" t="s">
        <v>659</v>
      </c>
      <c r="G123" s="36" t="s">
        <v>492</v>
      </c>
      <c r="H123" s="8" t="s">
        <v>678</v>
      </c>
      <c r="I123" s="8" t="s">
        <v>18</v>
      </c>
      <c r="J123" s="8" t="s">
        <v>719</v>
      </c>
      <c r="K123" s="8" t="s">
        <v>493</v>
      </c>
      <c r="L123" s="8">
        <v>30</v>
      </c>
      <c r="M123" s="10" t="s">
        <v>490</v>
      </c>
      <c r="N123" s="10" t="s">
        <v>491</v>
      </c>
      <c r="O123" s="10">
        <v>20212050086841</v>
      </c>
      <c r="P123" s="11">
        <v>44267</v>
      </c>
      <c r="Q123" s="8">
        <v>13</v>
      </c>
      <c r="R123" s="8" t="s">
        <v>633</v>
      </c>
      <c r="S123" s="37"/>
      <c r="T123" s="11">
        <v>44267</v>
      </c>
      <c r="U123" s="8" t="s">
        <v>657</v>
      </c>
      <c r="V123" s="8" t="s">
        <v>652</v>
      </c>
      <c r="W123" s="8"/>
      <c r="X123" s="38"/>
    </row>
    <row r="124" spans="1:24" s="22" customFormat="1" ht="63.75" x14ac:dyDescent="0.2">
      <c r="A124" s="34" t="s">
        <v>611</v>
      </c>
      <c r="B124" s="35" t="s">
        <v>612</v>
      </c>
      <c r="C124" s="8" t="s">
        <v>638</v>
      </c>
      <c r="D124" s="36" t="s">
        <v>497</v>
      </c>
      <c r="E124" s="8" t="s">
        <v>636</v>
      </c>
      <c r="F124" s="8" t="s">
        <v>649</v>
      </c>
      <c r="G124" s="36" t="s">
        <v>496</v>
      </c>
      <c r="H124" s="8" t="s">
        <v>691</v>
      </c>
      <c r="I124" s="36" t="s">
        <v>18</v>
      </c>
      <c r="J124" s="8" t="s">
        <v>719</v>
      </c>
      <c r="K124" s="8" t="s">
        <v>97</v>
      </c>
      <c r="L124" s="8">
        <v>30</v>
      </c>
      <c r="M124" s="10" t="s">
        <v>494</v>
      </c>
      <c r="N124" s="10" t="s">
        <v>495</v>
      </c>
      <c r="O124" s="10">
        <v>20212050086711</v>
      </c>
      <c r="P124" s="11">
        <v>44267</v>
      </c>
      <c r="Q124" s="8">
        <v>13</v>
      </c>
      <c r="R124" s="8" t="s">
        <v>633</v>
      </c>
      <c r="S124" s="37"/>
      <c r="T124" s="11">
        <v>44267</v>
      </c>
      <c r="U124" s="8" t="s">
        <v>657</v>
      </c>
      <c r="V124" s="8" t="s">
        <v>652</v>
      </c>
      <c r="W124" s="8"/>
      <c r="X124" s="38"/>
    </row>
    <row r="125" spans="1:24" s="22" customFormat="1" ht="38.25" x14ac:dyDescent="0.2">
      <c r="A125" s="34" t="s">
        <v>611</v>
      </c>
      <c r="B125" s="35" t="s">
        <v>612</v>
      </c>
      <c r="C125" s="8" t="s">
        <v>655</v>
      </c>
      <c r="D125" s="36" t="s">
        <v>501</v>
      </c>
      <c r="E125" s="8" t="s">
        <v>636</v>
      </c>
      <c r="F125" s="8" t="s">
        <v>649</v>
      </c>
      <c r="G125" s="36" t="s">
        <v>500</v>
      </c>
      <c r="H125" s="8" t="s">
        <v>678</v>
      </c>
      <c r="I125" s="8" t="s">
        <v>18</v>
      </c>
      <c r="J125" s="8" t="s">
        <v>719</v>
      </c>
      <c r="K125" s="8" t="s">
        <v>32</v>
      </c>
      <c r="L125" s="8">
        <v>20</v>
      </c>
      <c r="M125" s="10" t="s">
        <v>498</v>
      </c>
      <c r="N125" s="10" t="s">
        <v>499</v>
      </c>
      <c r="O125" s="10" t="s">
        <v>710</v>
      </c>
      <c r="P125" s="11">
        <v>44266</v>
      </c>
      <c r="Q125" s="8">
        <v>12</v>
      </c>
      <c r="R125" s="8" t="s">
        <v>633</v>
      </c>
      <c r="S125" s="37"/>
      <c r="T125" s="11">
        <v>44270</v>
      </c>
      <c r="U125" s="8" t="s">
        <v>657</v>
      </c>
      <c r="V125" s="8" t="s">
        <v>652</v>
      </c>
      <c r="W125" s="8"/>
      <c r="X125" s="38"/>
    </row>
    <row r="126" spans="1:24" s="22" customFormat="1" ht="38.25" x14ac:dyDescent="0.2">
      <c r="A126" s="34" t="s">
        <v>611</v>
      </c>
      <c r="B126" s="35" t="s">
        <v>612</v>
      </c>
      <c r="C126" s="8" t="s">
        <v>640</v>
      </c>
      <c r="D126" s="36" t="s">
        <v>479</v>
      </c>
      <c r="E126" s="8" t="s">
        <v>631</v>
      </c>
      <c r="F126" s="8" t="s">
        <v>649</v>
      </c>
      <c r="G126" s="36" t="s">
        <v>504</v>
      </c>
      <c r="H126" s="8" t="s">
        <v>684</v>
      </c>
      <c r="I126" s="36" t="s">
        <v>18</v>
      </c>
      <c r="J126" s="8" t="s">
        <v>719</v>
      </c>
      <c r="K126" s="8" t="s">
        <v>97</v>
      </c>
      <c r="L126" s="8">
        <v>30</v>
      </c>
      <c r="M126" s="10" t="s">
        <v>502</v>
      </c>
      <c r="N126" s="10" t="s">
        <v>503</v>
      </c>
      <c r="O126" s="10">
        <v>20212050086881</v>
      </c>
      <c r="P126" s="11">
        <v>44265</v>
      </c>
      <c r="Q126" s="8">
        <v>11</v>
      </c>
      <c r="R126" s="8" t="s">
        <v>633</v>
      </c>
      <c r="S126" s="37"/>
      <c r="T126" s="11">
        <v>44265</v>
      </c>
      <c r="U126" s="8" t="s">
        <v>657</v>
      </c>
      <c r="V126" s="8" t="s">
        <v>652</v>
      </c>
      <c r="W126" s="8"/>
      <c r="X126" s="38"/>
    </row>
    <row r="127" spans="1:24" s="25" customFormat="1" ht="51" x14ac:dyDescent="0.2">
      <c r="A127" s="40" t="s">
        <v>611</v>
      </c>
      <c r="B127" s="41" t="s">
        <v>612</v>
      </c>
      <c r="C127" s="12" t="s">
        <v>637</v>
      </c>
      <c r="D127" s="42" t="s">
        <v>508</v>
      </c>
      <c r="E127" s="12" t="s">
        <v>636</v>
      </c>
      <c r="F127" s="12" t="s">
        <v>649</v>
      </c>
      <c r="G127" s="42" t="s">
        <v>507</v>
      </c>
      <c r="H127" s="42" t="s">
        <v>576</v>
      </c>
      <c r="I127" s="42" t="s">
        <v>18</v>
      </c>
      <c r="J127" s="12" t="s">
        <v>719</v>
      </c>
      <c r="K127" s="12" t="s">
        <v>97</v>
      </c>
      <c r="L127" s="12">
        <v>30</v>
      </c>
      <c r="M127" s="14" t="s">
        <v>505</v>
      </c>
      <c r="N127" s="14" t="s">
        <v>506</v>
      </c>
      <c r="O127" s="14"/>
      <c r="P127" s="12"/>
      <c r="Q127" s="12">
        <v>38</v>
      </c>
      <c r="R127" s="12" t="s">
        <v>648</v>
      </c>
      <c r="S127" s="43"/>
      <c r="T127" s="12"/>
      <c r="U127" s="12"/>
      <c r="V127" s="12"/>
      <c r="W127" s="12"/>
      <c r="X127" s="24" t="s">
        <v>717</v>
      </c>
    </row>
    <row r="128" spans="1:24" s="22" customFormat="1" ht="51" x14ac:dyDescent="0.2">
      <c r="A128" s="34" t="s">
        <v>611</v>
      </c>
      <c r="B128" s="35" t="s">
        <v>612</v>
      </c>
      <c r="C128" s="8" t="s">
        <v>640</v>
      </c>
      <c r="D128" s="36" t="s">
        <v>250</v>
      </c>
      <c r="E128" s="8" t="s">
        <v>635</v>
      </c>
      <c r="F128" s="8" t="s">
        <v>664</v>
      </c>
      <c r="G128" s="36" t="s">
        <v>511</v>
      </c>
      <c r="H128" s="8" t="s">
        <v>684</v>
      </c>
      <c r="I128" s="36" t="s">
        <v>18</v>
      </c>
      <c r="J128" s="8" t="s">
        <v>719</v>
      </c>
      <c r="K128" s="8" t="s">
        <v>97</v>
      </c>
      <c r="L128" s="8">
        <v>30</v>
      </c>
      <c r="M128" s="10" t="s">
        <v>509</v>
      </c>
      <c r="N128" s="10" t="s">
        <v>510</v>
      </c>
      <c r="O128" s="10">
        <v>20212050085331</v>
      </c>
      <c r="P128" s="11">
        <v>44256</v>
      </c>
      <c r="Q128" s="8">
        <v>4</v>
      </c>
      <c r="R128" s="8" t="s">
        <v>633</v>
      </c>
      <c r="S128" s="37"/>
      <c r="T128" s="11">
        <v>44259</v>
      </c>
      <c r="U128" s="8" t="s">
        <v>657</v>
      </c>
      <c r="V128" s="8" t="s">
        <v>652</v>
      </c>
      <c r="W128" s="8"/>
      <c r="X128" s="38"/>
    </row>
    <row r="129" spans="1:24" s="22" customFormat="1" ht="63.75" x14ac:dyDescent="0.2">
      <c r="A129" s="34" t="s">
        <v>611</v>
      </c>
      <c r="B129" s="35" t="s">
        <v>612</v>
      </c>
      <c r="C129" s="8" t="s">
        <v>656</v>
      </c>
      <c r="D129" s="36" t="s">
        <v>515</v>
      </c>
      <c r="E129" s="8" t="s">
        <v>635</v>
      </c>
      <c r="F129" s="8" t="s">
        <v>664</v>
      </c>
      <c r="G129" s="36" t="s">
        <v>514</v>
      </c>
      <c r="H129" s="8" t="s">
        <v>684</v>
      </c>
      <c r="I129" s="36" t="s">
        <v>18</v>
      </c>
      <c r="J129" s="8" t="s">
        <v>719</v>
      </c>
      <c r="K129" s="8" t="s">
        <v>97</v>
      </c>
      <c r="L129" s="8">
        <v>30</v>
      </c>
      <c r="M129" s="10" t="s">
        <v>512</v>
      </c>
      <c r="N129" s="10" t="s">
        <v>513</v>
      </c>
      <c r="O129" s="10">
        <v>20212050086891</v>
      </c>
      <c r="P129" s="11">
        <v>44280</v>
      </c>
      <c r="Q129" s="8">
        <v>21</v>
      </c>
      <c r="R129" s="8" t="s">
        <v>633</v>
      </c>
      <c r="S129" s="37"/>
      <c r="T129" s="8"/>
      <c r="U129" s="8"/>
      <c r="V129" s="8"/>
      <c r="W129" s="8"/>
      <c r="X129" s="21" t="s">
        <v>717</v>
      </c>
    </row>
    <row r="130" spans="1:24" s="22" customFormat="1" ht="51" x14ac:dyDescent="0.2">
      <c r="A130" s="34" t="s">
        <v>611</v>
      </c>
      <c r="B130" s="35" t="s">
        <v>612</v>
      </c>
      <c r="C130" s="8" t="s">
        <v>637</v>
      </c>
      <c r="D130" s="8" t="s">
        <v>12</v>
      </c>
      <c r="E130" s="8" t="s">
        <v>635</v>
      </c>
      <c r="F130" s="8" t="s">
        <v>664</v>
      </c>
      <c r="G130" s="36" t="s">
        <v>518</v>
      </c>
      <c r="H130" s="8" t="s">
        <v>684</v>
      </c>
      <c r="I130" s="8" t="s">
        <v>18</v>
      </c>
      <c r="J130" s="8" t="s">
        <v>719</v>
      </c>
      <c r="K130" s="8" t="s">
        <v>16</v>
      </c>
      <c r="L130" s="8">
        <v>30</v>
      </c>
      <c r="M130" s="10" t="s">
        <v>516</v>
      </c>
      <c r="N130" s="10" t="s">
        <v>517</v>
      </c>
      <c r="O130" s="10">
        <v>20212050085441</v>
      </c>
      <c r="P130" s="11">
        <v>44256</v>
      </c>
      <c r="Q130" s="8">
        <v>4</v>
      </c>
      <c r="R130" s="8" t="s">
        <v>633</v>
      </c>
      <c r="S130" s="37"/>
      <c r="T130" s="11">
        <v>44259</v>
      </c>
      <c r="U130" s="8" t="s">
        <v>657</v>
      </c>
      <c r="V130" s="8" t="s">
        <v>652</v>
      </c>
      <c r="W130" s="8"/>
      <c r="X130" s="38"/>
    </row>
    <row r="131" spans="1:24" s="25" customFormat="1" ht="51" x14ac:dyDescent="0.2">
      <c r="A131" s="40" t="s">
        <v>611</v>
      </c>
      <c r="B131" s="41" t="s">
        <v>612</v>
      </c>
      <c r="C131" s="12" t="s">
        <v>641</v>
      </c>
      <c r="D131" s="42" t="s">
        <v>522</v>
      </c>
      <c r="E131" s="12" t="s">
        <v>635</v>
      </c>
      <c r="F131" s="12" t="s">
        <v>647</v>
      </c>
      <c r="G131" s="42" t="s">
        <v>521</v>
      </c>
      <c r="H131" s="12" t="s">
        <v>706</v>
      </c>
      <c r="I131" s="12" t="s">
        <v>719</v>
      </c>
      <c r="J131" s="12" t="s">
        <v>719</v>
      </c>
      <c r="K131" s="12" t="s">
        <v>97</v>
      </c>
      <c r="L131" s="12">
        <v>30</v>
      </c>
      <c r="M131" s="14" t="s">
        <v>519</v>
      </c>
      <c r="N131" s="14" t="s">
        <v>520</v>
      </c>
      <c r="O131" s="14"/>
      <c r="P131" s="12"/>
      <c r="Q131" s="12"/>
      <c r="R131" s="12" t="s">
        <v>648</v>
      </c>
      <c r="S131" s="43"/>
      <c r="T131" s="12"/>
      <c r="U131" s="12"/>
      <c r="V131" s="12"/>
      <c r="W131" s="12"/>
      <c r="X131" s="33" t="s">
        <v>709</v>
      </c>
    </row>
    <row r="132" spans="1:24" s="22" customFormat="1" ht="76.5" x14ac:dyDescent="0.2">
      <c r="A132" s="34" t="s">
        <v>611</v>
      </c>
      <c r="B132" s="35" t="s">
        <v>612</v>
      </c>
      <c r="C132" s="8" t="s">
        <v>646</v>
      </c>
      <c r="D132" s="36" t="s">
        <v>526</v>
      </c>
      <c r="E132" s="8" t="s">
        <v>635</v>
      </c>
      <c r="F132" s="8" t="s">
        <v>649</v>
      </c>
      <c r="G132" s="36" t="s">
        <v>525</v>
      </c>
      <c r="H132" s="8" t="s">
        <v>678</v>
      </c>
      <c r="I132" s="8" t="s">
        <v>18</v>
      </c>
      <c r="J132" s="8" t="s">
        <v>719</v>
      </c>
      <c r="K132" s="8" t="s">
        <v>32</v>
      </c>
      <c r="L132" s="8">
        <v>20</v>
      </c>
      <c r="M132" s="10" t="s">
        <v>523</v>
      </c>
      <c r="N132" s="10" t="s">
        <v>524</v>
      </c>
      <c r="O132" s="10" t="s">
        <v>711</v>
      </c>
      <c r="P132" s="11">
        <v>44270</v>
      </c>
      <c r="Q132" s="8">
        <v>13</v>
      </c>
      <c r="R132" s="8" t="s">
        <v>633</v>
      </c>
      <c r="S132" s="37"/>
      <c r="T132" s="11">
        <v>44271</v>
      </c>
      <c r="U132" s="8" t="s">
        <v>657</v>
      </c>
      <c r="V132" s="8" t="s">
        <v>652</v>
      </c>
      <c r="W132" s="8"/>
      <c r="X132" s="38"/>
    </row>
    <row r="133" spans="1:24" s="25" customFormat="1" ht="51" x14ac:dyDescent="0.2">
      <c r="A133" s="40" t="s">
        <v>611</v>
      </c>
      <c r="B133" s="41" t="s">
        <v>612</v>
      </c>
      <c r="C133" s="12" t="s">
        <v>641</v>
      </c>
      <c r="D133" s="42" t="s">
        <v>522</v>
      </c>
      <c r="E133" s="12" t="s">
        <v>635</v>
      </c>
      <c r="F133" s="12" t="s">
        <v>647</v>
      </c>
      <c r="G133" s="42" t="s">
        <v>529</v>
      </c>
      <c r="H133" s="12" t="s">
        <v>684</v>
      </c>
      <c r="I133" s="42" t="s">
        <v>18</v>
      </c>
      <c r="J133" s="12" t="s">
        <v>719</v>
      </c>
      <c r="K133" s="12" t="s">
        <v>97</v>
      </c>
      <c r="L133" s="12">
        <v>30</v>
      </c>
      <c r="M133" s="14" t="s">
        <v>527</v>
      </c>
      <c r="N133" s="14" t="s">
        <v>528</v>
      </c>
      <c r="O133" s="14"/>
      <c r="P133" s="12"/>
      <c r="Q133" s="12"/>
      <c r="R133" s="12" t="s">
        <v>648</v>
      </c>
      <c r="S133" s="43"/>
      <c r="T133" s="12"/>
      <c r="U133" s="12"/>
      <c r="V133" s="12"/>
      <c r="W133" s="12"/>
      <c r="X133" s="33" t="s">
        <v>709</v>
      </c>
    </row>
    <row r="134" spans="1:24" s="22" customFormat="1" ht="51" x14ac:dyDescent="0.2">
      <c r="A134" s="34" t="s">
        <v>611</v>
      </c>
      <c r="B134" s="35" t="s">
        <v>612</v>
      </c>
      <c r="C134" s="8" t="s">
        <v>641</v>
      </c>
      <c r="D134" s="36" t="s">
        <v>533</v>
      </c>
      <c r="E134" s="8" t="s">
        <v>635</v>
      </c>
      <c r="F134" s="8" t="s">
        <v>649</v>
      </c>
      <c r="G134" s="36" t="s">
        <v>532</v>
      </c>
      <c r="H134" s="8" t="s">
        <v>684</v>
      </c>
      <c r="I134" s="36" t="s">
        <v>18</v>
      </c>
      <c r="J134" s="8" t="s">
        <v>719</v>
      </c>
      <c r="K134" s="8" t="s">
        <v>16</v>
      </c>
      <c r="L134" s="8">
        <v>30</v>
      </c>
      <c r="M134" s="10" t="s">
        <v>530</v>
      </c>
      <c r="N134" s="10" t="s">
        <v>531</v>
      </c>
      <c r="O134" s="10">
        <v>20212050085261</v>
      </c>
      <c r="P134" s="11">
        <v>44256</v>
      </c>
      <c r="Q134" s="8">
        <v>3</v>
      </c>
      <c r="R134" s="8" t="s">
        <v>633</v>
      </c>
      <c r="S134" s="37"/>
      <c r="T134" s="11">
        <v>44259</v>
      </c>
      <c r="U134" s="8" t="s">
        <v>657</v>
      </c>
      <c r="V134" s="8" t="s">
        <v>652</v>
      </c>
      <c r="W134" s="8"/>
      <c r="X134" s="38"/>
    </row>
    <row r="135" spans="1:24" s="22" customFormat="1" ht="51" x14ac:dyDescent="0.2">
      <c r="A135" s="34" t="s">
        <v>611</v>
      </c>
      <c r="B135" s="35" t="s">
        <v>612</v>
      </c>
      <c r="C135" s="36" t="s">
        <v>712</v>
      </c>
      <c r="D135" s="36" t="s">
        <v>537</v>
      </c>
      <c r="E135" s="8" t="s">
        <v>635</v>
      </c>
      <c r="F135" s="8" t="s">
        <v>647</v>
      </c>
      <c r="G135" s="36" t="s">
        <v>536</v>
      </c>
      <c r="H135" s="8" t="s">
        <v>691</v>
      </c>
      <c r="I135" s="36" t="s">
        <v>18</v>
      </c>
      <c r="J135" s="8" t="s">
        <v>719</v>
      </c>
      <c r="K135" s="8" t="s">
        <v>16</v>
      </c>
      <c r="L135" s="8">
        <v>30</v>
      </c>
      <c r="M135" s="10" t="s">
        <v>534</v>
      </c>
      <c r="N135" s="10" t="s">
        <v>535</v>
      </c>
      <c r="O135" s="10">
        <v>20212050086681</v>
      </c>
      <c r="P135" s="11">
        <v>44256</v>
      </c>
      <c r="Q135" s="8">
        <v>3</v>
      </c>
      <c r="R135" s="8" t="s">
        <v>633</v>
      </c>
      <c r="S135" s="37"/>
      <c r="T135" s="11">
        <v>44260</v>
      </c>
      <c r="U135" s="8" t="s">
        <v>657</v>
      </c>
      <c r="V135" s="8" t="s">
        <v>652</v>
      </c>
      <c r="W135" s="8"/>
      <c r="X135" s="38"/>
    </row>
    <row r="136" spans="1:24" s="25" customFormat="1" ht="51" x14ac:dyDescent="0.2">
      <c r="A136" s="40" t="s">
        <v>611</v>
      </c>
      <c r="B136" s="41" t="s">
        <v>612</v>
      </c>
      <c r="C136" s="12" t="s">
        <v>638</v>
      </c>
      <c r="D136" s="42" t="s">
        <v>541</v>
      </c>
      <c r="E136" s="12" t="s">
        <v>635</v>
      </c>
      <c r="F136" s="12" t="s">
        <v>647</v>
      </c>
      <c r="G136" s="42" t="s">
        <v>540</v>
      </c>
      <c r="H136" s="12" t="s">
        <v>23</v>
      </c>
      <c r="I136" s="12" t="s">
        <v>725</v>
      </c>
      <c r="J136" s="12" t="s">
        <v>719</v>
      </c>
      <c r="K136" s="12" t="s">
        <v>97</v>
      </c>
      <c r="L136" s="12">
        <v>30</v>
      </c>
      <c r="M136" s="14" t="s">
        <v>538</v>
      </c>
      <c r="N136" s="14" t="s">
        <v>539</v>
      </c>
      <c r="O136" s="14"/>
      <c r="P136" s="12"/>
      <c r="Q136" s="12">
        <v>36</v>
      </c>
      <c r="R136" s="12" t="s">
        <v>648</v>
      </c>
      <c r="S136" s="43"/>
      <c r="T136" s="12"/>
      <c r="U136" s="12"/>
      <c r="V136" s="12"/>
      <c r="W136" s="12"/>
      <c r="X136" s="24" t="s">
        <v>717</v>
      </c>
    </row>
    <row r="137" spans="1:24" s="25" customFormat="1" ht="51" x14ac:dyDescent="0.2">
      <c r="A137" s="40" t="s">
        <v>611</v>
      </c>
      <c r="B137" s="41" t="s">
        <v>612</v>
      </c>
      <c r="C137" s="12" t="s">
        <v>639</v>
      </c>
      <c r="D137" s="42" t="s">
        <v>120</v>
      </c>
      <c r="E137" s="12" t="s">
        <v>635</v>
      </c>
      <c r="F137" s="12" t="s">
        <v>649</v>
      </c>
      <c r="G137" s="42" t="s">
        <v>544</v>
      </c>
      <c r="H137" s="12" t="s">
        <v>23</v>
      </c>
      <c r="I137" s="12" t="s">
        <v>725</v>
      </c>
      <c r="J137" s="12" t="s">
        <v>719</v>
      </c>
      <c r="K137" s="12" t="s">
        <v>97</v>
      </c>
      <c r="L137" s="12">
        <v>30</v>
      </c>
      <c r="M137" s="14" t="s">
        <v>542</v>
      </c>
      <c r="N137" s="14" t="s">
        <v>543</v>
      </c>
      <c r="O137" s="14"/>
      <c r="P137" s="12"/>
      <c r="Q137" s="12">
        <v>36</v>
      </c>
      <c r="R137" s="12" t="s">
        <v>648</v>
      </c>
      <c r="S137" s="43"/>
      <c r="T137" s="12"/>
      <c r="U137" s="12"/>
      <c r="V137" s="12"/>
      <c r="W137" s="12"/>
      <c r="X137" s="24" t="s">
        <v>717</v>
      </c>
    </row>
    <row r="138" spans="1:24" s="52" customFormat="1" ht="38.25" x14ac:dyDescent="0.2">
      <c r="A138" s="54" t="s">
        <v>611</v>
      </c>
      <c r="B138" s="55" t="s">
        <v>612</v>
      </c>
      <c r="C138" s="46" t="s">
        <v>713</v>
      </c>
      <c r="D138" s="56" t="s">
        <v>548</v>
      </c>
      <c r="E138" s="46" t="s">
        <v>631</v>
      </c>
      <c r="F138" s="46" t="s">
        <v>649</v>
      </c>
      <c r="G138" s="56" t="s">
        <v>547</v>
      </c>
      <c r="H138" s="56" t="s">
        <v>110</v>
      </c>
      <c r="I138" s="56" t="s">
        <v>718</v>
      </c>
      <c r="J138" s="46" t="s">
        <v>719</v>
      </c>
      <c r="K138" s="46" t="s">
        <v>32</v>
      </c>
      <c r="L138" s="46">
        <v>20</v>
      </c>
      <c r="M138" s="49" t="s">
        <v>545</v>
      </c>
      <c r="N138" s="49" t="s">
        <v>546</v>
      </c>
      <c r="O138" s="49"/>
      <c r="P138" s="53">
        <v>44291</v>
      </c>
      <c r="Q138" s="46">
        <v>25</v>
      </c>
      <c r="R138" s="46" t="s">
        <v>694</v>
      </c>
      <c r="S138" s="57"/>
      <c r="T138" s="46"/>
      <c r="U138" s="46" t="s">
        <v>653</v>
      </c>
      <c r="V138" s="46" t="s">
        <v>652</v>
      </c>
      <c r="W138" s="46"/>
      <c r="X138" s="58"/>
    </row>
    <row r="139" spans="1:24" s="52" customFormat="1" ht="38.25" x14ac:dyDescent="0.2">
      <c r="A139" s="55" t="s">
        <v>701</v>
      </c>
      <c r="B139" s="55" t="s">
        <v>624</v>
      </c>
      <c r="C139" s="46" t="s">
        <v>671</v>
      </c>
      <c r="D139" s="56" t="s">
        <v>552</v>
      </c>
      <c r="E139" s="46" t="s">
        <v>636</v>
      </c>
      <c r="F139" s="46" t="s">
        <v>647</v>
      </c>
      <c r="G139" s="56" t="s">
        <v>551</v>
      </c>
      <c r="H139" s="56" t="s">
        <v>11</v>
      </c>
      <c r="I139" s="46" t="s">
        <v>718</v>
      </c>
      <c r="J139" s="46" t="s">
        <v>719</v>
      </c>
      <c r="K139" s="46" t="s">
        <v>97</v>
      </c>
      <c r="L139" s="46">
        <v>30</v>
      </c>
      <c r="M139" s="49" t="s">
        <v>549</v>
      </c>
      <c r="N139" s="49" t="s">
        <v>550</v>
      </c>
      <c r="O139" s="49">
        <v>20212100016631</v>
      </c>
      <c r="P139" s="53">
        <v>44301</v>
      </c>
      <c r="Q139" s="46">
        <v>33</v>
      </c>
      <c r="R139" s="46" t="s">
        <v>694</v>
      </c>
      <c r="S139" s="57"/>
      <c r="T139" s="53">
        <v>44301</v>
      </c>
      <c r="U139" s="46" t="s">
        <v>657</v>
      </c>
      <c r="V139" s="46" t="s">
        <v>652</v>
      </c>
      <c r="W139" s="46"/>
      <c r="X139" s="58"/>
    </row>
    <row r="140" spans="1:24" s="25" customFormat="1" ht="51" x14ac:dyDescent="0.2">
      <c r="A140" s="40" t="s">
        <v>611</v>
      </c>
      <c r="B140" s="41" t="s">
        <v>612</v>
      </c>
      <c r="C140" s="12" t="s">
        <v>671</v>
      </c>
      <c r="D140" s="42" t="s">
        <v>552</v>
      </c>
      <c r="E140" s="12" t="s">
        <v>636</v>
      </c>
      <c r="F140" s="12" t="s">
        <v>647</v>
      </c>
      <c r="G140" s="42" t="s">
        <v>555</v>
      </c>
      <c r="H140" s="42" t="s">
        <v>11</v>
      </c>
      <c r="I140" s="12" t="s">
        <v>718</v>
      </c>
      <c r="J140" s="12" t="s">
        <v>719</v>
      </c>
      <c r="K140" s="12" t="s">
        <v>97</v>
      </c>
      <c r="L140" s="12">
        <v>30</v>
      </c>
      <c r="M140" s="14" t="s">
        <v>553</v>
      </c>
      <c r="N140" s="14" t="s">
        <v>554</v>
      </c>
      <c r="O140" s="14"/>
      <c r="P140" s="12"/>
      <c r="Q140" s="12"/>
      <c r="R140" s="12" t="s">
        <v>648</v>
      </c>
      <c r="S140" s="43"/>
      <c r="T140" s="12"/>
      <c r="U140" s="12"/>
      <c r="V140" s="12"/>
      <c r="W140" s="12"/>
      <c r="X140" s="24" t="s">
        <v>717</v>
      </c>
    </row>
    <row r="141" spans="1:24" s="52" customFormat="1" ht="38.25" x14ac:dyDescent="0.2">
      <c r="A141" s="55" t="s">
        <v>701</v>
      </c>
      <c r="B141" s="55" t="s">
        <v>624</v>
      </c>
      <c r="C141" s="46" t="s">
        <v>671</v>
      </c>
      <c r="D141" s="56" t="s">
        <v>559</v>
      </c>
      <c r="E141" s="46" t="s">
        <v>636</v>
      </c>
      <c r="F141" s="46" t="s">
        <v>647</v>
      </c>
      <c r="G141" s="56" t="s">
        <v>558</v>
      </c>
      <c r="H141" s="56" t="s">
        <v>11</v>
      </c>
      <c r="I141" s="46" t="s">
        <v>718</v>
      </c>
      <c r="J141" s="46" t="s">
        <v>719</v>
      </c>
      <c r="K141" s="46" t="s">
        <v>97</v>
      </c>
      <c r="L141" s="46">
        <v>30</v>
      </c>
      <c r="M141" s="49" t="s">
        <v>556</v>
      </c>
      <c r="N141" s="49" t="s">
        <v>557</v>
      </c>
      <c r="O141" s="49">
        <v>20212100016621</v>
      </c>
      <c r="P141" s="53">
        <v>44301</v>
      </c>
      <c r="Q141" s="46">
        <v>33</v>
      </c>
      <c r="R141" s="46" t="s">
        <v>694</v>
      </c>
      <c r="S141" s="57"/>
      <c r="T141" s="53">
        <v>44301</v>
      </c>
      <c r="U141" s="46" t="s">
        <v>657</v>
      </c>
      <c r="V141" s="59"/>
      <c r="W141" s="46"/>
      <c r="X141" s="58"/>
    </row>
    <row r="142" spans="1:24" s="25" customFormat="1" ht="51" x14ac:dyDescent="0.2">
      <c r="A142" s="41" t="s">
        <v>701</v>
      </c>
      <c r="B142" s="41" t="s">
        <v>624</v>
      </c>
      <c r="C142" s="12" t="s">
        <v>671</v>
      </c>
      <c r="D142" s="42" t="s">
        <v>559</v>
      </c>
      <c r="E142" s="12" t="s">
        <v>636</v>
      </c>
      <c r="F142" s="12" t="s">
        <v>647</v>
      </c>
      <c r="G142" s="42" t="s">
        <v>562</v>
      </c>
      <c r="H142" s="12" t="s">
        <v>714</v>
      </c>
      <c r="I142" s="12" t="s">
        <v>718</v>
      </c>
      <c r="J142" s="12" t="s">
        <v>719</v>
      </c>
      <c r="K142" s="12" t="s">
        <v>97</v>
      </c>
      <c r="L142" s="12">
        <v>30</v>
      </c>
      <c r="M142" s="14" t="s">
        <v>560</v>
      </c>
      <c r="N142" s="14" t="s">
        <v>561</v>
      </c>
      <c r="O142" s="14"/>
      <c r="P142" s="12"/>
      <c r="Q142" s="12"/>
      <c r="R142" s="12" t="s">
        <v>648</v>
      </c>
      <c r="S142" s="43"/>
      <c r="T142" s="12"/>
      <c r="U142" s="12"/>
      <c r="V142" s="12"/>
      <c r="W142" s="12"/>
      <c r="X142" s="24" t="s">
        <v>717</v>
      </c>
    </row>
    <row r="143" spans="1:24" s="22" customFormat="1" ht="38.25" x14ac:dyDescent="0.2">
      <c r="A143" s="35" t="s">
        <v>701</v>
      </c>
      <c r="B143" s="35" t="s">
        <v>624</v>
      </c>
      <c r="C143" s="8" t="s">
        <v>671</v>
      </c>
      <c r="D143" s="36" t="s">
        <v>566</v>
      </c>
      <c r="E143" s="8" t="s">
        <v>636</v>
      </c>
      <c r="F143" s="8" t="s">
        <v>649</v>
      </c>
      <c r="G143" s="36" t="s">
        <v>565</v>
      </c>
      <c r="H143" s="36" t="s">
        <v>11</v>
      </c>
      <c r="I143" s="8" t="s">
        <v>718</v>
      </c>
      <c r="J143" s="8" t="s">
        <v>719</v>
      </c>
      <c r="K143" s="8" t="s">
        <v>97</v>
      </c>
      <c r="L143" s="8">
        <v>30</v>
      </c>
      <c r="M143" s="10" t="s">
        <v>563</v>
      </c>
      <c r="N143" s="10" t="s">
        <v>564</v>
      </c>
      <c r="O143" s="10">
        <v>20212100016641</v>
      </c>
      <c r="P143" s="11">
        <v>44298</v>
      </c>
      <c r="Q143" s="8">
        <v>30</v>
      </c>
      <c r="R143" s="8" t="s">
        <v>633</v>
      </c>
      <c r="S143" s="37"/>
      <c r="T143" s="11">
        <v>44301</v>
      </c>
      <c r="U143" s="8" t="s">
        <v>657</v>
      </c>
      <c r="V143" s="8" t="s">
        <v>652</v>
      </c>
      <c r="W143" s="8"/>
      <c r="X143" s="38"/>
    </row>
    <row r="144" spans="1:24" s="22" customFormat="1" ht="51" x14ac:dyDescent="0.2">
      <c r="A144" s="34" t="s">
        <v>611</v>
      </c>
      <c r="B144" s="35" t="s">
        <v>612</v>
      </c>
      <c r="C144" s="8" t="s">
        <v>638</v>
      </c>
      <c r="D144" s="36" t="s">
        <v>35</v>
      </c>
      <c r="E144" s="8" t="s">
        <v>635</v>
      </c>
      <c r="F144" s="8" t="s">
        <v>649</v>
      </c>
      <c r="G144" s="36" t="s">
        <v>569</v>
      </c>
      <c r="H144" s="8" t="s">
        <v>706</v>
      </c>
      <c r="I144" s="8" t="s">
        <v>719</v>
      </c>
      <c r="J144" s="8" t="s">
        <v>719</v>
      </c>
      <c r="K144" s="8" t="s">
        <v>97</v>
      </c>
      <c r="L144" s="8">
        <v>30</v>
      </c>
      <c r="M144" s="10" t="s">
        <v>567</v>
      </c>
      <c r="N144" s="10" t="s">
        <v>568</v>
      </c>
      <c r="O144" s="10">
        <v>20212000014611</v>
      </c>
      <c r="P144" s="11">
        <v>44252</v>
      </c>
      <c r="Q144" s="8">
        <v>1</v>
      </c>
      <c r="R144" s="8" t="s">
        <v>633</v>
      </c>
      <c r="S144" s="37"/>
      <c r="T144" s="8"/>
      <c r="U144" s="8" t="s">
        <v>657</v>
      </c>
      <c r="V144" s="8" t="s">
        <v>652</v>
      </c>
      <c r="W144" s="8"/>
      <c r="X144" s="38"/>
    </row>
    <row r="145" spans="1:24" s="22" customFormat="1" ht="38.25" x14ac:dyDescent="0.2">
      <c r="A145" s="34" t="s">
        <v>611</v>
      </c>
      <c r="B145" s="35" t="s">
        <v>612</v>
      </c>
      <c r="C145" s="8" t="s">
        <v>630</v>
      </c>
      <c r="D145" s="36" t="s">
        <v>396</v>
      </c>
      <c r="E145" s="8" t="s">
        <v>631</v>
      </c>
      <c r="F145" s="8" t="s">
        <v>649</v>
      </c>
      <c r="G145" s="36" t="s">
        <v>572</v>
      </c>
      <c r="H145" s="8" t="s">
        <v>684</v>
      </c>
      <c r="I145" s="36" t="s">
        <v>18</v>
      </c>
      <c r="J145" s="8" t="s">
        <v>719</v>
      </c>
      <c r="K145" s="8" t="s">
        <v>16</v>
      </c>
      <c r="L145" s="8">
        <v>30</v>
      </c>
      <c r="M145" s="10" t="s">
        <v>570</v>
      </c>
      <c r="N145" s="10" t="s">
        <v>571</v>
      </c>
      <c r="O145" s="10">
        <v>20212050086851</v>
      </c>
      <c r="P145" s="11">
        <v>44265</v>
      </c>
      <c r="Q145" s="8">
        <v>9</v>
      </c>
      <c r="R145" s="8" t="s">
        <v>633</v>
      </c>
      <c r="S145" s="37"/>
      <c r="T145" s="8"/>
      <c r="U145" s="8" t="s">
        <v>657</v>
      </c>
      <c r="V145" s="8" t="s">
        <v>652</v>
      </c>
      <c r="W145" s="8"/>
      <c r="X145" s="38"/>
    </row>
    <row r="146" spans="1:24" s="52" customFormat="1" ht="63.75" x14ac:dyDescent="0.2">
      <c r="A146" s="54" t="s">
        <v>611</v>
      </c>
      <c r="B146" s="55" t="s">
        <v>612</v>
      </c>
      <c r="C146" s="46" t="s">
        <v>646</v>
      </c>
      <c r="D146" s="56" t="s">
        <v>283</v>
      </c>
      <c r="E146" s="46" t="s">
        <v>636</v>
      </c>
      <c r="F146" s="46" t="s">
        <v>649</v>
      </c>
      <c r="G146" s="56" t="s">
        <v>575</v>
      </c>
      <c r="H146" s="56" t="s">
        <v>576</v>
      </c>
      <c r="I146" s="56" t="s">
        <v>93</v>
      </c>
      <c r="J146" s="46" t="s">
        <v>719</v>
      </c>
      <c r="K146" s="46" t="s">
        <v>97</v>
      </c>
      <c r="L146" s="46">
        <v>30</v>
      </c>
      <c r="M146" s="49" t="s">
        <v>573</v>
      </c>
      <c r="N146" s="49" t="s">
        <v>574</v>
      </c>
      <c r="O146" s="49">
        <v>20212000016891</v>
      </c>
      <c r="P146" s="46"/>
      <c r="Q146" s="46"/>
      <c r="R146" s="46" t="s">
        <v>694</v>
      </c>
      <c r="S146" s="57"/>
      <c r="T146" s="46"/>
      <c r="U146" s="46"/>
      <c r="V146" s="46"/>
      <c r="W146" s="46"/>
      <c r="X146" s="58"/>
    </row>
    <row r="147" spans="1:24" s="22" customFormat="1" ht="63.75" x14ac:dyDescent="0.2">
      <c r="A147" s="34" t="s">
        <v>611</v>
      </c>
      <c r="B147" s="35" t="s">
        <v>612</v>
      </c>
      <c r="C147" s="8" t="s">
        <v>637</v>
      </c>
      <c r="D147" s="36" t="s">
        <v>580</v>
      </c>
      <c r="E147" s="8" t="s">
        <v>636</v>
      </c>
      <c r="F147" s="8" t="s">
        <v>649</v>
      </c>
      <c r="G147" s="36" t="s">
        <v>579</v>
      </c>
      <c r="H147" s="36" t="s">
        <v>715</v>
      </c>
      <c r="I147" s="8" t="s">
        <v>719</v>
      </c>
      <c r="J147" s="8" t="s">
        <v>719</v>
      </c>
      <c r="K147" s="8" t="s">
        <v>97</v>
      </c>
      <c r="L147" s="8">
        <v>30</v>
      </c>
      <c r="M147" s="10" t="s">
        <v>577</v>
      </c>
      <c r="N147" s="10" t="s">
        <v>578</v>
      </c>
      <c r="O147" s="10">
        <v>20212000015911</v>
      </c>
      <c r="P147" s="11">
        <v>44295</v>
      </c>
      <c r="Q147" s="8">
        <v>28</v>
      </c>
      <c r="R147" s="8" t="s">
        <v>633</v>
      </c>
      <c r="S147" s="37"/>
      <c r="T147" s="8"/>
      <c r="U147" s="8" t="s">
        <v>657</v>
      </c>
      <c r="V147" s="8" t="s">
        <v>652</v>
      </c>
      <c r="W147" s="8"/>
      <c r="X147" s="38"/>
    </row>
    <row r="148" spans="1:24" s="22" customFormat="1" ht="38.25" x14ac:dyDescent="0.2">
      <c r="A148" s="34" t="s">
        <v>611</v>
      </c>
      <c r="B148" s="35" t="s">
        <v>612</v>
      </c>
      <c r="C148" s="8" t="s">
        <v>716</v>
      </c>
      <c r="D148" s="36" t="s">
        <v>584</v>
      </c>
      <c r="E148" s="8" t="s">
        <v>636</v>
      </c>
      <c r="F148" s="8" t="s">
        <v>649</v>
      </c>
      <c r="G148" s="36" t="s">
        <v>583</v>
      </c>
      <c r="H148" s="8" t="s">
        <v>629</v>
      </c>
      <c r="I148" s="8" t="s">
        <v>721</v>
      </c>
      <c r="J148" s="8" t="s">
        <v>719</v>
      </c>
      <c r="K148" s="8" t="s">
        <v>4</v>
      </c>
      <c r="L148" s="8">
        <v>30</v>
      </c>
      <c r="M148" s="10" t="s">
        <v>581</v>
      </c>
      <c r="N148" s="10" t="s">
        <v>582</v>
      </c>
      <c r="O148" s="10">
        <v>20212050090421</v>
      </c>
      <c r="P148" s="11">
        <v>44294</v>
      </c>
      <c r="Q148" s="8">
        <v>26</v>
      </c>
      <c r="R148" s="8" t="s">
        <v>633</v>
      </c>
      <c r="S148" s="37"/>
      <c r="T148" s="8"/>
      <c r="U148" s="8" t="s">
        <v>657</v>
      </c>
      <c r="V148" s="8" t="s">
        <v>652</v>
      </c>
      <c r="W148" s="8"/>
      <c r="X148" s="38"/>
    </row>
    <row r="149" spans="1:24" s="22" customFormat="1" ht="51" x14ac:dyDescent="0.2">
      <c r="A149" s="34" t="s">
        <v>611</v>
      </c>
      <c r="B149" s="35" t="s">
        <v>612</v>
      </c>
      <c r="C149" s="8" t="s">
        <v>656</v>
      </c>
      <c r="D149" s="36" t="s">
        <v>588</v>
      </c>
      <c r="E149" s="8" t="s">
        <v>635</v>
      </c>
      <c r="F149" s="8" t="s">
        <v>649</v>
      </c>
      <c r="G149" s="36" t="s">
        <v>587</v>
      </c>
      <c r="H149" s="8" t="s">
        <v>678</v>
      </c>
      <c r="I149" s="8" t="s">
        <v>18</v>
      </c>
      <c r="J149" s="8" t="s">
        <v>719</v>
      </c>
      <c r="K149" s="8" t="s">
        <v>97</v>
      </c>
      <c r="L149" s="8">
        <v>30</v>
      </c>
      <c r="M149" s="10" t="s">
        <v>585</v>
      </c>
      <c r="N149" s="10" t="s">
        <v>586</v>
      </c>
      <c r="O149" s="10">
        <v>20212050087651</v>
      </c>
      <c r="P149" s="11">
        <v>44270</v>
      </c>
      <c r="Q149" s="8">
        <v>11</v>
      </c>
      <c r="R149" s="8" t="s">
        <v>633</v>
      </c>
      <c r="S149" s="37"/>
      <c r="T149" s="11">
        <v>44271</v>
      </c>
      <c r="U149" s="8" t="s">
        <v>657</v>
      </c>
      <c r="V149" s="8" t="s">
        <v>652</v>
      </c>
      <c r="W149" s="8"/>
      <c r="X149" s="38"/>
    </row>
    <row r="1048575" spans="5:5" x14ac:dyDescent="0.25">
      <c r="E1048575" s="8"/>
    </row>
  </sheetData>
  <autoFilter ref="A1:X149">
    <sortState ref="A16:X16">
      <sortCondition ref="J1:J149"/>
    </sortState>
  </autoFilter>
  <pageMargins left="0.7" right="0.7" top="0.75" bottom="0.75" header="0.3" footer="0.3"/>
  <pageSetup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06" zoomScale="110" zoomScaleNormal="110" workbookViewId="0">
      <selection activeCell="B132" sqref="B132"/>
    </sheetView>
  </sheetViews>
  <sheetFormatPr baseColWidth="10" defaultRowHeight="15" x14ac:dyDescent="0.25"/>
  <cols>
    <col min="1" max="1" width="48.28515625" bestFit="1" customWidth="1"/>
    <col min="2" max="2" width="22.42578125" bestFit="1" customWidth="1"/>
  </cols>
  <sheetData>
    <row r="1" spans="1:3" x14ac:dyDescent="0.25">
      <c r="A1" s="73" t="s">
        <v>614</v>
      </c>
      <c r="B1" s="73" t="s">
        <v>615</v>
      </c>
      <c r="C1" s="94" t="s">
        <v>616</v>
      </c>
    </row>
    <row r="2" spans="1:3" x14ac:dyDescent="0.25">
      <c r="A2" s="74" t="s">
        <v>682</v>
      </c>
      <c r="B2" s="75">
        <v>7</v>
      </c>
      <c r="C2" s="92">
        <f>7/148</f>
        <v>4.72972972972973E-2</v>
      </c>
    </row>
    <row r="3" spans="1:3" x14ac:dyDescent="0.25">
      <c r="A3" s="74" t="s">
        <v>730</v>
      </c>
      <c r="B3" s="75">
        <v>1</v>
      </c>
      <c r="C3" s="92">
        <f>1/148</f>
        <v>6.7567567567567571E-3</v>
      </c>
    </row>
    <row r="4" spans="1:3" x14ac:dyDescent="0.25">
      <c r="A4" s="74" t="s">
        <v>720</v>
      </c>
      <c r="B4" s="75">
        <v>11</v>
      </c>
      <c r="C4" s="92">
        <f>11/148</f>
        <v>7.4324324324324328E-2</v>
      </c>
    </row>
    <row r="5" spans="1:3" x14ac:dyDescent="0.25">
      <c r="A5" s="74" t="s">
        <v>719</v>
      </c>
      <c r="B5" s="75">
        <v>129</v>
      </c>
      <c r="C5" s="92">
        <f>129/148</f>
        <v>0.8716216216216216</v>
      </c>
    </row>
    <row r="6" spans="1:3" x14ac:dyDescent="0.25">
      <c r="A6" s="76" t="s">
        <v>617</v>
      </c>
      <c r="B6" s="77">
        <v>148</v>
      </c>
      <c r="C6" s="93">
        <f>SUM(C2:C5)</f>
        <v>1</v>
      </c>
    </row>
    <row r="10" spans="1:3" x14ac:dyDescent="0.25">
      <c r="A10" s="78" t="s">
        <v>614</v>
      </c>
      <c r="B10" s="78" t="s">
        <v>618</v>
      </c>
      <c r="C10" s="85" t="s">
        <v>616</v>
      </c>
    </row>
    <row r="11" spans="1:3" x14ac:dyDescent="0.25">
      <c r="A11" s="74" t="s">
        <v>633</v>
      </c>
      <c r="B11" s="79">
        <v>99</v>
      </c>
      <c r="C11" s="95">
        <f>99/148</f>
        <v>0.66891891891891897</v>
      </c>
    </row>
    <row r="12" spans="1:3" x14ac:dyDescent="0.25">
      <c r="A12" s="74" t="s">
        <v>694</v>
      </c>
      <c r="B12" s="79">
        <v>14</v>
      </c>
      <c r="C12" s="95">
        <f>14/148</f>
        <v>9.45945945945946E-2</v>
      </c>
    </row>
    <row r="13" spans="1:3" x14ac:dyDescent="0.25">
      <c r="A13" s="74" t="s">
        <v>648</v>
      </c>
      <c r="B13" s="79">
        <v>35</v>
      </c>
      <c r="C13" s="95">
        <f>35/148</f>
        <v>0.23648648648648649</v>
      </c>
    </row>
    <row r="14" spans="1:3" x14ac:dyDescent="0.25">
      <c r="A14" s="76" t="s">
        <v>617</v>
      </c>
      <c r="B14" s="80">
        <v>148</v>
      </c>
      <c r="C14" s="96">
        <f>SUM(C11:C13)</f>
        <v>1</v>
      </c>
    </row>
    <row r="16" spans="1:3" ht="15.75" thickBot="1" x14ac:dyDescent="0.3"/>
    <row r="17" spans="1:3" x14ac:dyDescent="0.25">
      <c r="A17" s="81" t="s">
        <v>619</v>
      </c>
      <c r="B17" s="82" t="s">
        <v>620</v>
      </c>
    </row>
    <row r="18" spans="1:3" x14ac:dyDescent="0.25">
      <c r="A18" s="71" t="s">
        <v>621</v>
      </c>
      <c r="B18" s="72">
        <v>136</v>
      </c>
      <c r="C18" s="91">
        <f>136/400</f>
        <v>0.34</v>
      </c>
    </row>
    <row r="19" spans="1:3" x14ac:dyDescent="0.25">
      <c r="A19" s="71" t="s">
        <v>731</v>
      </c>
      <c r="B19" s="72">
        <v>116</v>
      </c>
      <c r="C19" s="91">
        <f>116/400</f>
        <v>0.28999999999999998</v>
      </c>
    </row>
    <row r="20" spans="1:3" x14ac:dyDescent="0.25">
      <c r="A20" s="71" t="s">
        <v>732</v>
      </c>
      <c r="B20" s="72">
        <v>148</v>
      </c>
      <c r="C20" s="91">
        <f>148/400</f>
        <v>0.37</v>
      </c>
    </row>
    <row r="21" spans="1:3" ht="15.75" thickBot="1" x14ac:dyDescent="0.3">
      <c r="A21" s="83" t="s">
        <v>622</v>
      </c>
      <c r="B21" s="84">
        <f>SUM(B18:B20)</f>
        <v>400</v>
      </c>
    </row>
    <row r="27" spans="1:3" ht="30" x14ac:dyDescent="0.25">
      <c r="A27" s="73" t="s">
        <v>614</v>
      </c>
      <c r="B27" s="86" t="s">
        <v>623</v>
      </c>
      <c r="C27" s="85" t="s">
        <v>616</v>
      </c>
    </row>
    <row r="28" spans="1:3" x14ac:dyDescent="0.25">
      <c r="A28" s="74" t="s">
        <v>4</v>
      </c>
      <c r="B28" s="79">
        <v>7</v>
      </c>
      <c r="C28" s="95">
        <f>7/148</f>
        <v>4.72972972972973E-2</v>
      </c>
    </row>
    <row r="29" spans="1:3" x14ac:dyDescent="0.25">
      <c r="A29" s="74" t="s">
        <v>493</v>
      </c>
      <c r="B29" s="79">
        <v>1</v>
      </c>
      <c r="C29" s="95">
        <f>1/148</f>
        <v>6.7567567567567571E-3</v>
      </c>
    </row>
    <row r="30" spans="1:3" x14ac:dyDescent="0.25">
      <c r="A30" s="74" t="s">
        <v>223</v>
      </c>
      <c r="B30" s="79">
        <v>1</v>
      </c>
      <c r="C30" s="95">
        <f>1/148</f>
        <v>6.7567567567567571E-3</v>
      </c>
    </row>
    <row r="31" spans="1:3" x14ac:dyDescent="0.25">
      <c r="A31" s="74" t="s">
        <v>32</v>
      </c>
      <c r="B31" s="79">
        <v>38</v>
      </c>
      <c r="C31" s="95">
        <f>38/148</f>
        <v>0.25675675675675674</v>
      </c>
    </row>
    <row r="32" spans="1:3" x14ac:dyDescent="0.25">
      <c r="A32" s="74" t="s">
        <v>97</v>
      </c>
      <c r="B32" s="79">
        <v>59</v>
      </c>
      <c r="C32" s="95">
        <f>59/148</f>
        <v>0.39864864864864863</v>
      </c>
    </row>
    <row r="33" spans="1:3" x14ac:dyDescent="0.25">
      <c r="A33" s="74" t="s">
        <v>16</v>
      </c>
      <c r="B33" s="79">
        <v>23</v>
      </c>
      <c r="C33" s="95">
        <f>23/148</f>
        <v>0.1554054054054054</v>
      </c>
    </row>
    <row r="34" spans="1:3" x14ac:dyDescent="0.25">
      <c r="A34" s="74" t="s">
        <v>27</v>
      </c>
      <c r="B34" s="79">
        <v>11</v>
      </c>
      <c r="C34" s="95">
        <f>11/148</f>
        <v>7.4324324324324328E-2</v>
      </c>
    </row>
    <row r="35" spans="1:3" x14ac:dyDescent="0.25">
      <c r="A35" s="74" t="s">
        <v>228</v>
      </c>
      <c r="B35" s="79">
        <v>4</v>
      </c>
      <c r="C35" s="95">
        <f>4/148</f>
        <v>2.7027027027027029E-2</v>
      </c>
    </row>
    <row r="36" spans="1:3" x14ac:dyDescent="0.25">
      <c r="A36" s="74" t="s">
        <v>9</v>
      </c>
      <c r="B36" s="79">
        <v>4</v>
      </c>
      <c r="C36" s="95">
        <f>4/148</f>
        <v>2.7027027027027029E-2</v>
      </c>
    </row>
    <row r="37" spans="1:3" x14ac:dyDescent="0.25">
      <c r="A37" s="76" t="s">
        <v>617</v>
      </c>
      <c r="B37" s="80">
        <v>148</v>
      </c>
      <c r="C37" s="96">
        <f>SUM(C28:C36)</f>
        <v>1</v>
      </c>
    </row>
    <row r="41" spans="1:3" ht="30" x14ac:dyDescent="0.25">
      <c r="A41" s="78" t="s">
        <v>614</v>
      </c>
      <c r="B41" s="87" t="s">
        <v>733</v>
      </c>
      <c r="C41" s="85" t="s">
        <v>616</v>
      </c>
    </row>
    <row r="42" spans="1:3" x14ac:dyDescent="0.25">
      <c r="A42" s="74" t="s">
        <v>644</v>
      </c>
      <c r="B42" s="75">
        <v>7</v>
      </c>
      <c r="C42" s="95">
        <f>7/148</f>
        <v>4.72972972972973E-2</v>
      </c>
    </row>
    <row r="43" spans="1:3" x14ac:dyDescent="0.25">
      <c r="A43" s="74" t="s">
        <v>611</v>
      </c>
      <c r="B43" s="75">
        <v>136</v>
      </c>
      <c r="C43" s="95">
        <f>136/148</f>
        <v>0.91891891891891897</v>
      </c>
    </row>
    <row r="44" spans="1:3" x14ac:dyDescent="0.25">
      <c r="A44" s="74" t="s">
        <v>701</v>
      </c>
      <c r="B44" s="75">
        <v>5</v>
      </c>
      <c r="C44" s="95">
        <f>5/148</f>
        <v>3.3783783783783786E-2</v>
      </c>
    </row>
    <row r="45" spans="1:3" x14ac:dyDescent="0.25">
      <c r="A45" s="76" t="s">
        <v>617</v>
      </c>
      <c r="B45" s="77">
        <v>148</v>
      </c>
      <c r="C45" s="96">
        <f>SUM(C42:C44)</f>
        <v>1</v>
      </c>
    </row>
    <row r="52" spans="1:3" ht="30" x14ac:dyDescent="0.25">
      <c r="A52" s="78" t="s">
        <v>614</v>
      </c>
      <c r="B52" s="87" t="s">
        <v>625</v>
      </c>
      <c r="C52" s="85" t="s">
        <v>616</v>
      </c>
    </row>
    <row r="53" spans="1:3" x14ac:dyDescent="0.25">
      <c r="A53" s="74" t="s">
        <v>635</v>
      </c>
      <c r="B53" s="79">
        <v>51</v>
      </c>
      <c r="C53" s="95">
        <f>51/148</f>
        <v>0.34459459459459457</v>
      </c>
    </row>
    <row r="54" spans="1:3" x14ac:dyDescent="0.25">
      <c r="A54" s="74" t="s">
        <v>677</v>
      </c>
      <c r="B54" s="79">
        <v>12</v>
      </c>
      <c r="C54" s="95">
        <f>12/148</f>
        <v>8.1081081081081086E-2</v>
      </c>
    </row>
    <row r="55" spans="1:3" x14ac:dyDescent="0.25">
      <c r="A55" s="74" t="s">
        <v>636</v>
      </c>
      <c r="B55" s="79">
        <v>31</v>
      </c>
      <c r="C55" s="95">
        <f>31/148</f>
        <v>0.20945945945945946</v>
      </c>
    </row>
    <row r="56" spans="1:3" x14ac:dyDescent="0.25">
      <c r="A56" s="74" t="s">
        <v>650</v>
      </c>
      <c r="B56" s="79">
        <v>8</v>
      </c>
      <c r="C56" s="95">
        <f>8/148</f>
        <v>5.4054054054054057E-2</v>
      </c>
    </row>
    <row r="57" spans="1:3" x14ac:dyDescent="0.25">
      <c r="A57" s="74" t="s">
        <v>631</v>
      </c>
      <c r="B57" s="79">
        <v>46</v>
      </c>
      <c r="C57" s="95">
        <f>46/148</f>
        <v>0.3108108108108108</v>
      </c>
    </row>
    <row r="58" spans="1:3" x14ac:dyDescent="0.25">
      <c r="A58" s="76" t="s">
        <v>617</v>
      </c>
      <c r="B58" s="80">
        <v>148</v>
      </c>
      <c r="C58" s="96">
        <f>SUM(C53:C57)</f>
        <v>1</v>
      </c>
    </row>
    <row r="62" spans="1:3" x14ac:dyDescent="0.25">
      <c r="A62" s="69"/>
      <c r="B62" s="70"/>
    </row>
    <row r="63" spans="1:3" ht="30" x14ac:dyDescent="0.25">
      <c r="A63" s="78" t="s">
        <v>614</v>
      </c>
      <c r="B63" s="87" t="s">
        <v>626</v>
      </c>
      <c r="C63" s="85" t="s">
        <v>616</v>
      </c>
    </row>
    <row r="64" spans="1:3" x14ac:dyDescent="0.25">
      <c r="A64" s="74" t="s">
        <v>712</v>
      </c>
      <c r="B64" s="75">
        <v>1</v>
      </c>
      <c r="C64" s="92">
        <f>1/148</f>
        <v>6.7567567567567571E-3</v>
      </c>
    </row>
    <row r="65" spans="1:3" x14ac:dyDescent="0.25">
      <c r="A65" s="74" t="s">
        <v>637</v>
      </c>
      <c r="B65" s="75">
        <v>13</v>
      </c>
      <c r="C65" s="92">
        <f>13/148</f>
        <v>8.7837837837837843E-2</v>
      </c>
    </row>
    <row r="66" spans="1:3" x14ac:dyDescent="0.25">
      <c r="A66" s="74" t="s">
        <v>656</v>
      </c>
      <c r="B66" s="75">
        <v>6</v>
      </c>
      <c r="C66" s="92">
        <f>6/148</f>
        <v>4.0540540540540543E-2</v>
      </c>
    </row>
    <row r="67" spans="1:3" x14ac:dyDescent="0.25">
      <c r="A67" s="74" t="s">
        <v>646</v>
      </c>
      <c r="B67" s="75">
        <v>32</v>
      </c>
      <c r="C67" s="92">
        <f>32/148</f>
        <v>0.21621621621621623</v>
      </c>
    </row>
    <row r="68" spans="1:3" x14ac:dyDescent="0.25">
      <c r="A68" s="74" t="s">
        <v>638</v>
      </c>
      <c r="B68" s="75">
        <v>8</v>
      </c>
      <c r="C68" s="92">
        <f>8/148</f>
        <v>5.4054054054054057E-2</v>
      </c>
    </row>
    <row r="69" spans="1:3" x14ac:dyDescent="0.25">
      <c r="A69" s="74" t="s">
        <v>639</v>
      </c>
      <c r="B69" s="75">
        <v>8</v>
      </c>
      <c r="C69" s="92">
        <f>8/148</f>
        <v>5.4054054054054057E-2</v>
      </c>
    </row>
    <row r="70" spans="1:3" x14ac:dyDescent="0.25">
      <c r="A70" s="74" t="s">
        <v>673</v>
      </c>
      <c r="B70" s="75">
        <v>3</v>
      </c>
      <c r="C70" s="92">
        <f>3/148</f>
        <v>2.0270270270270271E-2</v>
      </c>
    </row>
    <row r="71" spans="1:3" x14ac:dyDescent="0.25">
      <c r="A71" s="74" t="s">
        <v>713</v>
      </c>
      <c r="B71" s="75">
        <v>1</v>
      </c>
      <c r="C71" s="92">
        <f>1/148</f>
        <v>6.7567567567567571E-3</v>
      </c>
    </row>
    <row r="72" spans="1:3" x14ac:dyDescent="0.25">
      <c r="A72" s="74" t="s">
        <v>654</v>
      </c>
      <c r="B72" s="75">
        <v>1</v>
      </c>
      <c r="C72" s="92">
        <f>1/148</f>
        <v>6.7567567567567571E-3</v>
      </c>
    </row>
    <row r="73" spans="1:3" x14ac:dyDescent="0.25">
      <c r="A73" s="74" t="s">
        <v>655</v>
      </c>
      <c r="B73" s="75">
        <v>3</v>
      </c>
      <c r="C73" s="92">
        <f>3/148</f>
        <v>2.0270270270270271E-2</v>
      </c>
    </row>
    <row r="74" spans="1:3" x14ac:dyDescent="0.25">
      <c r="A74" s="74" t="s">
        <v>663</v>
      </c>
      <c r="B74" s="75">
        <v>2</v>
      </c>
      <c r="C74" s="92">
        <f>2/148</f>
        <v>1.3513513513513514E-2</v>
      </c>
    </row>
    <row r="75" spans="1:3" x14ac:dyDescent="0.25">
      <c r="A75" s="74" t="s">
        <v>670</v>
      </c>
      <c r="B75" s="75">
        <v>1</v>
      </c>
      <c r="C75" s="92">
        <f>1/148</f>
        <v>6.7567567567567571E-3</v>
      </c>
    </row>
    <row r="76" spans="1:3" x14ac:dyDescent="0.25">
      <c r="A76" s="74" t="s">
        <v>640</v>
      </c>
      <c r="B76" s="75">
        <v>18</v>
      </c>
      <c r="C76" s="92">
        <f>18/148</f>
        <v>0.12162162162162163</v>
      </c>
    </row>
    <row r="77" spans="1:3" x14ac:dyDescent="0.25">
      <c r="A77" s="74" t="s">
        <v>674</v>
      </c>
      <c r="B77" s="75">
        <v>2</v>
      </c>
      <c r="C77" s="92">
        <f>2/148</f>
        <v>1.3513513513513514E-2</v>
      </c>
    </row>
    <row r="78" spans="1:3" x14ac:dyDescent="0.25">
      <c r="A78" s="74" t="s">
        <v>661</v>
      </c>
      <c r="B78" s="75">
        <v>1</v>
      </c>
      <c r="C78" s="92">
        <f>1/148</f>
        <v>6.7567567567567571E-3</v>
      </c>
    </row>
    <row r="79" spans="1:3" x14ac:dyDescent="0.25">
      <c r="A79" s="74" t="s">
        <v>668</v>
      </c>
      <c r="B79" s="75">
        <v>1</v>
      </c>
      <c r="C79" s="92">
        <f>1/148</f>
        <v>6.7567567567567571E-3</v>
      </c>
    </row>
    <row r="80" spans="1:3" x14ac:dyDescent="0.25">
      <c r="A80" s="74" t="s">
        <v>642</v>
      </c>
      <c r="B80" s="75">
        <v>2</v>
      </c>
      <c r="C80" s="92">
        <f>2/148</f>
        <v>1.3513513513513514E-2</v>
      </c>
    </row>
    <row r="81" spans="1:3" x14ac:dyDescent="0.25">
      <c r="A81" s="74" t="s">
        <v>669</v>
      </c>
      <c r="B81" s="75">
        <v>4</v>
      </c>
      <c r="C81" s="92">
        <f>4/148</f>
        <v>2.7027027027027029E-2</v>
      </c>
    </row>
    <row r="82" spans="1:3" x14ac:dyDescent="0.25">
      <c r="A82" s="74" t="s">
        <v>660</v>
      </c>
      <c r="B82" s="75">
        <v>4</v>
      </c>
      <c r="C82" s="92">
        <f>4/148</f>
        <v>2.7027027027027029E-2</v>
      </c>
    </row>
    <row r="83" spans="1:3" x14ac:dyDescent="0.25">
      <c r="A83" s="74" t="s">
        <v>716</v>
      </c>
      <c r="B83" s="75">
        <v>1</v>
      </c>
      <c r="C83" s="92">
        <f>1/148</f>
        <v>6.7567567567567571E-3</v>
      </c>
    </row>
    <row r="84" spans="1:3" x14ac:dyDescent="0.25">
      <c r="A84" s="74" t="s">
        <v>671</v>
      </c>
      <c r="B84" s="75">
        <v>5</v>
      </c>
      <c r="C84" s="92">
        <f>5/148</f>
        <v>3.3783783783783786E-2</v>
      </c>
    </row>
    <row r="85" spans="1:3" x14ac:dyDescent="0.25">
      <c r="A85" s="74" t="s">
        <v>672</v>
      </c>
      <c r="B85" s="75">
        <v>2</v>
      </c>
      <c r="C85" s="92">
        <f>2/148</f>
        <v>1.3513513513513514E-2</v>
      </c>
    </row>
    <row r="86" spans="1:3" x14ac:dyDescent="0.25">
      <c r="A86" s="74" t="s">
        <v>708</v>
      </c>
      <c r="B86" s="75">
        <v>1</v>
      </c>
      <c r="C86" s="92">
        <f>1/148</f>
        <v>6.7567567567567571E-3</v>
      </c>
    </row>
    <row r="87" spans="1:3" x14ac:dyDescent="0.25">
      <c r="A87" s="74" t="s">
        <v>692</v>
      </c>
      <c r="B87" s="75">
        <v>1</v>
      </c>
      <c r="C87" s="92">
        <f>1/148</f>
        <v>6.7567567567567571E-3</v>
      </c>
    </row>
    <row r="88" spans="1:3" x14ac:dyDescent="0.25">
      <c r="A88" s="74" t="s">
        <v>641</v>
      </c>
      <c r="B88" s="75">
        <v>11</v>
      </c>
      <c r="C88" s="92">
        <f>11/148</f>
        <v>7.4324324324324328E-2</v>
      </c>
    </row>
    <row r="89" spans="1:3" x14ac:dyDescent="0.25">
      <c r="A89" s="74" t="s">
        <v>703</v>
      </c>
      <c r="B89" s="75">
        <v>1</v>
      </c>
      <c r="C89" s="92">
        <f>1/148</f>
        <v>6.7567567567567571E-3</v>
      </c>
    </row>
    <row r="90" spans="1:3" x14ac:dyDescent="0.25">
      <c r="A90" s="74" t="s">
        <v>734</v>
      </c>
      <c r="B90" s="75">
        <v>1</v>
      </c>
      <c r="C90" s="92">
        <f>1/148</f>
        <v>6.7567567567567571E-3</v>
      </c>
    </row>
    <row r="91" spans="1:3" x14ac:dyDescent="0.25">
      <c r="A91" s="74" t="s">
        <v>643</v>
      </c>
      <c r="B91" s="75">
        <v>5</v>
      </c>
      <c r="C91" s="92">
        <f>5/148</f>
        <v>3.3783783783783786E-2</v>
      </c>
    </row>
    <row r="92" spans="1:3" x14ac:dyDescent="0.25">
      <c r="A92" s="74" t="s">
        <v>630</v>
      </c>
      <c r="B92" s="75">
        <v>8</v>
      </c>
      <c r="C92" s="92">
        <f>8/148</f>
        <v>5.4054054054054057E-2</v>
      </c>
    </row>
    <row r="93" spans="1:3" x14ac:dyDescent="0.25">
      <c r="A93" s="74" t="s">
        <v>675</v>
      </c>
      <c r="B93" s="75">
        <v>1</v>
      </c>
      <c r="C93" s="92">
        <f>1/148</f>
        <v>6.7567567567567571E-3</v>
      </c>
    </row>
    <row r="94" spans="1:3" x14ac:dyDescent="0.25">
      <c r="A94" s="76" t="s">
        <v>617</v>
      </c>
      <c r="B94" s="77">
        <v>148</v>
      </c>
      <c r="C94" s="93">
        <f>SUM(C64:C93)</f>
        <v>1.0000000000000002</v>
      </c>
    </row>
    <row r="96" spans="1:3" ht="30" x14ac:dyDescent="0.25">
      <c r="A96" s="78" t="s">
        <v>614</v>
      </c>
      <c r="B96" s="87" t="s">
        <v>627</v>
      </c>
      <c r="C96" s="85" t="s">
        <v>616</v>
      </c>
    </row>
    <row r="97" spans="1:3" x14ac:dyDescent="0.25">
      <c r="A97" s="74" t="s">
        <v>664</v>
      </c>
      <c r="B97" s="79">
        <v>8</v>
      </c>
      <c r="C97" s="95">
        <f>8/148</f>
        <v>5.4054054054054057E-2</v>
      </c>
    </row>
    <row r="98" spans="1:3" x14ac:dyDescent="0.25">
      <c r="A98" s="74" t="s">
        <v>647</v>
      </c>
      <c r="B98" s="79">
        <v>12</v>
      </c>
      <c r="C98" s="95">
        <f>12/148</f>
        <v>8.1081081081081086E-2</v>
      </c>
    </row>
    <row r="99" spans="1:3" x14ac:dyDescent="0.25">
      <c r="A99" s="74" t="s">
        <v>688</v>
      </c>
      <c r="B99" s="79">
        <v>1</v>
      </c>
      <c r="C99" s="95">
        <f>1/148</f>
        <v>6.7567567567567571E-3</v>
      </c>
    </row>
    <row r="100" spans="1:3" x14ac:dyDescent="0.25">
      <c r="A100" s="74" t="s">
        <v>632</v>
      </c>
      <c r="B100" s="79">
        <v>16</v>
      </c>
      <c r="C100" s="95">
        <f>16/148</f>
        <v>0.10810810810810811</v>
      </c>
    </row>
    <row r="101" spans="1:3" x14ac:dyDescent="0.25">
      <c r="A101" s="74" t="s">
        <v>690</v>
      </c>
      <c r="B101" s="79">
        <v>1</v>
      </c>
      <c r="C101" s="95">
        <f>1/148</f>
        <v>6.7567567567567571E-3</v>
      </c>
    </row>
    <row r="102" spans="1:3" x14ac:dyDescent="0.25">
      <c r="A102" s="74" t="s">
        <v>689</v>
      </c>
      <c r="B102" s="79">
        <v>1</v>
      </c>
      <c r="C102" s="95">
        <f>1/148</f>
        <v>6.7567567567567571E-3</v>
      </c>
    </row>
    <row r="103" spans="1:3" x14ac:dyDescent="0.25">
      <c r="A103" s="74" t="s">
        <v>662</v>
      </c>
      <c r="B103" s="79">
        <v>1</v>
      </c>
      <c r="C103" s="95">
        <f>1/148</f>
        <v>6.7567567567567571E-3</v>
      </c>
    </row>
    <row r="104" spans="1:3" x14ac:dyDescent="0.25">
      <c r="A104" s="74" t="s">
        <v>659</v>
      </c>
      <c r="B104" s="79">
        <v>9</v>
      </c>
      <c r="C104" s="95">
        <f>9/148</f>
        <v>6.0810810810810814E-2</v>
      </c>
    </row>
    <row r="105" spans="1:3" x14ac:dyDescent="0.25">
      <c r="A105" s="74" t="s">
        <v>649</v>
      </c>
      <c r="B105" s="79">
        <v>99</v>
      </c>
      <c r="C105" s="95">
        <f>99/148</f>
        <v>0.66891891891891897</v>
      </c>
    </row>
    <row r="106" spans="1:3" x14ac:dyDescent="0.25">
      <c r="A106" s="76" t="s">
        <v>617</v>
      </c>
      <c r="B106" s="80">
        <v>148</v>
      </c>
      <c r="C106" s="96">
        <f>SUM(C97:C105)</f>
        <v>1</v>
      </c>
    </row>
    <row r="110" spans="1:3" ht="30" x14ac:dyDescent="0.25">
      <c r="A110" s="88" t="s">
        <v>614</v>
      </c>
      <c r="B110" s="89" t="s">
        <v>628</v>
      </c>
    </row>
    <row r="111" spans="1:3" x14ac:dyDescent="0.25">
      <c r="A111" s="1" t="s">
        <v>4</v>
      </c>
      <c r="B111" s="2">
        <v>22</v>
      </c>
    </row>
    <row r="112" spans="1:3" x14ac:dyDescent="0.25">
      <c r="A112" s="1" t="s">
        <v>493</v>
      </c>
      <c r="B112" s="2">
        <v>13</v>
      </c>
    </row>
    <row r="113" spans="1:3" x14ac:dyDescent="0.25">
      <c r="A113" s="1" t="s">
        <v>223</v>
      </c>
      <c r="B113" s="2">
        <v>13</v>
      </c>
    </row>
    <row r="114" spans="1:3" x14ac:dyDescent="0.25">
      <c r="A114" s="1" t="s">
        <v>32</v>
      </c>
      <c r="B114" s="2">
        <v>14</v>
      </c>
    </row>
    <row r="115" spans="1:3" x14ac:dyDescent="0.25">
      <c r="A115" s="1" t="s">
        <v>97</v>
      </c>
      <c r="B115" s="2">
        <v>19</v>
      </c>
    </row>
    <row r="116" spans="1:3" x14ac:dyDescent="0.25">
      <c r="A116" s="1" t="s">
        <v>16</v>
      </c>
      <c r="B116" s="2">
        <v>14</v>
      </c>
    </row>
    <row r="117" spans="1:3" x14ac:dyDescent="0.25">
      <c r="A117" s="1" t="s">
        <v>27</v>
      </c>
      <c r="B117" s="2">
        <v>7</v>
      </c>
    </row>
    <row r="118" spans="1:3" x14ac:dyDescent="0.25">
      <c r="A118" s="1" t="s">
        <v>228</v>
      </c>
      <c r="B118" s="2">
        <v>9</v>
      </c>
    </row>
    <row r="119" spans="1:3" x14ac:dyDescent="0.25">
      <c r="A119" s="1" t="s">
        <v>9</v>
      </c>
      <c r="B119" s="2">
        <v>12</v>
      </c>
    </row>
    <row r="120" spans="1:3" x14ac:dyDescent="0.25">
      <c r="A120" s="90" t="s">
        <v>617</v>
      </c>
      <c r="B120" s="88">
        <v>13</v>
      </c>
    </row>
    <row r="123" spans="1:3" x14ac:dyDescent="0.25">
      <c r="A123" s="102" t="s">
        <v>614</v>
      </c>
      <c r="B123" s="103" t="s">
        <v>735</v>
      </c>
      <c r="C123" s="103" t="s">
        <v>616</v>
      </c>
    </row>
    <row r="124" spans="1:3" x14ac:dyDescent="0.25">
      <c r="A124" s="100" t="s">
        <v>736</v>
      </c>
      <c r="B124" s="101">
        <v>117</v>
      </c>
      <c r="C124" s="105">
        <f>(B124*100)/B130</f>
        <v>79.054054054054049</v>
      </c>
    </row>
    <row r="125" spans="1:3" x14ac:dyDescent="0.25">
      <c r="A125" s="100" t="s">
        <v>737</v>
      </c>
      <c r="B125" s="101">
        <v>8</v>
      </c>
      <c r="C125" s="105">
        <f>(B125*100)/B130</f>
        <v>5.4054054054054053</v>
      </c>
    </row>
    <row r="126" spans="1:3" x14ac:dyDescent="0.25">
      <c r="A126" s="100" t="s">
        <v>676</v>
      </c>
      <c r="B126" s="101">
        <v>11</v>
      </c>
      <c r="C126" s="105">
        <f>(B126*100)/B130</f>
        <v>7.4324324324324325</v>
      </c>
    </row>
    <row r="127" spans="1:3" s="99" customFormat="1" x14ac:dyDescent="0.25">
      <c r="A127" s="100" t="s">
        <v>745</v>
      </c>
      <c r="B127" s="101">
        <v>1</v>
      </c>
      <c r="C127" s="105">
        <f>(B127*100)/B130</f>
        <v>0.67567567567567566</v>
      </c>
    </row>
    <row r="128" spans="1:3" x14ac:dyDescent="0.25">
      <c r="A128" s="100" t="s">
        <v>738</v>
      </c>
      <c r="B128" s="101">
        <v>3</v>
      </c>
      <c r="C128" s="105">
        <f>(B128*100)/B130</f>
        <v>2.0270270270270272</v>
      </c>
    </row>
    <row r="129" spans="1:3" x14ac:dyDescent="0.25">
      <c r="A129" s="100" t="s">
        <v>739</v>
      </c>
      <c r="B129" s="101">
        <v>8</v>
      </c>
      <c r="C129" s="105">
        <f>(B129*100)/B130</f>
        <v>5.4054054054054053</v>
      </c>
    </row>
    <row r="130" spans="1:3" x14ac:dyDescent="0.25">
      <c r="A130" s="104" t="s">
        <v>617</v>
      </c>
      <c r="B130" s="102">
        <f>SUM(B124:B129)</f>
        <v>148</v>
      </c>
      <c r="C130" s="98">
        <f>SUM(C124:C129)</f>
        <v>100</v>
      </c>
    </row>
  </sheetData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FEBRERO</vt:lpstr>
      <vt:lpstr>Dinamicas 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2021-03-25T19:29:39Z</dcterms:created>
  <dcterms:modified xsi:type="dcterms:W3CDTF">2022-10-03T20:19:22Z</dcterms:modified>
</cp:coreProperties>
</file>