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wnloads\"/>
    </mc:Choice>
  </mc:AlternateContent>
  <bookViews>
    <workbookView xWindow="0" yWindow="0" windowWidth="15345" windowHeight="4635"/>
  </bookViews>
  <sheets>
    <sheet name="I SEMESTRE" sheetId="5" r:id="rId1"/>
    <sheet name="DINAMICAS" sheetId="1" r:id="rId2"/>
  </sheets>
  <definedNames>
    <definedName name="_xlnm._FilterDatabase" localSheetId="0" hidden="1">'I SEMESTRE'!$A$1:$Y$739</definedName>
    <definedName name="na">#REF!</definedName>
  </definedNames>
  <calcPr calcId="152511"/>
  <pivotCaches>
    <pivotCache cacheId="0" r:id="rId3"/>
    <pivotCache cacheId="1" r:id="rId4"/>
    <pivotCache cacheId="2" r:id="rId5"/>
    <pivotCache cacheId="3" r:id="rId6"/>
    <pivotCache cacheId="4" r:id="rId7"/>
    <pivotCache cacheId="5" r:id="rId8"/>
    <pivotCache cacheId="6" r:id="rId9"/>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3" i="1" l="1"/>
  <c r="C112" i="1"/>
  <c r="C111" i="1"/>
  <c r="C110" i="1"/>
  <c r="C109" i="1"/>
  <c r="C108" i="1"/>
  <c r="C114" i="1" s="1"/>
  <c r="C26" i="1" l="1"/>
  <c r="C25" i="1"/>
  <c r="C24" i="1"/>
  <c r="C23" i="1"/>
  <c r="C22" i="1"/>
  <c r="C21" i="1"/>
  <c r="C101" i="1" l="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3" i="1"/>
  <c r="C62" i="1"/>
  <c r="C61" i="1"/>
  <c r="C60" i="1"/>
  <c r="C59" i="1"/>
  <c r="C52" i="1"/>
  <c r="C51" i="1"/>
  <c r="C50" i="1"/>
  <c r="C40" i="1"/>
  <c r="C39" i="1"/>
  <c r="C38" i="1"/>
  <c r="C37" i="1"/>
  <c r="C36" i="1"/>
  <c r="C35" i="1"/>
  <c r="C27" i="1"/>
  <c r="B27" i="1"/>
  <c r="C15" i="1"/>
  <c r="C14" i="1"/>
  <c r="C13" i="1"/>
  <c r="C12" i="1"/>
  <c r="C7" i="1"/>
  <c r="C6" i="1"/>
  <c r="C5" i="1"/>
  <c r="C4" i="1"/>
  <c r="C53" i="1" l="1"/>
  <c r="C16" i="1"/>
  <c r="C41" i="1"/>
  <c r="C8" i="1"/>
  <c r="C64" i="1"/>
  <c r="C102" i="1"/>
</calcChain>
</file>

<file path=xl/sharedStrings.xml><?xml version="1.0" encoding="utf-8"?>
<sst xmlns="http://schemas.openxmlformats.org/spreadsheetml/2006/main" count="11881" uniqueCount="2907">
  <si>
    <t>Etiquetas de fila</t>
  </si>
  <si>
    <t>Cuenta de Dependencia</t>
  </si>
  <si>
    <t>%</t>
  </si>
  <si>
    <t>DIRECCIÓN GENERAL</t>
  </si>
  <si>
    <t>OFICINA ASESORA JURIDICA</t>
  </si>
  <si>
    <t>SUBDIRECCIÓN ADMINISTRATIVA Y FINANCIERA</t>
  </si>
  <si>
    <t>SUBDIRECCIÓN ESTRATÉGICA Y DE COORDINACIÓN BOMBERIL</t>
  </si>
  <si>
    <t>Total general</t>
  </si>
  <si>
    <t>Cuenta de Estado</t>
  </si>
  <si>
    <t>Cumplido</t>
  </si>
  <si>
    <t>En Proceso</t>
  </si>
  <si>
    <t>Extemporáneo</t>
  </si>
  <si>
    <t>Vencido</t>
  </si>
  <si>
    <t>Evolucion PQRSD</t>
  </si>
  <si>
    <t>TOTAL</t>
  </si>
  <si>
    <t>Enero</t>
  </si>
  <si>
    <t>Febrero</t>
  </si>
  <si>
    <t>Marzo</t>
  </si>
  <si>
    <t>Abril</t>
  </si>
  <si>
    <t>Mayo</t>
  </si>
  <si>
    <t>Junio</t>
  </si>
  <si>
    <t>Total</t>
  </si>
  <si>
    <t>Cuenta de Tipo de petición</t>
  </si>
  <si>
    <t>CONSULTA</t>
  </si>
  <si>
    <t>INFORME POR CONGRESISTA</t>
  </si>
  <si>
    <t>PETICIÓN DE DOCUMENTOS E INFORMACIÓN</t>
  </si>
  <si>
    <t>PETICIÓN DE INTERES GENERAL</t>
  </si>
  <si>
    <t>PETICIÓN DE INTERES PARTICULAR</t>
  </si>
  <si>
    <t>PETICIÓN ENTRE AUTORIDADES</t>
  </si>
  <si>
    <t>Cuenta de Canal Oficial de Entrada</t>
  </si>
  <si>
    <t>Canal Escrito</t>
  </si>
  <si>
    <t>Canal Virtual</t>
  </si>
  <si>
    <t xml:space="preserve">Radicación Directa </t>
  </si>
  <si>
    <t>Cuenta de Naturaleza jurídica del peticionario</t>
  </si>
  <si>
    <t>Entidad Bomberil</t>
  </si>
  <si>
    <t>Entidad Pública</t>
  </si>
  <si>
    <t>Entidad Territorial</t>
  </si>
  <si>
    <t>Persona Jurídica</t>
  </si>
  <si>
    <t>Persona Natural</t>
  </si>
  <si>
    <t>Cuenta de Departamento</t>
  </si>
  <si>
    <t xml:space="preserve"> CHOCO</t>
  </si>
  <si>
    <t xml:space="preserve">Amazonas </t>
  </si>
  <si>
    <t>ANTIOQUIA</t>
  </si>
  <si>
    <t>ARAUCA</t>
  </si>
  <si>
    <t>ATLÁNTICO</t>
  </si>
  <si>
    <t>BARRANQUILLA</t>
  </si>
  <si>
    <t>BOGOTÁ</t>
  </si>
  <si>
    <t>BOLIVAR</t>
  </si>
  <si>
    <t>BOYACÁ</t>
  </si>
  <si>
    <t>CALDAS</t>
  </si>
  <si>
    <t>CAQUETA</t>
  </si>
  <si>
    <t>CASANARE</t>
  </si>
  <si>
    <t>CAUCA</t>
  </si>
  <si>
    <t>CESAR</t>
  </si>
  <si>
    <t>CHOCO</t>
  </si>
  <si>
    <t>CORDOBA</t>
  </si>
  <si>
    <t>CUNDINAMARCA</t>
  </si>
  <si>
    <t>Guaviare</t>
  </si>
  <si>
    <t>HUILA</t>
  </si>
  <si>
    <t>LA GUAJIRA</t>
  </si>
  <si>
    <t>MAGDALENA</t>
  </si>
  <si>
    <t>META</t>
  </si>
  <si>
    <t>NARIÑO</t>
  </si>
  <si>
    <t>NORTE DE SANTANDER</t>
  </si>
  <si>
    <t>PUTUMAYO</t>
  </si>
  <si>
    <t>QUINDIO</t>
  </si>
  <si>
    <t>RISARALDA</t>
  </si>
  <si>
    <t>SANTANDER</t>
  </si>
  <si>
    <t>SUCRE</t>
  </si>
  <si>
    <t>TOLIMA</t>
  </si>
  <si>
    <t>VALLE DEL CAUCA</t>
  </si>
  <si>
    <t>VICHADA</t>
  </si>
  <si>
    <t>Promedio de tiempo de respuesta días hábiles</t>
  </si>
  <si>
    <t>Subdirección Estratégica y de Coordinación Bomberil</t>
  </si>
  <si>
    <t>Antioquia</t>
  </si>
  <si>
    <t>Arauca</t>
  </si>
  <si>
    <t>Atlántico</t>
  </si>
  <si>
    <t>Bolivar</t>
  </si>
  <si>
    <t>Cesar</t>
  </si>
  <si>
    <t>Cundinamarca</t>
  </si>
  <si>
    <t>Putumayo</t>
  </si>
  <si>
    <t>Risaralda</t>
  </si>
  <si>
    <t>Santander</t>
  </si>
  <si>
    <t>Sucre</t>
  </si>
  <si>
    <t>Cuenta de Tema de Consulta</t>
  </si>
  <si>
    <t>Fortalecimiento Bomberil</t>
  </si>
  <si>
    <t>Legislación Bomberil</t>
  </si>
  <si>
    <t>Otros</t>
  </si>
  <si>
    <t>Solicitud de Información</t>
  </si>
  <si>
    <t>Acompañamiento Juridico</t>
  </si>
  <si>
    <t>Covid 19</t>
  </si>
  <si>
    <t>Canal Oficial de Entrada</t>
  </si>
  <si>
    <t>Canal de Atención</t>
  </si>
  <si>
    <t>Departamento</t>
  </si>
  <si>
    <t>Peticionario</t>
  </si>
  <si>
    <t>Naturaleza jurídica del peticionario</t>
  </si>
  <si>
    <t>Tema de Consulta</t>
  </si>
  <si>
    <t>Asunto</t>
  </si>
  <si>
    <t>Responsable</t>
  </si>
  <si>
    <t>Área</t>
  </si>
  <si>
    <t>Dependencia</t>
  </si>
  <si>
    <t>Tipo de petición</t>
  </si>
  <si>
    <t>Tiempo de respuesta legal</t>
  </si>
  <si>
    <t>RADICADO</t>
  </si>
  <si>
    <t>Fecha Radicación</t>
  </si>
  <si>
    <t>Número de salida</t>
  </si>
  <si>
    <t>Fecha de salida</t>
  </si>
  <si>
    <t>Tiempo de atención</t>
  </si>
  <si>
    <t>Estado</t>
  </si>
  <si>
    <t>Observaciones</t>
  </si>
  <si>
    <t>FECHA DIGITALIZACIÓN DOCUMENTO DE RESPUESTA</t>
  </si>
  <si>
    <t>TIPO DE DOCUMENTO SALIDA</t>
  </si>
  <si>
    <t>ENVIAR POR CORREO ELECTRÓNICO</t>
  </si>
  <si>
    <t>ENVIAR POR CORREO TERRESTRE #PLANILLA</t>
  </si>
  <si>
    <t>OBSERVACIONES ATENCIÓN CIUDADANO</t>
  </si>
  <si>
    <t>JIMMY POLO DEVIA </t>
  </si>
  <si>
    <t>RD: derecho de petición </t>
  </si>
  <si>
    <t>Camilo Portilla</t>
  </si>
  <si>
    <t>FORMULACIÓN Y ACTUALIZACIÓN NORMATIVA Y OPERATIVA</t>
  </si>
  <si>
    <t>20213800080982  </t>
  </si>
  <si>
    <t>2021-06-01 13:46:21 </t>
  </si>
  <si>
    <t>PDF</t>
  </si>
  <si>
    <t>SI</t>
  </si>
  <si>
    <t>Correo Atención Ciudadano</t>
  </si>
  <si>
    <t>ALCALDIA BOGOTA CUNDINAMARCA </t>
  </si>
  <si>
    <t>CAC. DOC. E-01052-2021003839 Id 82202 - DNBC - TRASLADO POR COMPETENCIA PQRS 1532252021 Y 1550302021 - PET. JHOJAN GARAY Y ERIKA SICATHA </t>
  </si>
  <si>
    <t>Edgar Alexander Maya Lopez</t>
  </si>
  <si>
    <t>20213800081002  </t>
  </si>
  <si>
    <t>2021-06-01 15:54:38 </t>
  </si>
  <si>
    <t>Se da respuesta por correo electrónico se deja evidencia en digital 24/06/21</t>
  </si>
  <si>
    <t xml:space="preserve">Correo Institucional </t>
  </si>
  <si>
    <t>CUERPO DE BOMBEROS VOLUNTARIOS DE LERIDA - TOLIMA</t>
  </si>
  <si>
    <t>CI. envio documento evidalio tinoco bomberos lerida </t>
  </si>
  <si>
    <t>20213800081022  </t>
  </si>
  <si>
    <t>2021-06-01 16:38:10 </t>
  </si>
  <si>
    <t>COORDINACIóN EJECUTIVA BOMBEROS DE ANTIOQUIA TE. PAULA ANDREA RíOS</t>
  </si>
  <si>
    <t>CAC. SOLICITUD DE INFORMACIÓN Coordinación Ejecutiva de Bomberos De Antioquia </t>
  </si>
  <si>
    <t>Jorge Restrepo Sanguino</t>
  </si>
  <si>
    <t>20213800081032  </t>
  </si>
  <si>
    <t>2021-06-01 16:54:28 </t>
  </si>
  <si>
    <t>PERSONERIA MUNICIPAL DE COTA  </t>
  </si>
  <si>
    <t>CAC. EXPEDIENTE 013-2019 REITERACIÓN SOLICITUD DE INFORMACIÓN  </t>
  </si>
  <si>
    <t>Julio Alejandro Chamorro Cabrera</t>
  </si>
  <si>
    <t>INSPECCIÓN VIGILANCIA Y CONTROL</t>
  </si>
  <si>
    <t>20213800081042  </t>
  </si>
  <si>
    <t>2021-06-01 17:04:34 </t>
  </si>
  <si>
    <t>MINISTERIO DEL INTEROR VICEMINISTERIO DE RELACIONES POLÍTICAS  </t>
  </si>
  <si>
    <t>CAC. OFI2021-15227-DVR-3000 Traslado Secretario del Interior y Convivencia Ciudadana de la Alcaldía de Cartagena de Indias </t>
  </si>
  <si>
    <t>Ronny Estiven Romero Velandia</t>
  </si>
  <si>
    <t>20213800081052  </t>
  </si>
  <si>
    <t>2021-06-01 17:11:01 </t>
  </si>
  <si>
    <t>CUERPO DE BOMBEROS VOLUNTARIOS FLORIDABLANCA  </t>
  </si>
  <si>
    <t>CAC. DERECHO DE PETICION DE CONSULTA - CBVF-2021-COMD-00805-S </t>
  </si>
  <si>
    <t>Carlos Armando López Barrera</t>
  </si>
  <si>
    <t>OFICINA ASESORA JURÍDICA</t>
  </si>
  <si>
    <t>20213800081132  </t>
  </si>
  <si>
    <t>2021-06-02 10:53:42 </t>
  </si>
  <si>
    <t>EDGAR JOSE MEDINA TORRES </t>
  </si>
  <si>
    <t>CAC. Derecho de petición </t>
  </si>
  <si>
    <t>20213800081202  </t>
  </si>
  <si>
    <t>2021-06-02 12:36:52 </t>
  </si>
  <si>
    <t>GOBERNACIÓN DE CUNDINAMARCA</t>
  </si>
  <si>
    <t>CAC. NOTIFICACION ELECTRONICA PROCESO 2020-004 CONTRA CUERPO DE BOMBEROS VOLUNTARIOS COTA </t>
  </si>
  <si>
    <t>20213800081212  </t>
  </si>
  <si>
    <t>2021-06-02 12:43:29 </t>
  </si>
  <si>
    <t>GOBERNACION DE ANTIOQUIA SECRETARIA DE GOBIERNO PAZ Y NO VIOLENCIA  </t>
  </si>
  <si>
    <t>CAC. RESPUESTA A SOLICITUD DE INFORMACION RADICADO 2021010130391  </t>
  </si>
  <si>
    <t>20213800081232  </t>
  </si>
  <si>
    <t>2021-06-02 13:01:53 </t>
  </si>
  <si>
    <t>CUERPO DE BOMBEROS VOLUNTARIOS DE SAN ANTONIO DEL TEQUENDAMA  </t>
  </si>
  <si>
    <t>CAC. CARTA ABIERTA AL SEÑOR PRESIDENTE DE LA REPÚBLICA, PARA LA PRIORIZACIÓN DE ORGANISMOS DE SOCORRO DEL PAÍS EN EL PROGRAMA DE PLAN NACIONAL DE VACUNACIÓN CONTRA EL COVID-19 </t>
  </si>
  <si>
    <t>20213800081262  </t>
  </si>
  <si>
    <t>2021-06-02 14:04:02 </t>
  </si>
  <si>
    <t>PROCURADURIA 2 DELEGADA CONTRATACION ESTATAL  </t>
  </si>
  <si>
    <t>CAC. Solicitud de Información para EXP: E-2020-236741 D-2020-1700391 Dirigido a Uae Direccion Nacional De Bomberos </t>
  </si>
  <si>
    <t>Alvaro Perez</t>
  </si>
  <si>
    <t>GESTIÓN CONTRACTUAL</t>
  </si>
  <si>
    <t>20213800081332  </t>
  </si>
  <si>
    <t>2021-06-02 16:55:29 </t>
  </si>
  <si>
    <t>02/072021</t>
  </si>
  <si>
    <t>JOSE ROLANDO FRESNEDA AVILA </t>
  </si>
  <si>
    <t>CAC. Derecho de petición  </t>
  </si>
  <si>
    <t>20213800081342  </t>
  </si>
  <si>
    <t>2021-06-02 17:06:03 </t>
  </si>
  <si>
    <t xml:space="preserve">Formulario Electrònico </t>
  </si>
  <si>
    <t>DIEGO RICARDO GARCIA AVILA </t>
  </si>
  <si>
    <t>20219000081382  </t>
  </si>
  <si>
    <t>2021-06-02 17:59:28 </t>
  </si>
  <si>
    <t>DARWIN GIOVANY RODRIGUEZ SANCHEZ </t>
  </si>
  <si>
    <t>20219000081432  </t>
  </si>
  <si>
    <t>2021-06-03 13:38:45 </t>
  </si>
  <si>
    <t> 20212050093581 </t>
  </si>
  <si>
    <t>ALCALDIA MOÑITOS CORDOBA </t>
  </si>
  <si>
    <t>CAC: SOLICITUD DE ACOMPAÑAMIENTOY ASESORIA PARA LA CREACION DEL CUERPO DE BOMBEROS VOLUNTARIOS DEL MUNICIPIO DE MOÑITOS </t>
  </si>
  <si>
    <t>20213800081462  </t>
  </si>
  <si>
    <t>2021-06-03 16:00:09 </t>
  </si>
  <si>
    <t>ASDEBER NEIVA  </t>
  </si>
  <si>
    <t>CAC: derecho de petición  </t>
  </si>
  <si>
    <t>20213800081582  </t>
  </si>
  <si>
    <t>2021-06-04 14:40:10 </t>
  </si>
  <si>
    <t>ALCALDIA GALAPA ATLANTICO </t>
  </si>
  <si>
    <t>CAC: RESPUESTA BOMBEROS  </t>
  </si>
  <si>
    <t>20213800081592  </t>
  </si>
  <si>
    <t>2021-06-04 14:43:52 </t>
  </si>
  <si>
    <t>NO se evidencia documento ni envio</t>
  </si>
  <si>
    <t>CUERPO DE BOMBEROS VOLUNTARIOS DE VILLANUEVA - CASANARE  </t>
  </si>
  <si>
    <t>CAC. Solicitud apoyo jurídico ante contratación con Administración Municipal Villanueva Casanare. </t>
  </si>
  <si>
    <t>Andrea Bibiana Castañeda Durán</t>
  </si>
  <si>
    <t>20213800081642  </t>
  </si>
  <si>
    <t>2021-06-08 09:15:48 </t>
  </si>
  <si>
    <t>EL DÍA 9/06/2021 LA EL PERSONAL DE INSPECCIÓN VIGILANCIA Y CONTROL REALIZÓ UNA REUNIÓN CON LA ALCALDÍA MUNICIPAL Y EL COMANDANTE DEL CUERPO DE BOMBEROS VOLUNTARIOS DE VILLANUEVA DONDE SE ASESORÓ EN MATERIA DE CONTRATACIÓN SOBRE LA SOLICITUD PRESENTADA EN ESTE OFICIO</t>
  </si>
  <si>
    <t>PROCURADURIA DELEGADA PARA LAS ENTIDADES TERRITORIALES Y DIALOGO SOCIAL  </t>
  </si>
  <si>
    <t>CAC. OFICIO PDTDS 1158 DIRECCIÓN NACIONAL DE BOMBEROS. </t>
  </si>
  <si>
    <t>Jairo Soto Gil</t>
  </si>
  <si>
    <t>ÁREA CENTRAL DE REFERENCIA BOMBERIL</t>
  </si>
  <si>
    <t>20213800081692  </t>
  </si>
  <si>
    <t>2021-06-08 10:48:24 </t>
  </si>
  <si>
    <t>DIANA PATRICIA CORREA  </t>
  </si>
  <si>
    <t>CAC. DERECHO DE PETICION:RADICADO DESDE EL 29 MAYO 2021.  </t>
  </si>
  <si>
    <t>20213800081722  </t>
  </si>
  <si>
    <t>2021-06-08 11:19:12 </t>
  </si>
  <si>
    <t>GRUPO SARA  </t>
  </si>
  <si>
    <t>CAC. Propuesta Talleres Grupo SARA y Para Cada Abeja Una Flor.</t>
  </si>
  <si>
    <t>Carlos Cartagena</t>
  </si>
  <si>
    <t>20213800081752  </t>
  </si>
  <si>
    <t>2021-06-08 12:17:00 </t>
  </si>
  <si>
    <t>ALCALDIA MILAN CAQUETA </t>
  </si>
  <si>
    <t>CAC: OFI2021-10718 Traslado comunicación EXT_S21-00032338-PQRSD-031980-PQR </t>
  </si>
  <si>
    <t>Andrés Fernando Muñoz Cabrera</t>
  </si>
  <si>
    <t>20213800081812  </t>
  </si>
  <si>
    <t>2021-06-08 15:14:11 </t>
  </si>
  <si>
    <t>CUERPO DE BOMBEROS VOLUNTARIOS DE TURBO - ANTIOQUIA</t>
  </si>
  <si>
    <t>CAC:SOLICITUD APOYO TECNICO Y ASESORIA  </t>
  </si>
  <si>
    <t>20213800081832  </t>
  </si>
  <si>
    <t>2021-06-08 16:14:26 </t>
  </si>
  <si>
    <t>SE LLEVÓ A CABO REUNIÓN VIRTUAL EL DÍA 21/06/2021</t>
  </si>
  <si>
    <t>ALCALDIA BITUIMA CUNDINAMARCA </t>
  </si>
  <si>
    <t>CAC. solicitud.  </t>
  </si>
  <si>
    <t>20213800081862  </t>
  </si>
  <si>
    <t>2021-06-08 16:36:50 </t>
  </si>
  <si>
    <t>SE DIO RESPUESTA MEDIANTE LLAMADA TELEFÓNICA EL 01/07/2021 Y SE INDICO QUE SE DEBE COORDINAR CON GOBERNACIÓN DE CUNDINAMARCA Y DELEGADO DEPARTAMENTAL PARA LA REACTIVACIÓN DEL CUERPO DE BOMBEROS</t>
  </si>
  <si>
    <t>ALFAPEOPLE  </t>
  </si>
  <si>
    <t>CAC. Certificados de retención. </t>
  </si>
  <si>
    <t>Miguel Ángel Franco Torres</t>
  </si>
  <si>
    <t>GESTION FINANCIERA</t>
  </si>
  <si>
    <t>20213800081882  </t>
  </si>
  <si>
    <t>2021-06-08 17:11:40 </t>
  </si>
  <si>
    <t>El día 10 de Junio de 2021, se envió respuesta al correo mbv@alfapeople.com y se les informa que: Revisando el registro de pagos de la vigencia 2021, para la expedición del Certificado de Ingresos y Retenciones que requirieron a través de la oficina de Atención al Ciudadano de la DNBC y con radicado ORFEO 20213800081882. Al consultar el Aplicativo SIIF Nación II, No se registra pagos a nombre de ALFAPEOPLE NIT 830.013.988-9 que la Dirección Nacional de Bomberos le haya efectuado.</t>
  </si>
  <si>
    <t>ABOGADOSESPECIALIZADOS2001@GMAIL.COM ARGEMIRO HECHAVARRIA  </t>
  </si>
  <si>
    <t>CI. REITERACION DEL OFICIO N° 20212000013911 DE 21/01/2021, POR QUEJA INTERPUESTA ANTE LA DNBC CON RADICADO N° 20203800048992 DEL 18 DE NOVIEMBRE DE 2020. </t>
  </si>
  <si>
    <t>20213800081902  </t>
  </si>
  <si>
    <t>2021-06-08 17:33:12 </t>
  </si>
  <si>
    <t>ALCALDIA HATONUEVO LA GUAJIRA  </t>
  </si>
  <si>
    <t>CAC. CONSULTA MUNICIPIO DE HATONUEVO - LA GUAJIRA.  </t>
  </si>
  <si>
    <t>20213800081932  </t>
  </si>
  <si>
    <t>2021-06-08 18:04:37 </t>
  </si>
  <si>
    <t>CUERPO DE BOMBEROS VOLUNTARIOS DE TUNJA  </t>
  </si>
  <si>
    <t>CAC: Solicitud información  </t>
  </si>
  <si>
    <t>Jose Alexander Teuta Gomez</t>
  </si>
  <si>
    <t>EDUCACIÓN</t>
  </si>
  <si>
    <t>20213800082032  </t>
  </si>
  <si>
    <t>2021-06-09 12:44:35 </t>
  </si>
  <si>
    <t>MINISTERIO DEL INTERIOR OFICINA ASESORA DE PLANEACIóN  </t>
  </si>
  <si>
    <t>CAC: Importante </t>
  </si>
  <si>
    <t>CARLOS ARMANDO LÓPEZ BARRERA</t>
  </si>
  <si>
    <t>20213800082212  </t>
  </si>
  <si>
    <t>2021-06-10 15:59:14 </t>
  </si>
  <si>
    <t>JUAN DAVID CORREALES</t>
  </si>
  <si>
    <t>CAC. Solicitud de asesoría y respuesta bajo los criterios de derecho de petición. ley 1755 de 2015. </t>
  </si>
  <si>
    <t>20213800082262  </t>
  </si>
  <si>
    <t>2021-06-11 08:54:53 </t>
  </si>
  <si>
    <t>ALCALDIA MUNICIPAL DE CALARCA SECRETARIA DE GOBIERNO QUINDIO </t>
  </si>
  <si>
    <t>CAC. Solicitud de Información. </t>
  </si>
  <si>
    <t>Juan Gabriel Parra</t>
  </si>
  <si>
    <t>20213800082282  </t>
  </si>
  <si>
    <t>2021-06-11 09:58:02 </t>
  </si>
  <si>
    <t>CUERPO DE BOMBEROS VOLUNTARIOS DE SANTAFE DE ANTIOQUIA  </t>
  </si>
  <si>
    <t>CAC. Comunicado-DNBC/CBV Santa Fe de Antioquia. </t>
  </si>
  <si>
    <t>20213800082362  </t>
  </si>
  <si>
    <t>2021-06-11 15:23:08 </t>
  </si>
  <si>
    <t>DISEC PONALSAR-CRR  </t>
  </si>
  <si>
    <t>CAC: Solicitud información </t>
  </si>
  <si>
    <t>Luis Alberto Valencia Pulido</t>
  </si>
  <si>
    <t>20213800082562  </t>
  </si>
  <si>
    <t>2021-06-14 23:27:53 </t>
  </si>
  <si>
    <t>UNIDAD NACIONAL PARA LA GESTIÓN DEL RIESGO DE DESASTRES MONICA TATIANA LEMOS NEIRA  </t>
  </si>
  <si>
    <t>CAC: SOLICITUD DE VERIFICACIÓN DE TÍTULOS ACADÉMICOS Y EXPERIENCIA LABORAL </t>
  </si>
  <si>
    <t>20213800082602  </t>
  </si>
  <si>
    <t>2021-06-15 00:59:04 </t>
  </si>
  <si>
    <t>CAC: Derecho de petición bomberos tuta  </t>
  </si>
  <si>
    <t>Arbey Hernan Trujillo Mendez</t>
  </si>
  <si>
    <t>20213800082622  </t>
  </si>
  <si>
    <t>2021-06-15 12:08:51 </t>
  </si>
  <si>
    <t>CUERPO DE BOMBEROS VOLUNTARIOS DE MALAMBO  </t>
  </si>
  <si>
    <t>CAC. Concepto jurídico de horas de servicio efectivo voluntario para inscribir dignatarios en secretaría de gobierno del departamento del Atlántico. </t>
  </si>
  <si>
    <t>20213800082632  </t>
  </si>
  <si>
    <t>2021-06-15 12:46:11 </t>
  </si>
  <si>
    <t>CUERPO DE BOMBEROS VOLUNTARIOS DE VILLAMARIA  </t>
  </si>
  <si>
    <t>CAC: Solicitud de Contacto de Cuerpo de Bomberos con Aval para dictar curso de Apicultura en Operaciones de Bomberos y Formulacion de Proyectos </t>
  </si>
  <si>
    <t>20213800082642  </t>
  </si>
  <si>
    <t>2021-06-15 15:03:06 </t>
  </si>
  <si>
    <t> 20212000020651</t>
  </si>
  <si>
    <t>OSCAR ANCIZAR CARRILLO URIBE  </t>
  </si>
  <si>
    <t>CAC: Solicitud de información </t>
  </si>
  <si>
    <t>20213800082692  </t>
  </si>
  <si>
    <t>2021-06-15 16:01:38 </t>
  </si>
  <si>
    <t>JESUS RODRIGUEZ  </t>
  </si>
  <si>
    <t>CAC: SOLICITUD </t>
  </si>
  <si>
    <t>20213800082752  </t>
  </si>
  <si>
    <t>2021-06-15 22:40:18 </t>
  </si>
  <si>
    <t>CONSEJO NACIONAL DE TECNICOS ELECTRICISTAS CONTE  </t>
  </si>
  <si>
    <t>CAC: DERECHO DE PETICIÓN (PD5.1-CE 003193)  </t>
  </si>
  <si>
    <t>20213800082792  </t>
  </si>
  <si>
    <t>2021-06-15 23:44:27 </t>
  </si>
  <si>
    <t>ALVARO JAVIER ANDRADE IZAO </t>
  </si>
  <si>
    <t>CAC: Derecho de Petición  </t>
  </si>
  <si>
    <t>20213800082802  </t>
  </si>
  <si>
    <t>2021-06-15 23:55:31 </t>
  </si>
  <si>
    <t>JUZGADO CATORCE ADMINISTRATIVO ORAL DEL CIRCUITO JUDICIAL DE BUCARAMANGA  </t>
  </si>
  <si>
    <t>CAC: 680013333014-2021-00105-00 ACCIÓN TUTELA NOTIFICA ADMITE Y TRASLADO </t>
  </si>
  <si>
    <t>20213800082812  </t>
  </si>
  <si>
    <t>2021-06-16 00:12:53 </t>
  </si>
  <si>
    <t>CUERPO DE BOMBEROS VOLUNTARIOS DE PUERTO CARREÑO - VICHADA  </t>
  </si>
  <si>
    <t>CAC: OFI2021-16371-DVR-3000 Traslado oficio EXT_S21-00046423-PQRSD-045625-PQR Subtn Dennys Dulay Contreras </t>
  </si>
  <si>
    <t>20213800082822  </t>
  </si>
  <si>
    <t>2021-06-16 00:46:27 </t>
  </si>
  <si>
    <t>CUERPO DE BOMBEROS VOLUNTARIOS DE SANTA ROSA DE CABAL  </t>
  </si>
  <si>
    <t>CAC: Prioridad inspección, vigilancia y control bomberos voluntarios la Virginia </t>
  </si>
  <si>
    <t>Cristian Fernando Salcedo Rueda</t>
  </si>
  <si>
    <t>20213800082862  </t>
  </si>
  <si>
    <t>2021-06-16 09:40:40 </t>
  </si>
  <si>
    <t>FERNANDO LOZANO  </t>
  </si>
  <si>
    <t>CAC: Derecho de Petición </t>
  </si>
  <si>
    <t>Lina Maria Rojas Gallego</t>
  </si>
  <si>
    <t>20213800082892  </t>
  </si>
  <si>
    <t>2021-06-16 10:37:09 </t>
  </si>
  <si>
    <t>CUERPO DE BOMBEROS VOLUNTARIOS DE VENECIA  </t>
  </si>
  <si>
    <t>CAC: DOCUMENTO </t>
  </si>
  <si>
    <t>20213800082902  </t>
  </si>
  <si>
    <t>2021-06-16 11:05:38 </t>
  </si>
  <si>
    <t>JUZGADO SEPTIMO CIVIL DEL CIRCUITO BUCARAMANGA  </t>
  </si>
  <si>
    <t>CAC: TRASLADO ACCION DE TUTELA 2021-00046-00 </t>
  </si>
  <si>
    <t>20213800082972  </t>
  </si>
  <si>
    <t>2021-06-16 16:07:44 </t>
  </si>
  <si>
    <t>CUERPO DE BOMBEROS VOLUNTARIOS DE MONIQUIRA  </t>
  </si>
  <si>
    <t>CAC: RESPUESTA REQUERIMIENTO RADICADO 20212050091971 </t>
  </si>
  <si>
    <t>20213800082982  </t>
  </si>
  <si>
    <t>2021-06-16 16:12:30 </t>
  </si>
  <si>
    <t>JOSE LUIS ALQUICHIRE JIMENEZ </t>
  </si>
  <si>
    <t>FE: SOLICITUD CERTIFICACION CUMPLIMIENTO DEL ART 21 DE LA LEY 1575/2012 </t>
  </si>
  <si>
    <t>20219000082992  </t>
  </si>
  <si>
    <t>2021-06-16 18:41:37 </t>
  </si>
  <si>
    <t>JULIO CESAR GARCIA TRIANA  </t>
  </si>
  <si>
    <t>CAC. REMISION PRUEBAS CBV COTA PROCESO 2020-004. </t>
  </si>
  <si>
    <t>Melba Vidal</t>
  </si>
  <si>
    <t>20213800083002  </t>
  </si>
  <si>
    <t>2021-06-17 09:46:03 </t>
  </si>
  <si>
    <t>GOBERNACION DE VICHADA  </t>
  </si>
  <si>
    <t>CAC. Asunto: Solicitud concepto jurídico respecto a inhabilidades e incompatibilidades entre los cargos de Delegado Departamental de Bomberos y Coordinador Ejecutivo de Bomberos.</t>
  </si>
  <si>
    <t>20213800083232  </t>
  </si>
  <si>
    <t>2021-06-17 17:31:36 </t>
  </si>
  <si>
    <t>ALCALDIA SANTA BARBARA  </t>
  </si>
  <si>
    <t>CAC. CONSULTA.  </t>
  </si>
  <si>
    <t>20213800083252  </t>
  </si>
  <si>
    <t>2021-06-17 18:19:28 </t>
  </si>
  <si>
    <t>JUAN DE DIOS POVEDA CASTELLANOS  </t>
  </si>
  <si>
    <t>CAC: Derecho de petición de información art. 23 de la Constitución Política, artículo 13 Ley 1437 de 2011.  </t>
  </si>
  <si>
    <t>20213800083282  </t>
  </si>
  <si>
    <t>2021-06-18 10:32:32 </t>
  </si>
  <si>
    <t>SECRETARIA DE GOBIERNO DEPARTAMENTAL DE CESAR  </t>
  </si>
  <si>
    <t>CAC: Solicitud Dirección Nacional de Bomberos  </t>
  </si>
  <si>
    <t>20213800083302  </t>
  </si>
  <si>
    <t>2021-06-18 10:58:08 </t>
  </si>
  <si>
    <t>SUPERINTENCIA FINANCIERA DE COLOMBIA GRUPO DE SERVICIO AL CIUDADANO  </t>
  </si>
  <si>
    <t>CAC: 2021035757-003-000 (EMAIL CERTIFICADO de correspondencia@superfinanciera.gov.co) </t>
  </si>
  <si>
    <t>Freddy Andres Farfán Moreno</t>
  </si>
  <si>
    <t>20213800083422  </t>
  </si>
  <si>
    <t>2021-06-20 00:10:18 </t>
  </si>
  <si>
    <t>MINISTERIO DE EDUCACION NACIONAL  </t>
  </si>
  <si>
    <t>CAC: Comunicación de respuesta (2021-EE-241627)  </t>
  </si>
  <si>
    <t>20213800083432  </t>
  </si>
  <si>
    <t>2021-06-20 00:20:43 </t>
  </si>
  <si>
    <t>CUERPO DE BOMBEROS VOLUNTARIOS DE LA MESA  </t>
  </si>
  <si>
    <t>CAC: Radicación de documentos de visita  </t>
  </si>
  <si>
    <t>20213800083462  </t>
  </si>
  <si>
    <t>2021-06-20 11:23:19 </t>
  </si>
  <si>
    <t>CUERPO DE BOMBEROS VOLUNTARIOS DE DUITAMA  </t>
  </si>
  <si>
    <t>CAC: SOLICITUD DE CERTIFICACION DE UNIDAD ACTIVA  </t>
  </si>
  <si>
    <t>20213800083512  </t>
  </si>
  <si>
    <t>2021-06-20 13:16:39 </t>
  </si>
  <si>
    <t>CUERPO DE BOMBEROS VOLUNTARIOS DE GINEBRA  </t>
  </si>
  <si>
    <t>CAC: Solicitud de información  </t>
  </si>
  <si>
    <t>20213800083532  </t>
  </si>
  <si>
    <t>2021-06-21 11:27:18 </t>
  </si>
  <si>
    <t>NICOLAS BOTERO  </t>
  </si>
  <si>
    <t>CAC: Solicitud Certificaciones de Experiencia Contratos EMTEL </t>
  </si>
  <si>
    <t>20213800083542  </t>
  </si>
  <si>
    <t>2021-06-21 11:35:18 </t>
  </si>
  <si>
    <t>CAC: Comunicación de respuesta (2021-EE-242637)  </t>
  </si>
  <si>
    <t>20213800083552  </t>
  </si>
  <si>
    <t>2021-06-21 11:53:32 </t>
  </si>
  <si>
    <t>JHON JAIRO ZARATE  </t>
  </si>
  <si>
    <t>CAC: Inconformidad </t>
  </si>
  <si>
    <t>20213800083592  </t>
  </si>
  <si>
    <t>2021-06-21 12:46:18 </t>
  </si>
  <si>
    <t>ALEJANDRO ARANGO MACIAS </t>
  </si>
  <si>
    <t>CAC: CONSULTA CIUDADANA  </t>
  </si>
  <si>
    <t>20213800083662  </t>
  </si>
  <si>
    <t>2021-06-21 14:07:29 </t>
  </si>
  <si>
    <t>CAC: Repuesta derecho de petición bomberos tuta  </t>
  </si>
  <si>
    <t>20213800083792  </t>
  </si>
  <si>
    <t>2021-06-21 15:52:59 </t>
  </si>
  <si>
    <t>JUZGADO UNICO PROMISCUO MUNICIPAL  </t>
  </si>
  <si>
    <t>CAC. NOTIFICACIÓN ADMISIÓN TUTELA RAD 2021-00045, OFICIO 594 Y TRASLADO - SEGUIDA POR FRANCISCO AMADEO ESTUMMO BERNAL , actuando mediante apoderado judicial en contra de BOMBEROS VOLUNTARIOS DE NUEVA GRANADA </t>
  </si>
  <si>
    <t>20213800083992  </t>
  </si>
  <si>
    <t>2021-06-22 08:49:39 </t>
  </si>
  <si>
    <t>VEEDOR BOMBERIL</t>
  </si>
  <si>
    <t>CAC: OFI21-00085335 / IDM: Solicita investigación por presunta corrupción.  </t>
  </si>
  <si>
    <t>20213800084082  </t>
  </si>
  <si>
    <t>2021-06-22 11:17:32 </t>
  </si>
  <si>
    <t>EVELIN  </t>
  </si>
  <si>
    <t>CAC: Solicitud de Unidades Activas </t>
  </si>
  <si>
    <t>20213800084112  </t>
  </si>
  <si>
    <t>2021-06-22 12:07:51 </t>
  </si>
  <si>
    <t>LAURA BRAVO CARDENAS  </t>
  </si>
  <si>
    <t>CAC. Solicitud Información. </t>
  </si>
  <si>
    <t>20213800084162  </t>
  </si>
  <si>
    <t>2021-06-22 13:43:11 </t>
  </si>
  <si>
    <t>DELEGACION DEPARTAMENTAL BOMBEROS DEL MAGDALENA  </t>
  </si>
  <si>
    <t>CI. Verificación de elección de dignatarios.  </t>
  </si>
  <si>
    <t>20213800084252  </t>
  </si>
  <si>
    <t>2021-06-22 15:38:46 </t>
  </si>
  <si>
    <t>ALCALDIA MUNICIPAL DE VENECIA  </t>
  </si>
  <si>
    <t>CAC. OFICIO DE SOLICITUD No. 000715 de 2021 - VENECIA - ANTIOQUIA.  </t>
  </si>
  <si>
    <t>20213800084262  </t>
  </si>
  <si>
    <t>2021-06-22 16:46:20 </t>
  </si>
  <si>
    <t>CUERPO DE BOMBEROS VOLUNTARIOS DE TOCAIMA - CUNDINAMARCA  </t>
  </si>
  <si>
    <t>RD. Solicitud asesoria revisión contrato de prestación de servicio público esencial de bomberos, administración municipal de Agua de Dios - Cundinamarca / Cuerpo de Bomberos Voluntarios de Tocaima. </t>
  </si>
  <si>
    <t>20213800084282  </t>
  </si>
  <si>
    <t>2021-06-22 16:57:44 </t>
  </si>
  <si>
    <t>CUERPO DE BOMBEROS VOLUNTARIOS DE MELGAR  </t>
  </si>
  <si>
    <t>CAC: Solicitud de información y resolver situación jurídica a nivel Institucional </t>
  </si>
  <si>
    <t>20213800084402  </t>
  </si>
  <si>
    <t>2021-06-23 11:29:09 </t>
  </si>
  <si>
    <t>COLOMBIA DESTINO DE PAZ  </t>
  </si>
  <si>
    <t>CAC: DERECHO DE PETICIÓN  </t>
  </si>
  <si>
    <t>20213800084442  </t>
  </si>
  <si>
    <t>2021-06-23 11:43:35 </t>
  </si>
  <si>
    <t>HUGO ENRIQUE NIETO MOLINA </t>
  </si>
  <si>
    <t>CAC: Solicitud de apoyo jurídico y concepto  </t>
  </si>
  <si>
    <t>20213800084462  </t>
  </si>
  <si>
    <t>2021-06-23 12:14:29 </t>
  </si>
  <si>
    <t xml:space="preserve">correo institucional </t>
  </si>
  <si>
    <t>CARLOS LEONEL BELTRAN VALENCIA </t>
  </si>
  <si>
    <t>20219000084482  </t>
  </si>
  <si>
    <t>2021-06-23 13:44:35 </t>
  </si>
  <si>
    <t>ALCALDIA GUADALUPE SANTANDER  </t>
  </si>
  <si>
    <t>CAC: ENTIDADES ACREDITADAS PARA CAPACITACIÓN BOMBEROS </t>
  </si>
  <si>
    <t>Mauricio Delgado Perdomo</t>
  </si>
  <si>
    <t>20213800084562  </t>
  </si>
  <si>
    <t>2021-06-23 17:28:27 </t>
  </si>
  <si>
    <t>BASARA ZEKE NARA  </t>
  </si>
  <si>
    <t>CAC: Información Cuerpo de Bomberos San Juan Cesar Guajira  </t>
  </si>
  <si>
    <t>ATENCION AL USUARIO</t>
  </si>
  <si>
    <t>ATENCIÓN AL CIUDADANO</t>
  </si>
  <si>
    <t>20213800084602  </t>
  </si>
  <si>
    <t>2021-06-23 18:11:04 </t>
  </si>
  <si>
    <t>Se da respuesta por correo electrónico el día 24/06/2021, se deja comprobante en documentos.</t>
  </si>
  <si>
    <t>CUERPO DE BOMBEROS VOLUNTARIOS DE ARCABUCO  </t>
  </si>
  <si>
    <t>CAC: SOLICITUD INFORME Y REPORTE SOLICITUD LAFE SECURITY  </t>
  </si>
  <si>
    <t>20213800084612  </t>
  </si>
  <si>
    <t>2021-06-23 18:34:23 </t>
  </si>
  <si>
    <t>DANIEL MADRID BUSTAMENTE </t>
  </si>
  <si>
    <t>CAC: DERECHO DE PETICIÓN Y DENUNCIA- DANIEL MADRID BOMBEROS GIRARDOTA.pdf </t>
  </si>
  <si>
    <t>20213800084742  </t>
  </si>
  <si>
    <t>2021-06-24 09:20:34 </t>
  </si>
  <si>
    <t>JUZGADO 01 PROMISCUO MUNICIPAL - BOYACÁ - TUTA  </t>
  </si>
  <si>
    <t>CAC. NOTIFICACION FALLO DE TUTELA 2021-0098.  </t>
  </si>
  <si>
    <t>20213800084822  </t>
  </si>
  <si>
    <t>2021-06-25 08:28:47 </t>
  </si>
  <si>
    <t>MINISTERIO DE INTERIOR  </t>
  </si>
  <si>
    <t>CAC: OFI2021-17311-DAI-2200: LLAMADO DE EMERGENCIA POR CRECIENTES DEL RIO PUTUMAYO EN PUERTO ASÍS, AFECATNDO DIEZ BARRIOS Y 4 COMUNIDADES IDNIGENAS. </t>
  </si>
  <si>
    <t>20213800084832  </t>
  </si>
  <si>
    <t>2021-06-25 09:18:16 </t>
  </si>
  <si>
    <t>OSIRIS GARCIA  </t>
  </si>
  <si>
    <t>CAC: Decreto 1809-2020  </t>
  </si>
  <si>
    <t>20213800084842  </t>
  </si>
  <si>
    <t>2021-06-25 09:42:45 </t>
  </si>
  <si>
    <t>CAC: Ref.: Derecho de Petición, artículos 23 de la Constitución Política 1991 </t>
  </si>
  <si>
    <t>20213800084902  </t>
  </si>
  <si>
    <t>2021-06-25 10:54:25 </t>
  </si>
  <si>
    <t>CUERPO DE BOMBEROS VOLUNTARIOS DE SARAVENA - ARAUCA  </t>
  </si>
  <si>
    <t>CAC: Oficio de sistema de contratación para el municipio de saravena.pdf  </t>
  </si>
  <si>
    <t>20213800084912  </t>
  </si>
  <si>
    <t>2021-06-25 11:17:39 </t>
  </si>
  <si>
    <t>CUERPO DE BOMBEROS VOLUNTARIOS DE VITERBO - CALDAS  </t>
  </si>
  <si>
    <t>CAC: SOLICITUD  </t>
  </si>
  <si>
    <t>20213800085082  </t>
  </si>
  <si>
    <t>2021-06-26 23:38:01 </t>
  </si>
  <si>
    <t>CAPACITACIONES FLORIDABLANCA  </t>
  </si>
  <si>
    <t>CAC: Consulta Capacitaciones </t>
  </si>
  <si>
    <t>20213800085202  </t>
  </si>
  <si>
    <t>2021-06-28 15:08:42 </t>
  </si>
  <si>
    <t>RAFAEL VARGAS CORREDOR </t>
  </si>
  <si>
    <t>20213800085232  </t>
  </si>
  <si>
    <t>2021-06-28 15:16:47 </t>
  </si>
  <si>
    <t>CUERPO DE BOMBEROS VOLUNTARIOS DE CHINCHINA  </t>
  </si>
  <si>
    <t>CAC: ACLARACIÓN DE DUDAS </t>
  </si>
  <si>
    <t>20213800085392  </t>
  </si>
  <si>
    <t>2021-06-28 16:42:48 </t>
  </si>
  <si>
    <t>CAC. 680013333014-2021-00105-00 ACCIÓN TUTELA NOTIFICA SENTENCIA.  </t>
  </si>
  <si>
    <t>20213800085402  </t>
  </si>
  <si>
    <t>2021-06-29 08:59:12 </t>
  </si>
  <si>
    <t>ALCALDIA SAN GIL SANTANDER</t>
  </si>
  <si>
    <t>RD: SOLICITUD DE APOYO </t>
  </si>
  <si>
    <t>20213800085422  </t>
  </si>
  <si>
    <t>2021-06-29 10:21:16 </t>
  </si>
  <si>
    <t>CNSC - COMISION NACIONAL DEL SERVICIO CIVIL CONVOCATORIA BOMBEROS OFICIALES  </t>
  </si>
  <si>
    <t>CAC: Respuesta a solicitud de acompañamiento presencial en jornadas regionales en el marco del proceso de selección para la provisión definitiva del cargo denominado Bombero, de los Cuerpos de Bomberos Oficiales del país  </t>
  </si>
  <si>
    <t>20213800085462  </t>
  </si>
  <si>
    <t>2021-06-29 11:41:23 </t>
  </si>
  <si>
    <t>SECRETARIA DE GOBIERNO EL CARMEN DEL DARIÉN CHOCO  </t>
  </si>
  <si>
    <t>CAC: SOLICITUD DE PERSONAL O DE FUNCIONARIO COMPETENTE.  </t>
  </si>
  <si>
    <t>20213800085482  </t>
  </si>
  <si>
    <t>2021-06-29 12:21:41 </t>
  </si>
  <si>
    <t>CUERPO DE BOMBEROS VOLUNTARIOS DE PIVIJAY MAGDALENA  </t>
  </si>
  <si>
    <t>CAC: Certificación que el cuerpo de bomberos pivijay Magdalena aparece ascrito a la dirección nacional de bomberos  </t>
  </si>
  <si>
    <t>20213800085492  </t>
  </si>
  <si>
    <t>2021-06-29 12:27:36 </t>
  </si>
  <si>
    <t>ACADEMIA DE LA GESTIÓN PÚBLICA JULIANNA GIL BEHAINE  </t>
  </si>
  <si>
    <t>CAC: Respuesta Oficial  </t>
  </si>
  <si>
    <t>Adriana Moreno</t>
  </si>
  <si>
    <t>PLANEACIÓN ESTRATEGICA</t>
  </si>
  <si>
    <t>20213800085512  </t>
  </si>
  <si>
    <t>2021-06-29 15:17:15 </t>
  </si>
  <si>
    <t>CUERPO DE BOMBEROS VOLUNTARIOS MAGANGUE - BOLIVAR  </t>
  </si>
  <si>
    <t>CAC: RESOLUCION INSCRIPCION DE DIGNATARIOS MAGANGUE y otros 3 documentos.pdf  </t>
  </si>
  <si>
    <t>20213800085592  </t>
  </si>
  <si>
    <t>2021-06-29 17:29:27 </t>
  </si>
  <si>
    <t>CUERPO DE BOMBEROS VOLUNTARIOS DE FACATATIVA  </t>
  </si>
  <si>
    <t>CAC: RESPUESTA RADICACIÓN DNBC No. “202033800048992” OFICIO N° 20212000013911 DE 21/01/2021, </t>
  </si>
  <si>
    <t>20213800085642  </t>
  </si>
  <si>
    <t>2021-06-30 11:06:07 </t>
  </si>
  <si>
    <t>CUERPO DE BOMBEROS VOLUNTARIOS DE AMALFI  </t>
  </si>
  <si>
    <t>CAC: Requerimiento a solicitud sobre sobre queja en contra del comandante DAGLEN FERNANDO RAMIREZ de la estación de bomberos de Amalfi departamento de Antioquia con radicado No. 20203800048302 del 11 de noviembre de 2020. </t>
  </si>
  <si>
    <t>20213800085692  </t>
  </si>
  <si>
    <t>2021-06-30 11:55:13 </t>
  </si>
  <si>
    <t>CAC: REFERENCIA: Radicado DNBC No 20212050091711 Asunto: Llamado de atención </t>
  </si>
  <si>
    <t>20213800085722  </t>
  </si>
  <si>
    <t>2021-06-30 15:44:01 </t>
  </si>
  <si>
    <t>SUPERINTENDENCIA DE INDUSTRIA Y COMERCIO  </t>
  </si>
  <si>
    <t>cac: Superintendencia de Industria y Comercio (SIC):Carta tramites:Radicado No. 21-206137-4|1037495 </t>
  </si>
  <si>
    <t>20213800085752  </t>
  </si>
  <si>
    <t>2021-06-30 15:59:14 </t>
  </si>
  <si>
    <t>HUGO ROBINSON GONZALEZ HURTADO </t>
  </si>
  <si>
    <t>CAC. Solicitud información a consulta. </t>
  </si>
  <si>
    <t>20213800056362  </t>
  </si>
  <si>
    <t>20212050083161</t>
  </si>
  <si>
    <t>No se Adjunta evidencia de respuesta</t>
  </si>
  <si>
    <t>Servicio de Mensajería</t>
  </si>
  <si>
    <t>ALCALDIA SACAMA CASANARE </t>
  </si>
  <si>
    <t>SM. Solicitud fortalecimiento Cuerpo de Bomberos de Sácama Casanare </t>
  </si>
  <si>
    <t>20213800056372  </t>
  </si>
  <si>
    <t>20212000013571</t>
  </si>
  <si>
    <t xml:space="preserve">El Orfeo se cierra con el número de radicado 2021380005637200003 </t>
  </si>
  <si>
    <t>N/A</t>
  </si>
  <si>
    <t>Cerraron el Orfeo con el siguiente número de radicado: 2021380005637200003 pero realmente el número de la respuesta es el: 20212000013571.</t>
  </si>
  <si>
    <t>CUERPO DE BOMBEROS VOLUNTARIOS DE FLORENCIA  </t>
  </si>
  <si>
    <t>CAC. Solicitud Concepto de Donación de terreno, edificaciones y vehículos.  </t>
  </si>
  <si>
    <t>20213800056402  </t>
  </si>
  <si>
    <t>20212050083321</t>
  </si>
  <si>
    <t>ALCALDIA MUNICIPAL DE SOPO CUNDINAMARCA </t>
  </si>
  <si>
    <t>SM. Remisión denuncia Comandate de estación. </t>
  </si>
  <si>
    <t>20213800056412  </t>
  </si>
  <si>
    <t>20212050083171</t>
  </si>
  <si>
    <t>No se adjunta evidencia de respuesta peticion ni de envio de la misma en correo electronico</t>
  </si>
  <si>
    <t>DELEGACION DEPARTAMENTAL DE BOMBEROS DE TOLIMA  </t>
  </si>
  <si>
    <t>CAC. Concepto </t>
  </si>
  <si>
    <t>20213800056452  </t>
  </si>
  <si>
    <t>20212050083181</t>
  </si>
  <si>
    <t>ALCALDIA MUNICIPAL DE SAN ANTONIO DEL TEQUENDAMA  </t>
  </si>
  <si>
    <t>CAC. ACLARACION INQUIETUDES PROCESO AUDITOR CONTRATO No. 014 Y 212 DE 2020 - CUERPO DE BOMBEROS VOLUNTARIOS SAN ANTONIO DEL TEQUENDAMA. </t>
  </si>
  <si>
    <t>20213800056462  </t>
  </si>
  <si>
    <t>20212050083241</t>
  </si>
  <si>
    <t>DIANA PATRICIA CORREA BALCAZAR </t>
  </si>
  <si>
    <t>CAC. Documentos caso expulsión Diana Correa  </t>
  </si>
  <si>
    <t>20213800056512  </t>
  </si>
  <si>
    <t xml:space="preserve">20212050083391 </t>
  </si>
  <si>
    <t>CUERPO DE BOMBEROS VOLUNTARIOS EL DONCELLO - CAQUETÁ  </t>
  </si>
  <si>
    <t>CAC. SOLICITUD INFORMACION DECRETO.  </t>
  </si>
  <si>
    <t>20213800056582  </t>
  </si>
  <si>
    <t>20212050084481</t>
  </si>
  <si>
    <t xml:space="preserve"> No se adjunta evidencia de respuesta peticion (no se puede visualizar el archivo) ni de envio de la misma en correo electronico. </t>
  </si>
  <si>
    <t>CAC. SOLICITUD KIT DE RESCATE VEHICULAR  </t>
  </si>
  <si>
    <t>20213800056592  </t>
  </si>
  <si>
    <t>20212000013701</t>
  </si>
  <si>
    <t>WILLIAM CARVAJAL  </t>
  </si>
  <si>
    <t>CAC. Inquietudes RUE. </t>
  </si>
  <si>
    <t>20213800056602  </t>
  </si>
  <si>
    <t>Anotación ORFEO:Se da respuesta mediante correo electrónico el día 12/01/2020.</t>
  </si>
  <si>
    <t>No se adjunta evidencia de la respuesta.</t>
  </si>
  <si>
    <t>GOBERNACIóN DE CALDAS SECRETARIA DE GOBIERNO  </t>
  </si>
  <si>
    <t>CAC. PETICIÓN DE CONSULTA E INFORMACIÓN.  </t>
  </si>
  <si>
    <t>20213800056652  </t>
  </si>
  <si>
    <t>20212050083921</t>
  </si>
  <si>
    <t>BáRBARA MELO  </t>
  </si>
  <si>
    <t>CAC. Solicitud de datos sobre incendios forestales urbanos </t>
  </si>
  <si>
    <t>20213800056682  </t>
  </si>
  <si>
    <t>Anotación ORFEO: Se da respuesta mediante correo electrónico el día 22/01/2021</t>
  </si>
  <si>
    <t>CUERPO DE BOMBEROS VOLUNTARIOS DE NUEVO COLON BOYACA  </t>
  </si>
  <si>
    <t>CAC. SOLICITUD CERTIFICADO DE IDONEIDAD. </t>
  </si>
  <si>
    <t>20213800056692  </t>
  </si>
  <si>
    <t>20212100013691</t>
  </si>
  <si>
    <t>NELSON GONZáLEZ REYES </t>
  </si>
  <si>
    <t>CAC. Inquietud. </t>
  </si>
  <si>
    <t>20213800056742  </t>
  </si>
  <si>
    <t>Anotación ORFEO:  Se da respuesta por correo electrónico se deja evidencia en digital</t>
  </si>
  <si>
    <t>No se encuentra la respuesta dada por correo electrónico.</t>
  </si>
  <si>
    <t>INGRID TORRES RODRIGUEZ </t>
  </si>
  <si>
    <t>CAC. IMG_20201223_0001.pdf. Denuncias sobre acciones realizadas por la Señora Liceth Pajaro Espinosa. </t>
  </si>
  <si>
    <t>20213800056752  </t>
  </si>
  <si>
    <t>20212050084181</t>
  </si>
  <si>
    <t>No se adjunta evidencia de respuesta peticion ni de envio de la misma en correo electronico.</t>
  </si>
  <si>
    <t>EDGAR VILLAMIL QUIROGA </t>
  </si>
  <si>
    <t>CAC-. Directorio nacional de cuerpo de bomberos. </t>
  </si>
  <si>
    <t>20213800056762  </t>
  </si>
  <si>
    <t>No se puede visualizar el correo remitido.</t>
  </si>
  <si>
    <t>EDGAR SAAVEDRA  </t>
  </si>
  <si>
    <t>CAC. Chat transcript on dnbc.gov.co started on Thursday, January 07, 2021, proceso para conformar un comité disciplinario y como debe funcionar dicho comité </t>
  </si>
  <si>
    <t>20213800056782  </t>
  </si>
  <si>
    <t>20212050083301</t>
  </si>
  <si>
    <t>JULIáN ROBERTO PINTO MALAVER </t>
  </si>
  <si>
    <t>CAC. Certificado de Ingresos y Retenciones. </t>
  </si>
  <si>
    <t>GESTIÓN TESORERIA</t>
  </si>
  <si>
    <t>20213800056792  </t>
  </si>
  <si>
    <t>Anotación ORFEO: El día 13 de Enero de 2021, se expidió el Certificado de Ingresos y Retenciones y fue enviado a los correos electrónicos: julianpinto.jp@gmail.com; marisol.mora@dnbc.gov.co; jorge.amarillo@dnbc.gov.co</t>
  </si>
  <si>
    <t>SECRETARIA CBV FLORIDABLANCA  </t>
  </si>
  <si>
    <t>CAC. DERECHO DE PETICIÓN DE CERTIFICADO DE CUMPLIMIENTO / RAD CBVF-2021-COMD-00031-S. </t>
  </si>
  <si>
    <t>20213800056802  </t>
  </si>
  <si>
    <t>20212050083931</t>
  </si>
  <si>
    <t>Anotación ORFEO: SE DIO TR´MITE CON RADICADO 20213800056802 ENVIADO EL 04/02/21.</t>
  </si>
  <si>
    <t>Se da respuesta con el número de radicado: 20212050083931, no con el que se indicó al cerrar el Orfeo: 20213800056802. No se adjunta evidencia de respuesta peticion ni de envio de la misma en correo electronico.</t>
  </si>
  <si>
    <t>FABIAN ANDRES MORENO  </t>
  </si>
  <si>
    <t>CAC. Solicitud de ayudas. </t>
  </si>
  <si>
    <t>20213800056812  </t>
  </si>
  <si>
    <t>20212000013711</t>
  </si>
  <si>
    <t xml:space="preserve"> No se adjunta evidencia de respuesta peticion ni de envio de la misma en correo electronico.</t>
  </si>
  <si>
    <t>ASOCIACION DE BOMBEROS RESCATES Y SIMILARES DE  </t>
  </si>
  <si>
    <t>CAC. Solicitud de acompañamiento. </t>
  </si>
  <si>
    <t>20213800056852  </t>
  </si>
  <si>
    <t>20212050083991</t>
  </si>
  <si>
    <t xml:space="preserve"> No se adjunta evidencia de respuesta peticion ni de envio de la misma en correo electronico. No existe la imagen en Word.</t>
  </si>
  <si>
    <t>Cordoba</t>
  </si>
  <si>
    <t>JESUS DAVID RAMOS PEREZ </t>
  </si>
  <si>
    <t>CAC. Solicitud de una copia de bomberos activo operativo del cuerpo de bomberos voluntario de Planeta Rica  </t>
  </si>
  <si>
    <t>20213800056892  </t>
  </si>
  <si>
    <t>Anotación ORFEO:  Se da respuesta mediante correo electrónico.</t>
  </si>
  <si>
    <t>La evidencia no se puede observar.</t>
  </si>
  <si>
    <t>DARíO JACK MEJíA ARAUJO </t>
  </si>
  <si>
    <t>CAC. OFICIO POR ELECCION DE DIGNATARIOS EN BOMBEROS EN VALLEDUPAR.  </t>
  </si>
  <si>
    <t>20213800056932  </t>
  </si>
  <si>
    <t>20212050084201</t>
  </si>
  <si>
    <t>El número de radicado 20212050084201 no se puede visualizar.</t>
  </si>
  <si>
    <t>CUERPO DE BOMBEROS VOLUNTARIOS INDIGENA EN CONFORMIDAD DE DE TURBANA  </t>
  </si>
  <si>
    <t>CAC. Derecho de petición interpuesto por JOSÉ LUIS ALQUICHIRE reprecentante legal del cuerpo de bomberos voluntario de tubará Atlántico en formación, debido a la negligencia en cuanto a la expedición de la personería jurídica de dicho cuerpo de bomberos. </t>
  </si>
  <si>
    <t>20213800056942  </t>
  </si>
  <si>
    <t>20212050084211</t>
  </si>
  <si>
    <t>El número de radicado 20212050084211 no se puede visualizar.</t>
  </si>
  <si>
    <t>CAC. Solicitud de vigilancia al Cuerpo de Bomberos Voluntarios  </t>
  </si>
  <si>
    <t>20213800056982  </t>
  </si>
  <si>
    <t>20212050083351</t>
  </si>
  <si>
    <t>VEEDURIA CIUDADANA VIGIAS DEL CAFE LUIS FERNANDO REYES RAMíREZ  </t>
  </si>
  <si>
    <t>CAC. SOLICITUD INFORMACION Y COPIAS. </t>
  </si>
  <si>
    <t>20213800057002  </t>
  </si>
  <si>
    <t>CAC. SOLICITUD INTERVENCION DIRECTA. </t>
  </si>
  <si>
    <t>20213800057022  </t>
  </si>
  <si>
    <t>20212050083201</t>
  </si>
  <si>
    <t>El número de radicado 20212050083201 no se puede visualizar.</t>
  </si>
  <si>
    <t>CUERPO DE BOMBEROS VOLUNTARIO TUNIA  </t>
  </si>
  <si>
    <t>CAC. SOLICITUD DE IMFORMACION. </t>
  </si>
  <si>
    <t>20213800057042  </t>
  </si>
  <si>
    <t>20212050083831</t>
  </si>
  <si>
    <t>MUNICIPIO DE LA MONTANITA  </t>
  </si>
  <si>
    <t>CAC. Respuesta su oficio No.20212050082581 fechado el 07 de enero de 2021  </t>
  </si>
  <si>
    <t>20213800057052  </t>
  </si>
  <si>
    <t>20212050084231</t>
  </si>
  <si>
    <t>QUEJAS Y SOLUCIONES  </t>
  </si>
  <si>
    <t>CAC. Solicitud de información de generación y gestión de residuos en el marco del cumplimiento de las metas Plan de Desarrollo 2020-2024. </t>
  </si>
  <si>
    <t>Jorge Edwin Amarillo Alvarado</t>
  </si>
  <si>
    <t>Subdirección Administrativa y Financiera</t>
  </si>
  <si>
    <t>20213800057062  </t>
  </si>
  <si>
    <t>Anotación ORFEO: Buenos días Se envio la respuesta mediante correo electrónico el día 21 de enero de 2021 a los correos: julie.ayala@ambientebogota.gov.co, atencionalciudadano@ambientebogota.gov.co. por tal motivo se le da cierre a la solicitud.</t>
  </si>
  <si>
    <t xml:space="preserve"> No se adjunta evidencia de respuesta peticion ni de envio de la misma en correo electronico. </t>
  </si>
  <si>
    <t>INTER RAPIDISIMO  </t>
  </si>
  <si>
    <t>CAC. SOLICITUD CERTIFICADOS RETE ICA AÑO GRAVABLE 2020. </t>
  </si>
  <si>
    <t>20213800057112  </t>
  </si>
  <si>
    <t>Anotación ORFEO: El día 13 de Enero de 2021, se expidió el Certificado de Ingresos y Retenciones y fue enviado a los correos electrónicos: supervisor.impuestos@interrapidisimo.com; marisol.mora@dnbc.gov.co; jorge.amarillo@dnbc.gov.co</t>
  </si>
  <si>
    <t>CITEL  DNBC</t>
  </si>
  <si>
    <t>CAC. SOLICITUD CERTIFICADOS LABORALES 2020 </t>
  </si>
  <si>
    <t>Ana Cedeño</t>
  </si>
  <si>
    <t>20213800057132  </t>
  </si>
  <si>
    <t>Anotación ORFEO: SE DIO RESPUESTA MEDIANTE CORREO ELECTRONICO EL DIA 27 DE ENERO DE 2021</t>
  </si>
  <si>
    <t>PERDOMO BUSINNES GROUP S.A.S  </t>
  </si>
  <si>
    <t>CAC. CERTIFICADOS </t>
  </si>
  <si>
    <t>20213800057182  </t>
  </si>
  <si>
    <t>Anotación ORFEO: El día 13 de Enero de 2021, se expidió el Certificado de Ingresos y Retenciones y fue enviado a los correos electrónicos: auxiliarcontable3@pbg.com.co; marisol.mora@dnbc.gov.co; jorge.amarillo@dnbc.gov.co</t>
  </si>
  <si>
    <t xml:space="preserve"> No se adjunta evidencia de respuesta peticion  ni del envio de la misma en correo electronico. </t>
  </si>
  <si>
    <t>CUERPO DE BOMBEROS VOLUNTARIOS DE MIRANDA  </t>
  </si>
  <si>
    <t>CAC. solicitud  </t>
  </si>
  <si>
    <t>20213800057192  </t>
  </si>
  <si>
    <t>20212050083561</t>
  </si>
  <si>
    <t>Chat Institucional</t>
  </si>
  <si>
    <t>ALBER MAURICIO GALEANO PALACIOS </t>
  </si>
  <si>
    <t>CH. Consulta si es miembro activo o no del Cuerpo de Bomberos de Buenaventura - Valle del Cauca. </t>
  </si>
  <si>
    <t>20213800057202  </t>
  </si>
  <si>
    <t>202121000013871</t>
  </si>
  <si>
    <t>ALCALDIA MUNICIPAL VISTA HERMOSA META </t>
  </si>
  <si>
    <t>CAC. Solicitud De Apoyo vehículo(Carro tanque) </t>
  </si>
  <si>
    <t>20213800057212  </t>
  </si>
  <si>
    <t>20212000013721</t>
  </si>
  <si>
    <t>JORDAN CASAÑAS  </t>
  </si>
  <si>
    <t>CAC. solicitud de Inspección, Vigilancia y Control – CBV Orito - Putumayo </t>
  </si>
  <si>
    <t>20213800057232  </t>
  </si>
  <si>
    <t>20212050090071</t>
  </si>
  <si>
    <t>Al momento de archivar no se especifica el número de radicado de la respuesta, se encuentra en documentos, además no se sube la imagen digitalizada.</t>
  </si>
  <si>
    <t>ALCALDIA MUNICIPAL CASTILLA LA NUEVA META </t>
  </si>
  <si>
    <t>CAC. SOLICITUD DE CONCEPTO.  </t>
  </si>
  <si>
    <t>20213800057242  </t>
  </si>
  <si>
    <t>20212050084331</t>
  </si>
  <si>
    <t>CUERPO DE BOMBEROS VOLUNTARIOS DE RIVERA  </t>
  </si>
  <si>
    <t>CAC. OFICIO DE TRASLADO COMPETENCIA.  </t>
  </si>
  <si>
    <t>20213800057272  </t>
  </si>
  <si>
    <t>20212000013621</t>
  </si>
  <si>
    <t>ALCALDIA MUNICIPAL RAGONVALIA NORTE DE SANTANDER </t>
  </si>
  <si>
    <t>CAC. Radicado 000036. circular radicado DNBC No. 20212050082551.  </t>
  </si>
  <si>
    <t>20213800057282  </t>
  </si>
  <si>
    <t>20212050083841</t>
  </si>
  <si>
    <t>CUERPO DE BOMBEROS VOLUNTARIOS DE MANAURE - LA GUAJIRA  </t>
  </si>
  <si>
    <t>CAC. Carta. Solicitud máquina de bomberos para Manaure. </t>
  </si>
  <si>
    <t>20213800057302  </t>
  </si>
  <si>
    <t>20212000013821</t>
  </si>
  <si>
    <t>CUERPO DE BOMBEROS VOLUNTARIOS DE RIOFRIO  </t>
  </si>
  <si>
    <t>CAC. Petición de copias.  </t>
  </si>
  <si>
    <t>Paula Andrea Cortes Mojica</t>
  </si>
  <si>
    <t>20213800057322  </t>
  </si>
  <si>
    <t>20211000013801</t>
  </si>
  <si>
    <t>GOBERNACION DEL BOLIVAR SECRETARIA DEL INTERIOR  </t>
  </si>
  <si>
    <t>CAC. solicitud informe.  </t>
  </si>
  <si>
    <t>20213800057362  </t>
  </si>
  <si>
    <t>MAURICIO MONTOYA M  </t>
  </si>
  <si>
    <t>SM. Derecho de petición sobre legalidad de cobro por certificados de Seguridad Humana y contraincendios realizado por el CBV de Sabaneta </t>
  </si>
  <si>
    <t>20213800057382  </t>
  </si>
  <si>
    <t>20212050084431</t>
  </si>
  <si>
    <t>ALCALDIA MUNICIPAL DE SAN JOSE DEL GUAVIARE GUAVIARE </t>
  </si>
  <si>
    <t>CAC. Respuesta Oficial. EXT_S21-00001144-PQRSD-001137-PQR, código de consulta 0297218132117 del 08/01/2021 que se adjunta.  </t>
  </si>
  <si>
    <t>20213800057452  </t>
  </si>
  <si>
    <t>20212050084501</t>
  </si>
  <si>
    <t>CUERPO DE BOMBEROS DE CHOCONTA  </t>
  </si>
  <si>
    <t>CAC. Proyecto Maquina extintora - Chocontá, Cundinamarca.  </t>
  </si>
  <si>
    <t>20213800057462  </t>
  </si>
  <si>
    <t>FABIAN ENRIQUE VARGAS ALFONSO </t>
  </si>
  <si>
    <t>CAC. Aquí hay algunos archivos. Solicitud.  </t>
  </si>
  <si>
    <t>20213800057492  </t>
  </si>
  <si>
    <t>ALCALDIA DE MONIQUIRA - BOYACA  </t>
  </si>
  <si>
    <t>CAC. Situación jurídica Cuerpo de Bomberos Moniquirá.  </t>
  </si>
  <si>
    <t>20213800057522  </t>
  </si>
  <si>
    <t>20212050084581</t>
  </si>
  <si>
    <t>ALCALDIA AGUA DE DIOS CUNDINAMARCA </t>
  </si>
  <si>
    <t>CAC. ESTADO SOLICITUD ALCALDIA AGUA DE DIOS. </t>
  </si>
  <si>
    <t>20213800057532  </t>
  </si>
  <si>
    <t>20212050083591</t>
  </si>
  <si>
    <t>Anotaciòn ORFEO: SE DIO TRÁMITE CONJUNTO CON EL RADICADO 20213800058362</t>
  </si>
  <si>
    <t>CUERPO DE BOMBEROS VOLUNTARIOS DE ZIPAQUIRA  </t>
  </si>
  <si>
    <t>CAC. SOLICITUD ASESORIA Y EMISION DE CONCEPTO JURIDICO.  </t>
  </si>
  <si>
    <t>20213800057542  </t>
  </si>
  <si>
    <t>20212050083361</t>
  </si>
  <si>
    <t>KARLA JOHANNA GIL RODRIGUEZ </t>
  </si>
  <si>
    <t>CAC. QUEJA - SOLICITUD RESPUESTA DERECHO DE PETICION KARLA JOHANA GIL RODRIGUEZ.  </t>
  </si>
  <si>
    <t>20213800057552  </t>
  </si>
  <si>
    <t>20211000014481</t>
  </si>
  <si>
    <t>VEEDURIA CIUDADANA VIGIAS DEL CAFE  </t>
  </si>
  <si>
    <t>CAC. SOLICITUD COPIAS. </t>
  </si>
  <si>
    <t>20213800057562  </t>
  </si>
  <si>
    <t>20212050084321</t>
  </si>
  <si>
    <t>CUERPO DE BOMBEROS VOLUNTARIOS DE VILLANUEVA - BOLIVAR  </t>
  </si>
  <si>
    <t>CAC. Solicitud de apoyo por la DNBC.  </t>
  </si>
  <si>
    <t>20213800057572  </t>
  </si>
  <si>
    <t>Anotaciòn ORFEO:  Se archiva, corresponde a documentos del plan de acción de departamento de Bolívar, enviados por el Delegado Departamental de Bomberos, para revisión y Regionalización por parte del Ct. Jairo Soto.</t>
  </si>
  <si>
    <t>SAFETY FIRE  </t>
  </si>
  <si>
    <t>CAC. NOTIFICACION Y TRASLADO ACCION TUTELA 2021-00012.  </t>
  </si>
  <si>
    <t>20213800057612  </t>
  </si>
  <si>
    <t>20213000013781</t>
  </si>
  <si>
    <t>CUERPO DE BOMBEROS VOLUNTARIOS DE ANDES - ANTIOQUIA  </t>
  </si>
  <si>
    <t>CAC. DOCUMENTOS BOMBEROS ANDES  </t>
  </si>
  <si>
    <t>20213800057622  </t>
  </si>
  <si>
    <t>20212050084751</t>
  </si>
  <si>
    <t>PROCURADURIA PROVINCIAL DE RIONEGRO ANTIOQUIA  </t>
  </si>
  <si>
    <t>CAC. Solicitud información PROCURADURIA RIONEGRO - ANTIOQUIA.  </t>
  </si>
  <si>
    <t>20213800057642  </t>
  </si>
  <si>
    <t>20212050084161</t>
  </si>
  <si>
    <t>Anotaciòn ORFEO: SE DIO TRÁMITE CONJUNTO CON EL RADICADO 20213800058142</t>
  </si>
  <si>
    <t>CUERPO DE BOMBEROS SAN ANDRES DE CUERQUIA - ANTIOQUIA  </t>
  </si>
  <si>
    <t>CAC. Revisión contrato municipal.  </t>
  </si>
  <si>
    <t>20213800057662  </t>
  </si>
  <si>
    <t>20212050084521</t>
  </si>
  <si>
    <t>EDGAR FERNANDO RODRíGUEZ SANDOVAL </t>
  </si>
  <si>
    <t>CAC. Solicitud información  </t>
  </si>
  <si>
    <t>20213800057672  </t>
  </si>
  <si>
    <t>20212050084241</t>
  </si>
  <si>
    <t>ABOGADOS ASOCIADOS CESAR AUGUSTO GUERRA VARGAS  </t>
  </si>
  <si>
    <t>CAC. ENVIANDO INFORMACION Y REQUERIMIENTO  </t>
  </si>
  <si>
    <t>20213800057682  </t>
  </si>
  <si>
    <t>20211000013841</t>
  </si>
  <si>
    <t>CUERPO DE BOMBEROS VOLUNTARIOS DE CALAMAR BOLIVAR  </t>
  </si>
  <si>
    <t>CAC. Cordial Saludo, Derecho de petición. </t>
  </si>
  <si>
    <t>20213800057692  </t>
  </si>
  <si>
    <t xml:space="preserve"> 20212100016531</t>
  </si>
  <si>
    <t>pdf</t>
  </si>
  <si>
    <t>JOSE ANDRES CORREDOR MARTINEZ </t>
  </si>
  <si>
    <t>CAC. Derecho de Petición. </t>
  </si>
  <si>
    <t>20213800057702  </t>
  </si>
  <si>
    <t>Anotaciòn ORFEO: Se archiva el Orfeo enviando la certificaciòn al correo corredjo@gmail.com</t>
  </si>
  <si>
    <t>No se adjunta evidencia del correo enviado, solo de la certificaciòn laboral.</t>
  </si>
  <si>
    <t>GOBERNACION DEL PUTUMAYO  </t>
  </si>
  <si>
    <t>SM. Respuesta Radicado No. 20201021-E-016208. Proceso de verificación de condiciones técnicas del Cuerpo de Bomberos de Orito - Putumayo </t>
  </si>
  <si>
    <t>20213800057732  </t>
  </si>
  <si>
    <t>CAC. Contestación al radicado de la DNBC 20202050069521- verificación de los ascensos de los suboficiales jorge Alfonso Montaña, Moisés Rojas  </t>
  </si>
  <si>
    <t>20213800057762  </t>
  </si>
  <si>
    <t>20212050084531</t>
  </si>
  <si>
    <t>CUERPO DE BOMBEROS DE SALAMINA  </t>
  </si>
  <si>
    <t>CAC. UENAS TARDES ENIVIO PROYECTO SOLICITUD VEHICULO DE DESPLAZAMIENTO RAPIDO PARA SALAMINA CALDAS  </t>
  </si>
  <si>
    <t>20213800057802  </t>
  </si>
  <si>
    <t>20212100016541</t>
  </si>
  <si>
    <t>ALCALDIA AMALFI ANTIOQUIA </t>
  </si>
  <si>
    <t>CAC. Oficio Solicitud. </t>
  </si>
  <si>
    <t>20213800057812  </t>
  </si>
  <si>
    <t>20212050083291</t>
  </si>
  <si>
    <t>ALCALDIA MUNICIPAL DE LOS ANDES NARIñO  </t>
  </si>
  <si>
    <t>CAC. Respuesta a solicitud del cumplimiento responsabilidades de la ley 1575 del 2012. </t>
  </si>
  <si>
    <t>20213800057842  </t>
  </si>
  <si>
    <t xml:space="preserve">20212050084801 </t>
  </si>
  <si>
    <t>Magdalena</t>
  </si>
  <si>
    <t>CAC. visitas de inspección de los Cuerpos de Bomberos del Magdalena.  </t>
  </si>
  <si>
    <t>20213800057942  </t>
  </si>
  <si>
    <t>20212050090061</t>
  </si>
  <si>
    <t>Anotaciòn ORFEO: Respuesta enviada abril 9 de 2021.</t>
  </si>
  <si>
    <t>CAC. SOLICITUD CON CARÁCTER DE URGENCIA. </t>
  </si>
  <si>
    <t>20213800057972  </t>
  </si>
  <si>
    <t>ESE HOSPITAL INTEGRADO SAN ROQUE DE CURITÍ  </t>
  </si>
  <si>
    <t>CAC. QUEJA COMANDANTE DE BOMBEROS CURITÍ . </t>
  </si>
  <si>
    <t>20213800057992  </t>
  </si>
  <si>
    <t>20212050083851</t>
  </si>
  <si>
    <t>CONTROLES EMPRESARIALES  </t>
  </si>
  <si>
    <t>CAC. COEM- CERTIFICADO TRIBUTARIO 2020. </t>
  </si>
  <si>
    <t>20213800058002  </t>
  </si>
  <si>
    <t>Anotaciòn Orfeo:  El Área Financiera expidió el Certificado de Ingresos y Retenciones con corte Diciembre 31 de 2020. se envió al correo de Alexandra Milena Pineda García</t>
  </si>
  <si>
    <t>ITO SOFTWARE  </t>
  </si>
  <si>
    <t>CAC. Solicitud de certificado experiencia Orden de Compra 59114.  </t>
  </si>
  <si>
    <t>Edwin Alfonso Zamora Oyola</t>
  </si>
  <si>
    <t>Gestiòn y Tecnología en Informática</t>
  </si>
  <si>
    <t>20213800058012  </t>
  </si>
  <si>
    <t>Anotaciòn ORFEO. Documentos tramitados.</t>
  </si>
  <si>
    <t>No se aclara el tipo de documento de salida ni el medio de envio.</t>
  </si>
  <si>
    <t>JUZGADOS DE EJECUCION DE PENAS Y MEDIDAS DE SEGURIDAD  </t>
  </si>
  <si>
    <t>CAC. AUTO Y SOLICITUD DEL ACCIONANTE.  </t>
  </si>
  <si>
    <t>20213800058102  </t>
  </si>
  <si>
    <t>20212050083571</t>
  </si>
  <si>
    <t>CANAL TRO  </t>
  </si>
  <si>
    <t>CAC. OFICIO SOLICITUD APORTE LEY 14 DE 1991.  </t>
  </si>
  <si>
    <t>20213800058112  </t>
  </si>
  <si>
    <t>Anotaciòn ORFEO: Se dio respuesta a la solicitud del Canal Regional TRO, en la cual la DNBC en las Vigencias 2020 no ha suscrito Contratos de Publicidad y Propaganda. como hecho generador para el aporte a la Ley 14 de 1991.</t>
  </si>
  <si>
    <t>LUZ OFELIA GALEANO MONTOYA </t>
  </si>
  <si>
    <t>CAC. Solicitud de informacion. </t>
  </si>
  <si>
    <t>20213800058122  </t>
  </si>
  <si>
    <t>Anotaciòn ORFEO: Se da respuesta por correo electrónico se deja evidencia en digital.</t>
  </si>
  <si>
    <t>PROCURADURIA RIONEGRO  </t>
  </si>
  <si>
    <t>CAC. SOLICITUD PPR-SJVC-169. </t>
  </si>
  <si>
    <t>20213800058142  </t>
  </si>
  <si>
    <t>UNGRD  </t>
  </si>
  <si>
    <t>CAC. Remisión Solicitud Ticket N° GSC-2021-68098 - ATENCIÓN AL CIUDADANO UNGRD. </t>
  </si>
  <si>
    <t>20213800058162  </t>
  </si>
  <si>
    <t xml:space="preserve">73 DIAS </t>
  </si>
  <si>
    <t>Se envío respuesta el 10 de mayo del 2021</t>
  </si>
  <si>
    <t>ALCALDIA FLANDES SECRETARIA DE GOBIERNO </t>
  </si>
  <si>
    <t>CAC. Inquietudes. </t>
  </si>
  <si>
    <t>20213800058172  </t>
  </si>
  <si>
    <t>20212050085541</t>
  </si>
  <si>
    <t>WILLIAM E MENESES  </t>
  </si>
  <si>
    <t>CH. Inquietudes sobretasa bomberil </t>
  </si>
  <si>
    <t>20213800058192  </t>
  </si>
  <si>
    <t>20212050084631</t>
  </si>
  <si>
    <t>YEISSON STIVEN GRISALES  </t>
  </si>
  <si>
    <t>CAC. Superintendencia de Industria y Comercio. Radicación, traslado de la petición radicada por el señor YEISSON STIVEN GRISALES. </t>
  </si>
  <si>
    <t>20213800058222  </t>
  </si>
  <si>
    <t>20212050086871</t>
  </si>
  <si>
    <t>CUERPO DE BOMBEROS VOLUNTARIOS SIBUNDOY  </t>
  </si>
  <si>
    <t>CAC. SOLICITUD COPIA DE COMODATO. </t>
  </si>
  <si>
    <t>20213800058232  </t>
  </si>
  <si>
    <t>20213000014571</t>
  </si>
  <si>
    <t>CUERPO DE BOMBEROS VOLUNTARIOS DE EL PENOL  </t>
  </si>
  <si>
    <t>CAC. documentos pertinentes del proyecto adquisición de maquinas contraincendios  </t>
  </si>
  <si>
    <t>20213800058242  </t>
  </si>
  <si>
    <t>20212100016551</t>
  </si>
  <si>
    <t>CUERPO DE BOMBEROS VOLUNTARIOS DE TOLEDO  </t>
  </si>
  <si>
    <t>CAC. Solicitud apoyo jurídico.  </t>
  </si>
  <si>
    <t>20213800058262  </t>
  </si>
  <si>
    <t>20212050084991</t>
  </si>
  <si>
    <t>ALCALDIA MUNICIPAL DE COTA CUNDINAMARCA </t>
  </si>
  <si>
    <t>CAC. Solicitud. </t>
  </si>
  <si>
    <t>20213800058302  </t>
  </si>
  <si>
    <t>20212050090051</t>
  </si>
  <si>
    <t>CUERPO DE BOMBEROS VOLUNTARIOS DE TURBACO - BOLÍVAR  </t>
  </si>
  <si>
    <t>CAC. Derecho de Petición.  </t>
  </si>
  <si>
    <t>20213800058312  </t>
  </si>
  <si>
    <t xml:space="preserve"> 20212050085171</t>
  </si>
  <si>
    <t>ALCALDÍA MUNICIPAL DE LIBANO - TOLIMA  </t>
  </si>
  <si>
    <t>CAC. SOLICITUD INFORMACION.  </t>
  </si>
  <si>
    <t>20213800058372  </t>
  </si>
  <si>
    <t xml:space="preserve">20212100016581 </t>
  </si>
  <si>
    <t>Correo Institucional</t>
  </si>
  <si>
    <t>CUERPO DE BOMBEROS VOLUNTARIOS DE SINCELEJO  </t>
  </si>
  <si>
    <t>CI. Solicitud de información.  </t>
  </si>
  <si>
    <t>20213800058382  </t>
  </si>
  <si>
    <t xml:space="preserve">20212050084171 </t>
  </si>
  <si>
    <t>ALCALDIA MUNICIPAL DE RICAURTE SECRETARIO DE GOBIERNO  </t>
  </si>
  <si>
    <t>CAC. SOLICITUD DE APOYO NOTIFICACION PERSONAL PROCESO 2020-001 CONTRA CUERPO DE BOMBEROS VOLUNTARIOS RICAURTE.  </t>
  </si>
  <si>
    <t>20213800058462  </t>
  </si>
  <si>
    <t>20202000004351</t>
  </si>
  <si>
    <t>25/08/2020</t>
  </si>
  <si>
    <t>Se dio respuesta en el año 2020.</t>
  </si>
  <si>
    <t>HIDROPROB  </t>
  </si>
  <si>
    <t>CAC. Campaña Cuerpos de Bomberos Nacionales - HIDROPROB S.A. </t>
  </si>
  <si>
    <t>20213800058502  </t>
  </si>
  <si>
    <t>Anotaciòn ORFEO: Se da respuesta mediante correo electronico.</t>
  </si>
  <si>
    <t>MINELLY FELLINE GATIVA RODRIGUEZ  </t>
  </si>
  <si>
    <t>20213800058542  </t>
  </si>
  <si>
    <t>20212050085001</t>
  </si>
  <si>
    <t>MARIA JOSE GARCIA MERCADO </t>
  </si>
  <si>
    <t>CAC. DERECHO DE PETICIÓN.  </t>
  </si>
  <si>
    <t>20213800058552  </t>
  </si>
  <si>
    <t xml:space="preserve">69 DIAS </t>
  </si>
  <si>
    <t>Se da respuesta con radicado de salida N° 20212050091311 06/05/21, se debe tener en cuenta que la solicitud se recibe fuera de términos de respuesta</t>
  </si>
  <si>
    <t>Anotaciòn: Se archiva en lugar de asignarse.</t>
  </si>
  <si>
    <t>ADERTIC  </t>
  </si>
  <si>
    <t>CAC. CONSULTA. </t>
  </si>
  <si>
    <t>20213800058562  </t>
  </si>
  <si>
    <t>20212050086411</t>
  </si>
  <si>
    <t>CAC. SOLICITUD ACOMPAÑAMIENTO </t>
  </si>
  <si>
    <t>20213800058572  </t>
  </si>
  <si>
    <t> 20212000017191</t>
  </si>
  <si>
    <t>65 DIAS</t>
  </si>
  <si>
    <t>Radicación Directa</t>
  </si>
  <si>
    <t>JOHN BYRON ZAPATA ATEHORTÚA </t>
  </si>
  <si>
    <t>RD. Solicitud de información, peticionario JOHN BYRON ZAPATA ATEHORTUA. </t>
  </si>
  <si>
    <t>20213800058592  </t>
  </si>
  <si>
    <t>20212050085011</t>
  </si>
  <si>
    <t>COMITE DEPARTAMENTAL CAQUETA  </t>
  </si>
  <si>
    <t>CI. ENVIO OFICIO.  </t>
  </si>
  <si>
    <t>20213800058602  </t>
  </si>
  <si>
    <t>20212050083551</t>
  </si>
  <si>
    <t>LUIS SANTANA UPARELA </t>
  </si>
  <si>
    <t>CAC. Consulta  </t>
  </si>
  <si>
    <t>20213800058662  </t>
  </si>
  <si>
    <t>20212050085021</t>
  </si>
  <si>
    <t>CUERPO DE BOMBEROS VOLUNTARIOS SUAREZ CUERPO DE BOMBEROS VOLUNTARIOS SUAREZ  </t>
  </si>
  <si>
    <t>CAC. Solicitud de asesoramiento a los bomberos voluntarios de Suarez Tolima 2021.  </t>
  </si>
  <si>
    <t>20213800058832  </t>
  </si>
  <si>
    <t xml:space="preserve"> 20212050084621</t>
  </si>
  <si>
    <t>CONTRALORIA DELAGA PARA INFRAESTRUCTORA JORFE LUIS CASTRO MORALES </t>
  </si>
  <si>
    <t>CAC. Solicitud de Información Proceso Atención Petición 2020-199539-SE.  </t>
  </si>
  <si>
    <t>20213800058842  </t>
  </si>
  <si>
    <t>20213000014081</t>
  </si>
  <si>
    <t>Al cerrar el Orfeo se anotò mal el nùmero.</t>
  </si>
  <si>
    <t xml:space="preserve">No se encuentra la respuesta, No hay imagen no disponible. </t>
  </si>
  <si>
    <t>BASILEO PASCUALI  </t>
  </si>
  <si>
    <t>CAC. Denuncia. </t>
  </si>
  <si>
    <t>20213800058922  </t>
  </si>
  <si>
    <t>20212050083871</t>
  </si>
  <si>
    <t>CUERPO DE BOMBEROS VOLUNTARIOS DE MIRAFLORES - GUAVIARE  </t>
  </si>
  <si>
    <t>CAC. Solicitud de Información.  </t>
  </si>
  <si>
    <t>20213800058962  </t>
  </si>
  <si>
    <t>CAC. Solicitud CO-1263. </t>
  </si>
  <si>
    <t>20213800058972  </t>
  </si>
  <si>
    <t>20212050090041</t>
  </si>
  <si>
    <t>JONATHAN J. ROJAS ACOSTA </t>
  </si>
  <si>
    <t>CAC. DENUNCIA O QUEJA DISCIPLINARIA. DENUNCIA POR VIOLENCIA DE GÉNERO DEL COMANDANTE DEL CBV DE CHAPARRAL. LEIDY DELGADO  </t>
  </si>
  <si>
    <t>20213800059122  </t>
  </si>
  <si>
    <t xml:space="preserve">20212050085051 </t>
  </si>
  <si>
    <t>Anotaciòn ORFEO: SE DIO TRÁMITE CON RADICADO 20212050085051 POR MEDIO DEL CUAL SE SOLICITÓ INICIO DE PROCESO DISCIPLINARIO CONTRA EL COMANDANTE DEL CBV Y EL RADICADO 20212050085061 DONDE SE SOLICITÓ COPIA DEL PROCESO CONTRA LA SRA. LEIDY DELGADO.</t>
  </si>
  <si>
    <t>LEO HURTADO  </t>
  </si>
  <si>
    <t>CAC. Requisitos para Denunciar Irregularidades en un Cuerpo de Bomberos Voluntarios. </t>
  </si>
  <si>
    <t>20213800059172  </t>
  </si>
  <si>
    <t> 20212050085341</t>
  </si>
  <si>
    <t> 01/03/2021</t>
  </si>
  <si>
    <t> </t>
  </si>
  <si>
    <t>LUIS EDWIN QUIROZ  </t>
  </si>
  <si>
    <t>CAC. Solicitud de unidades inscritas. </t>
  </si>
  <si>
    <t>20213800059212  </t>
  </si>
  <si>
    <t>20212050085351</t>
  </si>
  <si>
    <t>CAC. Respuesta Oficial, EXT_S21-00004537-PQRSD-004528-PQR, código de consulta 03452121002800.  </t>
  </si>
  <si>
    <t>20213800059252  </t>
  </si>
  <si>
    <t>2021-02-01 09:27:47 </t>
  </si>
  <si>
    <t>NA</t>
  </si>
  <si>
    <t>No se adjunta evidencia de respuesta peticion ni fecha de envio de la misma en correo electronico</t>
  </si>
  <si>
    <t>DROGUERIA PLUS VIDA.  </t>
  </si>
  <si>
    <t>CAC. Solicitud Información.  </t>
  </si>
  <si>
    <t>20213800059282  </t>
  </si>
  <si>
    <t>2021-02-01 10:46:11 </t>
  </si>
  <si>
    <t>CUERPO DE BOMBEROS VOLUNTARIOS DE CLEMENCIA BOLIVAR  </t>
  </si>
  <si>
    <t>CAC. Petición de Aclaración Frente a la Respuesta GOBOL-21-002358 de la Gobernación de Bolívar  </t>
  </si>
  <si>
    <t>20213800059292  </t>
  </si>
  <si>
    <t>2021-02-01 10:49:07 </t>
  </si>
  <si>
    <t>No se evidencia fecha de salida del documento ni tramite final en el Orfeo</t>
  </si>
  <si>
    <t>JAIME POPO ASTUDILLO </t>
  </si>
  <si>
    <t>CAC. OFI2021-11-OAJ-1400 TRASLADO PETICIÓN JAIME POPO ASTUDILLO  </t>
  </si>
  <si>
    <t>20213800059372  </t>
  </si>
  <si>
    <t>2021-02-01 13:51:29 </t>
  </si>
  <si>
    <t>N</t>
  </si>
  <si>
    <t>JEISSON ALEXANDER CAICEDO MATEUS </t>
  </si>
  <si>
    <t>CAC. Segundo requerimiento de Solicitud de certificado. </t>
  </si>
  <si>
    <t>Subdirección Administrativa y financiera</t>
  </si>
  <si>
    <t>20213800059392  </t>
  </si>
  <si>
    <t>2021-02-01 14:05:55 </t>
  </si>
  <si>
    <t xml:space="preserve">Correo Electronico </t>
  </si>
  <si>
    <t>Formato PQRSD</t>
  </si>
  <si>
    <t>LAURA MELISA PEREZ PINEDA </t>
  </si>
  <si>
    <t>FT. Solicitud base de datos de incendios desde el año 2014. </t>
  </si>
  <si>
    <t>20213800059502  </t>
  </si>
  <si>
    <t>2021-02-02 08:30:30 </t>
  </si>
  <si>
    <t>ALCALDIA ITAGUI ANTIOQUIA </t>
  </si>
  <si>
    <t>CAC. Brigada de emergencia. </t>
  </si>
  <si>
    <t>20213800059522  </t>
  </si>
  <si>
    <t>2021-02-02 09:11:16 </t>
  </si>
  <si>
    <t>CUERPO DE BOMBEROS VOLUNTARIOS DE VILLA DEL ROSARIO GESTIóN DEL RIESGO CBVVR  </t>
  </si>
  <si>
    <t>CAC. Solicitud de información. </t>
  </si>
  <si>
    <t>20213800059642  </t>
  </si>
  <si>
    <t>2021-02-02 15:27:59 </t>
  </si>
  <si>
    <t>CUERPO DE BOMBEROS VOLUNTARIOS DE PULI - CUNDINAMARCA  </t>
  </si>
  <si>
    <t>CAC. solicitud de constancia.  </t>
  </si>
  <si>
    <t>20213800059682  </t>
  </si>
  <si>
    <t>2021-02-02 16:03:21 </t>
  </si>
  <si>
    <t>CAC. intervención de suspensión personería jurídica Cachipay.  </t>
  </si>
  <si>
    <t>20213800059692  </t>
  </si>
  <si>
    <t>2021-02-02 16:09:13 </t>
  </si>
  <si>
    <t>JUAN FRANCISCO NUÑEZ MATURANA </t>
  </si>
  <si>
    <t>CAC. QUEJA CONTRA JUNTA DPTAL DE BOMBEROS DEL ATLÁNTICO. </t>
  </si>
  <si>
    <t>20213800059702  </t>
  </si>
  <si>
    <t>2021-02-02 16:25:53 </t>
  </si>
  <si>
    <t>ALCALDIA SAN LUIS DE PALENQUE CASANARE </t>
  </si>
  <si>
    <t>CAC. SOLICITUD ALCALDIA SAN LUIS DE PALENQUE-CASANARE. </t>
  </si>
  <si>
    <t>20213800059712  </t>
  </si>
  <si>
    <t>2021-02-02 16:29:50 </t>
  </si>
  <si>
    <t>CUERPO DE BOMBEROS VOLUNTARIOS DE LOS PATIOS  </t>
  </si>
  <si>
    <t>CAC. Solicitud de Concepto Urgente </t>
  </si>
  <si>
    <t>20213800059732  </t>
  </si>
  <si>
    <t>2021-02-02 16:45:16 </t>
  </si>
  <si>
    <t>ALCALDIA - DISTRITAL CARTAGENA DE INDIAS BOLIVAR </t>
  </si>
  <si>
    <t>CAC. DERECHO DE PETICION MODALIDAD DE INFORMACION, CONSULTA Y ASESORIA SOBRE PARAMETROS, LINEAMIENTOS Y CONDICIONES DE PRESTACION DE SERVICIOS DE SALVAMENTO Y RESCATE NAUTICO </t>
  </si>
  <si>
    <t>20213800059742  </t>
  </si>
  <si>
    <t>2021-02-02 16:51:40 </t>
  </si>
  <si>
    <t>CAC. Solicitud de Concepto Jurídico. </t>
  </si>
  <si>
    <t>20213800059812  </t>
  </si>
  <si>
    <t>2021-02-03 13:57:20 </t>
  </si>
  <si>
    <t>PROCURADURIA PRIMERA DISTRITAL  </t>
  </si>
  <si>
    <t>CAC. URGENTE RAD: E-2021-029371 Respuesta parcial de la Direccion Nacional de Bomberos de Colombia. </t>
  </si>
  <si>
    <t>20213800059842  </t>
  </si>
  <si>
    <t>2021-02-03 14:47:34 </t>
  </si>
  <si>
    <t>LUISA MARCELA MARQUEZ  </t>
  </si>
  <si>
    <t>CAC. solicitud visita de inspeccion vigilancia y control. </t>
  </si>
  <si>
    <t>20213800059852  </t>
  </si>
  <si>
    <t>2021-02-03 16:29:08 </t>
  </si>
  <si>
    <t>Correo Atencion Ciudadano</t>
  </si>
  <si>
    <t>ANGELICA TAPIERO BARRERO </t>
  </si>
  <si>
    <t>CAC. Remisión EXT-S21-00006515-PQRSD-006506-PQR. Remisión Derecho de Petición señora Angélica Tapiero Barrero. </t>
  </si>
  <si>
    <t>20213800059882  </t>
  </si>
  <si>
    <t>2021-02-04 09:45:08 </t>
  </si>
  <si>
    <t>CAC. solicitud asesoría pólvora. </t>
  </si>
  <si>
    <t>20213800059932  </t>
  </si>
  <si>
    <t>2021-02-04 11:30:56 </t>
  </si>
  <si>
    <t>Chat</t>
  </si>
  <si>
    <t>ADELAIDA  </t>
  </si>
  <si>
    <t>CH. Qué relación tiene la actividad que realiza la entidad con el Plan Nacional de Desarrollo. </t>
  </si>
  <si>
    <t>20213800059962  </t>
  </si>
  <si>
    <t>2021-02-04 12:25:54 </t>
  </si>
  <si>
    <t>ALCALDIA TOTA PLANEACION BOYACA </t>
  </si>
  <si>
    <t>CAC. SOLICITUD CERTIFICACION.  </t>
  </si>
  <si>
    <t>20213800059982  </t>
  </si>
  <si>
    <t>2021-02-04 12:40:43 </t>
  </si>
  <si>
    <t>CAC. Traslado por competencia – Información Dirección Nacional de Bomberos. Radicado UNGRD N° 2020ER07568  </t>
  </si>
  <si>
    <t>20213800060002  </t>
  </si>
  <si>
    <t>2021-02-04 14:13:36 </t>
  </si>
  <si>
    <t>EDWARD SERNA  </t>
  </si>
  <si>
    <t>CH. Control Interno de las Estaciones de Bomberos Voluntarios: tipo de vinculación, periodos, modo de elección, funciones y si existen o hay la posibilidad propiamente de crear el cargo en una Estación. </t>
  </si>
  <si>
    <t>20213800060102  </t>
  </si>
  <si>
    <t>2021-02-05 09:07:17 </t>
  </si>
  <si>
    <t>CESAR AUGUSTO CAAMAñO BOHORQUEZ </t>
  </si>
  <si>
    <t>CAC. RADICADO DNBC Nº 20212000013601. </t>
  </si>
  <si>
    <t>20213800060202  </t>
  </si>
  <si>
    <t>2021-02-05 11:38:14 </t>
  </si>
  <si>
    <t>JORGE ALBERTO SIERRA MENDOZA </t>
  </si>
  <si>
    <t>CAC. Solicitud de certificación laboral. </t>
  </si>
  <si>
    <t>MARYOLY DIAZ</t>
  </si>
  <si>
    <t>GESTIÓN TALENTO HUMANO</t>
  </si>
  <si>
    <t>20213800060222  </t>
  </si>
  <si>
    <t>2021-02-05 13:53:05 </t>
  </si>
  <si>
    <t>PROCURADURIA 1 DELEGADA CONTRATACIóN ESTATAL  </t>
  </si>
  <si>
    <t>CAC. REMITIR A QUIEN CORRESPONDA.  </t>
  </si>
  <si>
    <t>20213800060232  </t>
  </si>
  <si>
    <t>2021-02-05 13:59:13 </t>
  </si>
  <si>
    <t>ASTAF  </t>
  </si>
  <si>
    <t>CAC. Inquietud/Derecho de petición- Pago Recursos del Fondo Nacional de Bomberos </t>
  </si>
  <si>
    <t>Gestiòn de Presupuesto</t>
  </si>
  <si>
    <t>20213800060242  </t>
  </si>
  <si>
    <t>2021-02-05 14:41:38 </t>
  </si>
  <si>
    <t>LINA DANIELA ARANGO  </t>
  </si>
  <si>
    <t>20213800060262  </t>
  </si>
  <si>
    <t>2021-02-05 16:27:03 </t>
  </si>
  <si>
    <t>DIRECCIóN DE INVERSIóN Y FINANZAS PúBLICAS DIFP - DNP  </t>
  </si>
  <si>
    <t>CAC. Solicitud designación enlace técnico y jurídico para acompañamiento en el Proyecto denominado &amp;amp;quot;Construcción y dotación de una estación de bomeberos en el municipio de Tolú&amp;amp;quot;. </t>
  </si>
  <si>
    <t>20213800060272  </t>
  </si>
  <si>
    <t>2021-02-05 16:37:30 </t>
  </si>
  <si>
    <t>CI Solicitud de Información Adicional Proceso Atención Petición 2020-199539-SE.  </t>
  </si>
  <si>
    <t>20213800060282  </t>
  </si>
  <si>
    <t>2021-02-05 16:49:38 </t>
  </si>
  <si>
    <t>ASOCIACION CONSTRUYENDO FUTURO EN SAN ADOLFO ASOCONFUTURO  </t>
  </si>
  <si>
    <t>CAC. Solicitud de un vehículo de bomberos  </t>
  </si>
  <si>
    <t>20213800060342  </t>
  </si>
  <si>
    <t>2021-02-08 11:00:41 </t>
  </si>
  <si>
    <t>CUERPO DE BOMBEROS VOLUNTARIOS DE YARUMAL  </t>
  </si>
  <si>
    <t>CAC. Irregular Contrato municipio de Yarumal Antioquia 2021. </t>
  </si>
  <si>
    <t>20213800060352  </t>
  </si>
  <si>
    <t>2021-02-08 11:37:42 </t>
  </si>
  <si>
    <t>PERSONERIA MUNICIPAL DE FLANDES - TOLIMA  </t>
  </si>
  <si>
    <t>CAC. SOLICITUD – SERVICIO ESENCIAL DE BOMBEROS EN EL MUNICIPIO DE FLANDES.  </t>
  </si>
  <si>
    <t>Liz Margaret Álvarez calderon</t>
  </si>
  <si>
    <t>20213800060362  </t>
  </si>
  <si>
    <t>2021-02-08 11:53:01 </t>
  </si>
  <si>
    <t>VENCIDO</t>
  </si>
  <si>
    <t>EDUARDO JOSE GONZALEZ ANGULO UNGRD </t>
  </si>
  <si>
    <t>CAC. Solicitud de Información- Aplicación Decreto 1809 de 2020.  </t>
  </si>
  <si>
    <t>20213800060392  </t>
  </si>
  <si>
    <t>2021-02-08 13:47:23 </t>
  </si>
  <si>
    <t>CAC. Solicitud concepto para contratar fuera de la jurisdicción.  </t>
  </si>
  <si>
    <t>20213800060422  </t>
  </si>
  <si>
    <t>2021-02-08 15:08:26 </t>
  </si>
  <si>
    <t>DELEGACION DEPARTAMENTAL DE BOMBEROS DE CALDAS  </t>
  </si>
  <si>
    <t>CAC. Solicitud de inspección a los Cuerpos de Bomberos Voluntarios de Pacora y Victoria Caldas. </t>
  </si>
  <si>
    <t>20213800060462  </t>
  </si>
  <si>
    <t>2021-02-08 16:13:05 </t>
  </si>
  <si>
    <t>CHAT</t>
  </si>
  <si>
    <t>MANUEL ALARCON  </t>
  </si>
  <si>
    <t>CH. Inquietudes. </t>
  </si>
  <si>
    <t>20213800060482  </t>
  </si>
  <si>
    <t>2021-02-08 16:46:24 </t>
  </si>
  <si>
    <t>MINISTERIO DE SALUD  </t>
  </si>
  <si>
    <t>CAC. Dirección Nacional de Bomberos- Vacunación COVID 19.  </t>
  </si>
  <si>
    <t>20213800060502  </t>
  </si>
  <si>
    <t>2021-02-09 08:54:04 </t>
  </si>
  <si>
    <t>ALCALDIA GUASCA CUNDINAMARCA </t>
  </si>
  <si>
    <t>CAC. SOLICITUD AUTORIZACION PROVISIONAL.  </t>
  </si>
  <si>
    <t>20213800060532  </t>
  </si>
  <si>
    <t>2021-02-09 09:23:50 </t>
  </si>
  <si>
    <t>ANDRES FERNANDO RODRIGUEZ AGUDELO </t>
  </si>
  <si>
    <t>CAC. DERECHO DE PETICIÓN DE INFORMACIÓN. </t>
  </si>
  <si>
    <t>20213800060592  </t>
  </si>
  <si>
    <t>2021-02-09 11:07:02 </t>
  </si>
  <si>
    <t>20213800060632  </t>
  </si>
  <si>
    <t>2021-02-09 13:30:54 </t>
  </si>
  <si>
    <t>CAC. Solicitud Respuesta Radicado 202038000055982. </t>
  </si>
  <si>
    <t>VIVIANA ANDRADE TOVAR </t>
  </si>
  <si>
    <t>20213800060652  </t>
  </si>
  <si>
    <t>2021-02-09 15:07:30 </t>
  </si>
  <si>
    <t>CUERPO DE BOMBEROS VOLUNTARIOS DE ABREGO - NORTE DE SANTANDER  </t>
  </si>
  <si>
    <t>CAC. documentación cuerpo de bomberos ábrego.  </t>
  </si>
  <si>
    <t>20213800060682  </t>
  </si>
  <si>
    <t>2021-02-09 15:30:14 </t>
  </si>
  <si>
    <t>ALCALDIA SANTA CATALINA BOLIVAR </t>
  </si>
  <si>
    <t>CAC. APOYO PARA CONFORMACION CON LOS CUERPOS VOLUNTARIOS DE BOMBEROS. </t>
  </si>
  <si>
    <t>20213800060692  </t>
  </si>
  <si>
    <t>2021-02-09 16:02:55 </t>
  </si>
  <si>
    <t>ALFREDO HERRERA  </t>
  </si>
  <si>
    <t>CH. INQUIETUD: reporté un enjambre de abejas en mi empresa a la unidad de bomberos y me respondieron que ellos no hacían esa labor. </t>
  </si>
  <si>
    <t>20213800060732  </t>
  </si>
  <si>
    <t>2021-02-09 17:07:39 </t>
  </si>
  <si>
    <t>GEANCARLO TABORDA  </t>
  </si>
  <si>
    <t>CH. Solicitud copia El manual de comunicaciones. </t>
  </si>
  <si>
    <t>Edgar Hernán Molina Macías</t>
  </si>
  <si>
    <t>GESTIÓN DE COMUNICACIONES</t>
  </si>
  <si>
    <t>20213800060762  </t>
  </si>
  <si>
    <t>2021-02-10 09:18:14 </t>
  </si>
  <si>
    <t>CAC. Solicitud certificado laboral 2019. </t>
  </si>
  <si>
    <t>20213800060772  </t>
  </si>
  <si>
    <t>2021-02-10 09:24:16 </t>
  </si>
  <si>
    <t>CUERPO DE BOMBEROS VOLUNTARIOS DE FLANDES - TOLIMA  </t>
  </si>
  <si>
    <t>CAC. buenos dias, coordial saludo para todo su equipo de trabajo, de la manera mas respetuosa me permito solicitarle informacion sobre un certificado de idoneidad muchas gracias. </t>
  </si>
  <si>
    <t>20213800060822  </t>
  </si>
  <si>
    <t>2021-02-10 10:12:32 </t>
  </si>
  <si>
    <t>CRISTHIAN VARELA  </t>
  </si>
  <si>
    <t>CAC. Derecho de petición. </t>
  </si>
  <si>
    <t>20213800060912  </t>
  </si>
  <si>
    <t>2021-02-10 16:42:56 </t>
  </si>
  <si>
    <t>ANDRES MAURICIO  </t>
  </si>
  <si>
    <t>CH. solicitud para la creacion del cuerpo de bomberos san onofre sucre </t>
  </si>
  <si>
    <t>20213800061032  </t>
  </si>
  <si>
    <t>2021-02-11 11:12:22 </t>
  </si>
  <si>
    <t>EDGARDO DE JESUS BLANCO FLORES  </t>
  </si>
  <si>
    <t>CAC. queja de violación de estatutos, resoluciones y leyes encontrar del sargento Edgardo blanco f.  </t>
  </si>
  <si>
    <t>20213800061062  </t>
  </si>
  <si>
    <t>2021-02-11 13:23:49 </t>
  </si>
  <si>
    <t>BOMBEROS OFICIALES DE BUCARAMANGA  </t>
  </si>
  <si>
    <t>CAC. QUEJA COMANDANTE DE BOMBEROS CURITÍ RAD.20211000077.  </t>
  </si>
  <si>
    <t>20213800061072  </t>
  </si>
  <si>
    <t>2021-02-11 13:34:32 </t>
  </si>
  <si>
    <t>NUBIA MENDOZA LOBO </t>
  </si>
  <si>
    <t>CAC. Solicitud de certificación contractual. </t>
  </si>
  <si>
    <t>20213800061082  </t>
  </si>
  <si>
    <t>2021-02-11 13:40:09 </t>
  </si>
  <si>
    <t>FERNANDO SERNA  </t>
  </si>
  <si>
    <t>CAC. Corrección línea telefónica. </t>
  </si>
  <si>
    <t>Edgardo Mandon Arenas</t>
  </si>
  <si>
    <t>20213800061092  </t>
  </si>
  <si>
    <t>2021-02-11 13:54:12 </t>
  </si>
  <si>
    <t>SECRETARIA DISTRITAL DE AMBIENTE  </t>
  </si>
  <si>
    <t>RD. Solicitud de información para el proceso de Evaluación, Control y Seguimiento - ECS al cumplimiento normativo ambiental para la vigencia 2020-2021. </t>
  </si>
  <si>
    <t>Jairo Salazar</t>
  </si>
  <si>
    <t>20213800061132  </t>
  </si>
  <si>
    <t>2021-02-11 15:02:37 </t>
  </si>
  <si>
    <t>CUERPO DE BOMBEROS VOLUNTARIOS DE NILO  </t>
  </si>
  <si>
    <t>CAC. SOLICITUD DE INFORMACIÓN. </t>
  </si>
  <si>
    <t>20213800061152  </t>
  </si>
  <si>
    <t>2021-02-11 15:32:20 </t>
  </si>
  <si>
    <t>CUERPO DE BOMBEROS VOLUNTARIOS DE DIBULLA  </t>
  </si>
  <si>
    <t>CAC. Discriminación contra Bomberos Dibulla, por parte de la Delegación Departamental de Bomberos de La Guajira.  </t>
  </si>
  <si>
    <t>20213800061182  </t>
  </si>
  <si>
    <t>2021-02-12 08:44:21 </t>
  </si>
  <si>
    <t>MARIA ELENA ANGEL  </t>
  </si>
  <si>
    <t>CH. Solicitud copia del presupuesto de 2019 del fondo nacional de bomberos. </t>
  </si>
  <si>
    <t>20213800061222  </t>
  </si>
  <si>
    <t>2021-02-12 11:18:20 </t>
  </si>
  <si>
    <t>1502/2021</t>
  </si>
  <si>
    <t>MARIA PAOLA SUAREZ MORALES,  </t>
  </si>
  <si>
    <t>CAC. OFI21-00019634 / IDM: Organizaciones Sociales del País Nacional para brindar seguridad social integrala a loscuropos de socorro y bomberos voluntarios. </t>
  </si>
  <si>
    <t>20213800061232  </t>
  </si>
  <si>
    <t>2021-02-12 11:30:43 </t>
  </si>
  <si>
    <t>CUERPO DE BOMBEROS VOLUNTARIOS DE BARANOA - ATLANTICO  </t>
  </si>
  <si>
    <t>CAC. Información sobre practica de diligencia fiscal. </t>
  </si>
  <si>
    <t>20213800061252  </t>
  </si>
  <si>
    <t>2021-02-12 13:29:04 </t>
  </si>
  <si>
    <t>JORGE PEÑA GONZALEZ </t>
  </si>
  <si>
    <t>CAC. REITERACION DERECHO DE PETICION RAD: 20182300032311. </t>
  </si>
  <si>
    <t>20213800061282  </t>
  </si>
  <si>
    <t>2021-02-12 13:54:52 </t>
  </si>
  <si>
    <t>CH. Asesoramiento sobre la creación de un nuevo cuerpo de bomberos voluntarios </t>
  </si>
  <si>
    <t>20213800061362  </t>
  </si>
  <si>
    <t>2021-02-12 16:57:20 </t>
  </si>
  <si>
    <t>CAC. RESPUESTA FUNCI�N P�BLICA RAD. 20212040050061, Traslado por competencia. Rad. 20212060061692 del 05 de febrero del 2021.  </t>
  </si>
  <si>
    <t>20213800061372  </t>
  </si>
  <si>
    <t>2021-02-12 17:02:00 </t>
  </si>
  <si>
    <t>CUERPO DE BOMBEROS VOLUNTARIOS DE VILLA DEL ROSARIO  </t>
  </si>
  <si>
    <t>CAC. Derecho de petición - aclaración de conceptos. </t>
  </si>
  <si>
    <t>20213800061392  </t>
  </si>
  <si>
    <t>2021-02-12 17:18:51 </t>
  </si>
  <si>
    <t>SODICOM  </t>
  </si>
  <si>
    <t>CAC. DERECHO DE PETICIÓN. </t>
  </si>
  <si>
    <t>20213800061412  </t>
  </si>
  <si>
    <t>2021-02-12 17:26:23 </t>
  </si>
  <si>
    <t>CUERPO DE BOMBEROS DE PUEBLO RICO  </t>
  </si>
  <si>
    <t>CAC. Dirección Nacional.pdf. Conformación Brigada Indígena Forestal.  </t>
  </si>
  <si>
    <t>20213800061432  </t>
  </si>
  <si>
    <t>2021-02-15 09:01:59 </t>
  </si>
  <si>
    <t xml:space="preserve">NUMERO DE SALIDA EQUIVOCADO </t>
  </si>
  <si>
    <t>CAC. oficio DNBC certificación. </t>
  </si>
  <si>
    <t>20213800061442  </t>
  </si>
  <si>
    <t>2021-02-15 09:12:40 </t>
  </si>
  <si>
    <t xml:space="preserve"> 25/03/2021</t>
  </si>
  <si>
    <t>QUEJAS Y RECLAMOS COMUNIDAD QUEJAS Y RECLAMOS  </t>
  </si>
  <si>
    <t>CAC. QUEJA ATENCION DE RIESGO POR ATAQUE DE ABEJAS.  </t>
  </si>
  <si>
    <t>20213800061462  </t>
  </si>
  <si>
    <t>2021-02-15 09:48:03 </t>
  </si>
  <si>
    <t>CONTRALORIA DEPARTAMENTAL DEL META  </t>
  </si>
  <si>
    <t>CAC. Solicitud Dirección Nacional de Bomberos D-109 BEKEN.  </t>
  </si>
  <si>
    <t>20213800061502  </t>
  </si>
  <si>
    <t>2021-02-15 11:59:47 </t>
  </si>
  <si>
    <t>ALCALDIA PAJARITO BOYACA PERSONERIA MUNICIPAL </t>
  </si>
  <si>
    <t>CAC. SOLICITUD DE INFORMACIÓN.  </t>
  </si>
  <si>
    <t>20213800061512  </t>
  </si>
  <si>
    <t>2021-02-15 13:26:52 </t>
  </si>
  <si>
    <t>GESTION DEL RIESGO DE DESASTRES Y CAMBIO CLIMáTICO  </t>
  </si>
  <si>
    <t>CAC. Solicitud capacitación creación Cuerpos de Bomberos voluntarios y oficiales. </t>
  </si>
  <si>
    <t>20213800061522  </t>
  </si>
  <si>
    <t>2021-02-15 13:34:05 </t>
  </si>
  <si>
    <t>MARIA XIMENA OLIVERA SILVA </t>
  </si>
  <si>
    <t>CAC. Solicitud Certificación Contrato 205 DE 2020. </t>
  </si>
  <si>
    <t>20213800061532  </t>
  </si>
  <si>
    <t>2021-02-15 13:36:57 </t>
  </si>
  <si>
    <t>SISBEN BELEN-BOYACA  </t>
  </si>
  <si>
    <t>CAC. Listado Censal Belen.  </t>
  </si>
  <si>
    <t>20213800061562  </t>
  </si>
  <si>
    <t>2021-02-15 16:04:24 </t>
  </si>
  <si>
    <t>SECRETARIA DE GPBIERNO  </t>
  </si>
  <si>
    <t>CAC. TRASLADO X NO COMP DEL DERECHO DE PETICIÓN RADICADO NO. 2021-421-042410-2 Y 2021-421-043280-2 H.C MARÍA SUSANA MUHAMAD GONZÁLEZ. </t>
  </si>
  <si>
    <t>20213800061582  </t>
  </si>
  <si>
    <t>2021-02-15 16:46:35 </t>
  </si>
  <si>
    <t>ALCALDIA MUNICIPAL LA PLAYA DE BELEN NORTE DE SANTANDER </t>
  </si>
  <si>
    <t>CAC. SOLICITUD DE ASESORIAS PARA LA CREACIÓN DEL CUERPO DE BOMBEROS PARA EL MUNICIPIO DE LA PLAYA DE BELEN, NORTE DE SANTANDER. </t>
  </si>
  <si>
    <t>20213800061612  </t>
  </si>
  <si>
    <t>2021-02-16 08:34:00 </t>
  </si>
  <si>
    <t>CUERPO DE BOMBEROS VOLUNTARIOS DE RICAURTE - CUNDINAMARCA  </t>
  </si>
  <si>
    <t>CAC. SOLICITUD DE ACOMPAÑAMIENTO ASAMBLEA GENERAL DE UNIDADES CUERPO DE BOMBEROS VOLUNTARIOS DE RICAURTE CUNDINAMARCA.  </t>
  </si>
  <si>
    <t>20213800061652  </t>
  </si>
  <si>
    <t>2021-02-16 09:26:57 </t>
  </si>
  <si>
    <t>CAC. PARA SU CONOCIMIENTO. Liberación de responsabilidad del CBV de Baranoa en la atención eficiente de emergencias por falta de agua y/o condiciones inadecuadas de ésta en los hidrantes del Municipio de Baranoa.  </t>
  </si>
  <si>
    <t>20213800061692  </t>
  </si>
  <si>
    <t>2021-02-16 10:21:44 </t>
  </si>
  <si>
    <t>CAC. Orientación al manejo de la sobretasa bomberil.  </t>
  </si>
  <si>
    <t>20213800061702  </t>
  </si>
  <si>
    <t>2021-02-16 10:28:52 </t>
  </si>
  <si>
    <t>ALEXANDER CARDENAS CORTES  </t>
  </si>
  <si>
    <t>CH. Inquietudes con respecto a las salidas de emergencias en un conjunto residencial. </t>
  </si>
  <si>
    <t>20213800061712  </t>
  </si>
  <si>
    <t>2021-02-16 11:33:32 </t>
  </si>
  <si>
    <t>ALCALDÍA DE CIRCASIA QUINDIO </t>
  </si>
  <si>
    <t>CAC. SOLICITUD INFORMACIÓN CERTIFICADO DE CUMPLIMIENTO.  </t>
  </si>
  <si>
    <t>20213800061732  </t>
  </si>
  <si>
    <t>2021-02-16 11:58:10 </t>
  </si>
  <si>
    <t xml:space="preserve"> 01/03/2021</t>
  </si>
  <si>
    <t>COORDINACION EJECITUVA DE BOMBEROS BOYACA  </t>
  </si>
  <si>
    <t>CAC. Solicitud respetuosa RUE Bomberos Moniquirá. </t>
  </si>
  <si>
    <t>20213800061762  </t>
  </si>
  <si>
    <t>2021-02-16 13:35:43 </t>
  </si>
  <si>
    <t>CUERPO DE BOMBEROS VOLUNTARIOS DE LERIDA - TOLIMA  </t>
  </si>
  <si>
    <t>CI. envio documento para lo pertinente, RADICAR CONTRATO LEBRIJA </t>
  </si>
  <si>
    <t>20213800061782  </t>
  </si>
  <si>
    <t>2021-02-16 14:29:13 </t>
  </si>
  <si>
    <t>LEONIDAS MEDINA URREGO </t>
  </si>
  <si>
    <t>CH. Inquietudes sobre la contribucion o pago a bomberos en los municipios de cundinamarca </t>
  </si>
  <si>
    <t>20213800061802  </t>
  </si>
  <si>
    <t>2021-02-16 15:06:36 </t>
  </si>
  <si>
    <t>SURA  </t>
  </si>
  <si>
    <t>CI. Apoyo Suramericana de Seguros.  </t>
  </si>
  <si>
    <t>20213800061852  </t>
  </si>
  <si>
    <t>2021-02-17 09:13:30 </t>
  </si>
  <si>
    <t>CUERPO DE BOMBEROS VOLUNTARIO DE CONTRATACION  </t>
  </si>
  <si>
    <t>CAC. Cordial saludo: Dificultades en acuerdo para convenio entre el Cuerpo de Bomberos Voluntarios de Contratación y la actual administración Municipal. </t>
  </si>
  <si>
    <t>20213800061862  </t>
  </si>
  <si>
    <t>2021-02-17 09:35:51 </t>
  </si>
  <si>
    <t>MENSAJERIA</t>
  </si>
  <si>
    <t>PRODESEG S.A.  </t>
  </si>
  <si>
    <t>CH. Solicitan información básica de contacto de los cuerpos de bomberos voluntarios. </t>
  </si>
  <si>
    <t>20213800061882  </t>
  </si>
  <si>
    <t>2021-02-17 10:37:01 </t>
  </si>
  <si>
    <t>CAC. Comunicación de respuesta (2021-EE-024102), Verificación correcta retención y traslado de recursos de la contribución parafiscal, estampilla Pro Universidad Nacional de Colombia y demás Universidades Estatales de Colombia.  </t>
  </si>
  <si>
    <t>20213800061902  </t>
  </si>
  <si>
    <t>2021-02-17 11:31:05 </t>
  </si>
  <si>
    <t>CRISTIAM CAMILO PEDRAZA MARTINEZ </t>
  </si>
  <si>
    <t>20213800061942  </t>
  </si>
  <si>
    <t>2021-02-17 13:38:16 </t>
  </si>
  <si>
    <t>FUNCION PUBLICA  </t>
  </si>
  <si>
    <t>RD. Solicitud información posibles nuevos trámites de la Dirección Nacional de Bomberos. </t>
  </si>
  <si>
    <t>20213800061992  </t>
  </si>
  <si>
    <t>2021-02-17 15:24:28 </t>
  </si>
  <si>
    <t>LUIS ALBERTO VILLAMARIN  </t>
  </si>
  <si>
    <t>CAC. Inquietudes Capacitación de brigada resolución 0256. </t>
  </si>
  <si>
    <t>20213800062022  </t>
  </si>
  <si>
    <t>GUAVIARE</t>
  </si>
  <si>
    <t>SECRETARIA DE PLANEACION MUNICIPAL SAN JOSE DEL GUAVIARE  </t>
  </si>
  <si>
    <t>CAC. Consulta Gestión Integral contra Incendios.  </t>
  </si>
  <si>
    <t>20213800062052  </t>
  </si>
  <si>
    <t>2021-02-18 07:53:13 </t>
  </si>
  <si>
    <t>CAC. Derecho de petición buscando el restablecimiento de mis derechos fundamentales que fueron vulnerados como bombero y como mujer.  </t>
  </si>
  <si>
    <t>0213800062062  </t>
  </si>
  <si>
    <t>2021-02-18 08:22:23 </t>
  </si>
  <si>
    <t>FERNANDO QUINTERO VARGAS </t>
  </si>
  <si>
    <t>CAC. OFI21-00015847 / IDM: Solicitud (COMUNICACIÓN PRESIDENCIA DE LA REPÚBLICA) OFI21-00015847 / IDM 1104000, EXT21-00011055 Solicitud, el señor Fernando Alberto Quintero Vargas, mediante la cual solicita intervención ante la negativa de la Dirección Nacional de Bomberos a brindar acceso a la implementación del certificado técnico de bombe </t>
  </si>
  <si>
    <t>20213800062072  </t>
  </si>
  <si>
    <t>2021-02-18 08:40:00 </t>
  </si>
  <si>
    <t>20212050086801 </t>
  </si>
  <si>
    <t>MARIA NAYIBE LONDOñO MARIN </t>
  </si>
  <si>
    <t>CAC. URBANIZACION SENDERO DE BOSQUE VERDE PH. </t>
  </si>
  <si>
    <t>20213800062112  </t>
  </si>
  <si>
    <t>2021-02-18 10:35:49 </t>
  </si>
  <si>
    <t>ALEXANDER CLAVIJO QUINTERO </t>
  </si>
  <si>
    <t>CAC. CONSULTA: SOLICITUD INFORMACIÓN. </t>
  </si>
  <si>
    <t>20213800062182  </t>
  </si>
  <si>
    <t>2021-02-18 15:59:13 </t>
  </si>
  <si>
    <t>Canal escrito</t>
  </si>
  <si>
    <t>CUERPO DE BOMBEROS VOLUNTARIOS DE ENCISO  </t>
  </si>
  <si>
    <t>RD. Solicitud asesoria Jurídica. </t>
  </si>
  <si>
    <t>20213800062222  </t>
  </si>
  <si>
    <t>2021-02-18 16:52:15 </t>
  </si>
  <si>
    <t>20212050086121 </t>
  </si>
  <si>
    <t>JUAN CAMILO ZUñIGA G  </t>
  </si>
  <si>
    <t>CAC. Solicitud de revisión circular No. *20153400003401*. </t>
  </si>
  <si>
    <t>Luz Marina Serna</t>
  </si>
  <si>
    <t>COOPERACIÓN INTERNACIONAL Y ALIANZAS ESTRATÉGICAS</t>
  </si>
  <si>
    <t>20213800062252  </t>
  </si>
  <si>
    <t>2021-02-19 08:22:39 </t>
  </si>
  <si>
    <t>CUERPO DE BOMBEROS VOLUNTARIOS DE BOLIVIA  </t>
  </si>
  <si>
    <t>CAC. Informe de situación de la contratación del cuerpo de bomberos con el municipio de Pensilvania, Caldas. </t>
  </si>
  <si>
    <t>20213800062272  </t>
  </si>
  <si>
    <t>2021-02-19 08:56:57 </t>
  </si>
  <si>
    <t>MABEL ELISA LEMUS MARTíNEZ </t>
  </si>
  <si>
    <t>CAC. DERECHO DE PETICIÓN DE INFORMACIÓN.  </t>
  </si>
  <si>
    <t>20213800062282  </t>
  </si>
  <si>
    <t>2021-02-19 09:07:39 </t>
  </si>
  <si>
    <t>CUERPO DE BOMBEROS VOLUNTARIOS DE COTA  </t>
  </si>
  <si>
    <t>CAC. Solicitud de Reunión y asesoría C.B.V. Cota.  </t>
  </si>
  <si>
    <t>20213800062292  </t>
  </si>
  <si>
    <t>2021-02-19 09:14:02 </t>
  </si>
  <si>
    <t>SM. Remisión queja IUC-D-2020-1614891. Procuraduría Regional del Tolima. Cuerpo de Bomberos Voluntarios, Municipio de Planadas - Tolima. </t>
  </si>
  <si>
    <t>20213800062322  </t>
  </si>
  <si>
    <t>2021-02-19 10:34:20 </t>
  </si>
  <si>
    <t>DELEGACION DEPARTAMENTAL BOMBEROS GUAVIARE  </t>
  </si>
  <si>
    <t>CAC. Notificación Recursos vigencia 2021 Guaviare. </t>
  </si>
  <si>
    <t>20213800062382  </t>
  </si>
  <si>
    <t>2021-02-19 11:48:17 </t>
  </si>
  <si>
    <t>Se archiva. Mediante llamada telefónica el Ct. Soto solicita al Delegado Departamental del Guaviare el plan de acción donde especifique las necesidades de los Cuerpos de Bomberos del Departamento, la cuales serán revisadas y analizadas para la respectiva regionalización y fortalecimiento de acuerdo al presupuesto para la vigencia.</t>
  </si>
  <si>
    <t>CUERPO DE BOMBEROS VOLUNTARIOS BELALCAZAR CALDAS  </t>
  </si>
  <si>
    <t>CAC. Solicitud Concepto Jurídico. </t>
  </si>
  <si>
    <t>20213800062422  </t>
  </si>
  <si>
    <t>2021-02-19 16:32:00 </t>
  </si>
  <si>
    <t>20212050086761 </t>
  </si>
  <si>
    <t>JUZGADO 01 PROMISCUO MUNICIPAL - QUINDIO - LA TEBAIDA  </t>
  </si>
  <si>
    <t>CI. NOTIFICACION AUTO ADMITE TUTELA 2021-00027. </t>
  </si>
  <si>
    <t>20213800062462  </t>
  </si>
  <si>
    <t>2021-02-22 10:58:19 </t>
  </si>
  <si>
    <t>CUERPO DE BOMBEROS VOLUNTARIOS DE NUEVA GRANADA - MAGDALENA  </t>
  </si>
  <si>
    <t>CAC. Para Mi Ct Jairo Soto Gil, Asunto: intervenciòn CBV de Nueva Granada Magdalena.  </t>
  </si>
  <si>
    <t>20213800062482  </t>
  </si>
  <si>
    <t>2021-02-22 11:56:41 </t>
  </si>
  <si>
    <t>MARCO JULIO ZANGUNA CORREA </t>
  </si>
  <si>
    <t>CAC. Solicitud información. </t>
  </si>
  <si>
    <t>20213800062522  </t>
  </si>
  <si>
    <t>2021-02-22 12:26:16 </t>
  </si>
  <si>
    <t>CUERPO DE BOMBEROS VOLUNTARIOS SOLEDAD ATLANTICO  </t>
  </si>
  <si>
    <t>CAC. Oficio COM N° 053 de febrero 19 de 202, Prestación del servicio público esencial de gestión integral del riesgo contra incendio en el municipio de Galapa.  </t>
  </si>
  <si>
    <t>20213800062532  </t>
  </si>
  <si>
    <t>2021-02-22 12:40:21 </t>
  </si>
  <si>
    <t>CAC. Solicitud participación programa equidad y género.  </t>
  </si>
  <si>
    <t>20213800062542  </t>
  </si>
  <si>
    <t>2021-02-22 12:50:24 </t>
  </si>
  <si>
    <t>SE DIO TRÁMITE POR PARTE DE LA DRA. PAOLA URUEÑA</t>
  </si>
  <si>
    <t>ALCALDIA TUTAZA BOYACA </t>
  </si>
  <si>
    <t>CAC. Solicitud certificación población en condición listado censal Municipio Tutaza (Boy) - Bomberos, </t>
  </si>
  <si>
    <t>20213800062582  </t>
  </si>
  <si>
    <t>2021-02-22 15:36:25 </t>
  </si>
  <si>
    <t>Se envía respuesta por correo electrónico el día 8/04/2021.</t>
  </si>
  <si>
    <t xml:space="preserve">No se adjunta evidencia de respuesta peticion </t>
  </si>
  <si>
    <t>ALCALDIA MUNICIPAL EL PLAYON SANTANDER </t>
  </si>
  <si>
    <t>CAC. Estudio bomberíl - EL PLAYÓN. </t>
  </si>
  <si>
    <t>20213800062602  </t>
  </si>
  <si>
    <t>2021-02-22 16:08:21 </t>
  </si>
  <si>
    <t>CONTRALORIA AUXILIAR DE AUDITORIA Y CONTROL FISCAL PARTICIPATIVO  </t>
  </si>
  <si>
    <t>CAC. al contestar cite reiteracion oficio 330.03.03.051. </t>
  </si>
  <si>
    <t>20213800063002  </t>
  </si>
  <si>
    <t>2021-02-23 13:30:37 </t>
  </si>
  <si>
    <t> 20212050085271</t>
  </si>
  <si>
    <t>CONTRALORIA GERENCIA DEPARTAMENTAL  </t>
  </si>
  <si>
    <t>CAC. SEGUNDA SOLICITUD. Solicitud reiterativa de Información 2020-195512 / contrato No. 160 de 2020.  </t>
  </si>
  <si>
    <t>20213800063012  </t>
  </si>
  <si>
    <t>2021-02-23 13:47:47 </t>
  </si>
  <si>
    <t>se archiva el orfeo enviando la respuesta al correo dromero@contraloria.gov.co y adramirez@contraloria.gov.co</t>
  </si>
  <si>
    <t>GERMAN BARRERO TORRES </t>
  </si>
  <si>
    <t>CAC. DERECHO DE PETICION CONSULTA.  </t>
  </si>
  <si>
    <t>20213800063022  </t>
  </si>
  <si>
    <t>2021-02-23 14:25:52 </t>
  </si>
  <si>
    <t>JUAN CESAR VALENCIA ARBOLEDA  </t>
  </si>
  <si>
    <t>CAC. RV. SOLICITUD RESULTADO GESTIÒN AGUA DE DIOS. </t>
  </si>
  <si>
    <t>20213800063032  </t>
  </si>
  <si>
    <t>2021-02-23 14:48:45 </t>
  </si>
  <si>
    <t>HELDA MARIA SAAVEDRA CARRASQUILLA </t>
  </si>
  <si>
    <t>CI. solicitamos una respuesta de la DNBC. </t>
  </si>
  <si>
    <t>20213800063042  </t>
  </si>
  <si>
    <t>2021-02-23 14:59:53 </t>
  </si>
  <si>
    <t>CI. RADICAR - Minuta convenio de transferencia sobretasa bomberil Yarumal. </t>
  </si>
  <si>
    <t>20213800063052  </t>
  </si>
  <si>
    <t>2021-02-23 15:07:26 </t>
  </si>
  <si>
    <t>CUERPO DE BOMBEROS VOLUNTARIOS DE SURATA - SANTANDER  </t>
  </si>
  <si>
    <t>20213800063062  </t>
  </si>
  <si>
    <t>2021-02-23 15:13:26 </t>
  </si>
  <si>
    <t>USUARIO ANONIMO  </t>
  </si>
  <si>
    <t>CAC. Denuncia Anónima, Asunto: Denuncia por sobrecostos en la construcción de la estación del cuerpo de bomberos Voluntarios de Firavitoba- Boyacá, y mala utilización de los carros oficiales y cero controles para el manejo de los recursos públicos con los municipios que firman convenios. </t>
  </si>
  <si>
    <t>20213800063072  </t>
  </si>
  <si>
    <t>2021-02-23 15:18:43 </t>
  </si>
  <si>
    <t>VEEDURíA LOS OJOS DE BOLíVAR  </t>
  </si>
  <si>
    <t>CAC. SOLICITUD MEDIACIÓN ANTE EL CUERPO DE BOMBEROS VOLUNTARIO DE MAHATES BOLIVAR *** PARA OBTENER RESPUESTA FORMAL A PETICIÓN ENVIADA EL 08 DE OCTUBRE DE 2020. </t>
  </si>
  <si>
    <t>20213800063082  </t>
  </si>
  <si>
    <t>2021-02-23 15:26:18 </t>
  </si>
  <si>
    <t>ALCALDIA PAZ DE ARIPORO PENDIENTE </t>
  </si>
  <si>
    <t>CAC. Consulta.  </t>
  </si>
  <si>
    <t>20213800063122  </t>
  </si>
  <si>
    <t>2021-02-23 15:48:16 </t>
  </si>
  <si>
    <t> 20212050087541</t>
  </si>
  <si>
    <t>CAC. SOLICITUD INFORMACION RESPUESTA. </t>
  </si>
  <si>
    <t>20213800063152  </t>
  </si>
  <si>
    <t>2021-02-23 16:07:27 </t>
  </si>
  <si>
    <t>ALCALDIA GOMEZ PLATA ANTIOQUIA </t>
  </si>
  <si>
    <t>CAC. Oficio Nro. 023 Derecho de petición.  </t>
  </si>
  <si>
    <t>20213800063192  </t>
  </si>
  <si>
    <t>2021-02-23 16:45:51 </t>
  </si>
  <si>
    <t>CAC. RV: Su propuesta contrato para la gestión integral contra incendio, los preparativos y atención de rescate en todas sus modalidades  </t>
  </si>
  <si>
    <t>20213800063232  </t>
  </si>
  <si>
    <t>2021-02-23 17:10:00 </t>
  </si>
  <si>
    <t>CUERPO DE BOMBEROS VOLUNTARIOS DE GALAPA - ATLANTICO  </t>
  </si>
  <si>
    <t>CI. Presentación de Queja y Situación en el Municipio de Galapa. </t>
  </si>
  <si>
    <t>20213800063272  </t>
  </si>
  <si>
    <t>2021-02-23 17:33:40 </t>
  </si>
  <si>
    <t>CAC. Fw: Minuta convenio de transferencia sobretasa bomberil.  </t>
  </si>
  <si>
    <t>20213800063302  </t>
  </si>
  <si>
    <t>2021-02-23 17:48:11 </t>
  </si>
  <si>
    <t>CUERPO DE BOMBEROS VOLUNTARIOS DE SIBATE FRANCISCO JAVIER GAMBOA PEDRAZA  </t>
  </si>
  <si>
    <t>CAC. Oficio 23feb2021, Referencia: Información sobre Gestión en los Cuerpos de Bomberos.  </t>
  </si>
  <si>
    <t>20213800063352  </t>
  </si>
  <si>
    <t>2021-02-24 08:28:44 </t>
  </si>
  <si>
    <t>20212050087791 </t>
  </si>
  <si>
    <t>CUERPO DE BOMBEROS VOLUNTARIOS DE LOS SANTOS  </t>
  </si>
  <si>
    <t>CAC. solicitud, Referencia: Consulta elección de miembros de junta departamental.  </t>
  </si>
  <si>
    <t>20213800063382  </t>
  </si>
  <si>
    <t>2021-02-24 08:45:44 </t>
  </si>
  <si>
    <t>CUERPO DE BOMBEROS VOLUNTARIOS DE ACANDI  </t>
  </si>
  <si>
    <t>CAC. Orientacion,  </t>
  </si>
  <si>
    <t>20213800063392  </t>
  </si>
  <si>
    <t>2021-02-24 08:53:12 </t>
  </si>
  <si>
    <t>WILMAN GUTIERREZ  </t>
  </si>
  <si>
    <t>CAC. (Sin asunto), por medio de la presente el cuerpo de bomberos voluntarios de Cicuco, Bolívar; hace una solicitud de intervención.  </t>
  </si>
  <si>
    <t>20213800063402  </t>
  </si>
  <si>
    <t>2021-02-24 09:07:42 </t>
  </si>
  <si>
    <t>CAC. reiteracion de solicitud de apoyo y acompañamiento a la situacion del cuerpo de bomberos voluntarios de moniquira y Toma de Deciciones  </t>
  </si>
  <si>
    <t>20213800063432  </t>
  </si>
  <si>
    <t>2021-02-24 09:37:28 </t>
  </si>
  <si>
    <t>LADY KATTERINE BARBOSA VALDERRAMA </t>
  </si>
  <si>
    <t>CAC. Derecho de petición.  </t>
  </si>
  <si>
    <t>20213800063442  </t>
  </si>
  <si>
    <t>2021-02-24 09:43:38 </t>
  </si>
  <si>
    <t>ALCALDÍA MUNICIPAL DE SANTIAGO PUTUMAYO  </t>
  </si>
  <si>
    <t>RD. Solicitud apoyo adquisición de un Vehúculo Operativo de Rescate. </t>
  </si>
  <si>
    <t>20213800063482  </t>
  </si>
  <si>
    <t>2021-02-24 10:44:43 </t>
  </si>
  <si>
    <t>RD. Carta de intención Proyecto Construcción Infraestructura Estación de Bomberos Santiago.  </t>
  </si>
  <si>
    <t>20213800063492  </t>
  </si>
  <si>
    <t>2021-02-24 10:48:35 </t>
  </si>
  <si>
    <t>ALCALDIA MUNICIPAL DE COLON PUTUMAYO  </t>
  </si>
  <si>
    <t>RD. Solicitud de 5 trajes de acercamiento, guantes y equipos de respiración autónoma. </t>
  </si>
  <si>
    <t>20213800063502  </t>
  </si>
  <si>
    <t>2021-02-24 10:52:02 </t>
  </si>
  <si>
    <t>RD. Carta de intención proyecto Construcción Infraestructura Estación de Bomberos Colón. </t>
  </si>
  <si>
    <t>Jonathan Prieto</t>
  </si>
  <si>
    <t>20213800063512  </t>
  </si>
  <si>
    <t>2021-02-24 10:57:15 </t>
  </si>
  <si>
    <t>ALCALDIA MUNICIPAL SIBUNDOY PUTUMAYO </t>
  </si>
  <si>
    <t>RD. Solicitud apoyo con un Vehículo Operativo de Rescate. </t>
  </si>
  <si>
    <t>20213800063522  </t>
  </si>
  <si>
    <t>2021-02-24 10:59:52 </t>
  </si>
  <si>
    <t>DELEGACION DEPARTAMENTAL DE BOMBEROS DE BOLIVAR  </t>
  </si>
  <si>
    <t>CAC. solicitud de asesoría informe de bomberos bolivar </t>
  </si>
  <si>
    <t>20213800063662  </t>
  </si>
  <si>
    <t>2021-02-24 16:10:03 </t>
  </si>
  <si>
    <t>CAC. Derecho de petición y queja.  </t>
  </si>
  <si>
    <t>20213800063762  </t>
  </si>
  <si>
    <t>2021-02-25 08:29:51 </t>
  </si>
  <si>
    <t>CAC. RESPUESTA FUNCI�N P�BLICA RAD. 20216000066151. </t>
  </si>
  <si>
    <t>20213800063772  </t>
  </si>
  <si>
    <t>2021-02-25 08:38:33 </t>
  </si>
  <si>
    <t>GOBERNACION DE ANTIOQUIA  </t>
  </si>
  <si>
    <t>CAC Documento - 2021030037345 Traslado por competencia de queja y solicitud de inspección de operatividad del cuerpo de bomberos de Liborina - Antioquia.  </t>
  </si>
  <si>
    <t>20213800063912  </t>
  </si>
  <si>
    <t>2021-02-25 16:11:50 </t>
  </si>
  <si>
    <t>VEEDURIA NACIONAL  </t>
  </si>
  <si>
    <t>CAC. SOLICITUD. </t>
  </si>
  <si>
    <t>20213800063982  </t>
  </si>
  <si>
    <t>2021-02-26 08:42:21 </t>
  </si>
  <si>
    <t>CUERPO DE BOMBEROS VOLUNTARIOS SABANAGRANDE  </t>
  </si>
  <si>
    <t>CAC. URGENTE SOLICITUD DE ASESORIA. </t>
  </si>
  <si>
    <t>20213800064022  </t>
  </si>
  <si>
    <t>2021-02-26 09:39:11 </t>
  </si>
  <si>
    <t>CUERPO DE BOMBEROS VOLUNTARIOS DE SIBATE  </t>
  </si>
  <si>
    <t>CAC. OFI21-00035136 / IDM: Presentación de proyecto para destacar el trabajo de los bomberos e incluirnos como VETERANOS “HEROES DEL FUEGO.” </t>
  </si>
  <si>
    <t>20213800065922  </t>
  </si>
  <si>
    <t xml:space="preserve">Servicio de Mensajería </t>
  </si>
  <si>
    <t>CONCEJO MUNICIPAL CAMPOALEGRE  </t>
  </si>
  <si>
    <t>SM. Solicitud de investigación de Orden nacional ante las irregularidades que se tiene por el cuerpo de Bomberos Voluntarios de Campoalegre (Huila), con personería Jurídica Resolución N° 237 de 2003 Gobernación del Huila </t>
  </si>
  <si>
    <t>20213800066012  </t>
  </si>
  <si>
    <t>CUERPO DE BOMBEROS VOLUNTARIOS DE SIBATE CONSEJO DE OFICIALES  </t>
  </si>
  <si>
    <t>CAC. derecho de información  </t>
  </si>
  <si>
    <t>20213800064142  </t>
  </si>
  <si>
    <t xml:space="preserve">NO SE EVIDENCIA DOCUMENTO NI MEDIO POR EL CUAL SE LE DIO RESPUESTA </t>
  </si>
  <si>
    <t>Choco</t>
  </si>
  <si>
    <t>JUNTA DEPARTAMENTAL DE BOMBEROS DEL CHOCO  </t>
  </si>
  <si>
    <t>CAC. Queja  </t>
  </si>
  <si>
    <t>CAC. LISTADO DE PERSONAL CUERPO DE BOMBEROS VOLUNTARIOS DE SIBATÉ.  </t>
  </si>
  <si>
    <t>20213800067202  </t>
  </si>
  <si>
    <t>OFICINA PARA LA GESTION DEL RIESGO DE DESASTRES Y CAMBIO CLIMATICO  </t>
  </si>
  <si>
    <t>CAC. Solicitud de Apoyo de tres (3) carro tanques adicionales para el abastecimiento de agua en el departamento del Cesar. </t>
  </si>
  <si>
    <t>Jiud Magnoly Gaviria</t>
  </si>
  <si>
    <t>20213800067292  </t>
  </si>
  <si>
    <t>IDALIA AMPARO GONZALEZ GIRALDO SECRETARIA DE GOBIERNO GOBERNACION DE ANTIOQUIA </t>
  </si>
  <si>
    <t>CAC. Documento - 2021030053313, Solicitud de concepto jurídico.  </t>
  </si>
  <si>
    <t>20213800067352  </t>
  </si>
  <si>
    <t>ALCALDIA PUERTO ESCONDIDO CORDOBA </t>
  </si>
  <si>
    <t>CAC. SOS- SOLICITUD DE DONANCIÓN O FINANCIAMIENTO DE ESTACIÓN DE BOMBEROS.  </t>
  </si>
  <si>
    <t>20213800067382  </t>
  </si>
  <si>
    <t>CUERPO DE BOMBEROS VOLUNTARIOS DE ALDANA NARIÑO  </t>
  </si>
  <si>
    <t>CAC. C.B.V. ALDNA, Solicitud inspección, vigilancia y control dentro del Cuerpo de Bomberos.  </t>
  </si>
  <si>
    <t>20213800067432  </t>
  </si>
  <si>
    <t>CUERPO DE BOMBEROS LOS FUNDADORES  </t>
  </si>
  <si>
    <t>CAC. derecho de petición  </t>
  </si>
  <si>
    <t>20213800067562  </t>
  </si>
  <si>
    <t>CUERPO DE BOMBEROS VOLUNTARIOS DE OPORAPA HUILA  </t>
  </si>
  <si>
    <t>CAC. Envío de información, Solicitud firma de contrato de transferencia. </t>
  </si>
  <si>
    <t>20213800067732  </t>
  </si>
  <si>
    <t>santander</t>
  </si>
  <si>
    <t>CAC. SOLICITUD CONSOLIDADO CIRCULARES DNBC. </t>
  </si>
  <si>
    <t>20213800067782  </t>
  </si>
  <si>
    <t>Se compartió enlace por OneDrive las circulares emitidas por la DNBC</t>
  </si>
  <si>
    <t>ALCALDIA MUNICIPAL DE NILO SECRETARIA DE GOBIERNO  </t>
  </si>
  <si>
    <t>CAC. Respuesta a sus oficios Radicado DNBC N° 20212050085281 Y 20212050085331.  </t>
  </si>
  <si>
    <t>20213800068202  </t>
  </si>
  <si>
    <t>CAC. Remisión solicitud 2020-200245-80854-NC, Contraloría. </t>
  </si>
  <si>
    <t>20213800068232  </t>
  </si>
  <si>
    <t>CAC. nuevo acercamiento a la administración municipal.  </t>
  </si>
  <si>
    <t>20213800068312  </t>
  </si>
  <si>
    <t>CAP. GERMáN BARRERO TORRES </t>
  </si>
  <si>
    <t>CAC. RESPETADO CAPITAN CHARLES BENAVIDEZ DIRECTOR DE BOMBEROS NACIONAL. Convocatorias sesión a realizarse en Sibaté el día 25 de Marzo del 2021 </t>
  </si>
  <si>
    <t>20213800068322  </t>
  </si>
  <si>
    <t>SANTO LUIS ARIAS GRANADILLO EST  </t>
  </si>
  <si>
    <t>CAC. Solicitud de reintegro. </t>
  </si>
  <si>
    <t>20213800068342  </t>
  </si>
  <si>
    <t>HENRY DANIEL REYES MEZA  </t>
  </si>
  <si>
    <t>CAC. Proceso crear CBV. </t>
  </si>
  <si>
    <t>20213800068382  </t>
  </si>
  <si>
    <t>ALCALDIA MUNICIPAL DE SIBATE  </t>
  </si>
  <si>
    <t>RD. Solicitud de información. </t>
  </si>
  <si>
    <t>20213800064552  </t>
  </si>
  <si>
    <t>52 DIAS</t>
  </si>
  <si>
    <t xml:space="preserve">N/A </t>
  </si>
  <si>
    <t>PROCURADURIA PROVINCIAL FUSAGASUGA  </t>
  </si>
  <si>
    <t>CAC. REMITE POR COMPETENCIA INFORME DE ACTUACIÓN PREVENTIVA  </t>
  </si>
  <si>
    <t>Liz Margaret Álvarez Calderon</t>
  </si>
  <si>
    <t>20213800068742  </t>
  </si>
  <si>
    <t>GLORIA AZUCENA PICO MARTINEZ  </t>
  </si>
  <si>
    <t>CAC. Consulta. </t>
  </si>
  <si>
    <t>20213800068752  </t>
  </si>
  <si>
    <t>AEROCIVIL  </t>
  </si>
  <si>
    <t>CAC.  </t>
  </si>
  <si>
    <t>20213800069042  </t>
  </si>
  <si>
    <t>ALCALDIA MUNICIPAL DE SUAREZ - TOLIMA  </t>
  </si>
  <si>
    <t>CAC. Observacion y requerimiento especial frente a la presentacion del servicio y atencion del riesgo. </t>
  </si>
  <si>
    <t>20213800069072  </t>
  </si>
  <si>
    <t>CUERPO DE BOMBEROS VOLUNTARIOS DE ITAGUI  </t>
  </si>
  <si>
    <t>CAC. comunicado de inconformidad, CBV Itagui  </t>
  </si>
  <si>
    <t>20213800069162  </t>
  </si>
  <si>
    <t>CAC. El concepto integral de seguridad humana y contra incendios en los eventos masivos o aglomeraciones de público </t>
  </si>
  <si>
    <t>20213800069182  </t>
  </si>
  <si>
    <t>Se da respuesta por correo electrónico se deja evidencia en digital- 10/05/21</t>
  </si>
  <si>
    <t>CAC. Solicito acta de dignatarios  </t>
  </si>
  <si>
    <t>20213800069192  </t>
  </si>
  <si>
    <t>CARLOS ANDRÉS LÓPEZ CHICA  </t>
  </si>
  <si>
    <t>CAC. Solicitud certificación Orden de Prestación de Servicios (OPS).  </t>
  </si>
  <si>
    <t>20213800064102  </t>
  </si>
  <si>
    <t>Anotación ORFEO: se archiva el orfeo haciendo el envio de la certificacion laboral al correo calochica1975@hotmail.com</t>
  </si>
  <si>
    <t>ALREDO ESTEVES AVILA  </t>
  </si>
  <si>
    <t>CAC. Carta abierta a la dirección nacional de bomberos Colombia </t>
  </si>
  <si>
    <t>20213800064132  </t>
  </si>
  <si>
    <t>JAIME ALBERTO SEPULVEDA MUÑETON </t>
  </si>
  <si>
    <t>SM. Requerimiento información presupuestal y contable para el fenecimiento de la cuenta general del presupuesto y del tesoro y la situación financiera de la nación, vigencia fiscal 2020. </t>
  </si>
  <si>
    <t>20213800064182  </t>
  </si>
  <si>
    <t>LUISA FERNANDA SOLANO PARRA </t>
  </si>
  <si>
    <t>CAC. Reiteración solicitud certificación laboral.  </t>
  </si>
  <si>
    <t>20213800064242  </t>
  </si>
  <si>
    <t>CUERPO DE BOMBEROS VOLUNTARIOS DE VILLAVICENCIO  </t>
  </si>
  <si>
    <t>CAC CONSULTA BOMBEROS VILLAVICENCIO &amp;amp;quot;Ascensos&amp;amp;quot; </t>
  </si>
  <si>
    <t>20213800064252  </t>
  </si>
  <si>
    <t xml:space="preserve">PDF </t>
  </si>
  <si>
    <t>CUERPO DE BOMBEROS VOLUNTARIOS DE TADO CHOCO  </t>
  </si>
  <si>
    <t>CAC. SOLICITUD para cambio de destino de maquina cisterna que era para el cuerpo de bomberos voluntarios de Acandí-Chocó.  </t>
  </si>
  <si>
    <t>20213800064282  </t>
  </si>
  <si>
    <t>CAC. Solicitud de inspección y vigilancia al Cuerpo de Bomberos Voluntarios de El Playón - Santander.  </t>
  </si>
  <si>
    <t>20213800064302  </t>
  </si>
  <si>
    <t>SERVICENTRO IBERIA  </t>
  </si>
  <si>
    <t>CAC SOLICITUD ACLARACION CERTIFICADO BOMBERIL TUMACO </t>
  </si>
  <si>
    <t>20213800064322  </t>
  </si>
  <si>
    <t>BENEMERITO CUERPO DE BOMBEROS VOLUNTARIOS DE LETICIA  </t>
  </si>
  <si>
    <t>CAC. OFICIO DRA. LUZ MARINA SERNA, Solicitud acompañamiento.  </t>
  </si>
  <si>
    <t>20213800064342  </t>
  </si>
  <si>
    <t xml:space="preserve">Reunión </t>
  </si>
  <si>
    <t>GUSTAVO RIVERA  </t>
  </si>
  <si>
    <t>CAC. Atención de solicitud sobre aclaración de tarifa de prueba hidráulica por bomberos voluntarios... </t>
  </si>
  <si>
    <t>20213800064352  </t>
  </si>
  <si>
    <t>LADY NELCY LIZCANO QUINTERO </t>
  </si>
  <si>
    <t>CAC. Solicitud  </t>
  </si>
  <si>
    <t>20213800064392  </t>
  </si>
  <si>
    <t>CUERPOS DE BOMBEROS DE CUNDINAMARCA  </t>
  </si>
  <si>
    <t>RD. Requerimientos a la Gobernación de Cundinmarca por parte de los diferentes Cuerpos de bomberos. </t>
  </si>
  <si>
    <t>20213800064412  </t>
  </si>
  <si>
    <t>ALCALDIA TOLEDO ANTIOQUIA </t>
  </si>
  <si>
    <t>CAC. Respuesta a solicitud  </t>
  </si>
  <si>
    <t>20213800064432  </t>
  </si>
  <si>
    <t>JUAN CAMILO PARRA  </t>
  </si>
  <si>
    <t xml:space="preserve">Faubricio Sanchez </t>
  </si>
  <si>
    <t>20213800065482  </t>
  </si>
  <si>
    <t>CUERPO DE BOMBEROS VOLUNTARIOS DE ROVIRA - TOLIMA  </t>
  </si>
  <si>
    <t>CAC. respuesta radicado DNBC 20212050084541.  </t>
  </si>
  <si>
    <t>20213800064452  </t>
  </si>
  <si>
    <t>CUERPO DE BOMBEROS VOLUNTARIOS DE PAZ DE ARIPORO  </t>
  </si>
  <si>
    <t>CAC. PROPUESTA TECNICA Y ECONOMICA.  </t>
  </si>
  <si>
    <t>20213800064482  </t>
  </si>
  <si>
    <t>CUERPOS DE BOMBEROS DE BOLIVAR - VALLE  </t>
  </si>
  <si>
    <t>CAC. solicitud apoyo para atención medica unidad Cuerpo de Bomberos Bolivar Valle. Cabo William Medina Londoño </t>
  </si>
  <si>
    <t>20213800064492  </t>
  </si>
  <si>
    <t>CAC. REQ. PREVIO DE CUMPLIMIENTO - PROCESO DE VERIFICACIÓN DE CONDICIONES TÉCNICAS - C.B.V.COTA. </t>
  </si>
  <si>
    <t>20213800064512  </t>
  </si>
  <si>
    <t>CAC. CONVENIO SALAMINA-MAGDALENA.  </t>
  </si>
  <si>
    <t>20213800064582  </t>
  </si>
  <si>
    <t>ALCALDÍA MUNICIPAL EL CASTILLO META </t>
  </si>
  <si>
    <t>CAC. Oficio solicitud base de datos  </t>
  </si>
  <si>
    <t>20213800064662  </t>
  </si>
  <si>
    <t>DIANA PATRICIA CORREA BALCáZAR </t>
  </si>
  <si>
    <t>CAC. DERECHO DE PETICIÓN _REVOCATORIA o NULIDAD DE RESOLUCION N°006(10/04/2012) DE EXPULSION (BOMBERO DIANA CORREA) Sentencia T125 de 2010. </t>
  </si>
  <si>
    <t>20213800065692  </t>
  </si>
  <si>
    <t xml:space="preserve">NO SE EVIDENCIA RESPUESTA NI DOCUMENTOS ADJUNTOS </t>
  </si>
  <si>
    <t>BOMBEROS VOLUNTARIOS OCAMONTE  </t>
  </si>
  <si>
    <t>CAC. DOCUMENTACION. REF: RADICACIÓN PROYECTO CUERPO DE BOMBEROS VOLUNTARIOS DE OCAMONTE, SANTANDER </t>
  </si>
  <si>
    <t>20213800064742  </t>
  </si>
  <si>
    <t>MINISTERIO DEL INTERIOR  </t>
  </si>
  <si>
    <t>CAC. Solicitud Silvia, Cauca.  </t>
  </si>
  <si>
    <t>20213800065742  </t>
  </si>
  <si>
    <t xml:space="preserve">No se ha gestionado </t>
  </si>
  <si>
    <t>ALCALDIA PACORA CALDAS </t>
  </si>
  <si>
    <t>CAC, FUCIÓN PREVENTIVA. CUERPO DE BOMBEROS VOLUNTARIOS DE PÁCORA  </t>
  </si>
  <si>
    <t>20213800064762  </t>
  </si>
  <si>
    <t>CATHERINE ANGELICA DIAZ OSORIO  </t>
  </si>
  <si>
    <t>CAC. Solicitud Certificación Laboral. </t>
  </si>
  <si>
    <t>20213800064772  </t>
  </si>
  <si>
    <t>se archiva el orfeo enviando la certificacion laboral al correo cate_diaz80@hotmail.es</t>
  </si>
  <si>
    <t>No se adjunta evidencia de respuesta, petición ni de envío de la misma en correo electronico</t>
  </si>
  <si>
    <t>CAC. Solicitud de asesoramiento a los bomberos voluntarios de Suarez Tolima marzo 2021. </t>
  </si>
  <si>
    <t>20213800064792  </t>
  </si>
  <si>
    <t>CAC. Respuesta Oficial, EXT_S21-00012441-PQRSD-012415-PQR, código de consulta 01212149181817 del 18/02/2021.  </t>
  </si>
  <si>
    <t>20213800064822  </t>
  </si>
  <si>
    <t>CUERPO DE BOMBEROS VOLUNTARIOS DE TRINIDAD - CASANARE  </t>
  </si>
  <si>
    <t>CAC. REQUERIMIENTO PARA CONTROL, INSPECCION Y VIGILANCIA DEL CUERPO DE BOMBERO VOLUNTARIO DE TRINIDAD. </t>
  </si>
  <si>
    <t>20213800065982  </t>
  </si>
  <si>
    <t xml:space="preserve">No se evidencia número y fecha de salida, tampoco número y fecha de digitalización </t>
  </si>
  <si>
    <t>20213800064832  </t>
  </si>
  <si>
    <t>ALCALDIA MAPIRIPAN  </t>
  </si>
  <si>
    <t>CAC &amp;amp;quot;Solicitud de apoyo Mapiripan&amp;amp;quot; </t>
  </si>
  <si>
    <t>20213800064912  </t>
  </si>
  <si>
    <t>FRANCISCO RAFAEL VARGAS GARCIA  </t>
  </si>
  <si>
    <t>20213800064922  </t>
  </si>
  <si>
    <t>CAC. SOLICITUD - BITUIMA CUNDINAMARCA.  </t>
  </si>
  <si>
    <t>20213800064942  </t>
  </si>
  <si>
    <t>CI. Solicitud de información relacionada a la oferta académica y formativa en gestión del riesgo de desastres existente DNBC </t>
  </si>
  <si>
    <t>20213800064982  </t>
  </si>
  <si>
    <t>ALCALDIA TRINIDAD CASANARE </t>
  </si>
  <si>
    <t>CAC. Solicitud de apoyo ante la necesidad de carro tanque tipo Cisterna, para la atención de las necesidades de incendios en el Municipio de Trinidad Casanare </t>
  </si>
  <si>
    <t>20213800066102  </t>
  </si>
  <si>
    <t>CUERPO OFICIAL DE BOMBEROS DE ARMENIA  </t>
  </si>
  <si>
    <t>CAC. Petición Importante - Urgente.  </t>
  </si>
  <si>
    <t>Maicol Villarreal Ospina</t>
  </si>
  <si>
    <t>20213800065002  </t>
  </si>
  <si>
    <t>ALCALDIA MUNICIPAL BUENAVISTA QUINDIO </t>
  </si>
  <si>
    <t>CAC. Traslado oficio Alcalde de Municipal de Buenavista-Quindío, Oficio Ministerio del interior: OFI2021-5507-DVR-3000 </t>
  </si>
  <si>
    <t>20213800065162  </t>
  </si>
  <si>
    <t>CUERPO DE BOMBEROS VOLUNTARIOS DE SUAREZ - CAUCA  </t>
  </si>
  <si>
    <t>CAC. Solicitud de asesoramiento a los bomberos voluntarios de Suarez Tolima por escrito de la Alcaldia de Suarez.  </t>
  </si>
  <si>
    <t>20213800065212  </t>
  </si>
  <si>
    <t>CAC. Convenio 001 de 2021 </t>
  </si>
  <si>
    <t>20213800065272  </t>
  </si>
  <si>
    <t>ALCALDIA BOLIVAR CAUCA </t>
  </si>
  <si>
    <t>CAC. Traslado Solicitud Asignación Maquina Cisterna- Capacidad de 2500 a 3000 GLS Municipio de BolIvar- Cauca;, Radicado UNGRD No. 2020ER07187.  </t>
  </si>
  <si>
    <t>20213800065302  </t>
  </si>
  <si>
    <t>CAC. Remisión OFI21-00035135, Presentación de proyecto para destacar el trabajo de los bomberos veteranos &amp;amp;quot;heroes aguilas del fuego&amp;amp;quot;.  </t>
  </si>
  <si>
    <t>20213800066242  </t>
  </si>
  <si>
    <t>No se evidencia documento  firmado ni fecha de envio</t>
  </si>
  <si>
    <t>CAC CUERPO DE BOMBEROS VOLUNTARIOS DE SOLEDAD CESE DE ACTIVIDADES ESCALONADO  </t>
  </si>
  <si>
    <t>20213800065442  </t>
  </si>
  <si>
    <t>SECRETARíA DE LA SALUD ALCALDíA DE JAMUNDí  </t>
  </si>
  <si>
    <t>CAC. PQRS - Listado censal población especial para régimen subsidiado </t>
  </si>
  <si>
    <t>20213800065452  </t>
  </si>
  <si>
    <t>CUERPO DE BOMBEROS DE UNGUIA UNGUIA  </t>
  </si>
  <si>
    <t>CAC. SOLICITUD DE CAPACITACION.  </t>
  </si>
  <si>
    <t>20213800065462  </t>
  </si>
  <si>
    <t>SE RESPONDE MEDIANTE CORREO ELECTRONICO. SE ANEXA IMAGEN</t>
  </si>
  <si>
    <t>CUERPO DE BOMBEROS VOLUNTARIOS DE TIBASOSA  </t>
  </si>
  <si>
    <t>CAC. REMISIÓN DOCUMENTOS PROCESO TRASFERENCIA DE DINEROS PROVENIENTES DE LA SOBRETASA BOMBERIL ADMINISTRACIÓN MUNICIPAL DE TIBASOSA BOYACÁ. </t>
  </si>
  <si>
    <t>20213800065532  </t>
  </si>
  <si>
    <t>ALCALDIA MUNICIPAL LANDAZURI SANTANDER </t>
  </si>
  <si>
    <t>CAC. Solicitud, Queja inspección y Vigilancia.  </t>
  </si>
  <si>
    <t>20213800065552  </t>
  </si>
  <si>
    <t>CUERPO DE BOMBEROS VOLUNTARIOS DE RIONEGRO  </t>
  </si>
  <si>
    <t>CAC. Solicitud listado unidades activas a la fecha. </t>
  </si>
  <si>
    <t>20213800065562  </t>
  </si>
  <si>
    <t>Se envía información solicitada por medio del correo institucional el día 25/03/2021</t>
  </si>
  <si>
    <t>CUERPO DE BOMBEROS VOLUNTARIOS DE ALCALA  </t>
  </si>
  <si>
    <t>CAC. SOLICITUD DE COPIA COMODATO VEHICULO CISTERNA. </t>
  </si>
  <si>
    <t>20213800065602  </t>
  </si>
  <si>
    <t>CAC. Alcance solicitud.  </t>
  </si>
  <si>
    <t>20213800065632  </t>
  </si>
  <si>
    <t>ARGEMIRO HECHAVARRIA ESCANDON </t>
  </si>
  <si>
    <t>CI. Respuesta a queja sobre las irregularidades en EL CUERPO DE BOMBEROS VOLUNTARIOS DE FACATATIVA </t>
  </si>
  <si>
    <t>20213800065712  </t>
  </si>
  <si>
    <t>CUERPO DE BOMBEROS VOLUNTARIOS DE CIENAGA - MAGDALENA  </t>
  </si>
  <si>
    <t>CAC. Solicito certificación unidades activas.  </t>
  </si>
  <si>
    <t>20213800065792  </t>
  </si>
  <si>
    <t>CUERPO DE BOMBEROS OFICIAL DE ARAUCA - ARAUCA  </t>
  </si>
  <si>
    <t>CAC. SOLICITUD DOCUMENTACION CAMIONETA. </t>
  </si>
  <si>
    <t>20213800065802  </t>
  </si>
  <si>
    <t>No se adjunta evidencia de respuesta, petición ni de envío de la misma en correo electronico.</t>
  </si>
  <si>
    <t>ALCALDIA MUNICIPAL DE PANDI CUNDINAMARCA </t>
  </si>
  <si>
    <t>CAC. (Sin asunto), Respuesta circular: 20212050082551, &amp;amp;quot;CUMPLIMIENTO RESPONSABILIDADES LEY 1575 DE 2012 – FORTALECIMIENTO Y CONTRATACION CON LOS CUERPOS DE BOMBEROS PARA LA GARANTÍA DE LA PRESTACIÓN DEL SERVICIO DE ATENCION DE INCEDIOS, RESCATES E INCIDENTES CON MATERIALES PELIGROSOS. &amp;amp;quot;  </t>
  </si>
  <si>
    <t>20213800065942  </t>
  </si>
  <si>
    <t>TRIBUNAL ADMINISTRATIVO DEL CHOCO  </t>
  </si>
  <si>
    <t>CAC. OFICIO No 0245, REFERENCIA: 27001-23-33-000-2019 -00037-00 MEDIO DE CONTROL: REPARACION DIRECTA DEMANDANTE: DAVID ARMANDO GUTIERREZ GONZALEZ - OTROS DEMANDADO: MUNICIPIO DE QUIBDO.  </t>
  </si>
  <si>
    <t>20213800065992  </t>
  </si>
  <si>
    <t>SEGUROS BOLIVAR  </t>
  </si>
  <si>
    <t>CAC. Respuesta caso: [CASO - 22978186, Solicitud Concepto sobre si las entidades financieras están obligadas a conformar brigadas contraincendio teniendo en cuenta lo previsto en la Resolución 256 de 2014. </t>
  </si>
  <si>
    <t>20213800066002  </t>
  </si>
  <si>
    <t> 20212050090001</t>
  </si>
  <si>
    <t>CAC. solicitud re revisión del convenio interinstitucional de cuerpo de bomberos de Abrego Norte de Santander. </t>
  </si>
  <si>
    <t>20213800066022  </t>
  </si>
  <si>
    <t>ALCALDIA PALESTINA CALDAS </t>
  </si>
  <si>
    <t>CAC. Solicitud apoyo mejoramiento sede Bomberos Voluntarios Arauca (municipio de Palestina Caldas)  </t>
  </si>
  <si>
    <t>CAC. Requerimiento información plan de inversión 2021.  </t>
  </si>
  <si>
    <t>20213800066092  </t>
  </si>
  <si>
    <t>CONTE CONSEJO NACIONAL DE TECNICOS ELECTRISISTAS  </t>
  </si>
  <si>
    <t>CAC. Dirección Nacional Bomberos Colombia, Derecho de petición solicitud de cifras y datos sobre muertes por electrocución y accidentes por malas instalaciones eléctricas y el no cumplimiento de protocolos durante los años 2019 y 2020 a nivel Nacional. (Ley Estatutaria 1755/2015)  </t>
  </si>
  <si>
    <t>20213800066912  </t>
  </si>
  <si>
    <t>ALCALDIA DE DOLORES - TOLIMA  </t>
  </si>
  <si>
    <t>CAC. SOLICITUD DE INFORMACION Y DE ASESORIA BOMBEROS VOLUNTARIOS MUNICPIO DE DOLORES-TOLIMA.  </t>
  </si>
  <si>
    <t>20213800066122  </t>
  </si>
  <si>
    <t>JUZGADO 05 PENAL MUNICIPAL - N. DE SANTANDER - CúCUTA  </t>
  </si>
  <si>
    <t>CAC. COMUNICACIÓN ADMISIÓN DE TUTELA RAD 2021-00100. </t>
  </si>
  <si>
    <t>20213800066142  </t>
  </si>
  <si>
    <t>CBV FIRAVITOBA  </t>
  </si>
  <si>
    <t>CAC. solicitud respuesta para contraloría </t>
  </si>
  <si>
    <t>20213800066982  </t>
  </si>
  <si>
    <t>CARLOS ANDRES LOPEZ CHICA </t>
  </si>
  <si>
    <t>CAC. Solicitud certificación corregida.  </t>
  </si>
  <si>
    <t>20213800066212  </t>
  </si>
  <si>
    <t>se archiva el orfeo enviado la certificacion al correo</t>
  </si>
  <si>
    <t>CAC. VISITA </t>
  </si>
  <si>
    <t>20213800066222  </t>
  </si>
  <si>
    <t>9/04/20121</t>
  </si>
  <si>
    <t>No se evidencia fecha ni soporte de digitalización</t>
  </si>
  <si>
    <t>CAC. SOLICITUD AUTORIZACION -PANDI CUNDINAMARCA. </t>
  </si>
  <si>
    <t>20213800067262  </t>
  </si>
  <si>
    <t>SECRETARIA DE DESARROLLO SOCIAL ALCALDíA DE HERVEO - TOLIMA  </t>
  </si>
  <si>
    <t>CAC. Solicitud información de listado Censal. </t>
  </si>
  <si>
    <t>20213800066232  </t>
  </si>
  <si>
    <t>Se envía respuesta por correo electrónico el día 9/04/2021.</t>
  </si>
  <si>
    <t>CAC. REF. Respuesta Ofi. 100-14-02-157.  </t>
  </si>
  <si>
    <t>20213800066252  </t>
  </si>
  <si>
    <t>EDIXON ALBERTO SALAZAR HERNáNDEZ </t>
  </si>
  <si>
    <t>CAC. Solicitud información a consulta a través del correo electrónico de la DNBC.  </t>
  </si>
  <si>
    <t>20213800066262  </t>
  </si>
  <si>
    <t>BOMBEROS HONESTOS  </t>
  </si>
  <si>
    <t>CAC. Denuncia publica. </t>
  </si>
  <si>
    <t>20213800066292  </t>
  </si>
  <si>
    <t>CUERPO DE BOMBEROS VOLUNTARIOS GARZON  </t>
  </si>
  <si>
    <t>CAC. CUERPO DE BOMBEROS VOLUNTARIOS DE GARZON, solicitud legalización de matrícula de vehículos ante el ministerio de transporte. </t>
  </si>
  <si>
    <t>ALCALDIA PESCA BOYACA </t>
  </si>
  <si>
    <t>CAC. Solicitud Información Listado Censal.  </t>
  </si>
  <si>
    <t>20213800066342  </t>
  </si>
  <si>
    <t>Anotación ORFEO: Se envía respuesta por correo electrónico el día 9/04/2021.</t>
  </si>
  <si>
    <t>JOSé FERNANDO GARCíA JARAMILLO </t>
  </si>
  <si>
    <t>CAC. RV: carta solicitud. </t>
  </si>
  <si>
    <t>20213800066352  </t>
  </si>
  <si>
    <t>Anotaciòn ORFEO: MISMA SOLICITUD DEL RADICADO 20213800066262</t>
  </si>
  <si>
    <t>LEIDY LORENA DELGADO TAPIERO </t>
  </si>
  <si>
    <t>CAC: seguimiento denuncia causal de suspensión radicado 20213800059752, se requirió nuevamente con el radicado . 20213800066402.  </t>
  </si>
  <si>
    <t>20213800066402  </t>
  </si>
  <si>
    <t>CUERPO DE BOMBEROS NATAGAIMA  </t>
  </si>
  <si>
    <t>CAC. CESE DE ACTIVIDADES DEL CUERPO DE BOMBEROS VOLUNTARIOS DE NATAGAIMA TOLIMA.  </t>
  </si>
  <si>
    <t>20213800066442  </t>
  </si>
  <si>
    <t>CUERPO DE BOMBEROS VOLUNTARIOS DE EL MOLINO GUAJIRA  </t>
  </si>
  <si>
    <t>CAC. queja con respecto a la creación y desarrollo de las actividades que en este municipio se desarrollan. Molino departamento Guajira </t>
  </si>
  <si>
    <t>20213800066582  </t>
  </si>
  <si>
    <t>CIRO FERNANDEZ NUÑEZ REPRESENTANTE A LA CáMARA SANTANDER CAMBIO RADICAL  </t>
  </si>
  <si>
    <t>CAC. RV: Traslado EXT_S21-00019623-PQRSD-019589-PQR, Derecho de Petición – Articulo 258 – Ley Quinta de 1992, Informe sobre Plan Nacional de Desarrollo 2018 - 2022 </t>
  </si>
  <si>
    <t>20213800066602  </t>
  </si>
  <si>
    <t>No se adjunta prueba del envio.</t>
  </si>
  <si>
    <t>JUZGADO 56 DE PEQUEÑAS CAUSAS Y COMPETENCIA MÚLTIPLE  </t>
  </si>
  <si>
    <t>CI. URGENTE TUTELA 2021 – 00203.  </t>
  </si>
  <si>
    <t>20213800066642  </t>
  </si>
  <si>
    <t>CUERPO DE BOMBEROS VOLUNTARIOS DE PARAMO  </t>
  </si>
  <si>
    <t>CI. ACTAS ACLARATORIAS CBV PÁRAMO. </t>
  </si>
  <si>
    <t>20213800066652  </t>
  </si>
  <si>
    <t>Anotaciòn ORFEO: SE RESOLVIÓ LA SOLICITUD VÍA TELEFÓNICA.</t>
  </si>
  <si>
    <t>CAC. Reiteración de Solicitud de Información- Aplicación Decreto 1809 de 2020.  </t>
  </si>
  <si>
    <t>20213800066662  </t>
  </si>
  <si>
    <t>Anotaciòn ORFEO: Se dio respuesta por correo electrónico el día viernes 26/03/2021.</t>
  </si>
  <si>
    <t>CUERPO DE BOMBEROS VOLUNTARIOS DE CANDELARIA  </t>
  </si>
  <si>
    <t>CAC. Respuesta solicitud, Contestación a observaciones proceso disciplinario de la Señora Diana Patricia Correa Balcazar.  </t>
  </si>
  <si>
    <t>20213800067772  </t>
  </si>
  <si>
    <t>GOBERNACION DEPARTAMENTAL DEL VALLE DEL CAUCA  </t>
  </si>
  <si>
    <t>CAC. Derecho de Petición - LUIS HENRY MONTAÑO ( Concejal B/ventura).  </t>
  </si>
  <si>
    <t>20213800066702  </t>
  </si>
  <si>
    <t>CUERPO DE BOMBEROS DE MOCOA  </t>
  </si>
  <si>
    <t>CAC. Solicitud de asesoría Bomberos Mocoa </t>
  </si>
  <si>
    <t>ALCALDIA MUNICIPAL DE TOCANCIPA  </t>
  </si>
  <si>
    <t>CAC. Compulsa copias queja. </t>
  </si>
  <si>
    <t>1.126.598.963 SANTIAGO HERRERA BARRERO  </t>
  </si>
  <si>
    <t>CAC. Certificado Contratos Prestación de Servicios. </t>
  </si>
  <si>
    <t>20213800066922  </t>
  </si>
  <si>
    <t>se archiva el orfeo haciendo el envió de la certificación al correo santiagohb89@gmail.com</t>
  </si>
  <si>
    <t>CAC. Solicitud de Concepto al CBV Los Patios.  </t>
  </si>
  <si>
    <t>20213800068032  </t>
  </si>
  <si>
    <t>CAC. DERECHO PETICION LUIS BERNAL.  </t>
  </si>
  <si>
    <t>20213800066942  </t>
  </si>
  <si>
    <t>ALCALDIA SANTO TOMAS SECRETARIA DE DESPACHO - GOBIERNO </t>
  </si>
  <si>
    <t>CAC. Respues Radicado No. 20212050086831 RESPONSABILDADES LEY 1575 DE 2012  </t>
  </si>
  <si>
    <t>20213800067152  </t>
  </si>
  <si>
    <t>SANDRA NEILE PUENTES HENAO </t>
  </si>
  <si>
    <t>CAC. (Sin asunto), Solicitud de información a consulta a través del correo electrónico de la DNBC.  </t>
  </si>
  <si>
    <t>20213800067302  </t>
  </si>
  <si>
    <t>CAC. ACOMPAÑAMIENTO JURÍDICO.  </t>
  </si>
  <si>
    <t>20213800068132  </t>
  </si>
  <si>
    <t>CAC. Solicitud de concepto técnico Proceso Oficialización de Bomberos. </t>
  </si>
  <si>
    <t>20213800068152  </t>
  </si>
  <si>
    <t>COORDINACION DEPARTAMENTAL DE BOMBEROS DEL ATLANTICO  </t>
  </si>
  <si>
    <t>CAC. Solicitud de apoyo jurídico y acompañamiento URGENTE. </t>
  </si>
  <si>
    <t>20213800068192  </t>
  </si>
  <si>
    <t>ESCUELA DE AVIACION DELTA FORCE S.A.S.  </t>
  </si>
  <si>
    <t>CAC. SOLICITUD ESPECIAL - BASE DE DATOS DE CUERPO DE BOMBEROS DE COLOMBIA. </t>
  </si>
  <si>
    <t>20213800067312  </t>
  </si>
  <si>
    <t>Se envío respuesta por correo electrónico el día 05/04/2021</t>
  </si>
  <si>
    <t>NO SE ENCUENTRA EVIDENCIA DEL ENVIO</t>
  </si>
  <si>
    <t>CAC. INFORME SERVICIO ESENCIAL DE BOMBEROS PANDI CUNDINAMARCA.  </t>
  </si>
  <si>
    <t>20213800067332  </t>
  </si>
  <si>
    <t>CAC. PARA MI CT. SOTO, Requerimiento urgente del informe sobre los hallazgos encontrados en asamblea con fecha del 13 de marzo del 2021. </t>
  </si>
  <si>
    <t>20213800067472  </t>
  </si>
  <si>
    <t>EL DR. CARLOS LOPEZ SE COMUNICO CON EL COMANDANTE DE LOS BOMBEROS DE NUEVA GRANADA MAGDALENA POR VÍA TELEFÓNICA Y PROCEDIÓ A RESOLVER LAS INQUIETUDES INDICANDO CUALES ERAN LAS RECOMENDACIONES QUE DEBÍA SEGUIR 08/04/2021</t>
  </si>
  <si>
    <t>llamada telefonica</t>
  </si>
  <si>
    <t>no</t>
  </si>
  <si>
    <t>CAC. Documento - 2021030053313, Solicitud concepto jurídico.  </t>
  </si>
  <si>
    <t>20213800067482  </t>
  </si>
  <si>
    <t>WILLIAM CARVAJAL CONTRERAS  </t>
  </si>
  <si>
    <t>CAC. DERECHO DE PETICIÓN - INFORMACIÓN SOBRE RUT E INSPECCIONES. </t>
  </si>
  <si>
    <t>20213800067522  </t>
  </si>
  <si>
    <t>CUERPO DE BOMBEROS VOLUNTARIOS DE ANDALUCIA  </t>
  </si>
  <si>
    <t>CAC. OFICIO PARA ASESORIA AL CUERPO BOMBEROS ANDALUCIA.  </t>
  </si>
  <si>
    <t>20213800067592  </t>
  </si>
  <si>
    <t>SE DIO RESPUESTA POR CORREO ELECTRÓNICO EL DÍA 23/03/2021</t>
  </si>
  <si>
    <t>ALCALDIA DE TURMEQUE  </t>
  </si>
  <si>
    <t>CAC. SOLICITUD CERTIFICACION. </t>
  </si>
  <si>
    <t>20213800067762  </t>
  </si>
  <si>
    <t>EBEL MORA  </t>
  </si>
  <si>
    <t>CAC. Ayuda urgente. </t>
  </si>
  <si>
    <t>20213800067942  </t>
  </si>
  <si>
    <t>CAC. Solicitud de información.  </t>
  </si>
  <si>
    <t>20213800067952  </t>
  </si>
  <si>
    <t>Se da respuesta por correo electrónico se deja evidencia en digital</t>
  </si>
  <si>
    <t>JAVIER DUVAN TORRES  </t>
  </si>
  <si>
    <t>CAC. Consulta Resolución 328 de Octubre 22 - 2020. </t>
  </si>
  <si>
    <t>20213800068012  </t>
  </si>
  <si>
    <t>Se archiva por cuanto se responde vía correo electrónico el día 8 de abril de 2020 adjuntando la resolución solicitada.</t>
  </si>
  <si>
    <t>CUERPO DE BOMBEROS VOLUNTARIOS DE CHIA  </t>
  </si>
  <si>
    <t>CAC. DOCUMENTOS CREACION BOMBEROS INDIGENAS.  </t>
  </si>
  <si>
    <t>20213800068632  </t>
  </si>
  <si>
    <t>RD: INFORMACION CUERPO DE BOMBEROS </t>
  </si>
  <si>
    <t>20213320068052  </t>
  </si>
  <si>
    <t>CUERPO DE BOMBEROS OFICIALES DE DOSQUEBRADAS  </t>
  </si>
  <si>
    <t>CAC. SOLICITUD COPIA DE COMODATO </t>
  </si>
  <si>
    <t>CAROLINA ESCARRAGA </t>
  </si>
  <si>
    <t>20213800068672  </t>
  </si>
  <si>
    <t>NO SE EVIDENCIA NADA DE RESPUESTA</t>
  </si>
  <si>
    <t>CAC. CAPITAN CHARLES BENAVIDEZ DIRECTOR DE BOMBEROS COLOMBIA </t>
  </si>
  <si>
    <t>20213800068102  </t>
  </si>
  <si>
    <t>SECRETARIA DE GOBIERNO DE CUNDINAMARCA JULIO CESAR GARCIA TRIANA  </t>
  </si>
  <si>
    <t>CAC. REMISION POR COMPETECIA RADICADO 2021031717 MUNICIPIO DE NILO. </t>
  </si>
  <si>
    <t>20213800068112  </t>
  </si>
  <si>
    <t>ALCALDIA MUNICIPAL MOGOTES SANTANDER </t>
  </si>
  <si>
    <t>CAC. SOLICITUD ASESORIA Y ORIENTACION PR ESTACION SERVICIO MUNICIPIO DE MOGOTES SANTANDER. </t>
  </si>
  <si>
    <t>20213800068222  </t>
  </si>
  <si>
    <t>CUERPO DE BOMBEROS VOLUNTARIOS DE ARBELAEZ - CUNDINAMARCA  </t>
  </si>
  <si>
    <t>CAC. Solicitud Apoyo Direccion Nacional de Bomberos. </t>
  </si>
  <si>
    <t>20213800068242  </t>
  </si>
  <si>
    <t>PERSONERIA DE MEDELLIN  </t>
  </si>
  <si>
    <t>CAC. Solicitud de información,  </t>
  </si>
  <si>
    <t>20213800068262  </t>
  </si>
  <si>
    <t>ASOCIACION DE BOMBEROS RESCATES Y SIMILARES DE BOLIVAR, ASDEBERBOL  </t>
  </si>
  <si>
    <t>CAC. Derecho de petición art 23 CNTP / Ley 1755 del 2015 </t>
  </si>
  <si>
    <t>20213320068462  </t>
  </si>
  <si>
    <t>20213800068662  </t>
  </si>
  <si>
    <t>IRLEY JARAMILLO MONTOYA </t>
  </si>
  <si>
    <t>CAC. (Sin asunto), Solicitud de información a consulta a traves del correo electrónico de la DNBC.  </t>
  </si>
  <si>
    <t>20213800068712  </t>
  </si>
  <si>
    <t>CUERPO DE BOMBEROS VOLUNTARIOS DE ARBOLETES  </t>
  </si>
  <si>
    <t>CAC. ASESORIA JURÍDICA. </t>
  </si>
  <si>
    <t>20213800068762  </t>
  </si>
  <si>
    <t>CUERPO DE BOMBEROS VOLUNTARIOS DE CALOTO - CAUCA  </t>
  </si>
  <si>
    <t>CAC. SOLICITUD CONSTRUCCION DE SEDE. </t>
  </si>
  <si>
    <t>CHARLES WILBER BENAVIDES CASTILLO </t>
  </si>
  <si>
    <t>20213800068782  </t>
  </si>
  <si>
    <t>CUERPO DE BOMBEROS VOLUNTARIOS DE VENECIA - CUNDINAMARCA  </t>
  </si>
  <si>
    <t>CAC. Solicitud apoyo proceso de contratación servicio publico esencial Bomberos Venecia Cundinamarca. </t>
  </si>
  <si>
    <t>20213800068802  </t>
  </si>
  <si>
    <t>UNIDAD PRA LA ATENCION Y REPARACION INTEGRAL A LAS VICTIMAS  </t>
  </si>
  <si>
    <t>CAC. Solicitud Delegación de Enlaces.  </t>
  </si>
  <si>
    <t>20213800068812  </t>
  </si>
  <si>
    <t>CUERPO DE BOMBEROS VOLUNTARIO SANTIAGO PUTUMAYO  </t>
  </si>
  <si>
    <t>CAC. ENVÍO SOLICITUD DE APOYO.  </t>
  </si>
  <si>
    <t>20213800068882  </t>
  </si>
  <si>
    <t>CAC. (Sin asunto) Solicitud adquisición de Unidad de Intervención Rápida y una máquina extintora.  </t>
  </si>
  <si>
    <t>20213800068892  </t>
  </si>
  <si>
    <t>CAC. DERECHO DE PETICION: SOLICITUD RUE. </t>
  </si>
  <si>
    <t>20213800068902  </t>
  </si>
  <si>
    <t>ESTEBAN PÉREZ PÉREZ </t>
  </si>
  <si>
    <t>20213800069012  </t>
  </si>
  <si>
    <t>CAC. Solicitud de Insumos EXT_S21-00024477-PQRSD-024421-PQR </t>
  </si>
  <si>
    <t>20213800069062  </t>
  </si>
  <si>
    <t>CUERPO DE BOMBEROS VOLUNTARIOS DE AGUAZUL - CASANARE  </t>
  </si>
  <si>
    <t>CAC. Solicitud de orientación respecto de las funciones del coordinador ejecutivo. CBV casanare- aguazul  </t>
  </si>
  <si>
    <t>20213800069202  </t>
  </si>
  <si>
    <t>ALCALDIA MUNICIPAL TIBASOSA  </t>
  </si>
  <si>
    <t>CAC. Solicitud certificación de población Listado Censal </t>
  </si>
  <si>
    <t>20213800069242  </t>
  </si>
  <si>
    <t>CUERPO DE BOMBEROS QUIMBAYA  </t>
  </si>
  <si>
    <t>CAC. Solicitud de Informacion. CBV Quimbaya  </t>
  </si>
  <si>
    <t>20213800069252  </t>
  </si>
  <si>
    <t>SEGURIDAD GESTION DEL RIESGO GIRON - SANTANDER  </t>
  </si>
  <si>
    <t>CAC: SOLICITUD DE CERTIFICADO DE CUMPLIMIENTO  </t>
  </si>
  <si>
    <t>20213800069262  </t>
  </si>
  <si>
    <t>CUERPO DE BOMBEROS VOLUNTARIOS DE BOGOTA  </t>
  </si>
  <si>
    <t>CAC. Solicitud concepto frente a suscripción de memorandos de entendimiento, cartas de intención, y convenios de cooperación internacional por parte de la U.A.E Cuerpo Oficial Bomberos Bogotá </t>
  </si>
  <si>
    <t>20213800069272  </t>
  </si>
  <si>
    <t>FRANKLIN ROLANDO CANO VALCARCEL </t>
  </si>
  <si>
    <t>CAC. Homologación de Cursos Bombero Aeronáutico Franklin cano  </t>
  </si>
  <si>
    <t>20213800069282  </t>
  </si>
  <si>
    <t>CAROLINA RESTREPO BOTERO </t>
  </si>
  <si>
    <t>CAC. Solicitud búsqueda y rescate KSAR fallecidos  </t>
  </si>
  <si>
    <t>20213800069322  </t>
  </si>
  <si>
    <t>INCOLDEXT</t>
  </si>
  <si>
    <t>PERSONA JURÍDICA</t>
  </si>
  <si>
    <t>CAC: Solicitud certificado de retenciones y descuentos</t>
  </si>
  <si>
    <t>Comentario Orfeo: El dia 12 de Abril de 2021, se expidio el Certificado de Ingresos y Retenciones de la UT Incoldext-Dotaequipos y fue enviado al correo electrónico: asiscontable@incoldext.com</t>
  </si>
  <si>
    <t>CUERPO DE BOMBEROS VOLUNTARIOS DE NECHI- ANTIOQUIA</t>
  </si>
  <si>
    <t>CAC: SOLCITUD ARREGLO MAGUINA MARK 3</t>
  </si>
  <si>
    <t>Comentario Orfeo: Se da respuesta mediante correo electrónico, se adjunto evidencia, se procede a su archivo.</t>
  </si>
  <si>
    <t>NATURAL RISK FOUNDATION</t>
  </si>
  <si>
    <t>CAC: Solicitud de información</t>
  </si>
  <si>
    <t>Comentario Orfeo: Se envía respuesta por correo electrónico el día 09/04/2021</t>
  </si>
  <si>
    <t>CUERPO DE BOMBEROS VOLUNTARIOS DE SOACHA</t>
  </si>
  <si>
    <t>CAC: Consulta</t>
  </si>
  <si>
    <t>No se evidencia fecha de digitalización, tipo de documento, ni confirmaciónde canal de respuesta.</t>
  </si>
  <si>
    <t>ALCALDÍA MUNICIPAL DE SAN BERNARDO DEL VIENTO</t>
  </si>
  <si>
    <t>RD: Acompañamiento y asesoría en la creación del cuerpo de bomberos voluntarios del municipio de San Bernardo del Viento - Córdoba.</t>
  </si>
  <si>
    <t>CUERPO DE BOMBEROS VOLUTARIOS CALARCA QUINDIO</t>
  </si>
  <si>
    <t>RD: Solicitud Adjudicatoria del vehículo carro tanque cisterna.</t>
  </si>
  <si>
    <t>A la fecha 10/05/2021, han transcurrido 9 días hábiles</t>
  </si>
  <si>
    <t>MINISTERIO DE SALUD</t>
  </si>
  <si>
    <t>CAC. Tramite a la solicitud del Ciudadano Radicado No. 202111600489941 Ministerio de Salud y Proteccion. Traslado por Competencia- Derecho de Petición Cooperación Internacional, Radicado. 202142400217172.</t>
  </si>
  <si>
    <t>Comentario: Respuesta enviada al peticionario</t>
  </si>
  <si>
    <t>MERQUEO</t>
  </si>
  <si>
    <t>CAC. SOLICITUD CONCEPTO DE BOMBEROS MERQUEO SAS MEDELLIN</t>
  </si>
  <si>
    <t>USUARIO ANONIMO</t>
  </si>
  <si>
    <t>CAC. Denuncia Ciudadana</t>
  </si>
  <si>
    <t>CAC. respuesta oficio Asunto: Respuesta a su oficio Radicado DNBC No. *20212050086841* **20212050086841**</t>
  </si>
  <si>
    <t>JOHANA SANTACRUZ GóMEZ</t>
  </si>
  <si>
    <t>CAC. MALA ATENCION A EMERGENCIA EN CALOTO CAUCA 06022021</t>
  </si>
  <si>
    <t>FAINORIS WILCHES MEJIA</t>
  </si>
  <si>
    <t>CAC. Aspirante a la conformación cuerpo de bomberos de Cantagallo.</t>
  </si>
  <si>
    <t>CUERPO DE BOMBEROS VOLUNTARIOS DE ARMENIA QUINDIO</t>
  </si>
  <si>
    <t>CAC. SOLICITUD INFORMACION</t>
  </si>
  <si>
    <t>CUERPO DE BOMBEROS DE MOCOA</t>
  </si>
  <si>
    <t>CI. Solicitud de asesoría Bomberos Mocoa</t>
  </si>
  <si>
    <t>CUERPO DE BOMBEROS VOLUNTARIOS DE MELGAR</t>
  </si>
  <si>
    <t>CAC. En atención a su radicado N° 20212050084531 en mención sele está dando contestación así:</t>
  </si>
  <si>
    <t>CI. Solicitud de apoyo Bomberos Mocoa.</t>
  </si>
  <si>
    <t>ALCALDIA MUNICIPAL DE SOPO CUNDINAMARCA</t>
  </si>
  <si>
    <t>CAC. REMISIÓN DENUNCIA</t>
  </si>
  <si>
    <t>CUERPO DE BOMBEROS VOLUNTARIOS DE SAN ANTONIO DEL TEQUENDAMA</t>
  </si>
  <si>
    <t>CAC. VALIDACION RESOLUCION 328 DEL 22 OCTUBRE DE 2020</t>
  </si>
  <si>
    <t>SE DIO RESPUESTA MEDIANTE CORREO ELECTRÓNICO EL DÍA 03/05/2021</t>
  </si>
  <si>
    <t>NO SE EVIDENCIA ENVIO DE LA RESPUESTA</t>
  </si>
  <si>
    <t>KAREN LILIANA SUAREZ SERRANO</t>
  </si>
  <si>
    <t>CAC. DERECHO DE PETICION</t>
  </si>
  <si>
    <t>Comentario Orfeo: Se incluyo Vinculacion Documento* (20211000017041)</t>
  </si>
  <si>
    <t>CUERPO DE BOMBEROS VOLUNTARIOS DE SIBATE CONSEJO DE OFICIALES</t>
  </si>
  <si>
    <t>CAC. Solicitud respuesta.</t>
  </si>
  <si>
    <t>CUERPO DE BOMBEROS VOLUNTARIOS DE PLANADAS - TOLIMA</t>
  </si>
  <si>
    <t>CAC. cuerpo de bomberos voluntarios de planadas Tolima apoyo de de intervención</t>
  </si>
  <si>
    <t xml:space="preserve">
Se dio respuesta mediante reunión sostenida con la comandante del cuerpo de bomberos de planas y la administración municipal, por medio de vía telefónica el día 13/04/2021
</t>
  </si>
  <si>
    <t>NO</t>
  </si>
  <si>
    <t>CUERPO DE BOMBEROS VOLUNTARIOS DE ALGECIRAS - HUILA</t>
  </si>
  <si>
    <t>CAC. Respuesta de la Alcaldía Sobre la contratación con el Cuerpo de Bomberos.</t>
  </si>
  <si>
    <t>JOSé LEóN</t>
  </si>
  <si>
    <t>CAC. Derecho de petición certificado curso nivel 1 bombero Jose Ancizar Leon Agudelo.</t>
  </si>
  <si>
    <t>CAC. Exploración rápida 06-04-2021 01:56.pdf. Solicitud de apoyo de información para ejecución del contrato del Cuerpo de Bomberos.</t>
  </si>
  <si>
    <t>ANDRES FERNANDO RODRIGUEZ AGUDELO</t>
  </si>
  <si>
    <t>CAC. SOLICITUD DE INFORMACIÓN.</t>
  </si>
  <si>
    <t xml:space="preserve">24 DIAS </t>
  </si>
  <si>
    <t>ALCALDIA MILAN CAQUETA</t>
  </si>
  <si>
    <t>CAC. Solicitud de Información para Contratar</t>
  </si>
  <si>
    <t>GOBERNACIÓN DE SANTANDER</t>
  </si>
  <si>
    <t>CAC. Solicitud concepto Urgente</t>
  </si>
  <si>
    <t>ALCALDIA DE PUERTO CARREÑO</t>
  </si>
  <si>
    <t>CAC. DERECHO DE PETCION</t>
  </si>
  <si>
    <t>COORDINACION EJECUTIVA DEPARTAMENTAL BOMBEROS BOLIVAR</t>
  </si>
  <si>
    <t>CAC. Información para adelantar las gestiones necesarias para que los Cuerpos de Bomberos obtengan sus respectivos Certificados de Cumplimiento.</t>
  </si>
  <si>
    <t>BENEMERITO CUERPO DE BOMBEROS VOLUNTARIOS SANTA HELENA</t>
  </si>
  <si>
    <t>CI. Consulta Bomberos Santa Elena El Cerrito - Valle</t>
  </si>
  <si>
    <t>ALCALDIA MUNICIPAL DE NILO SECRETARIA DE GOBIERNO</t>
  </si>
  <si>
    <t>CAC. TRASLADO POR COMPETENCIA</t>
  </si>
  <si>
    <t>ALCALDIA NUQUI CHOCO</t>
  </si>
  <si>
    <t>CAC. INVITACIÓN A NUQUI, días 15 y 16 de abril del año en curso.</t>
  </si>
  <si>
    <t>COMENTARIO ORFEO: SE ARCHIVA EL CT CARTAGENA ASISTIIO A LA REUNION</t>
  </si>
  <si>
    <t>COORDINADOR GESTIóN DEL RIESGO DE DESASTRES ALCALDíA DE MAGANGUE</t>
  </si>
  <si>
    <t>CAC. ANALISIS DE INFORME Y SOLICITUD DE REUNION.</t>
  </si>
  <si>
    <t>A la fecha 18/05/2021, han transcurrido 26 días hábiles</t>
  </si>
  <si>
    <t>GRUPO SEI</t>
  </si>
  <si>
    <t>CAC. Solicitud.</t>
  </si>
  <si>
    <t>KELLY YOHANA NINO (MINISTERIO DEL INTERIOR)</t>
  </si>
  <si>
    <t>CAC. Traslado solicitud Leonardo Reyes Contreras EXTMI2020-40286. Reglamentación concurso de méritos para bomberos oficiales.</t>
  </si>
  <si>
    <t>CUERPO DE BOMBEROS VOLUNTARIOS DE SANTANDER DE QUILICHAO</t>
  </si>
  <si>
    <t>CAC. SOLICITUD DE INFORMACIÓN RESPECTO A LA RESOLUCION</t>
  </si>
  <si>
    <t>JOSÉ DANIEL LÓPEZ</t>
  </si>
  <si>
    <t>CAC. Solicitud de insumos EXT_S21-00028732-PQRSD-028547-PQR EXT_S21-00028827-PQRSD-028640-PQR</t>
  </si>
  <si>
    <t>VICTOR LEON</t>
  </si>
  <si>
    <t>CAC. Consulta de certificado</t>
  </si>
  <si>
    <t>ALCALDÍA MUNICIPAL DE LIBANO - TOLIMA</t>
  </si>
  <si>
    <t>CH. Solicitud donación de elementos para fortalecer el Cuerpo de Bomberos.</t>
  </si>
  <si>
    <t xml:space="preserve">A la fecha 14/05/2021, han pasado 22 días  hábiles </t>
  </si>
  <si>
    <t>JUAN PABLO LOPEZ DIAZ</t>
  </si>
  <si>
    <t>CAC. Solicitud de información de incendios estructurales</t>
  </si>
  <si>
    <t>NANCY ELENA GARCíA VINASCO</t>
  </si>
  <si>
    <t>CAC. Solicitud de Bombera de Chinchina Caldas</t>
  </si>
  <si>
    <t>GOBERNACION DE CASANARE</t>
  </si>
  <si>
    <t>CAC.CONSULTA BOMBERIL / con copia a la Inspección de Vigilancia y Control</t>
  </si>
  <si>
    <t>MUNICIPIO YARUMAL</t>
  </si>
  <si>
    <t>CAC. Solicitud acompañamiento técnico del proyecto “Construcción de una Estación de Bomberos en el municipio de Yarumal –Antioquia”.</t>
  </si>
  <si>
    <t>DELEGACION DEPARTAMENTAL DE BOMBEROS DE TOLIMA</t>
  </si>
  <si>
    <t>CAC. Concepto, Solicitud inscripción de dignatarios.</t>
  </si>
  <si>
    <t>1 DIA</t>
  </si>
  <si>
    <t xml:space="preserve">NO SE EVIDENCIA DOCUMENTO DE ENVIO </t>
  </si>
  <si>
    <t>CUERPO DE BOMBEROS VOLUNTARIOS DE AMALFI</t>
  </si>
  <si>
    <t>CAC. Solicitud de Ponencia.</t>
  </si>
  <si>
    <t>Anotación ORFEO:  se dio respuesta el día 01 de junio del 2021</t>
  </si>
  <si>
    <t>CUERPO DE BOMBEROS VOLUNTARIOS DE VENTAQUEMADA</t>
  </si>
  <si>
    <t>CAC. Carta de solicitud respetuosa</t>
  </si>
  <si>
    <t xml:space="preserve"> 03/06/2021</t>
  </si>
  <si>
    <t>PROCURADURIA PROVINCIAL DE CHAPARRAL</t>
  </si>
  <si>
    <t>CI. Radicado de salida S-2021-014602 PROCURADURIA, Acción Preventiva Rad. IUC P-2021-1826125 – IUS E-2021-182404,</t>
  </si>
  <si>
    <t xml:space="preserve">6 DIAS </t>
  </si>
  <si>
    <t>CONTRALORIA DELEGADA PARA EL SECTOR DE INFRAESTRUTURA</t>
  </si>
  <si>
    <t>CAC. Solicitud Información – Atención Petición 2021-206085-82111-SE, con Radicado 2021ER0034954.</t>
  </si>
  <si>
    <t>5 DIAS</t>
  </si>
  <si>
    <t>NO SE EVIDENCIA DOCUMENTO DE ENVIO</t>
  </si>
  <si>
    <t>CAC. Solicitud Información – Atención Petición 2021-206012-82111-SE, con Radicado 2021ER0030735.</t>
  </si>
  <si>
    <t>CAC. Radicado de salida S-2021-014603.</t>
  </si>
  <si>
    <t>6 DIAS</t>
  </si>
  <si>
    <t>CUERPO DE BOMBEROS VOLUNTARIOS DE BUCARAMANGA</t>
  </si>
  <si>
    <t>CAC. Consulta sobre modificación de planta de personal</t>
  </si>
  <si>
    <t>JUZGADO 04 PENAL CIRCUITO FUNCION CONOCIMIENTO - N. DE SANTANDER - CúCUTA</t>
  </si>
  <si>
    <t>CAC. NOTIFICACION ADMISION DE TUTELA 2 INSTANCIA 2021-0036-01 SHAMIR EDUARDO SANTOS FLOREZ.</t>
  </si>
  <si>
    <t>CUERPO DE BOMBEROS OFICIALES DE BUCARAMANGA YELITZA OLIVEROS RAMíREZ</t>
  </si>
  <si>
    <t>CAC. Consulta sobre autoridad competente para fijar el horario laboral y organizar grupos de trabajo del nivel asistencial en Bomberos de Bucaramanga.</t>
  </si>
  <si>
    <t>CAC. OFICIO N/REF.:PE-GE-0106-2021, solicitud concepto técnico y jurídico.</t>
  </si>
  <si>
    <t>CONTRALORIA DELEGADA PARA DEFENSA Y SEGURIDAD</t>
  </si>
  <si>
    <t>CAC. Traslado por competencia, Informe al Congreso sobre el Estado de los Recursos Naturales y del Ambiente 2020-2021. Capítulo 1 – Sector Defensa y Seguridad.</t>
  </si>
  <si>
    <t>ALCALDIA MUNICIPAL DE CUMARIBO</t>
  </si>
  <si>
    <t>CAC. Presentación de la necesidad actual para implementar estrategias y apoyo al cuerpo de bomberos del Municipio de Cumaribo, Vichada.</t>
  </si>
  <si>
    <t>12/052021</t>
  </si>
  <si>
    <t>DIANA PATRICIA CORREA BALCáZAR</t>
  </si>
  <si>
    <t>CUERPO DE BOMBEROS VOLUNTARIOS DE TURBACO - BOLÍVAR</t>
  </si>
  <si>
    <t>CAC. Derecho de Petición</t>
  </si>
  <si>
    <t>YULI ANDREA TIJO MARTINEZ</t>
  </si>
  <si>
    <t>CAC. Consulta técnica sobre ascenso a Cabo.</t>
  </si>
  <si>
    <t>FABIàN CARDONA GIRALDO</t>
  </si>
  <si>
    <t>CAC. Solicitud certificaciòn bombero voluntario</t>
  </si>
  <si>
    <t>FINCIMEC</t>
  </si>
  <si>
    <t>CAC. Solicitud verificación de estudios Edwin Enrique Castilla Pájaro c.c. 9299864</t>
  </si>
  <si>
    <t>CORPORINOQUIA</t>
  </si>
  <si>
    <t>CAC. Solicitud de información:</t>
  </si>
  <si>
    <t>DAYRA REGINA MUñOZ IMBACHI</t>
  </si>
  <si>
    <t>CAC. Solicitud de Información</t>
  </si>
  <si>
    <t>GOBERNACION DEL BOLIVAR SECRETARIA DEL INTERIOR Y ASUNTOS GUBERNAMENTALES CARLOS FELIZ MONSALVE</t>
  </si>
  <si>
    <t>CAC. CONSULTA DE CRITERIO DE APLICACION DEL ARTICULO 18 de la Resolución No. 1127 del 24 de julio de 2018 – ELECCIÓN DELEGADO DEPARTAMENTAL DE BOMBEROS DE BOLIVAR.</t>
  </si>
  <si>
    <t>TITO MUNOZ ORDONEZ</t>
  </si>
  <si>
    <t>CAC. Bombero Muñoz ordoñez Tito presidente bomberos San Agustín</t>
  </si>
  <si>
    <t>ALCALDIA MUNICIPAL PIVIJAY MAGDALENA</t>
  </si>
  <si>
    <t>CAC. SOLICITUD DE INFORMACION, ORIENTACION, ASESORIA Y CONSULTA.</t>
  </si>
  <si>
    <t>CUERPO DE BOMBEROS VOLUNTARIOS DE SIBATE</t>
  </si>
  <si>
    <t>CAC. OFICIO SOLICITUD DE CONVOCATORIA A REUNIÓN</t>
  </si>
  <si>
    <t>Anotación ORFEO: Se envió a Ronny para revisión el 4 de mayo y atención al ciudadano lo envió a sus destinatarios el 3 de junio</t>
  </si>
  <si>
    <t>PROCURADURIA GENERAL DE LA NACION ARMENIA - QUINDIO</t>
  </si>
  <si>
    <t>CAC. EXPEDIENTE IUS E-2020-144235.</t>
  </si>
  <si>
    <t xml:space="preserve">11 DIAS </t>
  </si>
  <si>
    <t>CARLOS ADOLFO ARDILA ESPINOSA</t>
  </si>
  <si>
    <t>CAC. RV: Solicitud de concepto PL 536-2021C.</t>
  </si>
  <si>
    <t>COORDINACIóN EJECUTIVA DE BOMBEROS DEL DEPARTAMENTO DEL CAUCA</t>
  </si>
  <si>
    <t>CAC. Microsoft Word - certtificacion gerardo lopeda_1_.pdf.</t>
  </si>
  <si>
    <t>Fortalecimiento bomberil</t>
  </si>
  <si>
    <t>ALDEMAR DEL CRISTO BETTIN MARTINEZ</t>
  </si>
  <si>
    <t>FT: PETICION</t>
  </si>
  <si>
    <t xml:space="preserve">47 DIAS </t>
  </si>
  <si>
    <t>CUERPO DE BOMBEROS VOLUNTARIOS DE PUERTO GAITAN</t>
  </si>
  <si>
    <t>CAC. Solicitud Revisión de concepto Puerto Gaitan Radicado DNBC No. *20212050090561.</t>
  </si>
  <si>
    <t>A la fecha 21/05/2021 han transcurrido 21 días hábiles.</t>
  </si>
  <si>
    <t>CUERPO DE BOMBEROS CABRERA</t>
  </si>
  <si>
    <t>CAC. solicitud apoyo y acompañamiento administrativo en procesos de contratación.</t>
  </si>
  <si>
    <t>Se valida documento word - borrador.</t>
  </si>
  <si>
    <t>CUERPO DE BOMBEROS VOLUNTARIOS DE CABRERA</t>
  </si>
  <si>
    <t>CAC. Propuesta de servicios del cuerpo de bomberos para la alcaldía con vigencia del 2021.</t>
  </si>
  <si>
    <t>CNSC - COMISION NACIONAL DEL SERVICIO CIVIL</t>
  </si>
  <si>
    <t>CAC. TRASLADO POR COMPETENCIA, Consulta sobre modificación de planta de personal.</t>
  </si>
  <si>
    <t>JUZGADO 64 ADMINISTRATIVO SECCION TERCERA - BOGOTá - BOGOTá D.C.</t>
  </si>
  <si>
    <t>CAC.RV: NOTIFICA Tutela en línea No 132425-11001334306420210008600.</t>
  </si>
  <si>
    <t>Comentario Orfeo: Respuesta Tutela proyectada por la Dra. Melba Vidal y revisada por el DR. López, el Tte. Javier Coral y el Ingeniero Alejandro Chamorro, se envió al juzgado el 23 de abril a las 4:55 pm.</t>
  </si>
  <si>
    <t>CI. SOLICITUD DE APOYO Y ACOMPAÑAMIENTO ADMINISTRATIVO EN TEMAS DE CONTRATCION ENTRE BOMBEROS CABRERA Y ALCALDIA.</t>
  </si>
  <si>
    <t>CUERPO DE BOMBEROS VOLUNTARIOS DE ALDANA NARIÑO</t>
  </si>
  <si>
    <t>CI. saludos desde Aldana-Nariño de parte del Cuerpo de Bomberos Voluntarios, solicitud de inspección CBV Aldana - Nariño.</t>
  </si>
  <si>
    <t>PROCURADURIA PROVINCIAL DE OCAÑA NORTE DE SANTANDER</t>
  </si>
  <si>
    <t>CAC. Oficio No. 1081. Solicitud de información</t>
  </si>
  <si>
    <t>MINISTERIO DE DEFENSA NACIONAL,</t>
  </si>
  <si>
    <t>CAC. SOL INFORMACION - CAPITANIA DE PUERTO CARTAGENA.</t>
  </si>
  <si>
    <t>Comentario Orfeo: Se da respuesta a través de correo electrónico el día 18/05/2021.</t>
  </si>
  <si>
    <t>No se evidencia fecha de digitalización ni tipo de documento</t>
  </si>
  <si>
    <t>CUERPO DE BOMBEROS VOLUNTARIOS DE TERUEL - HUILA</t>
  </si>
  <si>
    <t>CAC. SOLICITUD BOMBEROS TERUEL HUILA.</t>
  </si>
  <si>
    <t>A la fecha 21/05/2021 han transcurrido 18 días hábiles.</t>
  </si>
  <si>
    <t>GOBERNACION DE CUNDINAMARCA SECRETARIA DE GOBIERNO</t>
  </si>
  <si>
    <t>CAC. REMISION POR COMPETENCIA QUEJA EN CONTRA CBV DE ARBELAEZ CUNDINAMARCA.</t>
  </si>
  <si>
    <t>GESTIÓN DEL RIESGO</t>
  </si>
  <si>
    <t>CAC. Traslado 01 competencia — &amp;quot;Reiterar Soticitud información de los Rad. N° 2020ER06764 V Rad. 2020ER12144&amp;quot;. Radicado UNGRD No. 2021 ER02587.</t>
  </si>
  <si>
    <t>MINISTERIO DEL INTERIOR</t>
  </si>
  <si>
    <t>CAC. Traslado solicitud EXT_S21-00029788-PQRSD-029541-PQR Sra. María Janeth Gómez.</t>
  </si>
  <si>
    <t>Jose Dario Martinez</t>
  </si>
  <si>
    <t>JHONNY ALEXANDER TRIANA R.</t>
  </si>
  <si>
    <t>CAC. Solicitud de Informacion.</t>
  </si>
  <si>
    <t> 20212050091361</t>
  </si>
  <si>
    <t>MINISTERIO DE DEFENSA NACIONAL AGENCIA LOGISTICA DE LAS FUERZAS MILITARES</t>
  </si>
  <si>
    <t>CAC. Solicitud apoyo técnico estructuración Proyecto “Construcción y Dotación del Cuerpo deBomberos del Fuerte Militar de Tolemaida. FMTOL”.</t>
  </si>
  <si>
    <t>A la fecha 26/05/2021 han transcurrido 21 días hábiles.</t>
  </si>
  <si>
    <t>CUERPO DE BOMBEROS VOLUNTARIOS DE GUAMO</t>
  </si>
  <si>
    <t>CAC. SOLICITUD CONCEPTO.</t>
  </si>
  <si>
    <t>ALCALDAA DE TRINIDAD - CASANARE</t>
  </si>
  <si>
    <t>CAC. Solicitud intervención Cuerpo de Bomberos Voluntarios de Trinidad.</t>
  </si>
  <si>
    <t>Comentario Orfeo: Se realizó visita de verificación y acompañamiento dando respuesta en territorio a la solicitud de este oficio, se anexa acta de visita.</t>
  </si>
  <si>
    <t>ARROZ SONORA</t>
  </si>
  <si>
    <t>CAC. PQR Por falta de atención oportuna de bomberos</t>
  </si>
  <si>
    <t>CUERPO DE BOMBEROS VOLUNTARIOS DE SAN VICENTE DEL CAGUAN - CAQUETA</t>
  </si>
  <si>
    <t>CAC. CamScanner 04-26-2021 15.49.pdf. Solicitud copia del nuevo reglamento para los cursos que se están dictando REGISTRO, 1008 -2019, 1009-2019, REGISTRO 1010 2019.</t>
  </si>
  <si>
    <t>COMENTARIO ORFEO: Se respondió radicado 20213800072822, enviada respuesta por correo electrónico el 10-05-2021.</t>
  </si>
  <si>
    <t>DELEGACION DEPARTAMENTAL DE ATLANTICO</t>
  </si>
  <si>
    <t>CAC. oficio a la Alcaldia de Puerto Colombia.</t>
  </si>
  <si>
    <t>CAC. Solicitud de pronunciamiento sobre el procedimiento de elección del representante del Cuerpo de Bomberos Oficial del Departamento ante la Junta Departamental de Bomberos de Bolívar.</t>
  </si>
  <si>
    <t>11 DIAS</t>
  </si>
  <si>
    <t>CAC. Solicitud de aclaración quien es el compete de investigar y sancionar al comandante de bomberos del Guamo Tolima.</t>
  </si>
  <si>
    <t xml:space="preserve"> 26/05/2021</t>
  </si>
  <si>
    <t xml:space="preserve"> 27/05/2021</t>
  </si>
  <si>
    <t>YULIOS ABOGADOS ASESORES</t>
  </si>
  <si>
    <t>CAC. DERECHO DE PETICIÓN MICHAEL SUAREZ FOTLER (Q.E.P.D)</t>
  </si>
  <si>
    <t>GOBIERNO GARZON HUILA.GOV.CO</t>
  </si>
  <si>
    <t>CAC. SOLICITUD MAQUINA EXTINTORA PARA BOMBEROS.</t>
  </si>
  <si>
    <t>fortalecimiento bomberil</t>
  </si>
  <si>
    <t>CAC. Solicitud información de la reunión de la Junta Nacional de Bomberos</t>
  </si>
  <si>
    <t>Andrea González Sarmiento</t>
  </si>
  <si>
    <t>3 DIAS</t>
  </si>
  <si>
    <t>ALVARO JOSE VELEZ JURADO. MEDICO GENERAL.</t>
  </si>
  <si>
    <t>CAC. Pregunta de requisitos para el aval como instructor en procesos de capacitación.</t>
  </si>
  <si>
    <t>20212000018001 </t>
  </si>
  <si>
    <t>9 DIAS</t>
  </si>
  <si>
    <t>CUERPO DE BOMBEROS VOLUNTARIOS DE LA HORMIGA</t>
  </si>
  <si>
    <t>CAC. Muy buenos días cordial saludo de parte de la estación de bomberos voluntarios de la hormiga asunto del correo electrónico es para enviar una información para consultar respecto a una resolución de ascenso del bombero palacios alomia Fernando iden...</t>
  </si>
  <si>
    <t>20212050091301 </t>
  </si>
  <si>
    <t>LAURA SALGADO RAMIREZ</t>
  </si>
  <si>
    <t>CAC. Solicitud de información procesos de capacitación para Bomberos.</t>
  </si>
  <si>
    <t>SECRETARIA DE GOBIERNO LA PALMA</t>
  </si>
  <si>
    <t>CAC. SOLICITUD DE INFORMACIÓN</t>
  </si>
  <si>
    <t>CUERPO DE BOMBEROS VOLUNTARIOS DE PUPIALES</t>
  </si>
  <si>
    <t>CAC. Petición.</t>
  </si>
  <si>
    <t>CUERPO DE BOMBEROS OFICIALES DE CARTAGENA</t>
  </si>
  <si>
    <t>CAC. SOLICITUD INCLUSION ESPECIAL. Radicado DNBC No. 20212000016971.</t>
  </si>
  <si>
    <t>Anotación ORFEO: Se realizó visita el 3,4 y 5 de mayo para dar trámite a la solicitud, anexamos el acta de la visita</t>
  </si>
  <si>
    <t>Anexan acta queda en documentos.</t>
  </si>
  <si>
    <t>VICEMINISTERIO POLìTICAS</t>
  </si>
  <si>
    <t>VIKY JOHANA FUENTES ORTIZ</t>
  </si>
  <si>
    <t>CAC. Asesoría maltrato intrafamiliar a Bomberos.</t>
  </si>
  <si>
    <t>Maria Lourdes Castillejo Padilla</t>
  </si>
  <si>
    <t xml:space="preserve">equidad y genero   </t>
  </si>
  <si>
    <t>BOMBEROS VOLUNTARIOS BOLIVAR - CAUCA</t>
  </si>
  <si>
    <t>CAC. Oficio para capitán en jefe charles.</t>
  </si>
  <si>
    <t>CI. Envio carta solicitud Bomberos Lérida.</t>
  </si>
  <si>
    <t>CUERPO DE BOMBEROS VOLUNTARIOS DE SANTA CRUZ DE MOMPOX</t>
  </si>
  <si>
    <t>CAC. Transferencia de Bienes.</t>
  </si>
  <si>
    <t>Anotación ORFEO:  Se archiva por se documentación solicitada para Transferencia de bienes.</t>
  </si>
  <si>
    <t>DORA LILIA URREA AMAYA</t>
  </si>
  <si>
    <t>CAC. Solicitud verificación póliza vida grupo, José Diosnel Urrea, identificado con número de cédula :8.255.632 de Medellín.</t>
  </si>
  <si>
    <t>Anotación ORFEO: Se revisa documentación, esta incompleta, se le da respuesta por email el día martes 8 de junio de 2021.</t>
  </si>
  <si>
    <t>CUERPO DE BOMBEROS VOLUNTARIOS DE MALAMBO</t>
  </si>
  <si>
    <t>CAC. Radicación, Acompañamiento a la institución CBVM.</t>
  </si>
  <si>
    <t>No se evidencia fecha de envio ni la imagen.</t>
  </si>
  <si>
    <t>CUERPO DE BOMBEROS VOLUNTARIOS DEL MUNICIPIO DE FUNDACION - MAGDALENA</t>
  </si>
  <si>
    <t>CAC. SOLICITUD TRASLADO DE LA UNIDAD LOIDER MIGUEL PASSO MERCADO DE MANERA ACUACIANTE.</t>
  </si>
  <si>
    <t>4DIAS</t>
  </si>
  <si>
    <t>Comentario orfeo: Se da respuesta por correo electrónico el día 03/05/20121</t>
  </si>
  <si>
    <t>VEEDURIA CIUDADANA VIGIAS DEL CAFE LUIS FERNANDO REYES RAMíREZ</t>
  </si>
  <si>
    <t>CAC. RESPUESTA FUNCION PUBLICA RAD. 20216000144011.SOLICITUD DE INFORMACION</t>
  </si>
  <si>
    <t xml:space="preserve">10 DIAS </t>
  </si>
  <si>
    <t>CUERPO DE BOMBEROS OFICIAL DE ARAUCA - ARAUCA</t>
  </si>
  <si>
    <t>CAC. DOCUMENTO PARA PROYECTO BOMBEROS ARAUCA. Documento de proyecto de KIT VERTICAL .</t>
  </si>
  <si>
    <t>ABRAHAM FERNANDEZ AVILA</t>
  </si>
  <si>
    <t>CAC. VISITAS A EDS GASOLINA.</t>
  </si>
  <si>
    <t>JULIO CESAR GARCIA TRIANA</t>
  </si>
  <si>
    <t>CAC. RESPUESTA RADICADO 2021050446</t>
  </si>
  <si>
    <t>CUERPO DE BOMBEROS VOLUNTARIOS DE VILLAGORGONA CANDELARIA</t>
  </si>
  <si>
    <t>CAC. SOLICITUD RUE.</t>
  </si>
  <si>
    <t>4 DIAS</t>
  </si>
  <si>
    <t>Se da respuesta a través de correo electrónico el día 03/05/2021</t>
  </si>
  <si>
    <t xml:space="preserve">no se evidencia documento de salida </t>
  </si>
  <si>
    <t>CANAL VIRTUAL</t>
  </si>
  <si>
    <t>CORREO ATENCIÓN CIUDADANO</t>
  </si>
  <si>
    <t> ROBERTO CASTAÑO</t>
  </si>
  <si>
    <t>OTROS</t>
  </si>
  <si>
    <t> CAC: oferta Asociación Nacional de Escritores Libres.</t>
  </si>
  <si>
    <t> 20213800076212</t>
  </si>
  <si>
    <t> 10/05/2021 16:05:05</t>
  </si>
  <si>
    <t>No se evidencia fecha de digitalización, tipo de docuemento, ni canal de envio.</t>
  </si>
  <si>
    <t> CUERPO DE BOMBEROS VOLUNTARIOS AGUACHICA</t>
  </si>
  <si>
    <t> CAC. REVISION URGENTE - CUERPO DE BOMBEROS VOLUNTARIOS DE AGUACHICA.</t>
  </si>
  <si>
    <t> 20213800075542</t>
  </si>
  <si>
    <t> 06/05/2021 09:05:39</t>
  </si>
  <si>
    <t> CUERPO DE BOMBEROS VOLUNTARIOS DE VILLANUEVA - BOLIVAR</t>
  </si>
  <si>
    <t> CAC. ACCIONES CORRECTIVAS DEL RADICADO 20212000015281-VISTA EN CUEPOR DE BOMBEROS VOLUNTARIOS DE VILLANUEVA BOLIVAR</t>
  </si>
  <si>
    <t> 20213800076222</t>
  </si>
  <si>
    <t> DANIEL LONDOÑO AVENDAÑO</t>
  </si>
  <si>
    <t> CAC: Queja y/o denuncia unidad bomberil</t>
  </si>
  <si>
    <t> 20213800075062</t>
  </si>
  <si>
    <t> 04/05/2021 16:05:33</t>
  </si>
  <si>
    <t>Se envía correo el Jue 27/05/2021 15:15.</t>
  </si>
  <si>
    <t> CUERPO DE BOMBEROS VOLUNTARIOS DE SAN JUAN GIRON</t>
  </si>
  <si>
    <t> CAC. Radicado 20212000017861</t>
  </si>
  <si>
    <t> 20213800075732</t>
  </si>
  <si>
    <t> 06/05/2021 16:05:58</t>
  </si>
  <si>
    <t> DELEGACIÓN DEPARTAMENTAL DE SANTANDER</t>
  </si>
  <si>
    <t> CAC: Manifestación de inconformidad</t>
  </si>
  <si>
    <t> 20213800076292</t>
  </si>
  <si>
    <t> 11/05/2021 09:05:18</t>
  </si>
  <si>
    <t> COORDINACIÓN EJECUTIVA DEPARTAMENTAL BOMBEROS BOLIVAR</t>
  </si>
  <si>
    <t> CAC. Solicitud de acompañamiento del lÍder de inspección, vigilancia y control Te. Javier Coral.</t>
  </si>
  <si>
    <t> 20213800075522</t>
  </si>
  <si>
    <t> 06/05/2021 08:05:34</t>
  </si>
  <si>
    <t>CORREO ATENCION CIUDADANO</t>
  </si>
  <si>
    <t> CORPOLUCHA</t>
  </si>
  <si>
    <t> CAC. SOLICITUD DE INFORME.</t>
  </si>
  <si>
    <t> 20213800074592</t>
  </si>
  <si>
    <t> 03/05/2021 15:05:56</t>
  </si>
  <si>
    <t>Se envía correo el Mar 01/06/2021 16:58.</t>
  </si>
  <si>
    <t> CUERPO DE BOMBEROS VOLUNTARIOS DE BARBOSA - SANTANDER</t>
  </si>
  <si>
    <t> CAC. Radicado DNBC No. * 20212000017971* - DERECHO DE PETICION</t>
  </si>
  <si>
    <t> 20213800075842</t>
  </si>
  <si>
    <t> 07/05/2021 14:05:34</t>
  </si>
  <si>
    <t> JUAN SEBASTIAN SOLARTE ÃLVAREZ</t>
  </si>
  <si>
    <t> CAC. emisión por competencia - Petición de certificado de cumplimiento normativo</t>
  </si>
  <si>
    <t> 12/05/2021 16:05:12</t>
  </si>
  <si>
    <t>14 dias</t>
  </si>
  <si>
    <t> CUERPO DE BOMBEROS VOLUNTARIOS EL DONCELLO - CAQUETÃ</t>
  </si>
  <si>
    <t> CAC: solicitud concepto</t>
  </si>
  <si>
    <t> 20213800077042</t>
  </si>
  <si>
    <t> 14/05/2021 08:05:28</t>
  </si>
  <si>
    <t>17 dias</t>
  </si>
  <si>
    <t> CUERPO DE BOMBEROS VOLUNTARIOS DE MALAMBO</t>
  </si>
  <si>
    <t> CAC: Inspección Vigilancia y Control de la D.N.B.C ,</t>
  </si>
  <si>
    <t> 20213800075402</t>
  </si>
  <si>
    <t> 05/05/2021 20:05:51</t>
  </si>
  <si>
    <t>no se evidencia envio de la respuesta</t>
  </si>
  <si>
    <t> PERSONERIA MUNICIPAL DE COTA</t>
  </si>
  <si>
    <t> CAC. EXPEDIENTE 013-2019</t>
  </si>
  <si>
    <t> 20213800077712</t>
  </si>
  <si>
    <t> 18/05/2021 18:05:08</t>
  </si>
  <si>
    <t>43 dias</t>
  </si>
  <si>
    <t> CBV FIRAVITOBA</t>
  </si>
  <si>
    <t> CAC: Respuesta Radicado No. 20212050090731 Bomberos Firavitoba</t>
  </si>
  <si>
    <t> 20213800075932</t>
  </si>
  <si>
    <t> 07/05/2021 15:05:18</t>
  </si>
  <si>
    <t> CUERPO DE BOMBEROS VOLUNTARIOS DE CHINCHINA</t>
  </si>
  <si>
    <t> CAC. Respuesta rad. DNBC 20212050091071</t>
  </si>
  <si>
    <t> 12/05/2021 18:05:45</t>
  </si>
  <si>
    <t xml:space="preserve">32 dias </t>
  </si>
  <si>
    <t>CORREO INSTITUCIONAL</t>
  </si>
  <si>
    <t> CUERPO DE BOMBEROS VOLUNTARIOS DE VALLEDUPAR</t>
  </si>
  <si>
    <t> CI. RESPUESTA SOLICITUD DOCUMENTO</t>
  </si>
  <si>
    <t> 20213800075632</t>
  </si>
  <si>
    <t> 06/05/2021 11:05:53</t>
  </si>
  <si>
    <t>Respuesta enviada el 10 de mayo del 2021</t>
  </si>
  <si>
    <t> ALCALDIA MUNICIPAL DE OIBA SANTANDER</t>
  </si>
  <si>
    <t>CAC.  Copia oficio Cuerpo de Bomberos voluntarios de Oiba de fecha 29/04/2021</t>
  </si>
  <si>
    <t> 20213800074792</t>
  </si>
  <si>
    <t> 03/05/2021 16:05:44</t>
  </si>
  <si>
    <t>SE ENVIA CORREO EL 26/05/2021</t>
  </si>
  <si>
    <t> CUERPO DE BOMBEROS VOLUNTARIOS DE MONIQUIRA</t>
  </si>
  <si>
    <t> CAC. SOLICITUD CERTIFICACIÓN PARA TRAMITE POLICIVO</t>
  </si>
  <si>
    <t> 20213800075912</t>
  </si>
  <si>
    <t> 07/05/2021 15:05:00</t>
  </si>
  <si>
    <t> SEBASTIAN GOMEZ BEDOYA</t>
  </si>
  <si>
    <t> CAC: Derecho de peticiÃ³n</t>
  </si>
  <si>
    <t> 20213800075972</t>
  </si>
  <si>
    <t> 07/05/2021 16:05:30</t>
  </si>
  <si>
    <t> CUERPO DE BOMBEROS VOLUNTARIOS DE VITERBO - CALDAS</t>
  </si>
  <si>
    <t> CAC. SOLICITUD DE CONCEPTO A CONSULTA</t>
  </si>
  <si>
    <t> 20213800076132</t>
  </si>
  <si>
    <t> 10/05/2021 14:05:21</t>
  </si>
  <si>
    <t> JUZGADO 01 PENAL MUNICIPAL</t>
  </si>
  <si>
    <t> CAC. NOTIFICACIÓN ADMISIÓN DE TUTELA RAD. 2021-00111 - Jorge Mario Azcarate Buitrago</t>
  </si>
  <si>
    <t> 20213800077272</t>
  </si>
  <si>
    <t> 18/05/2021 11:05:50</t>
  </si>
  <si>
    <t>vencido</t>
  </si>
  <si>
    <t>NO SE EVIDENCIA IMAGEN O CORREO ENVIADO</t>
  </si>
  <si>
    <t> CAC. EMISIÓN DE CONCEPTO CONSULTA</t>
  </si>
  <si>
    <t> 20213800076152</t>
  </si>
  <si>
    <t> 10/05/2021 14:05:20</t>
  </si>
  <si>
    <t> ZULY CAROLINA RAMIREZ CEPEDA</t>
  </si>
  <si>
    <t> CAC: Queja en contra de algunos miembros del CBV de Moniquira</t>
  </si>
  <si>
    <t> 20213320076582</t>
  </si>
  <si>
    <t> 12/05/2021 09:05:26</t>
  </si>
  <si>
    <t> DELEGACIÓN DEPARTAMENTAL DE BOMBEROS DE BOLIVAR</t>
  </si>
  <si>
    <t> CAC: solicitud de requisitos.</t>
  </si>
  <si>
    <t> 20213800076342</t>
  </si>
  <si>
    <t> 11/05/2021 10:05:01</t>
  </si>
  <si>
    <t> Aura Maria Ramirez Betancur</t>
  </si>
  <si>
    <t>FE. Peticion de copia de documentos y DENUNCIA</t>
  </si>
  <si>
    <t> 20219000076852</t>
  </si>
  <si>
    <t> 12/05/2021 22:05:27</t>
  </si>
  <si>
    <t> JUAN CAMILO JARAMILLO CRUZ</t>
  </si>
  <si>
    <t> CAC: Solicitud de corrección paz y salvo</t>
  </si>
  <si>
    <t> 20213800076372</t>
  </si>
  <si>
    <t> 11/05/2021 11:05:02</t>
  </si>
  <si>
    <t>No se evidencia fecha de digitalización, tipo de documento, ni canal de envio.</t>
  </si>
  <si>
    <t> CUERPO DE BOMBEROS VOLUNTARIOS DE TRINIDAD - CASANARE</t>
  </si>
  <si>
    <t> CAC: Solicitud concepto DNBC</t>
  </si>
  <si>
    <t> 20213800076822</t>
  </si>
  <si>
    <t> 12/05/2021 19:05:14</t>
  </si>
  <si>
    <t> CUERPO DE BOMBEROS VOLUNTARIOS DE TURBACO - BOLÃVAR</t>
  </si>
  <si>
    <t> CAC. PETICIÓN CONFIRMACIÓN DE CORREOS</t>
  </si>
  <si>
    <t> 20213800077352</t>
  </si>
  <si>
    <t> 18/05/2021 14:05:30</t>
  </si>
  <si>
    <t> RD: SOLICITUD CERTIFICACION O CONSTANCIA</t>
  </si>
  <si>
    <t> 20213800077242</t>
  </si>
  <si>
    <t> 18/05/2021 10:05:30</t>
  </si>
  <si>
    <t>13 dias</t>
  </si>
  <si>
    <t> CUERPO DE BOMBEROS VOLUNTARIOS DE MANIZALES</t>
  </si>
  <si>
    <t> CAC. Solicitud concepto juridico, idoneidad de dignatarios</t>
  </si>
  <si>
    <t> 20213800076262</t>
  </si>
  <si>
    <t> 10/05/2021 17:05:18</t>
  </si>
  <si>
    <t> BENEMÃ‰RITO CUERPO DE BOMBEROS CANDELARIA - VALLE</t>
  </si>
  <si>
    <t> CAC: Respuesta Radicado 20212050090531</t>
  </si>
  <si>
    <t> 20213800076992</t>
  </si>
  <si>
    <t> 13/05/2021 16:05:39</t>
  </si>
  <si>
    <t>15 dias</t>
  </si>
  <si>
    <t>CUERPO DE BOMBEROS VOLUNTARIOS DE BOLIVAR</t>
  </si>
  <si>
    <t> CAC. Auto 001 de la GobernaciÃ³n de BolÃ­var 2019 y otros 3 documentos.pdf</t>
  </si>
  <si>
    <t> 20213800077622</t>
  </si>
  <si>
    <t> 18/05/2021 17:05:43</t>
  </si>
  <si>
    <t> CUERPO DE BOMBEROS VOLUNTARIOS DE OROCUE - CASANARE</t>
  </si>
  <si>
    <t> CAC. Solicitud de Acuerdo Municipal Sobretasa Bomberil</t>
  </si>
  <si>
    <t> 20213800077612</t>
  </si>
  <si>
    <t> 18/05/2021 17:05:46</t>
  </si>
  <si>
    <t>37 dias</t>
  </si>
  <si>
    <t> CUERPO DE BOMBEROS VOLUNTARIOS DE SANTAFE DE ANTIOQUIA</t>
  </si>
  <si>
    <t> CAC. INFORMACION PROBLEMÁTICA PRESTACION DEL SERVICIO PUBLICO ESENCIAL BOMBERIL MUNICIPIO DE SANTA FE DE ANTIOQUIA</t>
  </si>
  <si>
    <t> 20213800077282</t>
  </si>
  <si>
    <t> 18/05/2021 11:05:39</t>
  </si>
  <si>
    <t>39 dias</t>
  </si>
  <si>
    <t> FREDYS MARMOL</t>
  </si>
  <si>
    <t> CAC. PETICIÓN SOBRE MESES NO REMUNERADOS</t>
  </si>
  <si>
    <t> 20213800076162</t>
  </si>
  <si>
    <t> 10/05/2021 15:05:32</t>
  </si>
  <si>
    <t> OFICINA ASESORA JURÍDICA ANTIOQUIA</t>
  </si>
  <si>
    <t> CAC: Solicitud de viabilidad para suscribir convenio de bomberos</t>
  </si>
  <si>
    <t> 20213800076352</t>
  </si>
  <si>
    <t> 11/05/2021 11:05:45</t>
  </si>
  <si>
    <t> CUERPO DE BOMBEROS VOLUNTARIOS MONTENEGRO</t>
  </si>
  <si>
    <t> CAC: DERECHO DE PETICIÃ“N ESCRITO Para Concepto tÃ©cnico</t>
  </si>
  <si>
    <t> 20213800078082</t>
  </si>
  <si>
    <t> 19/05/2021 19:05:04</t>
  </si>
  <si>
    <t> COORDINACION EJECUTIVA DEPARTAMENTAL BOMBEROS BOLIVAR</t>
  </si>
  <si>
    <t> CAC. Solicitud de acompaÃ±amiento JurÃ­dico.</t>
  </si>
  <si>
    <t> 20213800074422</t>
  </si>
  <si>
    <t> 03/05/2021 11:05:56</t>
  </si>
  <si>
    <t> CUERPO DE BOMBEROS VOLUNTARIOS DE SIBATE</t>
  </si>
  <si>
    <t> CAC. OFICIO PARA RUE</t>
  </si>
  <si>
    <t> 20213800076672</t>
  </si>
  <si>
    <t> 12/05/2021 17:05:45</t>
  </si>
  <si>
    <t> PRESIDENCIA DE LA REPUBLICA</t>
  </si>
  <si>
    <t> CAC. OFI21-00069949 / IDM: Traslado</t>
  </si>
  <si>
    <t> 20213800076662</t>
  </si>
  <si>
    <t> 12/05/2021 17:05:40</t>
  </si>
  <si>
    <t>SE REMITE POR CORREO ELECTRÓNICO</t>
  </si>
  <si>
    <t> PANAMERICANA S.A.</t>
  </si>
  <si>
    <t> CAC: DERECHO DE PETICIÃ“N ART. 23 CONSTITUCIÃ“N POLÃTICA DE COLOMBIA.</t>
  </si>
  <si>
    <t>Arley Coy</t>
  </si>
  <si>
    <t> 20213320076282</t>
  </si>
  <si>
    <t> 11/05/2021 09:05:39</t>
  </si>
  <si>
    <t> CUERPO DE BOMBEROS VOLUNTARIOS DE PUERTO LOPEZ</t>
  </si>
  <si>
    <t> CAC: Solicitud informaciÃ³n</t>
  </si>
  <si>
    <t> 20213800078882</t>
  </si>
  <si>
    <t> 22/05/2021 12:05:57</t>
  </si>
  <si>
    <t>Anotación ORFEO: SE DIO RESPUESTA MEDIANTE CORREO ELECTRÓNICO EL 26/05/2021</t>
  </si>
  <si>
    <t> VISIÃ“N &amp; PROYECTOS - CONSULTORÃAS ORGANIZACIONALES</t>
  </si>
  <si>
    <t> CAC: SOLICITUD INFORMACION CTO 070 2021 ANSV y V &amp;amp; p</t>
  </si>
  <si>
    <t> 20213800078912</t>
  </si>
  <si>
    <t> 23/05/2021 12:05:27</t>
  </si>
  <si>
    <t>Anotación ORFEO: Se da respuesta a través del correo electrónico adjunto como imagen el dìa 17/06/2021</t>
  </si>
  <si>
    <t> EDWIN FRANCISCO MEJIA PACHECO</t>
  </si>
  <si>
    <t> CAC: TRASLADO POR COMPETENCIA</t>
  </si>
  <si>
    <t> 20213800079092</t>
  </si>
  <si>
    <t> 24/05/2021 18:05:55</t>
  </si>
  <si>
    <t>10/06/2021  </t>
  </si>
  <si>
    <t>Anotación ORFEO: TENIENDO EN CUENTA QUE LA SOLICITUD NO ERA CLARA, SE PROCEDIÓ A COMUNICARSE DIRECTAMENTE CON EL PETICIONARIO VÍA TELEFÓNICA Y SE LE INDICO CUAL ERA EL PROCEDIMIENTO QUE TENIA QUE REALIZAR.</t>
  </si>
  <si>
    <t> HARRY GIOVANNY GONZALEZ GARCIA REPRESENTANTE A LA CAMARA</t>
  </si>
  <si>
    <t> CI. TRASLADO POR COMPETENCIA</t>
  </si>
  <si>
    <t> 20213800075002</t>
  </si>
  <si>
    <t> 04/05/2021 15:05:26</t>
  </si>
  <si>
    <t> 20211200000823</t>
  </si>
  <si>
    <t> PEDRO ANGEL MARTINEZ CARPINTERO</t>
  </si>
  <si>
    <t>CAC.  solicitud de informaciÃ³n</t>
  </si>
  <si>
    <t> 20213800076082</t>
  </si>
  <si>
    <t> 10/05/2021 14:05:08</t>
  </si>
  <si>
    <t> 20212000018521</t>
  </si>
  <si>
    <t> ALCALDIA MUNICIPAL EL PLAYON SECRETARIA DEL INTERIOR</t>
  </si>
  <si>
    <t> CAC. Solicitud de InspecciÃ³n y vigilancia a Cuerpo de Bomberos Voluntarios de El PlayÃ³n, Santander.</t>
  </si>
  <si>
    <t> 20213800074352</t>
  </si>
  <si>
    <t> 03/05/2021 11:05:13</t>
  </si>
  <si>
    <t> 20212000018961</t>
  </si>
  <si>
    <t>Anotación Orfeo: Respuestas enviadas por atención al ciudadano a sus destinatarios el 11 de junio del 2021</t>
  </si>
  <si>
    <t> ALCALDIA GALAPA ATLANTICO</t>
  </si>
  <si>
    <t> CAC. REQUERIMIENTO ABRIL 28 DE 2021.</t>
  </si>
  <si>
    <t> 20213800074502</t>
  </si>
  <si>
    <t> 03/05/2021 13:05:29</t>
  </si>
  <si>
    <t> 20212000018981</t>
  </si>
  <si>
    <t> DELEGACION DEPARTAMENTAL DE BOMBEROS DE TOLIMA</t>
  </si>
  <si>
    <t> CI. AclaraciÃ³n a interrogantes</t>
  </si>
  <si>
    <t> 20213800074302</t>
  </si>
  <si>
    <t> 03/05/2021 10:05:52</t>
  </si>
  <si>
    <t> 20212050091031</t>
  </si>
  <si>
    <t> CUERPO DE BOMBEROS VOLUNTARIOS DEL BORDO PATIA</t>
  </si>
  <si>
    <t> CAC. documentos bomberos el bordo</t>
  </si>
  <si>
    <t> 20213800074892</t>
  </si>
  <si>
    <t> 04/05/2021 12:05:33</t>
  </si>
  <si>
    <t> 20212050091341</t>
  </si>
  <si>
    <t> CUERPO DE BOMBEROS VOLUNTARIOS DE SAN JOSE DEL GUAVIARE</t>
  </si>
  <si>
    <t> CAC. SOLICITUD CONCEPTO JURIDICO.</t>
  </si>
  <si>
    <t> 20213800074652</t>
  </si>
  <si>
    <t> 03/05/2021 15:05:41</t>
  </si>
  <si>
    <t> 20212050091351</t>
  </si>
  <si>
    <t> CUERPO DE BOMBEROS VOLUNTARIOS DE MALAGA - SANTANDER</t>
  </si>
  <si>
    <t> CAC. URGENTE - PUESTA EN CONOCIMIENTO Y SOLICITUD DE INFORMACION.</t>
  </si>
  <si>
    <t> 20213800074212</t>
  </si>
  <si>
    <t> 03/05/2021 08:05:12</t>
  </si>
  <si>
    <t> 20212050091481</t>
  </si>
  <si>
    <t> DELEGACION DEPARTAMENTAL DE SANTANDER</t>
  </si>
  <si>
    <t> CAC.requerimiento</t>
  </si>
  <si>
    <t> 20213800074642</t>
  </si>
  <si>
    <t> 03/05/2021 15:05:33</t>
  </si>
  <si>
    <t> 20212050091511</t>
  </si>
  <si>
    <t> JORGE ELIECER CARDENAS</t>
  </si>
  <si>
    <t> CAC: Solicitud</t>
  </si>
  <si>
    <t> 20213800075072</t>
  </si>
  <si>
    <t> 04/05/2021 16:05:13</t>
  </si>
  <si>
    <t> 20212050091531</t>
  </si>
  <si>
    <t> CUERPO DE BOMBEROS VOLUNTARIOS DE PITALITO</t>
  </si>
  <si>
    <t> CAC: Solicitud de informaciÃ³n</t>
  </si>
  <si>
    <t> 20213800074632</t>
  </si>
  <si>
    <t> 03/05/2021 15:05:26</t>
  </si>
  <si>
    <t> 20212050091581</t>
  </si>
  <si>
    <t> DANIEL MADRID BUSTAMENTE</t>
  </si>
  <si>
    <t> CAC: Derecho de peticiÃ³n, aclaraciÃ³n de inquietudes</t>
  </si>
  <si>
    <t> 20213800075012</t>
  </si>
  <si>
    <t> 04/05/2021 15:05:09</t>
  </si>
  <si>
    <t> 20212050091631</t>
  </si>
  <si>
    <t> ELIANA PATRICIA RIVAS FLOREZ</t>
  </si>
  <si>
    <t> CAC. Visita para expediciÃ³n de patente Bomberil</t>
  </si>
  <si>
    <t> 20213800076682</t>
  </si>
  <si>
    <t> 12/05/2021 17:05:21</t>
  </si>
  <si>
    <t> 20212050091761</t>
  </si>
  <si>
    <t> JUAN SEBASTIAN CASTAÃ±EDA DELGADO</t>
  </si>
  <si>
    <t> CAC. Solicitud informaciÃ³n Cuerpos de Bomberos</t>
  </si>
  <si>
    <t> 20213800076712</t>
  </si>
  <si>
    <t> 12/05/2021 18:05:38</t>
  </si>
  <si>
    <t> 20212050091811</t>
  </si>
  <si>
    <t> CUERPO DE BOMBEROS VOLUNTARIOS COMBITA</t>
  </si>
  <si>
    <t> CAC: CONSULTA JURIDICA</t>
  </si>
  <si>
    <t> 20213800078622</t>
  </si>
  <si>
    <t> 21/05/2021 15:05:00</t>
  </si>
  <si>
    <t> 20212050091861</t>
  </si>
  <si>
    <t> CUERPO DE BOMBEROS VOLUNTARIOS DE NILO</t>
  </si>
  <si>
    <t> CAC: solicitud de documento</t>
  </si>
  <si>
    <t> 20213800077182</t>
  </si>
  <si>
    <t> 14/05/2021 13:05:17</t>
  </si>
  <si>
    <t> 20212050091871</t>
  </si>
  <si>
    <t> CUERPO DE BOMBEROS VOLUNTARIOS MUNICIPIO ZONA BANANERA</t>
  </si>
  <si>
    <t> CAC. Inquietud a la circular No. 20202050064791.</t>
  </si>
  <si>
    <t> 20213800074662</t>
  </si>
  <si>
    <t> 20212050091891</t>
  </si>
  <si>
    <t> VICEMINISTERIO POLÃ¬TICAS</t>
  </si>
  <si>
    <t> CAC. OFI21-00068220 / IDM: Solicitud de audiencia para las organizaciones sociales independientes.</t>
  </si>
  <si>
    <t> 20213800077532</t>
  </si>
  <si>
    <t> 18/05/2021 16:05:19</t>
  </si>
  <si>
    <t> 20212050091901</t>
  </si>
  <si>
    <t> DIANA MARCELA SUAREZ JIMENEZ</t>
  </si>
  <si>
    <t> 20213800078172</t>
  </si>
  <si>
    <t> 19/05/2021 22:05:32</t>
  </si>
  <si>
    <t> 20212050091911</t>
  </si>
  <si>
    <t> CUERPO DE BOMBEROS VOLUNTARIOS DEL ESPINAL</t>
  </si>
  <si>
    <t> CAC: AclaraciÃ³n a interrogantes</t>
  </si>
  <si>
    <t> 20213800078142</t>
  </si>
  <si>
    <t> 19/05/2021 22:05:38</t>
  </si>
  <si>
    <t> 20212050091921</t>
  </si>
  <si>
    <t> Jody Fernanda Martinez Triana</t>
  </si>
  <si>
    <t>FE.  Solicitud de informaciÃ³n si estÃ¡n realizando capacitaciones de brigadas contra fuego</t>
  </si>
  <si>
    <t> 20219000076942</t>
  </si>
  <si>
    <t> 13/05/2021 15:05:54</t>
  </si>
  <si>
    <t> 20212050092011</t>
  </si>
  <si>
    <t> AERONAUTICA CIVIL UNIDAD ADMINISTRATIVA ESPECIAL REGIONALCUDIAMARCA AEROPUERTO PERALES / IBAGUÃ‰</t>
  </si>
  <si>
    <t> CAC: SOLICITUD SANCIÃ“N AGRESIÃ“N FÃSICA AEROPUERTO PERALES</t>
  </si>
  <si>
    <t> 20213800078942</t>
  </si>
  <si>
    <t> 24/05/2021 10:05:41</t>
  </si>
  <si>
    <t> 20212050092221</t>
  </si>
  <si>
    <t> 17/06/2021</t>
  </si>
  <si>
    <t> GUSTAVO GARCÃA</t>
  </si>
  <si>
    <t> CAC. Solicitud de informaciÃ³n: Trabajo de grado</t>
  </si>
  <si>
    <t> 20213800074942</t>
  </si>
  <si>
    <t> 04/05/2021 14:05:24</t>
  </si>
  <si>
    <t> 20212100018251</t>
  </si>
  <si>
    <t>Anotación ORFEO: Se da respuesta a través de correo electrónico el día 18/05/2021.</t>
  </si>
  <si>
    <t> ALCALDIA TOGUI BOYACA</t>
  </si>
  <si>
    <t> CAC: SOLITUD DE INFORMACIÃ“N REFERENTE A COMANDANTE DE BOMBEROS MONIQUIRÃ BOYACÃ</t>
  </si>
  <si>
    <t> 20213320075292</t>
  </si>
  <si>
    <t> 20212100018591</t>
  </si>
  <si>
    <t> PREVISORA SEGUROS SOAT</t>
  </si>
  <si>
    <t> CAC: Acceso consultas reclamaciones SOAT</t>
  </si>
  <si>
    <t> 20213800074872</t>
  </si>
  <si>
    <t> 04/05/2021 10:05:43</t>
  </si>
  <si>
    <t> 20212100019101</t>
  </si>
  <si>
    <t> MANUEL ARTURO MEDINA ANGARITA</t>
  </si>
  <si>
    <t> CAC: CertificaciÃ³n Dignatarios</t>
  </si>
  <si>
    <t> 20213800079142</t>
  </si>
  <si>
    <t> 25/05/2021 09:05:11</t>
  </si>
  <si>
    <t> 20212100019461</t>
  </si>
  <si>
    <t> 03/06/2021</t>
  </si>
  <si>
    <t> PROCURADURIA</t>
  </si>
  <si>
    <t> CAC:2021EE0082076 - Solicitud informaciÃ³n, programaciÃ³n presupuestal de gastos, composiciÃ³n patrimonial pÃºblica y privada y transferencias presupuestadas por recibir, para la vigencia 2021.</t>
  </si>
  <si>
    <t> 20213800079892</t>
  </si>
  <si>
    <t> 27/05/2021 16:05:20</t>
  </si>
  <si>
    <t> 20213630019251</t>
  </si>
  <si>
    <t>1</t>
  </si>
  <si>
    <t>El día 28 de Mayo de 2021, se envío al correo electrónico 'vanessa.varon@contraloria.gov.co' la respuesta de la solicitud de la Contraloria General de la Nación mediante Orfeo de Salida DNBC 20213630019251.</t>
  </si>
  <si>
    <t> GOBERNACION DE SANTANDER</t>
  </si>
  <si>
    <t> CAC. SOLICITUD CONCEPTO JURIDICO</t>
  </si>
  <si>
    <t> 20213800077592</t>
  </si>
  <si>
    <t> 18/05/2021 17:05:08</t>
  </si>
  <si>
    <t>°20212050092421</t>
  </si>
  <si>
    <t>21 dias</t>
  </si>
  <si>
    <t> CAC. Respuesta Oficial, EXT_S21-00036513-PQRSD035994-PQR, Harry Giovanny Gonzalez Garcia, Representante a la CÃ mara por el Departamento del CaquetÃ¡.</t>
  </si>
  <si>
    <t> 20213800074982</t>
  </si>
  <si>
    <t> 04/05/2021 14:05:13</t>
  </si>
  <si>
    <t>20211200000823</t>
  </si>
  <si>
    <t> CUERPO DE BOMBEROS VOLUNTARIOS DE MONIQUIRA TRIBUNAL DISCIPLINARIO</t>
  </si>
  <si>
    <t> CAC:SOLICITUD CONSTANCIA PARA TUTELA 2021-0032 - SOLICITUD INFORMACIÃ“N CON CARÃCTER DE URGENCIA</t>
  </si>
  <si>
    <t> 20213800075212</t>
  </si>
  <si>
    <t> 05/05/2021 16:05:55</t>
  </si>
  <si>
    <t>20212050091411</t>
  </si>
  <si>
    <t> ALCALDIA MUNICIPAL DE SIBATE</t>
  </si>
  <si>
    <t> CI. Copia Solicitud de InformaciÃ³n</t>
  </si>
  <si>
    <t> 20213800075672</t>
  </si>
  <si>
    <t> 06/05/2021 15:05:29</t>
  </si>
  <si>
    <t>20212050091421</t>
  </si>
  <si>
    <t>Anotación Orfeo:  se dio respuesta a la solicitud con el radicado 20212050091421, radicado que fue respuesta para el 20213800064552. ASUNTO: Lineamientos contratación bomberil.</t>
  </si>
  <si>
    <t> CUERPO DE BOMBEROS VOLUNTARIOS DE LA VIRGINIA - RISARALDA</t>
  </si>
  <si>
    <t> CAC. Solicitud legalidad de mi ascenso al grado de CapitÃ¡n</t>
  </si>
  <si>
    <t> 20213800074822</t>
  </si>
  <si>
    <t> 03/05/2021 17:05:18</t>
  </si>
  <si>
    <t>20212050091641</t>
  </si>
  <si>
    <t> CUERPO DE BOMBEROS VOLUNTARIOS DE GALAPA - ATLANTICO</t>
  </si>
  <si>
    <t> CAC. PROBLEMÃTICA PRESTACIÃ“N DEL SERVICIO PUBLICO ESCENCIAL DE BOMBEROS EN EL MUNICIPIO DE GALAPA.</t>
  </si>
  <si>
    <t> 20213800075602</t>
  </si>
  <si>
    <t> 06/05/2021 10:05:53</t>
  </si>
  <si>
    <t>20212050091651</t>
  </si>
  <si>
    <t> MARTHA LUCIA RAMIREZ GONZALEZ</t>
  </si>
  <si>
    <t> CAC. Solicitud de asistencia jurÃ­dica a Bomberos Voluntarios de Florida Valle</t>
  </si>
  <si>
    <t> 20213800077692</t>
  </si>
  <si>
    <t> 18/05/2021 18:05:50</t>
  </si>
  <si>
    <t>20212050091951</t>
  </si>
  <si>
    <t>MISMA SOLICITUD DEL RADICADO 20213800077722 CON EL CUAL SE LE DARÁ TRÁMITE</t>
  </si>
  <si>
    <t> CUERPO DE BOMBEROS VOLUNTARIOS DE BARRANCABERMEJA</t>
  </si>
  <si>
    <t> CAC. SOLICITUD DE CONCEPTO . OFICIO BVB-0330 DE MAYO 19 DE 2021</t>
  </si>
  <si>
    <t> 20213800078472</t>
  </si>
  <si>
    <t> 20/05/2021 17:05:38</t>
  </si>
  <si>
    <t>20212050092101</t>
  </si>
  <si>
    <t> GOBERNACIÓN DE SANTANDER</t>
  </si>
  <si>
    <t> CAC. Solicitud Concepto Jurídico</t>
  </si>
  <si>
    <t> 20213800076772</t>
  </si>
  <si>
    <t> 12/05/2021 18:05:05</t>
  </si>
  <si>
    <t>20212050092421 </t>
  </si>
  <si>
    <t>24 dias</t>
  </si>
  <si>
    <t> CONTRALORIA GENERAL DE LA REPUBLICA</t>
  </si>
  <si>
    <t> CAC. SOLICITUD DE INFOMACION</t>
  </si>
  <si>
    <t> 20213800076782</t>
  </si>
  <si>
    <t> 12/05/2021 19:05:18</t>
  </si>
  <si>
    <t>20213000018701</t>
  </si>
  <si>
    <t> UNIDAD DEPARTAMENTAL PARA LA GESTION DEL RIESGO DE DESASTRES</t>
  </si>
  <si>
    <t> CAC. RESPUESTA DNBC 20213000014491.</t>
  </si>
  <si>
    <t> 20213800074362</t>
  </si>
  <si>
    <t> 03/05/2021 11:05:40</t>
  </si>
  <si>
    <t> CATALINA GONZALEZ CASTRO</t>
  </si>
  <si>
    <t> CAC. CERTIFICACION BOMBERO ACTIVO.</t>
  </si>
  <si>
    <t> 20213800074382</t>
  </si>
  <si>
    <t> 03/05/2021 11:05:36</t>
  </si>
  <si>
    <t> CUERPO DE BOMBEROS VOLUNTARIOS SIBUNDOY</t>
  </si>
  <si>
    <t> CAC. PETICION SOBRE LEGALIZACION DEL VEHICULO.</t>
  </si>
  <si>
    <t> 20213800074402</t>
  </si>
  <si>
    <t> 03/05/2021 11:05:48</t>
  </si>
  <si>
    <t> GAD ASESORES LEGALES</t>
  </si>
  <si>
    <t> CAC. EXPEDIENTE 11001 33 43 065 201700316 00 DERECHO DE PETICIÃ“N, RECAUDO DE PRUEBAS DOCUMENALES, TÃ‰RMINO DE 10 DÃAS.</t>
  </si>
  <si>
    <t> 20213800074452</t>
  </si>
  <si>
    <t> 03/05/2021 13:05:33</t>
  </si>
  <si>
    <t>Se archiva por cuanto se dio respuesta vía mail, remitiendo a los correos electrónicos tanto del peticionario como del juzgado 65 administrativo de Bogotá la información correspondiente. el correo está fechado de hoy, 10 de mayo de 2021.</t>
  </si>
  <si>
    <t> GESTION DEL RIESGO ARJONA - BOLÃVAR</t>
  </si>
  <si>
    <t> CAC. Proceso de verificaciÃ³n ejecutado al Cuerpo Oficial de Bomberos del municipio de Arjona Bolivar.</t>
  </si>
  <si>
    <t> 20213800074562</t>
  </si>
  <si>
    <t> 03/05/2021 14:05:48</t>
  </si>
  <si>
    <t>Anotación ORFEO: Enviado el 11 de junio</t>
  </si>
  <si>
    <t> CAJACOPI EPS</t>
  </si>
  <si>
    <t>CAC.  SOLICITUD BASE DE DATOS DE USUARIOS BOMBEROS VOLUNTARIOS, AFILIADOS A CAJACOPI EPS PARA PRIORIZAR PARA VACUNA CONTRA COVID 19</t>
  </si>
  <si>
    <t> 20213800074962</t>
  </si>
  <si>
    <t> 04/05/2021 14:05:02</t>
  </si>
  <si>
    <t>Anotación ORFEO: Se da respuesta a través del correo electrónico el día 06/05/2021.</t>
  </si>
  <si>
    <t> GOBERNACION ATLANTICO SECRETARIA DEL INTERIOR</t>
  </si>
  <si>
    <t> CAC. Solicitud de AcompaÃ±amiento y Apoyo JurÃ­dico, para los dÃ­as 12, 13 y 14, del mes de mayo del presente.</t>
  </si>
  <si>
    <t> 20213800075032</t>
  </si>
  <si>
    <t> 04/05/2021 16:05:44</t>
  </si>
  <si>
    <t>Anotación ORFEO: SE DESIGNÓ AL FUNCIONARIO RONNY ROMERO Y AL CONTRATISTA ARBEY RAMIREZ PARA REALIZAR EL RESPECTIVO ACOMPAÑAMIENTO PRESENCIAL.</t>
  </si>
  <si>
    <t>No se aclara el día del acompañamiento presencial</t>
  </si>
  <si>
    <t> CUERPO DE BOMBEROS VOLUNTARIOS DE MELGAR</t>
  </si>
  <si>
    <t> CAC. Ateniendo su radicado en menciÃ³n, se le estÃ¡ dando contestaciÃ³n asÃ­: 2021100006281</t>
  </si>
  <si>
    <t> 20213800075052</t>
  </si>
  <si>
    <t> 04/05/2021 16:05:22</t>
  </si>
  <si>
    <t> ALCALDIA MUNICIPAL DE SAMANIEGO - NARIÑO</t>
  </si>
  <si>
    <t> CI. Solicitud información sobre fecha de entrega de la Unidad de Intervencion Rapida para Bomberos Samaniego</t>
  </si>
  <si>
    <t> 20213800075122</t>
  </si>
  <si>
    <t> 05/05/2021 13:05:27</t>
  </si>
  <si>
    <t> HECTOR HERNANDEZ PINZON</t>
  </si>
  <si>
    <t> CAC: COPIA OFICIO RADICADO A ALCALDIA SOPO SOBRE &amp;quot;Solicitud de Equipos y Herramientas&amp;quot;</t>
  </si>
  <si>
    <t> 20213320075312</t>
  </si>
  <si>
    <t> 05/05/2021 18:05:21</t>
  </si>
  <si>
    <t> CUERPO DE BOMBEROS VOLUNTARIOS DEL PEÑON</t>
  </si>
  <si>
    <t> CAC. Inquietud sobre el proceso del proyecto el cual fue enviado cumpliendo con todo lo requerido</t>
  </si>
  <si>
    <t> 20213800075702</t>
  </si>
  <si>
    <t> 06/05/2021 16:05:02</t>
  </si>
  <si>
    <t> CAC. SOLICITUD ASESORIA JURIDICA</t>
  </si>
  <si>
    <t> 20213800075722</t>
  </si>
  <si>
    <t> 06/05/2021 16:05:10</t>
  </si>
  <si>
    <t>Anotación ORFEO:  En razón al contenido del documento el cual no tenía tema definido, se procedió a comunicarse telefónicamente con la Cte del C.B.V. de El Doncello, donde expone la situación que es es ajena a las funciones de la DNBC. (Asunto de competencia de la fiscalía gral de la nación).</t>
  </si>
  <si>
    <t> CUERPO DE BOMBEROS VOLUNTARIOS DE SURATA - SANTANDER</t>
  </si>
  <si>
    <t> 20213800075812</t>
  </si>
  <si>
    <t> 07/05/2021 11:05:25</t>
  </si>
  <si>
    <t> CUERPO DE BOMBEROS VOLUNTARIOS DE CAMPOALEGRE - HUILA</t>
  </si>
  <si>
    <t> CAC. Derecho de peticion</t>
  </si>
  <si>
    <t> 20213800076182</t>
  </si>
  <si>
    <t> 10/05/2021 16:05:44</t>
  </si>
  <si>
    <t> JUAN GUILLERMO CANO USMA</t>
  </si>
  <si>
    <t> CAC: solicitud de información</t>
  </si>
  <si>
    <t> 20213800076362</t>
  </si>
  <si>
    <t> 11/05/2021 11:05:31</t>
  </si>
  <si>
    <t> CONSEJO MUNICIPAL CHOCO</t>
  </si>
  <si>
    <t> CAC: Solicitud de apoyo para proceso de formaciÃ³n de los Cuerpos de Bomberos del ChocÃ³</t>
  </si>
  <si>
    <t> 20213800077002</t>
  </si>
  <si>
    <t> 13/05/2021 16:05:27</t>
  </si>
  <si>
    <t>8</t>
  </si>
  <si>
    <t xml:space="preserve">
Se da respuesta en Reunión programada con los alcaldes de los municipios interesados en la realización de los cursos en compañía de las Directivas de la DNBC.</t>
  </si>
  <si>
    <t> CUERPO DE BOMBEROS VOLUNTARIOS DE PIVIJAY MAGDALENA</t>
  </si>
  <si>
    <t> CAC: Solicitud de certificaciÃ³n que el cuerpo de bomberos Pivijay estÃ¡ activo</t>
  </si>
  <si>
    <t> 20213800078212</t>
  </si>
  <si>
    <t> 19/05/2021 22:05:22</t>
  </si>
  <si>
    <t>Se da respuesta a través de correo electrónico el día 01/06/2021 , oficio</t>
  </si>
  <si>
    <t> CAC: EXPEDIENTE 11001334306520170031600 Acreditación del trámite de solicitud del expediente administrativo del demandante</t>
  </si>
  <si>
    <t>Viviana Gonzalez Cano</t>
  </si>
  <si>
    <t>GESTIÓN ASUNTOS DISCIPLINARIOS</t>
  </si>
  <si>
    <t> 20213800076532</t>
  </si>
  <si>
    <t> 11/05/2021 22:05:33</t>
  </si>
  <si>
    <t>1 dias</t>
  </si>
  <si>
    <t>Esta solicitud fue contestada de manera oportuna al juzgado, del correo electrónico del Dr.Carlos López, con fecha 10 de mayo de 2021.</t>
  </si>
  <si>
    <t> CUERPO DE BOMBEROS VOLUNTARIOS DE SIBATE CONSEJO DE OFICIALES</t>
  </si>
  <si>
    <t> CAC. Junta Directiva y/ o mesa Directiva Articulo 23 de ley 1575 del 2012</t>
  </si>
  <si>
    <t> 20213800077502</t>
  </si>
  <si>
    <t> 18/05/2021 16:05:51</t>
  </si>
  <si>
    <t> CUERPO DE BOMBEROS VOLUNTARIOS DE LA HORMIGA</t>
  </si>
  <si>
    <t> CAC. Solicitud de aclaraciÃ³n de reintegro de unidad Bomberil.</t>
  </si>
  <si>
    <t> 20213800078152</t>
  </si>
  <si>
    <t> 19/05/2021 22:05:20</t>
  </si>
  <si>
    <t> CUERPO DE BOMBEROS VOLUNTARIOS SUAREZ TOLIMA</t>
  </si>
  <si>
    <t> CAC: Solicitud de InformaciÃ³n.</t>
  </si>
  <si>
    <t> 20213800078202</t>
  </si>
  <si>
    <t> 19/05/2021 22:05:13</t>
  </si>
  <si>
    <t> DARWIN GIOVANY RODRIGUEZ SANCHEZ</t>
  </si>
  <si>
    <t> FE. SOLUCIÃ“N DE MI SITUACIÃ“N COMO UNIDAD ACTIVA OPERATIVA DE LOS BOMBEROS DE COLOMBIA</t>
  </si>
  <si>
    <t> 20219000078302</t>
  </si>
  <si>
    <t> 20/05/2021 08:05:50</t>
  </si>
  <si>
    <t> SECRETARIA DEL INTERIOR BOLIVAR</t>
  </si>
  <si>
    <t> CAC. InformaciÃ³n oficio del 12 de mayo de 2021, radicado, EXT-BOL-21-012678 de fecha 12 de mayo de 2021, presentado por Manuel Isaac Valdelamar Castro â€“ Secretario General y del Interior de la ALCALDIA DE MAGANGUE-BOLIVAR,</t>
  </si>
  <si>
    <t> 20213800078322</t>
  </si>
  <si>
    <t> 20/05/2021 14:05:20</t>
  </si>
  <si>
    <t> ALCALDIA ARCABUCO BOYACA</t>
  </si>
  <si>
    <t> CAC. REMISION QUEJA POR COMPETENCIA</t>
  </si>
  <si>
    <t> 20213800078392</t>
  </si>
  <si>
    <t> 20/05/2021 16:05:29</t>
  </si>
  <si>
    <t> CUERPO DE BOMBEROS VOLUNTARIOS DE BUCARAMANGA</t>
  </si>
  <si>
    <t> CAC. SOLICITUD INFORMACIÃ“N SOBRE INSTRUCTORES CERTIFICADOS.</t>
  </si>
  <si>
    <t> 20213800078462</t>
  </si>
  <si>
    <t> 20/05/2021 17:05:42</t>
  </si>
  <si>
    <t> RODRIGO JIMENEZ GUZMAN</t>
  </si>
  <si>
    <t>FE. Consulta legal</t>
  </si>
  <si>
    <t> 20219000078492</t>
  </si>
  <si>
    <t> 20/05/2021 18:05:21</t>
  </si>
  <si>
    <t>20212050093541 </t>
  </si>
  <si>
    <t> ANTONY GUSTAVO PADILLA</t>
  </si>
  <si>
    <t> CAC: SOLICITUD DE VIGILANCIA Y CONTROL</t>
  </si>
  <si>
    <t> 20213800078632</t>
  </si>
  <si>
    <t> 21/05/2021 15:05:12</t>
  </si>
  <si>
    <t> CUERPO DE BOMBEROS VOLUNTARIOS DE FONSECA</t>
  </si>
  <si>
    <t> CAC: SOLICITUD ACOMPAÃ‘AMIENTO</t>
  </si>
  <si>
    <t> 20213800078732</t>
  </si>
  <si>
    <t> 21/05/2021 16:05:09</t>
  </si>
  <si>
    <t>A la fecha 27/07/2021, lleva en proceso 43 días y 13 días vencidos.</t>
  </si>
  <si>
    <t> DIANA PATRICIA CORREA BALCÃ¡ZAR</t>
  </si>
  <si>
    <t> CAC: DERECHO DE PETICION,QUEJA . y SOLICITUD DE INTERVENCION AL BCBV DE CANDELARIA VALLE</t>
  </si>
  <si>
    <t> 20213800078782</t>
  </si>
  <si>
    <t> 21/05/2021 18:05:25</t>
  </si>
  <si>
    <t> CUERPO DE BOMBEROS VOLUNTARIOS DE SAN ALBERTO</t>
  </si>
  <si>
    <t> CAC: DERECHO DE PETICION</t>
  </si>
  <si>
    <t> 20213800078802</t>
  </si>
  <si>
    <t> 21/05/2021 18:05:53</t>
  </si>
  <si>
    <t>20212050091931</t>
  </si>
  <si>
    <t> CUERPO DE BOMBEROS VOLUNTARIOS DE TURBO - ANTIOQUIA</t>
  </si>
  <si>
    <t> CAC: Solicitud de apoyo jurÃ­dico</t>
  </si>
  <si>
    <t>Orlando Murillo Lopez</t>
  </si>
  <si>
    <t> 20213800078832</t>
  </si>
  <si>
    <t> 21/05/2021 21:05:24</t>
  </si>
  <si>
    <t xml:space="preserve"> SE LLEVO A CABO REUNIÓN VIRTUAL POR TEAM CON LOS DIFERENTES COMANDANTES DE LOS CUERPOS DE BOMBEROS DE URABA ANTIOQUEÑO EL DÍA 21 DE JUNIO DEL 2021</t>
  </si>
  <si>
    <t> CUERPO DE BOMBEROS VOLUNTARIOS DE TUTA</t>
  </si>
  <si>
    <t> CAC: PeticiÃ³n</t>
  </si>
  <si>
    <t> 20213800078922</t>
  </si>
  <si>
    <t> 23/05/2021 21:05:49</t>
  </si>
  <si>
    <t xml:space="preserve">no se evidencia prueba de envio </t>
  </si>
  <si>
    <t> ANDRÃ‰S ADEMIR VÃ‰LEZ JURADO</t>
  </si>
  <si>
    <t> CAC: Consulta</t>
  </si>
  <si>
    <t> 20213800079122</t>
  </si>
  <si>
    <t> 24/05/2021 19:05:01</t>
  </si>
  <si>
    <t>A la fecha 27/07/2021, lleva en proceso 42 días y 12 días vencidos. </t>
  </si>
  <si>
    <t> SEMA SAS</t>
  </si>
  <si>
    <t> 20213800079132</t>
  </si>
  <si>
    <t> 24/05/2021 19:05:14</t>
  </si>
  <si>
    <t>20212050093561</t>
  </si>
  <si>
    <t> JULIO CESAR GARCIA TRIANA</t>
  </si>
  <si>
    <t> CAC: REMISION POR COMPETENCIA RADICADO 2021057931 MUNICIPIO DE SIBATE</t>
  </si>
  <si>
    <t> 20213800079182</t>
  </si>
  <si>
    <t> 25/05/2021 10:05:35</t>
  </si>
  <si>
    <t>A la fecha 27/07/2021, lleva en proceso 41 días y 11 días vencidos. </t>
  </si>
  <si>
    <t> CAC: solicitud acompaÃ±amiento asesorÃ­a- temas disciplinarios</t>
  </si>
  <si>
    <t> 20213800079202</t>
  </si>
  <si>
    <t> 25/05/2021 10:05:21</t>
  </si>
  <si>
    <t> CUERPO DE BOMBEROS VOLUNTARIOS DE GUAMAL</t>
  </si>
  <si>
    <t> CAC: SOLICITUD</t>
  </si>
  <si>
    <t> 20213800079242</t>
  </si>
  <si>
    <t> 25/05/2021 12:05:21</t>
  </si>
  <si>
    <t xml:space="preserve"> 20212050092211 </t>
  </si>
  <si>
    <t> CAC: Anexo documentos recomendados en Radicado 20212000014881</t>
  </si>
  <si>
    <t> 20213800079772</t>
  </si>
  <si>
    <t> 27/05/2021 10:05:32</t>
  </si>
  <si>
    <t> CHARLES SAMBONI</t>
  </si>
  <si>
    <t> CAC: CONCEPTO JURÃDICO</t>
  </si>
  <si>
    <t> 20213800079792</t>
  </si>
  <si>
    <t> 27/05/2021 10:05:14</t>
  </si>
  <si>
    <t> CUERPO DE BOMBEROS VOLUNTARIOS DE EL PLAYON - SANTANDER</t>
  </si>
  <si>
    <t> CAC: DERECHO DE PETICIÃ“N</t>
  </si>
  <si>
    <t> 20213800079932</t>
  </si>
  <si>
    <t> 27/05/2021 16:05:14</t>
  </si>
  <si>
    <t> JOSE LEON</t>
  </si>
  <si>
    <t> CAC: Solicitud de mi certificado como bombero</t>
  </si>
  <si>
    <t> 20213800079942</t>
  </si>
  <si>
    <t> 27/05/2021 16:05:30</t>
  </si>
  <si>
    <t>20212000019501 </t>
  </si>
  <si>
    <t> UNIVERSIDAD MILITAR NUEVA GRANADA</t>
  </si>
  <si>
    <t> RD : SOLICITUD DE ACTA DE LIQUIDACIÃ“N DEL CONTRATO INTERADMINISTRATIVO NO 269 DE 2020</t>
  </si>
  <si>
    <t> 20213800080102</t>
  </si>
  <si>
    <t> 28/05/2021 15:05:02</t>
  </si>
  <si>
    <t> SE REMITE ACTA DE LIQUIDACIÓN AL CORREO INDICADO</t>
  </si>
  <si>
    <t> MINISTERIO DEL INTEROR VICEMINISTERIO DE RELACIONES POLÃTICAS</t>
  </si>
  <si>
    <t> CAC: OFI2021-14776 Cp Charles Benavides - Traslado OFI21-00068941 / IDM: Solicitud InclusiÃ³n en salario mÃ­nimo vital para bomberos voluntarios de Colombia.</t>
  </si>
  <si>
    <t> 20213800080142</t>
  </si>
  <si>
    <t> 28/05/2021 22:05:07</t>
  </si>
  <si>
    <t xml:space="preserve">No se evidencia documento de salida ni fecha de digitalizaciòn </t>
  </si>
  <si>
    <t> UNIDAD NACIONAL PARA LA GESTIÃ“N DEL RIESGO DE DESASTRES MONICA TATIANA LEMOS NEIRA</t>
  </si>
  <si>
    <t> CAC: SOLICITUD DE VERIFICACIÃ“N DE EXPERIENCIA LABORAL</t>
  </si>
  <si>
    <t> 20213800080192</t>
  </si>
  <si>
    <t> 28/05/2021 23:05:10</t>
  </si>
  <si>
    <t xml:space="preserve">LEGISLACIÓN BOMBERIL </t>
  </si>
  <si>
    <t xml:space="preserve">FORTALECIMIENTO BOMBERIL </t>
  </si>
  <si>
    <t>FORTALECIMIENTO BOMBERIL</t>
  </si>
  <si>
    <t>LEGISLACIÓN BOMBERIL</t>
  </si>
  <si>
    <t xml:space="preserve">Legislación Bomberil </t>
  </si>
  <si>
    <t xml:space="preserve">Fortalecimiento Bomberil </t>
  </si>
  <si>
    <t>CI: estadística reporte de emergencias  </t>
  </si>
  <si>
    <t xml:space="preserve">CAC: SOLICITUD DE UNIFORMES PARA EL CUERPO DE BOMBEROS MILAN CAQUETA </t>
  </si>
  <si>
    <t>FE: facultades de los representantes legales de los cuerpos de bomberos </t>
  </si>
  <si>
    <t>CAC: PETICIÓN SOLUCION DE MI SITUACIÓN COMO UNIDAD ACTIVA OPERATIVA DE LOS BOMBEROS DE COLOMBIA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</si>
</sst>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d\-m\-yy;@"/>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color theme="1"/>
      <name val="Arial"/>
      <family val="2"/>
    </font>
    <font>
      <sz val="10"/>
      <name val="Arial"/>
      <family val="2"/>
    </font>
    <font>
      <sz val="10"/>
      <color rgb="FF000000"/>
      <name val="Arial"/>
      <family val="2"/>
    </font>
    <font>
      <u/>
      <sz val="11"/>
      <color theme="10"/>
      <name val="Calibri"/>
      <family val="2"/>
      <scheme val="minor"/>
    </font>
    <font>
      <u/>
      <sz val="10"/>
      <name val="Arial"/>
      <family val="2"/>
    </font>
    <font>
      <sz val="10"/>
      <color theme="0"/>
      <name val="Arial"/>
      <family val="2"/>
    </font>
  </fonts>
  <fills count="8">
    <fill>
      <patternFill patternType="none"/>
    </fill>
    <fill>
      <patternFill patternType="gray125"/>
    </fill>
    <fill>
      <patternFill patternType="solid">
        <fgColor theme="4" tint="0.79998168889431442"/>
        <bgColor theme="4" tint="0.79998168889431442"/>
      </patternFill>
    </fill>
    <fill>
      <patternFill patternType="solid">
        <fgColor theme="0"/>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377584"/>
      </left>
      <right style="thin">
        <color rgb="FF377584"/>
      </right>
      <top style="thin">
        <color rgb="FF377584"/>
      </top>
      <bottom style="thin">
        <color rgb="FF37758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rgb="FF377584"/>
      </left>
      <right style="thin">
        <color rgb="FF377584"/>
      </right>
      <top style="thin">
        <color rgb="FF377584"/>
      </top>
      <bottom/>
      <diagonal/>
    </border>
    <border>
      <left style="thin">
        <color rgb="FF377584"/>
      </left>
      <right style="thin">
        <color rgb="FF377584"/>
      </right>
      <top/>
      <bottom style="thin">
        <color rgb="FF377584"/>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217">
    <xf numFmtId="0" fontId="0" fillId="0" borderId="0" xfId="0"/>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0" fillId="0" borderId="1" xfId="0" applyBorder="1" applyAlignment="1">
      <alignment horizontal="left"/>
    </xf>
    <xf numFmtId="0" fontId="0" fillId="0" borderId="1" xfId="0" applyNumberFormat="1" applyBorder="1" applyAlignment="1">
      <alignment horizontal="center" vertical="center"/>
    </xf>
    <xf numFmtId="9" fontId="0" fillId="0" borderId="1" xfId="0" applyNumberFormat="1" applyBorder="1" applyAlignment="1">
      <alignment horizontal="center" vertical="center"/>
    </xf>
    <xf numFmtId="0" fontId="2" fillId="0" borderId="1" xfId="0" applyFont="1" applyBorder="1" applyAlignment="1">
      <alignment horizontal="left"/>
    </xf>
    <xf numFmtId="0" fontId="2" fillId="0" borderId="1" xfId="0" applyNumberFormat="1" applyFont="1" applyBorder="1" applyAlignment="1">
      <alignment horizontal="center" vertical="center"/>
    </xf>
    <xf numFmtId="9" fontId="2" fillId="2" borderId="1" xfId="0" applyNumberFormat="1" applyFont="1" applyFill="1" applyBorder="1" applyAlignment="1">
      <alignment horizontal="center" vertical="center"/>
    </xf>
    <xf numFmtId="9" fontId="0" fillId="0" borderId="0" xfId="0" applyNumberFormat="1" applyAlignment="1">
      <alignment horizontal="center" vertical="center"/>
    </xf>
    <xf numFmtId="9" fontId="2" fillId="2" borderId="1" xfId="0" applyNumberFormat="1" applyFont="1" applyFill="1" applyBorder="1" applyAlignment="1">
      <alignment horizont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9" fontId="0" fillId="0" borderId="1" xfId="1" applyNumberFormat="1" applyFont="1" applyBorder="1" applyAlignment="1">
      <alignment horizontal="center" vertical="center" wrapText="1"/>
    </xf>
    <xf numFmtId="0" fontId="0" fillId="0" borderId="1" xfId="0" applyBorder="1" applyAlignment="1">
      <alignment horizontal="center"/>
    </xf>
    <xf numFmtId="0" fontId="2" fillId="2" borderId="1" xfId="0" applyFont="1" applyFill="1" applyBorder="1" applyAlignment="1">
      <alignment horizontal="center" wrapText="1"/>
    </xf>
    <xf numFmtId="0" fontId="2" fillId="2" borderId="1" xfId="0" applyNumberFormat="1" applyFont="1" applyFill="1" applyBorder="1" applyAlignment="1">
      <alignment horizontal="center" wrapText="1"/>
    </xf>
    <xf numFmtId="9" fontId="0" fillId="0" borderId="3" xfId="1" applyNumberFormat="1" applyFont="1" applyBorder="1" applyAlignment="1">
      <alignment horizontal="center" vertical="center" wrapText="1"/>
    </xf>
    <xf numFmtId="0" fontId="2" fillId="0" borderId="1" xfId="0" applyFont="1" applyBorder="1" applyAlignment="1">
      <alignment horizontal="center" vertical="center" wrapText="1"/>
    </xf>
    <xf numFmtId="9" fontId="2" fillId="0" borderId="1" xfId="1" applyNumberFormat="1" applyFont="1" applyBorder="1" applyAlignment="1">
      <alignment horizontal="center" vertical="center" wrapText="1"/>
    </xf>
    <xf numFmtId="0" fontId="0" fillId="0" borderId="1" xfId="0" applyBorder="1" applyAlignment="1">
      <alignment horizontal="center" vertical="center"/>
    </xf>
    <xf numFmtId="0" fontId="0" fillId="0" borderId="1" xfId="0" applyNumberFormat="1" applyBorder="1" applyAlignment="1">
      <alignment horizontal="center"/>
    </xf>
    <xf numFmtId="9" fontId="0" fillId="0" borderId="1" xfId="0" applyNumberFormat="1" applyBorder="1" applyAlignment="1">
      <alignment horizontal="center"/>
    </xf>
    <xf numFmtId="0" fontId="0" fillId="0" borderId="0" xfId="0" applyAlignment="1">
      <alignment horizontal="left"/>
    </xf>
    <xf numFmtId="0" fontId="0" fillId="0" borderId="0" xfId="0" applyNumberFormat="1" applyAlignment="1">
      <alignment horizontal="center"/>
    </xf>
    <xf numFmtId="9" fontId="0" fillId="0" borderId="0" xfId="0" applyNumberFormat="1" applyAlignment="1">
      <alignment horizontal="center"/>
    </xf>
    <xf numFmtId="0" fontId="2" fillId="2" borderId="1" xfId="0" applyFont="1" applyFill="1" applyBorder="1" applyAlignment="1">
      <alignment horizontal="left"/>
    </xf>
    <xf numFmtId="0" fontId="0" fillId="0" borderId="1" xfId="0" pivotButton="1" applyBorder="1" applyAlignment="1">
      <alignment horizontal="center" vertical="center"/>
    </xf>
    <xf numFmtId="0" fontId="2" fillId="0" borderId="1" xfId="0" pivotButton="1" applyFont="1" applyBorder="1" applyAlignment="1">
      <alignment horizontal="center" vertical="center" wrapText="1"/>
    </xf>
    <xf numFmtId="0" fontId="2" fillId="0" borderId="1" xfId="0" pivotButton="1" applyFont="1" applyBorder="1" applyAlignment="1">
      <alignment horizontal="center" vertical="center"/>
    </xf>
    <xf numFmtId="0" fontId="2" fillId="0" borderId="1" xfId="0" pivotButton="1" applyFont="1" applyBorder="1" applyAlignment="1">
      <alignment horizont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1" fontId="3" fillId="0" borderId="6" xfId="0" applyNumberFormat="1" applyFont="1" applyBorder="1" applyAlignment="1">
      <alignment horizontal="center" vertical="center" wrapText="1"/>
    </xf>
    <xf numFmtId="164" fontId="3" fillId="3" borderId="6" xfId="0" applyNumberFormat="1" applyFont="1" applyFill="1" applyBorder="1" applyAlignment="1">
      <alignment horizontal="center" vertical="center" wrapText="1"/>
    </xf>
    <xf numFmtId="1" fontId="3" fillId="0" borderId="5" xfId="0" applyNumberFormat="1" applyFont="1" applyBorder="1" applyAlignment="1">
      <alignment horizontal="center" vertical="center" wrapText="1"/>
    </xf>
    <xf numFmtId="165" fontId="3" fillId="0" borderId="5" xfId="0" applyNumberFormat="1" applyFont="1" applyBorder="1" applyAlignment="1">
      <alignment horizontal="center" vertical="center" wrapText="1"/>
    </xf>
    <xf numFmtId="14" fontId="3" fillId="0" borderId="5"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4" fillId="4" borderId="9"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5" fillId="4" borderId="1" xfId="0" applyFont="1" applyFill="1" applyBorder="1" applyAlignment="1">
      <alignment horizontal="center" vertical="center" wrapText="1"/>
    </xf>
    <xf numFmtId="164" fontId="4" fillId="4" borderId="1" xfId="0" applyNumberFormat="1" applyFont="1" applyFill="1" applyBorder="1" applyAlignment="1">
      <alignment horizontal="center" vertical="center" wrapText="1"/>
    </xf>
    <xf numFmtId="1" fontId="4" fillId="4" borderId="8" xfId="0" applyNumberFormat="1" applyFont="1" applyFill="1" applyBorder="1" applyAlignment="1">
      <alignment horizontal="center" vertical="center" wrapText="1"/>
    </xf>
    <xf numFmtId="165" fontId="4" fillId="4" borderId="1" xfId="0" applyNumberFormat="1" applyFont="1" applyFill="1" applyBorder="1" applyAlignment="1">
      <alignment horizontal="center" vertical="center" wrapText="1"/>
    </xf>
    <xf numFmtId="0" fontId="4" fillId="4" borderId="10"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6" fillId="4"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xf>
    <xf numFmtId="2" fontId="4" fillId="4" borderId="1" xfId="0" applyNumberFormat="1"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5" fillId="5" borderId="1" xfId="0" applyFont="1" applyFill="1" applyBorder="1" applyAlignment="1">
      <alignment horizontal="center" vertical="center" wrapText="1"/>
    </xf>
    <xf numFmtId="164" fontId="4" fillId="5" borderId="1" xfId="0" applyNumberFormat="1" applyFont="1" applyFill="1" applyBorder="1" applyAlignment="1">
      <alignment horizontal="center" vertical="center" wrapText="1"/>
    </xf>
    <xf numFmtId="1" fontId="4" fillId="5" borderId="8" xfId="0" applyNumberFormat="1" applyFont="1" applyFill="1" applyBorder="1" applyAlignment="1">
      <alignment horizontal="center" vertical="center" wrapText="1"/>
    </xf>
    <xf numFmtId="165" fontId="4" fillId="5" borderId="1" xfId="0" applyNumberFormat="1"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4" fillId="5" borderId="10" xfId="0" applyFont="1" applyFill="1" applyBorder="1" applyAlignment="1">
      <alignment horizontal="center" vertical="center" wrapText="1"/>
    </xf>
    <xf numFmtId="0" fontId="5" fillId="5" borderId="8" xfId="0" applyFont="1" applyFill="1" applyBorder="1" applyAlignment="1">
      <alignment horizontal="center" vertical="center" wrapText="1"/>
    </xf>
    <xf numFmtId="165" fontId="4" fillId="4" borderId="1" xfId="2" applyNumberFormat="1"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5" fillId="6" borderId="1" xfId="0" applyFont="1" applyFill="1" applyBorder="1" applyAlignment="1">
      <alignment horizontal="center" vertical="center" wrapText="1"/>
    </xf>
    <xf numFmtId="164" fontId="4" fillId="6" borderId="1" xfId="0" applyNumberFormat="1" applyFont="1" applyFill="1" applyBorder="1" applyAlignment="1">
      <alignment horizontal="center" vertical="center" wrapText="1"/>
    </xf>
    <xf numFmtId="1" fontId="4" fillId="6" borderId="8" xfId="0" applyNumberFormat="1" applyFont="1" applyFill="1" applyBorder="1" applyAlignment="1">
      <alignment horizontal="center" vertical="center" wrapText="1"/>
    </xf>
    <xf numFmtId="165" fontId="4" fillId="6" borderId="1" xfId="0" applyNumberFormat="1" applyFont="1" applyFill="1" applyBorder="1" applyAlignment="1">
      <alignment horizontal="center" vertical="center" wrapText="1"/>
    </xf>
    <xf numFmtId="0" fontId="4" fillId="6" borderId="10" xfId="0" applyFont="1" applyFill="1" applyBorder="1" applyAlignment="1">
      <alignment horizontal="center" vertical="center" wrapText="1"/>
    </xf>
    <xf numFmtId="0" fontId="5" fillId="6" borderId="8" xfId="0" applyFont="1" applyFill="1" applyBorder="1" applyAlignment="1">
      <alignment horizontal="center" vertical="center" wrapText="1"/>
    </xf>
    <xf numFmtId="14" fontId="4" fillId="6" borderId="1" xfId="0" applyNumberFormat="1" applyFont="1" applyFill="1" applyBorder="1" applyAlignment="1">
      <alignment horizontal="center" vertical="center" wrapText="1"/>
    </xf>
    <xf numFmtId="1" fontId="4" fillId="6" borderId="0" xfId="0" applyNumberFormat="1" applyFont="1" applyFill="1" applyBorder="1" applyAlignment="1">
      <alignment horizontal="center" vertical="center" wrapText="1"/>
    </xf>
    <xf numFmtId="1" fontId="4" fillId="4" borderId="0" xfId="0" applyNumberFormat="1" applyFont="1" applyFill="1" applyBorder="1" applyAlignment="1">
      <alignment horizontal="center" vertical="center" wrapText="1"/>
    </xf>
    <xf numFmtId="1" fontId="6" fillId="4" borderId="8" xfId="0" applyNumberFormat="1" applyFont="1" applyFill="1" applyBorder="1" applyAlignment="1">
      <alignment horizontal="center" vertical="center"/>
    </xf>
    <xf numFmtId="1" fontId="4" fillId="4" borderId="8" xfId="0" applyNumberFormat="1" applyFont="1" applyFill="1" applyBorder="1" applyAlignment="1">
      <alignment horizontal="center" vertical="center"/>
    </xf>
    <xf numFmtId="1" fontId="4" fillId="4" borderId="1" xfId="0" applyNumberFormat="1" applyFont="1" applyFill="1" applyBorder="1" applyAlignment="1">
      <alignment horizontal="center" vertical="center"/>
    </xf>
    <xf numFmtId="0" fontId="6" fillId="4" borderId="0" xfId="0" applyFont="1" applyFill="1" applyBorder="1" applyAlignment="1">
      <alignment horizontal="center" vertical="center"/>
    </xf>
    <xf numFmtId="0" fontId="4" fillId="7" borderId="9"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5" fillId="7" borderId="1" xfId="0" applyFont="1" applyFill="1" applyBorder="1" applyAlignment="1">
      <alignment horizontal="center" vertical="center" wrapText="1"/>
    </xf>
    <xf numFmtId="164" fontId="4" fillId="7" borderId="1" xfId="0" applyNumberFormat="1" applyFont="1" applyFill="1" applyBorder="1" applyAlignment="1">
      <alignment horizontal="center" vertical="center" wrapText="1"/>
    </xf>
    <xf numFmtId="1" fontId="4" fillId="7" borderId="8" xfId="0" applyNumberFormat="1" applyFont="1" applyFill="1" applyBorder="1" applyAlignment="1">
      <alignment horizontal="center" vertical="center" wrapText="1"/>
    </xf>
    <xf numFmtId="165" fontId="4" fillId="7" borderId="1" xfId="0" applyNumberFormat="1" applyFont="1" applyFill="1" applyBorder="1" applyAlignment="1">
      <alignment horizontal="center" vertical="center" wrapText="1"/>
    </xf>
    <xf numFmtId="14" fontId="4" fillId="7" borderId="1" xfId="0" applyNumberFormat="1" applyFont="1" applyFill="1" applyBorder="1" applyAlignment="1">
      <alignment horizontal="center" vertical="center" wrapText="1"/>
    </xf>
    <xf numFmtId="0" fontId="4" fillId="7" borderId="10" xfId="0" applyFont="1" applyFill="1" applyBorder="1" applyAlignment="1">
      <alignment horizontal="center" vertical="center" wrapText="1"/>
    </xf>
    <xf numFmtId="0" fontId="5" fillId="0" borderId="1" xfId="0" applyFont="1" applyBorder="1" applyAlignment="1">
      <alignment horizontal="center" vertical="center" wrapText="1"/>
    </xf>
    <xf numFmtId="1" fontId="4" fillId="7" borderId="1" xfId="0" applyNumberFormat="1" applyFont="1" applyFill="1" applyBorder="1" applyAlignment="1">
      <alignment horizontal="center" vertical="center" wrapText="1"/>
    </xf>
    <xf numFmtId="1" fontId="6" fillId="4" borderId="0" xfId="0" applyNumberFormat="1" applyFont="1" applyFill="1" applyBorder="1" applyAlignment="1">
      <alignment horizontal="center" vertical="center"/>
    </xf>
    <xf numFmtId="1" fontId="4" fillId="7" borderId="0" xfId="0" applyNumberFormat="1" applyFont="1" applyFill="1" applyBorder="1" applyAlignment="1">
      <alignment horizontal="center" vertical="center" wrapText="1"/>
    </xf>
    <xf numFmtId="1" fontId="4" fillId="4" borderId="1" xfId="0" applyNumberFormat="1" applyFont="1" applyFill="1" applyBorder="1" applyAlignment="1">
      <alignment horizontal="center" vertical="center" wrapText="1"/>
    </xf>
    <xf numFmtId="0" fontId="4" fillId="7" borderId="1" xfId="2" applyFont="1" applyFill="1" applyBorder="1" applyAlignment="1">
      <alignment horizontal="center" vertical="center" wrapText="1"/>
    </xf>
    <xf numFmtId="164" fontId="8" fillId="7" borderId="1" xfId="2" applyNumberFormat="1" applyFont="1" applyFill="1" applyBorder="1" applyAlignment="1">
      <alignment horizontal="center" vertical="center" wrapText="1"/>
    </xf>
    <xf numFmtId="0" fontId="4" fillId="4" borderId="1" xfId="2" applyFont="1" applyFill="1" applyBorder="1" applyAlignment="1">
      <alignment horizontal="center" vertical="center" wrapText="1"/>
    </xf>
    <xf numFmtId="164" fontId="8" fillId="4" borderId="1" xfId="2" applyNumberFormat="1" applyFont="1" applyFill="1" applyBorder="1" applyAlignment="1">
      <alignment horizontal="center" vertical="center" wrapText="1"/>
    </xf>
    <xf numFmtId="1" fontId="6" fillId="4" borderId="1" xfId="0" applyNumberFormat="1" applyFont="1" applyFill="1" applyBorder="1" applyAlignment="1">
      <alignment horizontal="center" vertical="center"/>
    </xf>
    <xf numFmtId="0" fontId="4" fillId="7" borderId="11"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2" xfId="0" applyFont="1" applyFill="1" applyBorder="1" applyAlignment="1">
      <alignment horizontal="center" vertical="center" wrapText="1"/>
    </xf>
    <xf numFmtId="164" fontId="4" fillId="4" borderId="8"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165" fontId="5" fillId="4" borderId="1" xfId="0" applyNumberFormat="1" applyFont="1" applyFill="1" applyBorder="1" applyAlignment="1">
      <alignment horizontal="center" vertical="center" wrapText="1"/>
    </xf>
    <xf numFmtId="0" fontId="5" fillId="4" borderId="10" xfId="0"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2" xfId="0" applyFont="1" applyFill="1" applyBorder="1" applyAlignment="1">
      <alignment horizontal="center" vertical="center" wrapText="1"/>
    </xf>
    <xf numFmtId="164" fontId="4" fillId="6" borderId="8" xfId="0" applyNumberFormat="1" applyFont="1" applyFill="1" applyBorder="1" applyAlignment="1">
      <alignment horizontal="center" vertical="center" wrapText="1"/>
    </xf>
    <xf numFmtId="49" fontId="5" fillId="6" borderId="1" xfId="0" applyNumberFormat="1" applyFont="1" applyFill="1" applyBorder="1" applyAlignment="1">
      <alignment horizontal="center" vertical="center" wrapText="1"/>
    </xf>
    <xf numFmtId="165" fontId="5" fillId="6" borderId="1" xfId="0" applyNumberFormat="1" applyFont="1" applyFill="1" applyBorder="1" applyAlignment="1">
      <alignment horizontal="center" vertical="center" wrapText="1"/>
    </xf>
    <xf numFmtId="14" fontId="5" fillId="6" borderId="1" xfId="0" applyNumberFormat="1" applyFont="1" applyFill="1" applyBorder="1" applyAlignment="1">
      <alignment horizontal="center" vertical="center" wrapText="1"/>
    </xf>
    <xf numFmtId="0" fontId="5" fillId="6" borderId="10" xfId="0" applyFont="1" applyFill="1" applyBorder="1" applyAlignment="1">
      <alignment horizontal="center" vertical="center" wrapText="1"/>
    </xf>
    <xf numFmtId="164" fontId="5" fillId="4" borderId="8" xfId="2" applyNumberFormat="1" applyFont="1" applyFill="1" applyBorder="1" applyAlignment="1">
      <alignment horizontal="center" vertical="center" wrapText="1"/>
    </xf>
    <xf numFmtId="0" fontId="5" fillId="4" borderId="0" xfId="0" applyFont="1" applyFill="1" applyAlignment="1">
      <alignment horizontal="center" vertical="center" wrapText="1"/>
    </xf>
    <xf numFmtId="0" fontId="5" fillId="5" borderId="9" xfId="0" applyFont="1" applyFill="1" applyBorder="1" applyAlignment="1">
      <alignment horizontal="center" vertical="center" wrapText="1"/>
    </xf>
    <xf numFmtId="0" fontId="5" fillId="5" borderId="2" xfId="0" applyFont="1" applyFill="1" applyBorder="1" applyAlignment="1">
      <alignment horizontal="center" vertical="center" wrapText="1"/>
    </xf>
    <xf numFmtId="164" fontId="5" fillId="5" borderId="8" xfId="2" applyNumberFormat="1" applyFont="1" applyFill="1" applyBorder="1" applyAlignment="1">
      <alignment horizontal="center" vertical="center" wrapText="1"/>
    </xf>
    <xf numFmtId="49" fontId="5" fillId="5" borderId="1" xfId="0" applyNumberFormat="1" applyFont="1" applyFill="1" applyBorder="1" applyAlignment="1">
      <alignment horizontal="center" vertical="center" wrapText="1"/>
    </xf>
    <xf numFmtId="165" fontId="5" fillId="5" borderId="1" xfId="0" applyNumberFormat="1" applyFont="1" applyFill="1" applyBorder="1" applyAlignment="1">
      <alignment horizontal="center" vertical="center" wrapText="1"/>
    </xf>
    <xf numFmtId="0" fontId="5" fillId="5" borderId="10" xfId="0" applyFont="1" applyFill="1" applyBorder="1" applyAlignment="1">
      <alignment horizontal="center" vertical="center" wrapText="1"/>
    </xf>
    <xf numFmtId="164" fontId="5" fillId="6" borderId="8" xfId="2" applyNumberFormat="1" applyFont="1" applyFill="1" applyBorder="1" applyAlignment="1">
      <alignment horizontal="center" vertical="center" wrapText="1"/>
    </xf>
    <xf numFmtId="165" fontId="5" fillId="4" borderId="8" xfId="2" applyNumberFormat="1" applyFont="1" applyFill="1" applyBorder="1" applyAlignment="1">
      <alignment horizontal="center" vertical="center" wrapText="1"/>
    </xf>
    <xf numFmtId="14" fontId="5" fillId="4" borderId="8" xfId="2" applyNumberFormat="1" applyFont="1" applyFill="1" applyBorder="1" applyAlignment="1">
      <alignment horizontal="center" vertical="center" wrapText="1"/>
    </xf>
    <xf numFmtId="165" fontId="5" fillId="6" borderId="8" xfId="2" applyNumberFormat="1" applyFont="1" applyFill="1" applyBorder="1" applyAlignment="1">
      <alignment horizontal="center" vertical="center" wrapText="1"/>
    </xf>
    <xf numFmtId="14" fontId="5" fillId="6" borderId="8" xfId="2" applyNumberFormat="1" applyFont="1" applyFill="1" applyBorder="1" applyAlignment="1">
      <alignment horizontal="center" vertical="center" wrapText="1"/>
    </xf>
    <xf numFmtId="165" fontId="5" fillId="5" borderId="8" xfId="2" applyNumberFormat="1" applyFont="1" applyFill="1" applyBorder="1" applyAlignment="1">
      <alignment horizontal="center" vertical="center" wrapText="1"/>
    </xf>
    <xf numFmtId="0" fontId="6" fillId="6" borderId="0" xfId="0" applyFont="1" applyFill="1" applyAlignment="1">
      <alignment horizontal="center" vertical="center" wrapText="1"/>
    </xf>
    <xf numFmtId="49" fontId="4" fillId="4" borderId="1" xfId="0" applyNumberFormat="1" applyFont="1" applyFill="1" applyBorder="1" applyAlignment="1">
      <alignment horizontal="center" vertical="center" wrapText="1"/>
    </xf>
    <xf numFmtId="1" fontId="6" fillId="6" borderId="0" xfId="0" applyNumberFormat="1" applyFont="1" applyFill="1" applyAlignment="1">
      <alignment horizontal="center" vertical="center"/>
    </xf>
    <xf numFmtId="0" fontId="6" fillId="6" borderId="1" xfId="0" applyFont="1" applyFill="1" applyBorder="1" applyAlignment="1">
      <alignment horizontal="center" vertical="center"/>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6" fillId="6" borderId="12" xfId="0" applyFont="1" applyFill="1" applyBorder="1" applyAlignment="1">
      <alignment horizontal="center" vertical="center" wrapText="1"/>
    </xf>
    <xf numFmtId="49" fontId="5" fillId="6" borderId="13" xfId="0" applyNumberFormat="1" applyFont="1" applyFill="1" applyBorder="1" applyAlignment="1">
      <alignment horizontal="center" vertical="center" wrapText="1"/>
    </xf>
    <xf numFmtId="165" fontId="5" fillId="6" borderId="13" xfId="0" applyNumberFormat="1"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6" fillId="4" borderId="12" xfId="0" applyFont="1" applyFill="1" applyBorder="1" applyAlignment="1">
      <alignment horizontal="center" vertical="center" wrapText="1"/>
    </xf>
    <xf numFmtId="49" fontId="5" fillId="4" borderId="13" xfId="0" applyNumberFormat="1" applyFont="1" applyFill="1" applyBorder="1" applyAlignment="1">
      <alignment horizontal="center" vertical="center" wrapText="1"/>
    </xf>
    <xf numFmtId="165" fontId="5" fillId="4" borderId="13" xfId="0" applyNumberFormat="1" applyFont="1" applyFill="1" applyBorder="1" applyAlignment="1">
      <alignment horizontal="center" vertical="center" wrapText="1"/>
    </xf>
    <xf numFmtId="14" fontId="5" fillId="4" borderId="13" xfId="0" applyNumberFormat="1"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15" xfId="0" applyFont="1" applyFill="1" applyBorder="1" applyAlignment="1">
      <alignment horizontal="center" vertical="center" wrapText="1"/>
    </xf>
    <xf numFmtId="1" fontId="5" fillId="4" borderId="1" xfId="2" applyNumberFormat="1" applyFont="1" applyFill="1" applyBorder="1" applyAlignment="1">
      <alignment horizontal="center" vertical="center" wrapText="1"/>
    </xf>
    <xf numFmtId="1" fontId="5" fillId="5" borderId="1" xfId="2" applyNumberFormat="1" applyFont="1" applyFill="1" applyBorder="1" applyAlignment="1">
      <alignment horizontal="center" vertical="center" wrapText="1"/>
    </xf>
    <xf numFmtId="164" fontId="5" fillId="4" borderId="1" xfId="0" applyNumberFormat="1" applyFont="1" applyFill="1" applyBorder="1" applyAlignment="1">
      <alignment horizontal="center" vertical="center" wrapText="1"/>
    </xf>
    <xf numFmtId="1" fontId="5" fillId="4" borderId="1" xfId="0" applyNumberFormat="1" applyFont="1" applyFill="1" applyBorder="1" applyAlignment="1">
      <alignment horizontal="center" vertical="center" wrapText="1"/>
    </xf>
    <xf numFmtId="0" fontId="8" fillId="4" borderId="1" xfId="2" applyFont="1" applyFill="1" applyBorder="1" applyAlignment="1">
      <alignment horizontal="center" vertical="center" wrapText="1"/>
    </xf>
    <xf numFmtId="1" fontId="5" fillId="6" borderId="1" xfId="2"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1" fontId="6" fillId="5" borderId="0" xfId="0" applyNumberFormat="1" applyFont="1" applyFill="1" applyAlignment="1">
      <alignment horizontal="center" vertical="center" wrapText="1"/>
    </xf>
    <xf numFmtId="164" fontId="5" fillId="4" borderId="1" xfId="2" applyNumberFormat="1" applyFont="1" applyFill="1" applyBorder="1" applyAlignment="1">
      <alignment horizontal="center" vertical="center" wrapText="1"/>
    </xf>
    <xf numFmtId="164" fontId="5" fillId="6" borderId="1" xfId="2" applyNumberFormat="1" applyFont="1" applyFill="1" applyBorder="1" applyAlignment="1">
      <alignment horizontal="center" vertical="center" wrapText="1"/>
    </xf>
    <xf numFmtId="1" fontId="4" fillId="6" borderId="0" xfId="0" applyNumberFormat="1" applyFont="1" applyFill="1" applyAlignment="1">
      <alignment horizontal="center" vertical="center"/>
    </xf>
    <xf numFmtId="0" fontId="6" fillId="4" borderId="0" xfId="0" applyFont="1" applyFill="1" applyAlignment="1">
      <alignment horizontal="center" vertical="center" wrapText="1"/>
    </xf>
    <xf numFmtId="164" fontId="5" fillId="5" borderId="1" xfId="2" applyNumberFormat="1" applyFont="1" applyFill="1" applyBorder="1" applyAlignment="1">
      <alignment horizontal="center" vertical="center" wrapText="1"/>
    </xf>
    <xf numFmtId="164" fontId="5" fillId="4" borderId="2" xfId="0" applyNumberFormat="1" applyFont="1" applyFill="1" applyBorder="1" applyAlignment="1">
      <alignment horizontal="center" vertical="center" wrapText="1"/>
    </xf>
    <xf numFmtId="165" fontId="5" fillId="4" borderId="8" xfId="0" applyNumberFormat="1" applyFont="1" applyFill="1" applyBorder="1" applyAlignment="1">
      <alignment horizontal="center" vertical="center" wrapText="1"/>
    </xf>
    <xf numFmtId="14" fontId="5" fillId="4" borderId="8" xfId="0" applyNumberFormat="1" applyFont="1" applyFill="1" applyBorder="1" applyAlignment="1">
      <alignment horizontal="center" vertical="center" wrapText="1"/>
    </xf>
    <xf numFmtId="1" fontId="4" fillId="5" borderId="1" xfId="0" applyNumberFormat="1" applyFont="1" applyFill="1" applyBorder="1" applyAlignment="1">
      <alignment horizontal="center" vertical="center"/>
    </xf>
    <xf numFmtId="164" fontId="4" fillId="5" borderId="1" xfId="0" applyNumberFormat="1" applyFont="1" applyFill="1" applyBorder="1" applyAlignment="1">
      <alignment horizontal="center" vertical="center"/>
    </xf>
    <xf numFmtId="1" fontId="5" fillId="5" borderId="0" xfId="2" applyNumberFormat="1" applyFont="1" applyFill="1" applyAlignment="1">
      <alignment horizontal="center" vertical="center" wrapText="1"/>
    </xf>
    <xf numFmtId="14" fontId="5" fillId="5" borderId="1" xfId="0" applyNumberFormat="1" applyFont="1" applyFill="1" applyBorder="1" applyAlignment="1">
      <alignment horizontal="center" vertical="center" wrapText="1"/>
    </xf>
    <xf numFmtId="164" fontId="5" fillId="4" borderId="18" xfId="0" applyNumberFormat="1" applyFont="1" applyFill="1" applyBorder="1" applyAlignment="1">
      <alignment horizontal="center" vertical="center" wrapText="1"/>
    </xf>
    <xf numFmtId="16" fontId="5" fillId="4" borderId="1" xfId="0" applyNumberFormat="1" applyFont="1" applyFill="1" applyBorder="1" applyAlignment="1">
      <alignment horizontal="center" vertical="center" wrapText="1"/>
    </xf>
    <xf numFmtId="1" fontId="4" fillId="6" borderId="1" xfId="0" applyNumberFormat="1" applyFont="1" applyFill="1" applyBorder="1" applyAlignment="1">
      <alignment horizontal="center" vertical="center"/>
    </xf>
    <xf numFmtId="164" fontId="4" fillId="6" borderId="1" xfId="0" applyNumberFormat="1" applyFont="1" applyFill="1" applyBorder="1" applyAlignment="1">
      <alignment horizontal="center" vertical="center"/>
    </xf>
    <xf numFmtId="1" fontId="5" fillId="6" borderId="11" xfId="2" applyNumberFormat="1" applyFont="1" applyFill="1" applyBorder="1" applyAlignment="1">
      <alignment horizontal="center" vertical="center" wrapText="1"/>
    </xf>
    <xf numFmtId="164" fontId="4" fillId="4" borderId="2" xfId="0" applyNumberFormat="1" applyFont="1" applyFill="1" applyBorder="1" applyAlignment="1">
      <alignment horizontal="center" vertical="center"/>
    </xf>
    <xf numFmtId="164" fontId="4" fillId="4" borderId="1" xfId="0" applyNumberFormat="1" applyFont="1" applyFill="1" applyBorder="1" applyAlignment="1">
      <alignment horizontal="center" vertical="center"/>
    </xf>
    <xf numFmtId="1" fontId="5" fillId="5" borderId="1" xfId="0" applyNumberFormat="1" applyFont="1" applyFill="1" applyBorder="1" applyAlignment="1">
      <alignment horizontal="center" vertical="center" wrapText="1"/>
    </xf>
    <xf numFmtId="1" fontId="5" fillId="6" borderId="1" xfId="0" applyNumberFormat="1" applyFont="1" applyFill="1" applyBorder="1" applyAlignment="1">
      <alignment horizontal="center" vertical="center" wrapText="1"/>
    </xf>
    <xf numFmtId="164" fontId="5" fillId="6" borderId="1" xfId="0" applyNumberFormat="1" applyFont="1" applyFill="1" applyBorder="1" applyAlignment="1">
      <alignment horizontal="center" vertical="center" wrapText="1"/>
    </xf>
    <xf numFmtId="165" fontId="5" fillId="4" borderId="1" xfId="2" applyNumberFormat="1" applyFont="1" applyFill="1" applyBorder="1" applyAlignment="1">
      <alignment horizontal="center" vertical="center" wrapText="1"/>
    </xf>
    <xf numFmtId="14" fontId="5" fillId="4" borderId="1" xfId="2" applyNumberFormat="1" applyFont="1" applyFill="1" applyBorder="1" applyAlignment="1">
      <alignment horizontal="center" vertical="center" wrapText="1"/>
    </xf>
    <xf numFmtId="0" fontId="4" fillId="5" borderId="1" xfId="0" applyFont="1" applyFill="1" applyBorder="1" applyAlignment="1">
      <alignment horizontal="center" vertical="center"/>
    </xf>
    <xf numFmtId="165" fontId="5" fillId="5" borderId="1" xfId="2" applyNumberFormat="1" applyFont="1" applyFill="1" applyBorder="1" applyAlignment="1">
      <alignment horizontal="center" vertical="center" wrapText="1"/>
    </xf>
    <xf numFmtId="1" fontId="6" fillId="4" borderId="0" xfId="0" applyNumberFormat="1" applyFont="1" applyFill="1" applyAlignment="1">
      <alignment horizontal="center" vertical="center" wrapText="1"/>
    </xf>
    <xf numFmtId="1" fontId="6" fillId="4" borderId="1"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1" fontId="6" fillId="6" borderId="1" xfId="0" applyNumberFormat="1" applyFont="1" applyFill="1" applyBorder="1" applyAlignment="1">
      <alignment horizontal="center" vertical="center" wrapText="1"/>
    </xf>
    <xf numFmtId="0" fontId="5" fillId="4" borderId="19" xfId="0" applyFont="1" applyFill="1" applyBorder="1" applyAlignment="1">
      <alignment horizontal="center" vertical="center" wrapText="1"/>
    </xf>
    <xf numFmtId="0" fontId="8" fillId="4" borderId="20" xfId="0"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1" fontId="6" fillId="6" borderId="1" xfId="0" applyNumberFormat="1" applyFont="1" applyFill="1" applyBorder="1" applyAlignment="1">
      <alignment horizontal="center" vertical="center"/>
    </xf>
    <xf numFmtId="0" fontId="6" fillId="4" borderId="20" xfId="0" applyFont="1" applyFill="1" applyBorder="1" applyAlignment="1">
      <alignment horizontal="center" vertical="center" wrapText="1"/>
    </xf>
    <xf numFmtId="0" fontId="5" fillId="4" borderId="20" xfId="0" applyFont="1" applyFill="1" applyBorder="1" applyAlignment="1">
      <alignment horizontal="center" vertical="center" wrapText="1"/>
    </xf>
    <xf numFmtId="1" fontId="4"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10" xfId="0" applyFont="1" applyFill="1" applyBorder="1" applyAlignment="1">
      <alignment horizontal="center" vertical="center" wrapText="1"/>
    </xf>
    <xf numFmtId="164" fontId="6" fillId="4" borderId="1"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4" borderId="1" xfId="0" applyFont="1" applyFill="1" applyBorder="1" applyAlignment="1">
      <alignment horizontal="center" vertical="center"/>
    </xf>
    <xf numFmtId="2" fontId="6" fillId="4" borderId="1" xfId="0" applyNumberFormat="1" applyFont="1" applyFill="1" applyBorder="1" applyAlignment="1">
      <alignment horizontal="center" vertical="center"/>
    </xf>
    <xf numFmtId="49" fontId="4" fillId="6" borderId="1" xfId="0" applyNumberFormat="1" applyFont="1" applyFill="1" applyBorder="1" applyAlignment="1">
      <alignment horizontal="center" vertical="center" wrapText="1"/>
    </xf>
    <xf numFmtId="164" fontId="6" fillId="5" borderId="1" xfId="0" applyNumberFormat="1"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164" fontId="6" fillId="6" borderId="1" xfId="0" applyNumberFormat="1" applyFont="1" applyFill="1" applyBorder="1" applyAlignment="1">
      <alignment horizontal="center" vertical="center" wrapText="1"/>
    </xf>
    <xf numFmtId="49" fontId="6" fillId="6" borderId="1" xfId="0" applyNumberFormat="1" applyFont="1" applyFill="1" applyBorder="1" applyAlignment="1">
      <alignment horizontal="center" vertical="center" wrapText="1"/>
    </xf>
    <xf numFmtId="165" fontId="6" fillId="4"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1" fontId="4"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0" borderId="1" xfId="0" pivotButton="1" applyBorder="1" applyAlignment="1">
      <alignment horizontal="center" vertical="center" wrapText="1"/>
    </xf>
  </cellXfs>
  <cellStyles count="3">
    <cellStyle name="Hipervínculo" xfId="2" builtinId="8"/>
    <cellStyle name="Normal" xfId="0" builtinId="0"/>
    <cellStyle name="Porcentaje" xfId="1" builtinId="5"/>
  </cellStyles>
  <dxfs count="111">
    <dxf>
      <font>
        <b/>
      </font>
    </dxf>
    <dxf>
      <font>
        <b/>
      </font>
    </dxf>
    <dxf>
      <alignment vertic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wrapText="1" readingOrder="0"/>
    </dxf>
    <dxf>
      <alignment wrapText="1" readingOrder="0"/>
    </dxf>
    <dxf>
      <font>
        <b/>
      </font>
    </dxf>
    <dxf>
      <font>
        <b/>
      </font>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vertical="center" readingOrder="0"/>
    </dxf>
    <dxf>
      <alignment vertic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vertical="center" readingOrder="0"/>
    </dxf>
    <dxf>
      <alignment horizontal="center" readingOrder="0"/>
    </dxf>
    <dxf>
      <alignment horizontal="center" readingOrder="0"/>
    </dxf>
    <dxf>
      <alignment vertical="center" readingOrder="0"/>
    </dxf>
    <dxf>
      <alignment vertical="center" readingOrder="0"/>
    </dxf>
    <dxf>
      <alignment wrapText="1" readingOrder="0"/>
    </dxf>
    <dxf>
      <alignment horizontal="center" readingOrder="0"/>
    </dxf>
    <dxf>
      <alignment horizontal="center" readingOrder="0"/>
    </dxf>
    <dxf>
      <alignment horizontal="center" readingOrder="0"/>
    </dxf>
    <dxf>
      <font>
        <b/>
      </font>
    </dxf>
    <dxf>
      <font>
        <b/>
      </font>
    </dxf>
    <dxf>
      <font>
        <b/>
      </font>
    </dxf>
    <dxf>
      <font>
        <b/>
      </font>
    </dxf>
    <dxf>
      <font>
        <b/>
      </font>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vertical="center" readingOrder="0"/>
    </dxf>
    <dxf>
      <alignment horizontal="center" readingOrder="0"/>
    </dxf>
    <dxf>
      <alignment horizontal="center" readingOrder="0"/>
    </dxf>
    <dxf>
      <alignment vertical="center" readingOrder="0"/>
    </dxf>
    <dxf>
      <alignment vertical="center" readingOrder="0"/>
    </dxf>
    <dxf>
      <alignment wrapText="1" readingOrder="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alignment horizontal="center" readingOrder="0"/>
    </dxf>
    <dxf>
      <alignment vertic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vertical="center" readingOrder="0"/>
    </dxf>
    <dxf>
      <alignment horizontal="center" readingOrder="0"/>
    </dxf>
    <dxf>
      <alignment vertical="center" readingOrder="0"/>
    </dxf>
    <dxf>
      <alignment vertical="center" readingOrder="0"/>
    </dxf>
    <dxf>
      <alignment vertical="center" readingOrder="0"/>
    </dxf>
    <dxf>
      <font>
        <b/>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6.xml"/><Relationship Id="rId13" Type="http://schemas.openxmlformats.org/officeDocument/2006/relationships/calcChain" Target="calcChain.xml"/><Relationship Id="rId3" Type="http://schemas.openxmlformats.org/officeDocument/2006/relationships/pivotCacheDefinition" Target="pivotCache/pivotCacheDefinition1.xml"/><Relationship Id="rId7" Type="http://schemas.openxmlformats.org/officeDocument/2006/relationships/pivotCacheDefinition" Target="pivotCache/pivotCacheDefinition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4.xml"/><Relationship Id="rId11" Type="http://schemas.openxmlformats.org/officeDocument/2006/relationships/styles" Target="styles.xml"/><Relationship Id="rId5" Type="http://schemas.openxmlformats.org/officeDocument/2006/relationships/pivotCacheDefinition" Target="pivotCache/pivotCacheDefinition3.xml"/><Relationship Id="rId10" Type="http://schemas.openxmlformats.org/officeDocument/2006/relationships/theme" Target="theme/theme1.xml"/><Relationship Id="rId4" Type="http://schemas.openxmlformats.org/officeDocument/2006/relationships/pivotCacheDefinition" Target="pivotCache/pivotCacheDefinition2.xml"/><Relationship Id="rId9" Type="http://schemas.openxmlformats.org/officeDocument/2006/relationships/pivotCacheDefinition" Target="pivotCache/pivotCacheDefinition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s>
    <c:plotArea>
      <c:layout/>
      <c:pieChart>
        <c:varyColors val="1"/>
        <c:ser>
          <c:idx val="0"/>
          <c:order val="0"/>
          <c:tx>
            <c:v>Total</c:v>
          </c:tx>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851C-449A-9CF2-B3FD72B2BD58}"/>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851C-449A-9CF2-B3FD72B2BD58}"/>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851C-449A-9CF2-B3FD72B2BD58}"/>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851C-449A-9CF2-B3FD72B2BD58}"/>
              </c:ext>
            </c:extLst>
          </c:dPt>
          <c:cat>
            <c:strLit>
              <c:ptCount val="4"/>
              <c:pt idx="0">
                <c:v>Cumplido</c:v>
              </c:pt>
              <c:pt idx="1">
                <c:v>En Proceso</c:v>
              </c:pt>
              <c:pt idx="2">
                <c:v>Extemporáneo</c:v>
              </c:pt>
              <c:pt idx="3">
                <c:v>Vencido</c:v>
              </c:pt>
            </c:strLit>
          </c:cat>
          <c:val>
            <c:numLit>
              <c:formatCode>General</c:formatCode>
              <c:ptCount val="4"/>
              <c:pt idx="0">
                <c:v>560</c:v>
              </c:pt>
              <c:pt idx="1">
                <c:v>35</c:v>
              </c:pt>
              <c:pt idx="2">
                <c:v>76</c:v>
              </c:pt>
              <c:pt idx="3">
                <c:v>67</c:v>
              </c:pt>
            </c:numLit>
          </c:val>
          <c:extLst xmlns:c16r2="http://schemas.microsoft.com/office/drawing/2015/06/chart">
            <c:ext xmlns:c16="http://schemas.microsoft.com/office/drawing/2014/chart" uri="{C3380CC4-5D6E-409C-BE32-E72D297353CC}">
              <c16:uniqueId val="{00000008-851C-449A-9CF2-B3FD72B2BD58}"/>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xmlns:c16r2="http://schemas.microsoft.com/office/drawing/2015/06/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v>Total</c:v>
          </c:tx>
          <c:spPr>
            <a:solidFill>
              <a:schemeClr val="accent1"/>
            </a:solidFill>
            <a:ln>
              <a:noFill/>
            </a:ln>
            <a:effectLst/>
            <a:sp3d/>
          </c:spPr>
          <c:invertIfNegative val="0"/>
          <c:cat>
            <c:strLit>
              <c:ptCount val="6"/>
              <c:pt idx="0">
                <c:v>CONSULTA</c:v>
              </c:pt>
              <c:pt idx="1">
                <c:v>INFORME POR CONGRESISTA</c:v>
              </c:pt>
              <c:pt idx="2">
                <c:v>PETICIÓN DE DOCUMENTOS E INFORMACIÓN</c:v>
              </c:pt>
              <c:pt idx="3">
                <c:v>PETICIÓN DE INTERES GENERAL</c:v>
              </c:pt>
              <c:pt idx="4">
                <c:v>PETICIÓN DE INTERES PARTICULAR</c:v>
              </c:pt>
              <c:pt idx="5">
                <c:v>PETICIÓN ENTRE AUTORIDADES</c:v>
              </c:pt>
            </c:strLit>
          </c:cat>
          <c:val>
            <c:numLit>
              <c:formatCode>General</c:formatCode>
              <c:ptCount val="6"/>
              <c:pt idx="0">
                <c:v>40</c:v>
              </c:pt>
              <c:pt idx="1">
                <c:v>5</c:v>
              </c:pt>
              <c:pt idx="2">
                <c:v>166</c:v>
              </c:pt>
              <c:pt idx="3">
                <c:v>315</c:v>
              </c:pt>
              <c:pt idx="4">
                <c:v>172</c:v>
              </c:pt>
              <c:pt idx="5">
                <c:v>40</c:v>
              </c:pt>
            </c:numLit>
          </c:val>
          <c:extLst xmlns:c16r2="http://schemas.microsoft.com/office/drawing/2015/06/chart">
            <c:ext xmlns:c16="http://schemas.microsoft.com/office/drawing/2014/chart" uri="{C3380CC4-5D6E-409C-BE32-E72D297353CC}">
              <c16:uniqueId val="{00000000-EDFE-47E5-80AB-D650F6ECB80C}"/>
            </c:ext>
          </c:extLst>
        </c:ser>
        <c:dLbls>
          <c:showLegendKey val="0"/>
          <c:showVal val="0"/>
          <c:showCatName val="0"/>
          <c:showSerName val="0"/>
          <c:showPercent val="0"/>
          <c:showBubbleSize val="0"/>
        </c:dLbls>
        <c:gapWidth val="150"/>
        <c:shape val="box"/>
        <c:axId val="-93996720"/>
        <c:axId val="-93995632"/>
        <c:axId val="0"/>
      </c:bar3DChart>
      <c:catAx>
        <c:axId val="-9399672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3995632"/>
        <c:crosses val="autoZero"/>
        <c:auto val="1"/>
        <c:lblAlgn val="ctr"/>
        <c:lblOffset val="100"/>
        <c:noMultiLvlLbl val="0"/>
      </c:catAx>
      <c:valAx>
        <c:axId val="-93995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399672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xmlns:c16r2="http://schemas.microsoft.com/office/drawing/2015/06/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s>
    <c:plotArea>
      <c:layout/>
      <c:pieChart>
        <c:varyColors val="1"/>
        <c:ser>
          <c:idx val="0"/>
          <c:order val="0"/>
          <c:tx>
            <c:v>Total</c:v>
          </c:tx>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BEFC-41B5-9785-151FD7F05550}"/>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BEFC-41B5-9785-151FD7F05550}"/>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BEFC-41B5-9785-151FD7F05550}"/>
              </c:ext>
            </c:extLst>
          </c:dPt>
          <c:cat>
            <c:strLit>
              <c:ptCount val="3"/>
              <c:pt idx="0">
                <c:v>Canal Escrito</c:v>
              </c:pt>
              <c:pt idx="1">
                <c:v>Canal Virtual</c:v>
              </c:pt>
              <c:pt idx="2">
                <c:v>Radicación Directa </c:v>
              </c:pt>
            </c:strLit>
          </c:cat>
          <c:val>
            <c:numLit>
              <c:formatCode>General</c:formatCode>
              <c:ptCount val="3"/>
              <c:pt idx="0">
                <c:v>17</c:v>
              </c:pt>
              <c:pt idx="1">
                <c:v>711</c:v>
              </c:pt>
              <c:pt idx="2">
                <c:v>10</c:v>
              </c:pt>
            </c:numLit>
          </c:val>
          <c:extLst xmlns:c16r2="http://schemas.microsoft.com/office/drawing/2015/06/chart">
            <c:ext xmlns:c16="http://schemas.microsoft.com/office/drawing/2014/chart" uri="{C3380CC4-5D6E-409C-BE32-E72D297353CC}">
              <c16:uniqueId val="{00000006-BEFC-41B5-9785-151FD7F05550}"/>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xmlns:c16r2="http://schemas.microsoft.com/office/drawing/2015/06/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v>Total</c:v>
          </c:tx>
          <c:spPr>
            <a:solidFill>
              <a:schemeClr val="accent1"/>
            </a:solidFill>
            <a:ln>
              <a:noFill/>
            </a:ln>
            <a:effectLst/>
          </c:spPr>
          <c:invertIfNegative val="0"/>
          <c:cat>
            <c:strLit>
              <c:ptCount val="5"/>
              <c:pt idx="0">
                <c:v>Entidad Bomberil</c:v>
              </c:pt>
              <c:pt idx="1">
                <c:v>Entidad Pública</c:v>
              </c:pt>
              <c:pt idx="2">
                <c:v>Entidad Territorial</c:v>
              </c:pt>
              <c:pt idx="3">
                <c:v>Persona Jurídica</c:v>
              </c:pt>
              <c:pt idx="4">
                <c:v>Persona Natural</c:v>
              </c:pt>
            </c:strLit>
          </c:cat>
          <c:val>
            <c:numLit>
              <c:formatCode>General</c:formatCode>
              <c:ptCount val="5"/>
              <c:pt idx="0">
                <c:v>284</c:v>
              </c:pt>
              <c:pt idx="1">
                <c:v>89</c:v>
              </c:pt>
              <c:pt idx="2">
                <c:v>126</c:v>
              </c:pt>
              <c:pt idx="3">
                <c:v>59</c:v>
              </c:pt>
              <c:pt idx="4">
                <c:v>180</c:v>
              </c:pt>
            </c:numLit>
          </c:val>
          <c:extLst xmlns:c16r2="http://schemas.microsoft.com/office/drawing/2015/06/chart">
            <c:ext xmlns:c16="http://schemas.microsoft.com/office/drawing/2014/chart" uri="{C3380CC4-5D6E-409C-BE32-E72D297353CC}">
              <c16:uniqueId val="{00000000-A335-479C-B33E-D2F9C18A3FD0}"/>
            </c:ext>
          </c:extLst>
        </c:ser>
        <c:dLbls>
          <c:showLegendKey val="0"/>
          <c:showVal val="0"/>
          <c:showCatName val="0"/>
          <c:showSerName val="0"/>
          <c:showPercent val="0"/>
          <c:showBubbleSize val="0"/>
        </c:dLbls>
        <c:gapWidth val="219"/>
        <c:overlap val="-27"/>
        <c:axId val="-93986384"/>
        <c:axId val="-93992368"/>
      </c:barChart>
      <c:catAx>
        <c:axId val="-93986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3992368"/>
        <c:crosses val="autoZero"/>
        <c:auto val="1"/>
        <c:lblAlgn val="ctr"/>
        <c:lblOffset val="100"/>
        <c:noMultiLvlLbl val="0"/>
      </c:catAx>
      <c:valAx>
        <c:axId val="-939923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3986384"/>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xmlns:c16r2="http://schemas.microsoft.com/office/drawing/2015/06/char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28575" cap="rnd">
            <a:solidFill>
              <a:schemeClr val="accent1"/>
            </a:solidFill>
            <a:round/>
          </a:ln>
          <a:effectLst/>
        </c:spPr>
        <c:marker>
          <c:symbol val="none"/>
        </c:marker>
      </c:pivotFmt>
    </c:pivotFmts>
    <c:plotArea>
      <c:layout/>
      <c:lineChart>
        <c:grouping val="standard"/>
        <c:varyColors val="0"/>
        <c:ser>
          <c:idx val="0"/>
          <c:order val="0"/>
          <c:tx>
            <c:v>Total</c:v>
          </c:tx>
          <c:spPr>
            <a:ln w="28575" cap="rnd">
              <a:solidFill>
                <a:schemeClr val="accent1"/>
              </a:solidFill>
              <a:round/>
            </a:ln>
            <a:effectLst/>
          </c:spPr>
          <c:marker>
            <c:symbol val="none"/>
          </c:marker>
          <c:cat>
            <c:strLit>
              <c:ptCount val="32"/>
              <c:pt idx="0">
                <c:v> CHOCO</c:v>
              </c:pt>
              <c:pt idx="1">
                <c:v>Amazonas </c:v>
              </c:pt>
              <c:pt idx="2">
                <c:v>ANTIOQUIA</c:v>
              </c:pt>
              <c:pt idx="3">
                <c:v>ARAUCA</c:v>
              </c:pt>
              <c:pt idx="4">
                <c:v>ATLÁNTICO</c:v>
              </c:pt>
              <c:pt idx="5">
                <c:v>BARRANQUILLA</c:v>
              </c:pt>
              <c:pt idx="6">
                <c:v>BOGOTÁ</c:v>
              </c:pt>
              <c:pt idx="7">
                <c:v>BOLIVAR</c:v>
              </c:pt>
              <c:pt idx="8">
                <c:v>BOYACÁ</c:v>
              </c:pt>
              <c:pt idx="9">
                <c:v>CALDAS</c:v>
              </c:pt>
              <c:pt idx="10">
                <c:v>CAQUETA</c:v>
              </c:pt>
              <c:pt idx="11">
                <c:v>CASANARE</c:v>
              </c:pt>
              <c:pt idx="12">
                <c:v>CAUCA</c:v>
              </c:pt>
              <c:pt idx="13">
                <c:v>CESAR</c:v>
              </c:pt>
              <c:pt idx="14">
                <c:v>CHOCO</c:v>
              </c:pt>
              <c:pt idx="15">
                <c:v>CORDOBA</c:v>
              </c:pt>
              <c:pt idx="16">
                <c:v>CUNDINAMARCA</c:v>
              </c:pt>
              <c:pt idx="17">
                <c:v>Guaviare</c:v>
              </c:pt>
              <c:pt idx="18">
                <c:v>HUILA</c:v>
              </c:pt>
              <c:pt idx="19">
                <c:v>LA GUAJIRA</c:v>
              </c:pt>
              <c:pt idx="20">
                <c:v>MAGDALENA</c:v>
              </c:pt>
              <c:pt idx="21">
                <c:v>META</c:v>
              </c:pt>
              <c:pt idx="22">
                <c:v>NARIÑO</c:v>
              </c:pt>
              <c:pt idx="23">
                <c:v>NORTE DE SANTANDER</c:v>
              </c:pt>
              <c:pt idx="24">
                <c:v>PUTUMAYO</c:v>
              </c:pt>
              <c:pt idx="25">
                <c:v>QUINDIO</c:v>
              </c:pt>
              <c:pt idx="26">
                <c:v>RISARALDA</c:v>
              </c:pt>
              <c:pt idx="27">
                <c:v>SANTANDER</c:v>
              </c:pt>
              <c:pt idx="28">
                <c:v>SUCRE</c:v>
              </c:pt>
              <c:pt idx="29">
                <c:v>TOLIMA</c:v>
              </c:pt>
              <c:pt idx="30">
                <c:v>VALLE DEL CAUCA</c:v>
              </c:pt>
              <c:pt idx="31">
                <c:v>VICHADA</c:v>
              </c:pt>
            </c:strLit>
          </c:cat>
          <c:val>
            <c:numLit>
              <c:formatCode>General</c:formatCode>
              <c:ptCount val="32"/>
              <c:pt idx="0">
                <c:v>1</c:v>
              </c:pt>
              <c:pt idx="1">
                <c:v>1</c:v>
              </c:pt>
              <c:pt idx="2">
                <c:v>46</c:v>
              </c:pt>
              <c:pt idx="3">
                <c:v>3</c:v>
              </c:pt>
              <c:pt idx="4">
                <c:v>25</c:v>
              </c:pt>
              <c:pt idx="5">
                <c:v>1</c:v>
              </c:pt>
              <c:pt idx="6">
                <c:v>180</c:v>
              </c:pt>
              <c:pt idx="7">
                <c:v>37</c:v>
              </c:pt>
              <c:pt idx="8">
                <c:v>43</c:v>
              </c:pt>
              <c:pt idx="9">
                <c:v>17</c:v>
              </c:pt>
              <c:pt idx="10">
                <c:v>12</c:v>
              </c:pt>
              <c:pt idx="11">
                <c:v>15</c:v>
              </c:pt>
              <c:pt idx="12">
                <c:v>11</c:v>
              </c:pt>
              <c:pt idx="13">
                <c:v>7</c:v>
              </c:pt>
              <c:pt idx="14">
                <c:v>7</c:v>
              </c:pt>
              <c:pt idx="15">
                <c:v>4</c:v>
              </c:pt>
              <c:pt idx="16">
                <c:v>90</c:v>
              </c:pt>
              <c:pt idx="17">
                <c:v>5</c:v>
              </c:pt>
              <c:pt idx="18">
                <c:v>13</c:v>
              </c:pt>
              <c:pt idx="19">
                <c:v>9</c:v>
              </c:pt>
              <c:pt idx="20">
                <c:v>10</c:v>
              </c:pt>
              <c:pt idx="21">
                <c:v>16</c:v>
              </c:pt>
              <c:pt idx="22">
                <c:v>6</c:v>
              </c:pt>
              <c:pt idx="23">
                <c:v>13</c:v>
              </c:pt>
              <c:pt idx="24">
                <c:v>17</c:v>
              </c:pt>
              <c:pt idx="25">
                <c:v>16</c:v>
              </c:pt>
              <c:pt idx="26">
                <c:v>6</c:v>
              </c:pt>
              <c:pt idx="27">
                <c:v>42</c:v>
              </c:pt>
              <c:pt idx="28">
                <c:v>3</c:v>
              </c:pt>
              <c:pt idx="29">
                <c:v>40</c:v>
              </c:pt>
              <c:pt idx="30">
                <c:v>38</c:v>
              </c:pt>
              <c:pt idx="31">
                <c:v>4</c:v>
              </c:pt>
            </c:numLit>
          </c:val>
          <c:smooth val="0"/>
          <c:extLst xmlns:c16r2="http://schemas.microsoft.com/office/drawing/2015/06/chart">
            <c:ext xmlns:c16="http://schemas.microsoft.com/office/drawing/2014/chart" uri="{C3380CC4-5D6E-409C-BE32-E72D297353CC}">
              <c16:uniqueId val="{00000000-A5CF-40A1-9F7A-92D590093694}"/>
            </c:ext>
          </c:extLst>
        </c:ser>
        <c:dLbls>
          <c:showLegendKey val="0"/>
          <c:showVal val="0"/>
          <c:showCatName val="0"/>
          <c:showSerName val="0"/>
          <c:showPercent val="0"/>
          <c:showBubbleSize val="0"/>
        </c:dLbls>
        <c:smooth val="0"/>
        <c:axId val="-93990736"/>
        <c:axId val="-93990192"/>
      </c:lineChart>
      <c:catAx>
        <c:axId val="-9399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3990192"/>
        <c:crosses val="autoZero"/>
        <c:auto val="1"/>
        <c:lblAlgn val="ctr"/>
        <c:lblOffset val="100"/>
        <c:noMultiLvlLbl val="0"/>
      </c:catAx>
      <c:valAx>
        <c:axId val="-939901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399073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xmlns:c16r2="http://schemas.microsoft.com/office/drawing/2015/06/char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spPr>
            <a:solidFill>
              <a:schemeClr val="accent1"/>
            </a:solidFill>
            <a:ln>
              <a:noFill/>
            </a:ln>
            <a:effectLst/>
            <a:sp3d/>
          </c:spPr>
          <c:invertIfNegative val="0"/>
          <c:cat>
            <c:strRef>
              <c:f>DINAMICAS!$A$21:$A$26</c:f>
              <c:strCache>
                <c:ptCount val="6"/>
                <c:pt idx="0">
                  <c:v>Enero</c:v>
                </c:pt>
                <c:pt idx="1">
                  <c:v>Febrero</c:v>
                </c:pt>
                <c:pt idx="2">
                  <c:v>Marzo</c:v>
                </c:pt>
                <c:pt idx="3">
                  <c:v>Abril</c:v>
                </c:pt>
                <c:pt idx="4">
                  <c:v>Mayo</c:v>
                </c:pt>
                <c:pt idx="5">
                  <c:v>Junio</c:v>
                </c:pt>
              </c:strCache>
            </c:strRef>
          </c:cat>
          <c:val>
            <c:numRef>
              <c:f>DINAMICAS!$B$21:$B$26</c:f>
              <c:numCache>
                <c:formatCode>General</c:formatCode>
                <c:ptCount val="6"/>
                <c:pt idx="0">
                  <c:v>103</c:v>
                </c:pt>
                <c:pt idx="1">
                  <c:v>143</c:v>
                </c:pt>
                <c:pt idx="2">
                  <c:v>152</c:v>
                </c:pt>
                <c:pt idx="3">
                  <c:v>115</c:v>
                </c:pt>
                <c:pt idx="4">
                  <c:v>125</c:v>
                </c:pt>
                <c:pt idx="5">
                  <c:v>100</c:v>
                </c:pt>
              </c:numCache>
            </c:numRef>
          </c:val>
          <c:extLst xmlns:c16r2="http://schemas.microsoft.com/office/drawing/2015/06/chart">
            <c:ext xmlns:c16="http://schemas.microsoft.com/office/drawing/2014/chart" uri="{C3380CC4-5D6E-409C-BE32-E72D297353CC}">
              <c16:uniqueId val="{00000000-3D51-461D-885D-7B74FE574B67}"/>
            </c:ext>
          </c:extLst>
        </c:ser>
        <c:dLbls>
          <c:showLegendKey val="0"/>
          <c:showVal val="0"/>
          <c:showCatName val="0"/>
          <c:showSerName val="0"/>
          <c:showPercent val="0"/>
          <c:showBubbleSize val="0"/>
        </c:dLbls>
        <c:gapWidth val="150"/>
        <c:shape val="box"/>
        <c:axId val="-93989648"/>
        <c:axId val="-93995088"/>
        <c:axId val="0"/>
      </c:bar3DChart>
      <c:catAx>
        <c:axId val="-9398964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3995088"/>
        <c:crosses val="autoZero"/>
        <c:auto val="1"/>
        <c:lblAlgn val="ctr"/>
        <c:lblOffset val="100"/>
        <c:noMultiLvlLbl val="0"/>
      </c:catAx>
      <c:valAx>
        <c:axId val="-939950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39896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[PQRSD I SEMESTRE 2021 (1).xlsx]DINAMICAS!TablaDinámica6</c:name>
    <c:fmtId val="10"/>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stacked"/>
        <c:varyColors val="0"/>
        <c:ser>
          <c:idx val="0"/>
          <c:order val="0"/>
          <c:tx>
            <c:strRef>
              <c:f>DINAMICAS!$B$107</c:f>
              <c:strCache>
                <c:ptCount val="1"/>
                <c:pt idx="0">
                  <c:v>Total</c:v>
                </c:pt>
              </c:strCache>
            </c:strRef>
          </c:tx>
          <c:spPr>
            <a:solidFill>
              <a:schemeClr val="accent1"/>
            </a:solidFill>
            <a:ln>
              <a:noFill/>
            </a:ln>
            <a:effectLst/>
            <a:sp3d/>
          </c:spPr>
          <c:invertIfNegative val="0"/>
          <c:cat>
            <c:strRef>
              <c:f>DINAMICAS!$A$108:$A$114</c:f>
              <c:strCache>
                <c:ptCount val="6"/>
                <c:pt idx="0">
                  <c:v>Acompañamiento Juridico</c:v>
                </c:pt>
                <c:pt idx="1">
                  <c:v>Covid 19</c:v>
                </c:pt>
                <c:pt idx="2">
                  <c:v>Fortalecimiento Bomberil</c:v>
                </c:pt>
                <c:pt idx="3">
                  <c:v>Legislación Bomberil</c:v>
                </c:pt>
                <c:pt idx="4">
                  <c:v>Otros</c:v>
                </c:pt>
                <c:pt idx="5">
                  <c:v>Solicitud de Información</c:v>
                </c:pt>
              </c:strCache>
            </c:strRef>
          </c:cat>
          <c:val>
            <c:numRef>
              <c:f>DINAMICAS!$B$108:$B$114</c:f>
              <c:numCache>
                <c:formatCode>General</c:formatCode>
                <c:ptCount val="6"/>
                <c:pt idx="0">
                  <c:v>78</c:v>
                </c:pt>
                <c:pt idx="1">
                  <c:v>1</c:v>
                </c:pt>
                <c:pt idx="2">
                  <c:v>70</c:v>
                </c:pt>
                <c:pt idx="3">
                  <c:v>205</c:v>
                </c:pt>
                <c:pt idx="4">
                  <c:v>27</c:v>
                </c:pt>
                <c:pt idx="5">
                  <c:v>357</c:v>
                </c:pt>
              </c:numCache>
            </c:numRef>
          </c:val>
          <c:extLst xmlns:c16r2="http://schemas.microsoft.com/office/drawing/2015/06/chart">
            <c:ext xmlns:c16="http://schemas.microsoft.com/office/drawing/2014/chart" uri="{C3380CC4-5D6E-409C-BE32-E72D297353CC}">
              <c16:uniqueId val="{00000000-B421-4E73-B9AC-70EF71DABED3}"/>
            </c:ext>
          </c:extLst>
        </c:ser>
        <c:dLbls>
          <c:showLegendKey val="0"/>
          <c:showVal val="0"/>
          <c:showCatName val="0"/>
          <c:showSerName val="0"/>
          <c:showPercent val="0"/>
          <c:showBubbleSize val="0"/>
        </c:dLbls>
        <c:gapWidth val="150"/>
        <c:shape val="box"/>
        <c:axId val="-94001072"/>
        <c:axId val="-93998896"/>
        <c:axId val="0"/>
      </c:bar3DChart>
      <c:catAx>
        <c:axId val="-9400107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3998896"/>
        <c:crosses val="autoZero"/>
        <c:auto val="1"/>
        <c:lblAlgn val="ctr"/>
        <c:lblOffset val="100"/>
        <c:noMultiLvlLbl val="0"/>
      </c:catAx>
      <c:valAx>
        <c:axId val="-939988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0107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19050</xdr:colOff>
      <xdr:row>1</xdr:row>
      <xdr:rowOff>128587</xdr:rowOff>
    </xdr:from>
    <xdr:to>
      <xdr:col>9</xdr:col>
      <xdr:colOff>552450</xdr:colOff>
      <xdr:row>13</xdr:row>
      <xdr:rowOff>104775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30</xdr:row>
      <xdr:rowOff>176212</xdr:rowOff>
    </xdr:from>
    <xdr:to>
      <xdr:col>9</xdr:col>
      <xdr:colOff>723900</xdr:colOff>
      <xdr:row>43</xdr:row>
      <xdr:rowOff>66675</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44</xdr:row>
      <xdr:rowOff>33337</xdr:rowOff>
    </xdr:from>
    <xdr:to>
      <xdr:col>9</xdr:col>
      <xdr:colOff>409575</xdr:colOff>
      <xdr:row>54</xdr:row>
      <xdr:rowOff>38100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752475</xdr:colOff>
      <xdr:row>55</xdr:row>
      <xdr:rowOff>80962</xdr:rowOff>
    </xdr:from>
    <xdr:to>
      <xdr:col>9</xdr:col>
      <xdr:colOff>514350</xdr:colOff>
      <xdr:row>65</xdr:row>
      <xdr:rowOff>85725</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57150</xdr:colOff>
      <xdr:row>76</xdr:row>
      <xdr:rowOff>90487</xdr:rowOff>
    </xdr:from>
    <xdr:to>
      <xdr:col>10</xdr:col>
      <xdr:colOff>57150</xdr:colOff>
      <xdr:row>90</xdr:row>
      <xdr:rowOff>166687</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9525</xdr:colOff>
      <xdr:row>15</xdr:row>
      <xdr:rowOff>152400</xdr:rowOff>
    </xdr:from>
    <xdr:to>
      <xdr:col>10</xdr:col>
      <xdr:colOff>9525</xdr:colOff>
      <xdr:row>30</xdr:row>
      <xdr:rowOff>19050</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14287</xdr:colOff>
      <xdr:row>102</xdr:row>
      <xdr:rowOff>114300</xdr:rowOff>
    </xdr:from>
    <xdr:to>
      <xdr:col>10</xdr:col>
      <xdr:colOff>14287</xdr:colOff>
      <xdr:row>116</xdr:row>
      <xdr:rowOff>0</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D:\excel\PQRSD%20I%20SEMESTRE%202021%20(1).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externalLinkPath" Target="file:///D:\excel\PQRSD%20I%20SEMESTRE%202021%20(1).xlsx" TargetMode="External"/></Relationships>
</file>

<file path=xl/pivotCache/_rels/pivotCacheDefinition3.xml.rels><?xml version="1.0" encoding="UTF-8" standalone="yes"?>
<Relationships xmlns="http://schemas.openxmlformats.org/package/2006/relationships"><Relationship Id="rId1" Type="http://schemas.openxmlformats.org/officeDocument/2006/relationships/externalLinkPath" Target="file:///D:\excel\PQRSD%20I%20SEMESTRE%202021%20(1).xlsx" TargetMode="External"/></Relationships>
</file>

<file path=xl/pivotCache/_rels/pivotCacheDefinition4.xml.rels><?xml version="1.0" encoding="UTF-8" standalone="yes"?>
<Relationships xmlns="http://schemas.openxmlformats.org/package/2006/relationships"><Relationship Id="rId1" Type="http://schemas.openxmlformats.org/officeDocument/2006/relationships/externalLinkPath" Target="/Users/admin/Downloads/PQRSD%20I%20SEMESTRE%202021%20(1).xlsx" TargetMode="External"/></Relationships>
</file>

<file path=xl/pivotCache/_rels/pivotCacheDefinition5.xml.rels><?xml version="1.0" encoding="UTF-8" standalone="yes"?>
<Relationships xmlns="http://schemas.openxmlformats.org/package/2006/relationships"><Relationship Id="rId1" Type="http://schemas.openxmlformats.org/officeDocument/2006/relationships/externalLinkPath" Target="file:///D:\excel\PQRSD%20I%20SEMESTRE%202021%20(1).xlsx" TargetMode="External"/></Relationships>
</file>

<file path=xl/pivotCache/_rels/pivotCacheDefinition6.xml.rels><?xml version="1.0" encoding="UTF-8" standalone="yes"?>
<Relationships xmlns="http://schemas.openxmlformats.org/package/2006/relationships"><Relationship Id="rId1" Type="http://schemas.openxmlformats.org/officeDocument/2006/relationships/externalLinkPath" Target="file:///D:\excel\PQRSD%20I%20SEMESTRE%202021%20(1).xlsx" TargetMode="External"/></Relationships>
</file>

<file path=xl/pivotCache/_rels/pivotCacheDefinition7.xml.rels><?xml version="1.0" encoding="UTF-8" standalone="yes"?>
<Relationships xmlns="http://schemas.openxmlformats.org/package/2006/relationships"><Relationship Id="rId2" Type="http://schemas.openxmlformats.org/officeDocument/2006/relationships/externalLinkPath" Target="/Users/admin/Downloads/PQRSD%20I%20SEMESTRE%202021%20(3).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DNBC" refreshedDate="44407.671035879626" createdVersion="5" refreshedVersion="5" minRefreshableVersion="3" recordCount="738">
  <cacheSource type="worksheet">
    <worksheetSource ref="A1:X739" sheet="I SEMESTRE (5)" r:id="rId2"/>
  </cacheSource>
  <cacheFields count="24">
    <cacheField name="Canal Oficial de Entrada" numFmtId="0">
      <sharedItems/>
    </cacheField>
    <cacheField name="Canal de Atención" numFmtId="0">
      <sharedItems/>
    </cacheField>
    <cacheField name="Departamento" numFmtId="0">
      <sharedItems count="32">
        <s v="TOLIMA"/>
        <s v="BOGOTÁ"/>
        <s v="ANTIOQUIA"/>
        <s v="CUNDINAMARCA"/>
        <s v="SANTANDER"/>
        <s v="SUCRE"/>
        <s v="BOYACÁ"/>
        <s v="CORDOBA"/>
        <s v="HUILA"/>
        <s v="ATLÁNTICO"/>
        <s v="CASANARE"/>
        <s v="VALLE DEL CAUCA"/>
        <s v="LA GUAJIRA"/>
        <s v="QUINDIO"/>
        <s v="CALDAS"/>
        <s v="PUTUMAYO"/>
        <s v="VICHADA"/>
        <s v="RISARALDA"/>
        <s v="META"/>
        <s v="CESAR"/>
        <s v="CAUCA"/>
        <s v="MAGDALENA"/>
        <s v="ARAUCA"/>
        <s v="CHOCO"/>
        <s v="BOLIVAR"/>
        <s v="CAQUETA"/>
        <s v="NORTE DE SANTANDER"/>
        <s v="Guaviare"/>
        <s v="NARIÑO"/>
        <s v=" CHOCO"/>
        <s v="Amazonas "/>
        <s v="BARRANQUILLA"/>
      </sharedItems>
    </cacheField>
    <cacheField name="Peticionario" numFmtId="0">
      <sharedItems/>
    </cacheField>
    <cacheField name="Naturaleza jurídica del peticionario" numFmtId="0">
      <sharedItems/>
    </cacheField>
    <cacheField name="Tema de Consulta" numFmtId="0">
      <sharedItems count="38">
        <s v="Legislacion Bomberil"/>
        <s v="Solicitud de Informacion"/>
        <s v="Fortalecimiento Bomberil"/>
        <s v="Acompañamiento Juridico"/>
        <s v="Otros"/>
        <s v="Solicitud de información"/>
        <s v="Queja contra Cuerpo de Bomberos"/>
        <s v="Legislación Bomberil"/>
        <s v="Covid 19"/>
        <s v="QUEJA CONTRA CB"/>
        <s v="PETICIONES ENTRE AUTORIDADES"/>
        <s v="INFORME DE CONGRESISTA"/>
        <s v="PETICION DE INTERES PARTICULAR"/>
        <s v="PETICION DE INTERES GENERAL"/>
        <s v="Fortalecimiento Bomberil "/>
        <s v="Queja contra Cuerpo de Bomberos "/>
        <s v="Legislación Bomberil "/>
        <s v="Acompañamiento Juridico "/>
        <s v="Peticiones entre autoridades "/>
        <s v="queja"/>
        <s v="solicitud de apoyo"/>
        <s v="DENUNCIA"/>
        <s v="PETICIÓN DE INTERES PARTICULAR "/>
        <s v="SOLICITUD  DE INFORMACIÓN "/>
        <s v="SOLICITUD DE INFORMACIÓN "/>
        <s v="SOLICITUD INSCRIPCIÓN DE DIGNATARIOS "/>
        <s v="SOLICITUD ACADEMICA "/>
        <s v="SOLICITUD DE APOYO TECNICO Y ACADEMICO"/>
        <s v="SOLICITUD DE  INFORMACIÓN Y DE VISITA "/>
        <s v="SOLICITUD DE  INFORMACIÓN ."/>
        <s v="RESPUESTA DE REQUERIMIENTO DE INFORMACIÓN PETICIÓN "/>
        <s v="DENUNCIA "/>
        <s v="SOLICITUD"/>
        <s v="DERECHO DE PETICIÓN PENSION "/>
        <s v="SOLICITUD "/>
        <s v="SOLICITUD INFORMACIÓN"/>
        <s v="RESPUESTA Y SOLICITUD"/>
        <s v="ACOMPAÑAMIENTO JURÍDICO"/>
      </sharedItems>
    </cacheField>
    <cacheField name="Asunto" numFmtId="0">
      <sharedItems longText="1"/>
    </cacheField>
    <cacheField name="Responsable" numFmtId="0">
      <sharedItems/>
    </cacheField>
    <cacheField name="Área" numFmtId="0">
      <sharedItems/>
    </cacheField>
    <cacheField name="Dependencia" numFmtId="0">
      <sharedItems/>
    </cacheField>
    <cacheField name="Tipo de petición" numFmtId="0">
      <sharedItems/>
    </cacheField>
    <cacheField name="Tiempo de respuesta legal" numFmtId="0">
      <sharedItems containsSemiMixedTypes="0" containsString="0" containsNumber="1" containsInteger="1" minValue="1" maxValue="35"/>
    </cacheField>
    <cacheField name="RADICADO" numFmtId="0">
      <sharedItems containsMixedTypes="1" containsNumber="1" containsInteger="1" minValue="20213320070052" maxValue="20213800076722"/>
    </cacheField>
    <cacheField name="Fecha Radicación" numFmtId="165">
      <sharedItems containsDate="1" containsMixedTypes="1" minDate="2021-01-04T00:00:00" maxDate="2021-05-06T00:00:00"/>
    </cacheField>
    <cacheField name="Número de salida" numFmtId="0">
      <sharedItems containsBlank="1" containsMixedTypes="1" containsNumber="1" containsInteger="1" minValue="2021205009128" maxValue="20213800016401"/>
    </cacheField>
    <cacheField name="Fecha de salida" numFmtId="164">
      <sharedItems containsDate="1" containsBlank="1" containsMixedTypes="1" minDate="2020-01-12T00:00:00" maxDate="2021-07-30T00:00:00"/>
    </cacheField>
    <cacheField name="Tiempo de atención" numFmtId="0">
      <sharedItems containsBlank="1" containsMixedTypes="1" containsNumber="1" containsInteger="1" minValue="0" maxValue="60"/>
    </cacheField>
    <cacheField name="Estado" numFmtId="0">
      <sharedItems/>
    </cacheField>
    <cacheField name="Observaciones" numFmtId="0">
      <sharedItems containsBlank="1" longText="1"/>
    </cacheField>
    <cacheField name="FECHA DIGITALIZACIÓN DOCUMENTO DE RESPUESTA" numFmtId="0">
      <sharedItems containsDate="1" containsBlank="1" containsMixedTypes="1" minDate="2020-04-15T00:00:00" maxDate="2021-07-29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Blank="1"/>
    </cacheField>
    <cacheField name="OBSERVACIONES ATENCIÓN CIUDADANO"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invalid="1" refreshedBy="Administrador" refreshedDate="44407.582069328702" createdVersion="5" refreshedVersion="5" minRefreshableVersion="3" recordCount="738">
  <cacheSource type="worksheet">
    <worksheetSource ref="A1:X739" sheet="I SEMESTRE (2)" r:id="rId1"/>
  </cacheSource>
  <cacheFields count="24">
    <cacheField name="Canal Oficial de Entrada" numFmtId="0">
      <sharedItems count="5">
        <s v="Radicación Directa "/>
        <s v="Canal Virtual"/>
        <s v="Canal Escrito"/>
        <s v="Radicación Directa"/>
        <s v="Canal Escrito "/>
      </sharedItems>
    </cacheField>
    <cacheField name="Canal de Atención" numFmtId="0">
      <sharedItems/>
    </cacheField>
    <cacheField name="Departamento" numFmtId="0">
      <sharedItems containsBlank="1"/>
    </cacheField>
    <cacheField name="Peticionario" numFmtId="0">
      <sharedItems/>
    </cacheField>
    <cacheField name="Naturaleza jurídica del peticionario" numFmtId="0">
      <sharedItems/>
    </cacheField>
    <cacheField name="Tema de Consulta" numFmtId="0">
      <sharedItems/>
    </cacheField>
    <cacheField name="Asunto" numFmtId="0">
      <sharedItems longText="1"/>
    </cacheField>
    <cacheField name="Responsable" numFmtId="0">
      <sharedItems/>
    </cacheField>
    <cacheField name="Área" numFmtId="0">
      <sharedItems/>
    </cacheField>
    <cacheField name="Dependencia" numFmtId="0">
      <sharedItems/>
    </cacheField>
    <cacheField name="Tipo de petición" numFmtId="0">
      <sharedItems count="6">
        <s v="PETICIÓN DE INTERES GENERAL"/>
        <s v="PETICIÓN DE INTERES PARTICULAR"/>
        <s v="CONSULTA"/>
        <s v="PETICIÓN ENTRE AUTORIDADES"/>
        <s v="PETICIÓN DE DOCUMENTOS E INFORMACIÓN"/>
        <s v="INFORME POR CONGRESISTA"/>
      </sharedItems>
    </cacheField>
    <cacheField name="Tiempo de respuesta legal" numFmtId="0">
      <sharedItems containsSemiMixedTypes="0" containsString="0" containsNumber="1" containsInteger="1" minValue="1" maxValue="35"/>
    </cacheField>
    <cacheField name="RADICADO" numFmtId="0">
      <sharedItems containsMixedTypes="1" containsNumber="1" containsInteger="1" minValue="20213320070052" maxValue="20213800076722"/>
    </cacheField>
    <cacheField name="Fecha Radicación" numFmtId="165">
      <sharedItems containsDate="1" containsMixedTypes="1" minDate="2021-01-04T00:00:00" maxDate="2021-05-06T00:00:00"/>
    </cacheField>
    <cacheField name="Número de salida" numFmtId="0">
      <sharedItems containsBlank="1" containsMixedTypes="1" containsNumber="1" containsInteger="1" minValue="2021205009128" maxValue="20213800016401"/>
    </cacheField>
    <cacheField name="Fecha de salida" numFmtId="164">
      <sharedItems containsDate="1" containsBlank="1" containsMixedTypes="1" minDate="2020-01-12T00:00:00" maxDate="2021-07-30T00:00:00"/>
    </cacheField>
    <cacheField name="Tiempo de atención" numFmtId="0">
      <sharedItems containsBlank="1" containsMixedTypes="1" containsNumber="1" containsInteger="1" minValue="0" maxValue="60"/>
    </cacheField>
    <cacheField name="Estado" numFmtId="0">
      <sharedItems/>
    </cacheField>
    <cacheField name="Observaciones" numFmtId="0">
      <sharedItems containsBlank="1" longText="1"/>
    </cacheField>
    <cacheField name="FECHA DIGITALIZACIÓN DOCUMENTO DE RESPUESTA" numFmtId="0">
      <sharedItems containsDate="1" containsBlank="1" containsMixedTypes="1" minDate="2020-04-15T00:00:00" maxDate="2021-07-29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Blank="1"/>
    </cacheField>
    <cacheField name="OBSERVACIONES ATENCIÓN CIUDADANO"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invalid="1" refreshedBy="admin" refreshedDate="44407.502928009257" createdVersion="6" refreshedVersion="6" minRefreshableVersion="3" recordCount="738">
  <cacheSource type="worksheet">
    <worksheetSource ref="C1:X739" sheet="I SEMESTRE (2)" r:id="rId1"/>
  </cacheSource>
  <cacheFields count="22">
    <cacheField name="Departamento" numFmtId="0">
      <sharedItems containsBlank="1"/>
    </cacheField>
    <cacheField name="Peticionario" numFmtId="0">
      <sharedItems/>
    </cacheField>
    <cacheField name="Naturaleza jurídica del peticionario" numFmtId="0">
      <sharedItems/>
    </cacheField>
    <cacheField name="Tema de Consulta" numFmtId="0">
      <sharedItems/>
    </cacheField>
    <cacheField name="Asunto" numFmtId="0">
      <sharedItems longText="1"/>
    </cacheField>
    <cacheField name="Responsable" numFmtId="0">
      <sharedItems/>
    </cacheField>
    <cacheField name="Área" numFmtId="0">
      <sharedItems/>
    </cacheField>
    <cacheField name="Dependencia" numFmtId="0">
      <sharedItems/>
    </cacheField>
    <cacheField name="Tipo de petición" numFmtId="0">
      <sharedItems/>
    </cacheField>
    <cacheField name="Tiempo de respuesta legal" numFmtId="0">
      <sharedItems containsSemiMixedTypes="0" containsString="0" containsNumber="1" containsInteger="1" minValue="1" maxValue="35"/>
    </cacheField>
    <cacheField name="RADICADO" numFmtId="0">
      <sharedItems containsMixedTypes="1" containsNumber="1" containsInteger="1" minValue="20213320070052" maxValue="20213800076722"/>
    </cacheField>
    <cacheField name="Fecha Radicación" numFmtId="165">
      <sharedItems containsDate="1" containsMixedTypes="1" minDate="2021-01-04T00:00:00" maxDate="2021-05-06T00:00:00"/>
    </cacheField>
    <cacheField name="Número de salida" numFmtId="0">
      <sharedItems containsBlank="1" containsMixedTypes="1" containsNumber="1" containsInteger="1" minValue="2021205009128" maxValue="20213800016401"/>
    </cacheField>
    <cacheField name="Fecha de salida" numFmtId="164">
      <sharedItems containsDate="1" containsBlank="1" containsMixedTypes="1" minDate="2020-01-12T00:00:00" maxDate="2021-07-30T00:00:00"/>
    </cacheField>
    <cacheField name="Tiempo de atención" numFmtId="0">
      <sharedItems containsBlank="1" containsMixedTypes="1" containsNumber="1" containsInteger="1" minValue="0" maxValue="60"/>
    </cacheField>
    <cacheField name="Estado" numFmtId="0">
      <sharedItems count="4">
        <s v="Cumplido"/>
        <s v="Vencido"/>
        <s v="Extemporáneo"/>
        <s v="En Proceso"/>
      </sharedItems>
    </cacheField>
    <cacheField name="Observaciones" numFmtId="0">
      <sharedItems containsBlank="1" longText="1"/>
    </cacheField>
    <cacheField name="FECHA DIGITALIZACIÓN DOCUMENTO DE RESPUESTA" numFmtId="0">
      <sharedItems containsDate="1" containsBlank="1" containsMixedTypes="1" minDate="2020-04-15T00:00:00" maxDate="2021-07-29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Blank="1"/>
    </cacheField>
    <cacheField name="OBSERVACIONES ATENCIÓN CIUDADANO"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invalid="1" refreshedBy="admin" refreshedDate="44407.49548946759" createdVersion="6" refreshedVersion="6" minRefreshableVersion="3" recordCount="738">
  <cacheSource type="worksheet">
    <worksheetSource ref="A1:X739" sheet="I SEMESTRE" r:id="rId1"/>
  </cacheSource>
  <cacheFields count="24">
    <cacheField name="Canal Oficial de Entrada" numFmtId="0">
      <sharedItems/>
    </cacheField>
    <cacheField name="Canal de Atención" numFmtId="0">
      <sharedItems/>
    </cacheField>
    <cacheField name="Departamento" numFmtId="0">
      <sharedItems containsBlank="1"/>
    </cacheField>
    <cacheField name="Peticionario" numFmtId="0">
      <sharedItems/>
    </cacheField>
    <cacheField name="Naturaleza jurídica del peticionario" numFmtId="0">
      <sharedItems/>
    </cacheField>
    <cacheField name="Tema de Consulta" numFmtId="0">
      <sharedItems/>
    </cacheField>
    <cacheField name="Asunto" numFmtId="0">
      <sharedItems longText="1"/>
    </cacheField>
    <cacheField name="Responsable" numFmtId="0">
      <sharedItems/>
    </cacheField>
    <cacheField name="Área" numFmtId="0">
      <sharedItems/>
    </cacheField>
    <cacheField name="Dependencia" numFmtId="0">
      <sharedItems count="4">
        <s v="SUBDIRECCIÓN ESTRATÉGICA Y DE COORDINACIÓN BOMBERIL"/>
        <s v="DIRECCIÓN GENERAL"/>
        <s v="SUBDIRECCIÓN ADMINISTRATIVA Y FINANCIERA"/>
        <s v="OFICINA ASESORA JURIDICA"/>
      </sharedItems>
    </cacheField>
    <cacheField name="Tipo de petición" numFmtId="0">
      <sharedItems/>
    </cacheField>
    <cacheField name="Tiempo de respuesta legal" numFmtId="0">
      <sharedItems containsSemiMixedTypes="0" containsString="0" containsNumber="1" containsInteger="1" minValue="1" maxValue="35"/>
    </cacheField>
    <cacheField name="RADICADO" numFmtId="0">
      <sharedItems containsMixedTypes="1" containsNumber="1" containsInteger="1" minValue="20213320070052" maxValue="20213800076722"/>
    </cacheField>
    <cacheField name="Fecha Radicación" numFmtId="165">
      <sharedItems containsDate="1" containsMixedTypes="1" minDate="2021-01-04T00:00:00" maxDate="2021-05-06T00:00:00"/>
    </cacheField>
    <cacheField name="Número de salida" numFmtId="0">
      <sharedItems containsBlank="1" containsMixedTypes="1" containsNumber="1" containsInteger="1" minValue="2021205009128" maxValue="20213800016401"/>
    </cacheField>
    <cacheField name="Fecha de salida" numFmtId="164">
      <sharedItems containsDate="1" containsBlank="1" containsMixedTypes="1" minDate="2020-01-12T00:00:00" maxDate="2021-07-30T00:00:00"/>
    </cacheField>
    <cacheField name="Tiempo de atención" numFmtId="0">
      <sharedItems containsBlank="1" containsMixedTypes="1" containsNumber="1" containsInteger="1" minValue="0" maxValue="60"/>
    </cacheField>
    <cacheField name="Estado" numFmtId="0">
      <sharedItems count="5">
        <s v="Cumplido"/>
        <s v="Vencido"/>
        <s v="Extemporáneo"/>
        <s v="En Proceso"/>
        <s v="Cumplido "/>
      </sharedItems>
    </cacheField>
    <cacheField name="Observaciones" numFmtId="0">
      <sharedItems containsBlank="1" longText="1"/>
    </cacheField>
    <cacheField name="FECHA DIGITALIZACIÓN DOCUMENTO DE RESPUESTA" numFmtId="0">
      <sharedItems containsDate="1" containsBlank="1" containsMixedTypes="1" minDate="2020-04-15T00:00:00" maxDate="2021-07-29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Blank="1"/>
    </cacheField>
    <cacheField name="OBSERVACIONES ATENCIÓN CIUDADANO" numFmtId="0">
      <sharedItems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invalid="1" refreshedBy="Administrador" refreshedDate="44407.633830208331" createdVersion="5" refreshedVersion="5" minRefreshableVersion="3" recordCount="738">
  <cacheSource type="worksheet">
    <worksheetSource ref="A1:X739" sheet="I SEMESTRE (4)" r:id="rId1"/>
  </cacheSource>
  <cacheFields count="24">
    <cacheField name="Canal Oficial de Entrada" numFmtId="0">
      <sharedItems/>
    </cacheField>
    <cacheField name="Canal de Atención" numFmtId="0">
      <sharedItems/>
    </cacheField>
    <cacheField name="Departamento" numFmtId="0">
      <sharedItems containsBlank="1" count="47">
        <s v="TOLIMA"/>
        <s v="BOGOTÁ"/>
        <s v="ANTIOQUIA"/>
        <s v="CUNDINAMARCA"/>
        <s v="SANTANDER"/>
        <s v="SUCRE"/>
        <s v="BOYACÁ"/>
        <s v="CORDOBA"/>
        <s v="HUILA"/>
        <s v="ATLÁNTICO"/>
        <s v="CASANARE"/>
        <s v="VALLE DEL CAUCA"/>
        <s v="LA GUAJIRA"/>
        <s v="QUINDIO"/>
        <s v="CALDAS"/>
        <s v="PUTUMAYO"/>
        <s v="VICHADA"/>
        <s v="RISARALDA"/>
        <s v="META"/>
        <s v="BOYACÁ "/>
        <s v="CESAR"/>
        <s v="CAUCA"/>
        <s v="MAGDALENA"/>
        <s v="ARAUCA"/>
        <s v="CHOCO"/>
        <s v="BOLIVAR"/>
        <s v="CaquetA"/>
        <s v="Norte de Santander"/>
        <s v="Guaviare"/>
        <s v="Nariño"/>
        <s v=" CHOCO"/>
        <s v="Nariño "/>
        <m/>
        <s v="Cundinamarca "/>
        <s v="Bogotá "/>
        <s v="META "/>
        <s v="Amazonas "/>
        <s v="Huila "/>
        <s v="Norte de Santander "/>
        <s v="Tolima "/>
        <s v="Casanare "/>
        <s v="Bolivar "/>
        <s v="Valle del Cauca "/>
        <s v="Cauca "/>
        <s v="Caldas "/>
        <s v="Quindio "/>
        <s v="BARRANQUILLA"/>
      </sharedItems>
    </cacheField>
    <cacheField name="Peticionario" numFmtId="0">
      <sharedItems/>
    </cacheField>
    <cacheField name="Naturaleza jurídica del peticionario" numFmtId="0">
      <sharedItems count="5">
        <s v="Persona Natural"/>
        <s v="Entidad Pública"/>
        <s v="Entidad Bomberil"/>
        <s v="Persona Jurídica"/>
        <s v="Entidad Territorial"/>
      </sharedItems>
    </cacheField>
    <cacheField name="Tema de Consulta" numFmtId="0">
      <sharedItems/>
    </cacheField>
    <cacheField name="Asunto" numFmtId="0">
      <sharedItems longText="1"/>
    </cacheField>
    <cacheField name="Responsable" numFmtId="0">
      <sharedItems/>
    </cacheField>
    <cacheField name="Área" numFmtId="0">
      <sharedItems/>
    </cacheField>
    <cacheField name="Dependencia" numFmtId="0">
      <sharedItems/>
    </cacheField>
    <cacheField name="Tipo de petición" numFmtId="0">
      <sharedItems/>
    </cacheField>
    <cacheField name="Tiempo de respuesta legal" numFmtId="0">
      <sharedItems containsSemiMixedTypes="0" containsString="0" containsNumber="1" containsInteger="1" minValue="1" maxValue="35"/>
    </cacheField>
    <cacheField name="RADICADO" numFmtId="0">
      <sharedItems containsMixedTypes="1" containsNumber="1" containsInteger="1" minValue="20213320070052" maxValue="20213800076722"/>
    </cacheField>
    <cacheField name="Fecha Radicación" numFmtId="165">
      <sharedItems containsDate="1" containsMixedTypes="1" minDate="2021-01-04T00:00:00" maxDate="2021-05-06T00:00:00"/>
    </cacheField>
    <cacheField name="Número de salida" numFmtId="0">
      <sharedItems containsBlank="1" containsMixedTypes="1" containsNumber="1" containsInteger="1" minValue="2021205009128" maxValue="20213800016401"/>
    </cacheField>
    <cacheField name="Fecha de salida" numFmtId="164">
      <sharedItems containsDate="1" containsBlank="1" containsMixedTypes="1" minDate="2020-01-12T00:00:00" maxDate="2021-07-30T00:00:00"/>
    </cacheField>
    <cacheField name="Tiempo de atención" numFmtId="0">
      <sharedItems containsBlank="1" containsMixedTypes="1" containsNumber="1" containsInteger="1" minValue="0" maxValue="60"/>
    </cacheField>
    <cacheField name="Estado" numFmtId="0">
      <sharedItems/>
    </cacheField>
    <cacheField name="Observaciones" numFmtId="0">
      <sharedItems containsBlank="1" longText="1"/>
    </cacheField>
    <cacheField name="FECHA DIGITALIZACIÓN DOCUMENTO DE RESPUESTA" numFmtId="0">
      <sharedItems containsDate="1" containsBlank="1" containsMixedTypes="1" minDate="2020-04-15T00:00:00" maxDate="2021-07-29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Blank="1"/>
    </cacheField>
    <cacheField name="OBSERVACIONES ATENCIÓN CIUDADANO" numFmtId="0">
      <sharedItems containsBlank="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invalid="1" refreshedBy="Administrador" refreshedDate="44407.602189814817" createdVersion="5" refreshedVersion="5" minRefreshableVersion="3" recordCount="738">
  <cacheSource type="worksheet">
    <worksheetSource ref="A1:X739" sheet="I SEMESTRE (3)" r:id="rId1"/>
  </cacheSource>
  <cacheFields count="24">
    <cacheField name="Canal Oficial de Entrada" numFmtId="0">
      <sharedItems count="3">
        <s v="Radicación Directa "/>
        <s v="Canal Virtual"/>
        <s v="Canal Escrito"/>
      </sharedItems>
    </cacheField>
    <cacheField name="Canal de Atención" numFmtId="0">
      <sharedItems/>
    </cacheField>
    <cacheField name="Departamento" numFmtId="0">
      <sharedItems containsBlank="1"/>
    </cacheField>
    <cacheField name="Peticionario" numFmtId="0">
      <sharedItems/>
    </cacheField>
    <cacheField name="Naturaleza jurídica del peticionario" numFmtId="0">
      <sharedItems count="8">
        <s v="Persona Natural"/>
        <s v="Entidad Pública"/>
        <s v="Entidad Bomberil"/>
        <s v="Persona Jurídica"/>
        <s v="Entidad Territorial"/>
        <s v="Entidad Territorial "/>
        <s v="Entidad Pública "/>
        <s v="PERSONA NATURAL "/>
      </sharedItems>
    </cacheField>
    <cacheField name="Tema de Consulta" numFmtId="0">
      <sharedItems/>
    </cacheField>
    <cacheField name="Asunto" numFmtId="0">
      <sharedItems longText="1"/>
    </cacheField>
    <cacheField name="Responsable" numFmtId="0">
      <sharedItems/>
    </cacheField>
    <cacheField name="Área" numFmtId="0">
      <sharedItems/>
    </cacheField>
    <cacheField name="Dependencia" numFmtId="0">
      <sharedItems/>
    </cacheField>
    <cacheField name="Tipo de petición" numFmtId="0">
      <sharedItems/>
    </cacheField>
    <cacheField name="Tiempo de respuesta legal" numFmtId="0">
      <sharedItems containsSemiMixedTypes="0" containsString="0" containsNumber="1" containsInteger="1" minValue="1" maxValue="35"/>
    </cacheField>
    <cacheField name="RADICADO" numFmtId="0">
      <sharedItems containsMixedTypes="1" containsNumber="1" containsInteger="1" minValue="20213320070052" maxValue="20213800076722"/>
    </cacheField>
    <cacheField name="Fecha Radicación" numFmtId="165">
      <sharedItems containsDate="1" containsMixedTypes="1" minDate="2021-01-04T00:00:00" maxDate="2021-05-06T00:00:00"/>
    </cacheField>
    <cacheField name="Número de salida" numFmtId="0">
      <sharedItems containsBlank="1" containsMixedTypes="1" containsNumber="1" containsInteger="1" minValue="2021205009128" maxValue="20213800016401"/>
    </cacheField>
    <cacheField name="Fecha de salida" numFmtId="164">
      <sharedItems containsDate="1" containsBlank="1" containsMixedTypes="1" minDate="2020-01-12T00:00:00" maxDate="2021-07-30T00:00:00"/>
    </cacheField>
    <cacheField name="Tiempo de atención" numFmtId="0">
      <sharedItems containsBlank="1" containsMixedTypes="1" containsNumber="1" containsInteger="1" minValue="0" maxValue="60"/>
    </cacheField>
    <cacheField name="Estado" numFmtId="0">
      <sharedItems/>
    </cacheField>
    <cacheField name="Observaciones" numFmtId="0">
      <sharedItems containsBlank="1" longText="1"/>
    </cacheField>
    <cacheField name="FECHA DIGITALIZACIÓN DOCUMENTO DE RESPUESTA" numFmtId="0">
      <sharedItems containsDate="1" containsBlank="1" containsMixedTypes="1" minDate="2020-04-15T00:00:00" maxDate="2021-07-29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Blank="1"/>
    </cacheField>
    <cacheField name="OBSERVACIONES ATENCIÓN CIUDADANO" numFmtId="0">
      <sharedItems containsBlank="1"/>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admin" refreshedDate="44410.613052430555" createdVersion="6" refreshedVersion="6" minRefreshableVersion="3" recordCount="738">
  <cacheSource type="worksheet">
    <worksheetSource ref="A1:X739" sheet="I SEMESTRE" r:id="rId2"/>
  </cacheSource>
  <cacheFields count="24">
    <cacheField name="Canal Oficial de Entrada" numFmtId="0">
      <sharedItems/>
    </cacheField>
    <cacheField name="Canal de Atención" numFmtId="0">
      <sharedItems/>
    </cacheField>
    <cacheField name="Departamento" numFmtId="0">
      <sharedItems containsBlank="1"/>
    </cacheField>
    <cacheField name="Peticionario" numFmtId="0">
      <sharedItems/>
    </cacheField>
    <cacheField name="Naturaleza jurídica del peticionario" numFmtId="0">
      <sharedItems/>
    </cacheField>
    <cacheField name="Tema de Consulta" numFmtId="0">
      <sharedItems count="6">
        <s v="Legislación Bomberil"/>
        <s v="Solicitud de Información"/>
        <s v="Fortalecimiento Bomberil"/>
        <s v="Acompañamiento Juridico"/>
        <s v="Otros"/>
        <s v="Covid 19"/>
      </sharedItems>
    </cacheField>
    <cacheField name="Asunto" numFmtId="0">
      <sharedItems longText="1"/>
    </cacheField>
    <cacheField name="Responsable" numFmtId="0">
      <sharedItems/>
    </cacheField>
    <cacheField name="Área" numFmtId="0">
      <sharedItems/>
    </cacheField>
    <cacheField name="Dependencia" numFmtId="0">
      <sharedItems/>
    </cacheField>
    <cacheField name="Tipo de petición" numFmtId="0">
      <sharedItems/>
    </cacheField>
    <cacheField name="Tiempo de respuesta legal" numFmtId="0">
      <sharedItems containsSemiMixedTypes="0" containsString="0" containsNumber="1" containsInteger="1" minValue="1" maxValue="35"/>
    </cacheField>
    <cacheField name="RADICADO" numFmtId="0">
      <sharedItems containsMixedTypes="1" containsNumber="1" containsInteger="1" minValue="20213320070052" maxValue="20213800076722"/>
    </cacheField>
    <cacheField name="Fecha Radicación" numFmtId="165">
      <sharedItems containsDate="1" containsMixedTypes="1" minDate="2021-01-04T00:00:00" maxDate="2021-05-06T00:00:00"/>
    </cacheField>
    <cacheField name="Número de salida" numFmtId="0">
      <sharedItems containsBlank="1" containsMixedTypes="1" containsNumber="1" containsInteger="1" minValue="2021205009128" maxValue="20213800016401"/>
    </cacheField>
    <cacheField name="Fecha de salida" numFmtId="164">
      <sharedItems containsDate="1" containsBlank="1" containsMixedTypes="1" minDate="2020-01-12T00:00:00" maxDate="2021-07-30T00:00:00"/>
    </cacheField>
    <cacheField name="Tiempo de atención" numFmtId="0">
      <sharedItems containsBlank="1" containsMixedTypes="1" containsNumber="1" containsInteger="1" minValue="0" maxValue="60"/>
    </cacheField>
    <cacheField name="Estado" numFmtId="0">
      <sharedItems/>
    </cacheField>
    <cacheField name="Observaciones" numFmtId="0">
      <sharedItems containsBlank="1" longText="1"/>
    </cacheField>
    <cacheField name="FECHA DIGITALIZACIÓN DOCUMENTO DE RESPUESTA" numFmtId="0">
      <sharedItems containsDate="1" containsBlank="1" containsMixedTypes="1" minDate="2020-04-15T00:00:00" maxDate="2021-07-29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Blank="1"/>
    </cacheField>
    <cacheField name="OBSERVACIONES ATENCIÓN CIUDADAN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38">
  <r>
    <s v="Radicación Directa "/>
    <s v="Radicación Directa "/>
    <x v="0"/>
    <s v="JIMMY POLO DEVIA "/>
    <s v="Persona Natural"/>
    <x v="0"/>
    <s v="RD: derecho de petición "/>
    <s v="Camilo Portilla"/>
    <s v="FORMULACIÓN Y ACTUALIZACIÓN NORMATIVA Y OPERATIVA"/>
    <s v="SUBDIRECCIÓN ESTRATÉGICA Y DE COORDINACIÓN BOMBERIL"/>
    <s v="PETICIÓN DE INTERES GENERAL"/>
    <n v="30"/>
    <s v="20213800080982  "/>
    <s v="2021-06-01 13:46:21 "/>
    <n v="20212050093771"/>
    <d v="2021-07-15T00:00:00"/>
    <n v="30"/>
    <s v="Cumplido"/>
    <m/>
    <d v="2021-07-15T00:00:00"/>
    <s v="PDF"/>
    <s v="SI"/>
    <m/>
    <m/>
  </r>
  <r>
    <s v="Canal Virtual"/>
    <s v="Correo Atención Ciudadano"/>
    <x v="1"/>
    <s v="ALCALDIA BOGOTA CUNDINAMARCA "/>
    <s v="Entidad Pública"/>
    <x v="0"/>
    <s v="CAC. DOC. E-01052-2021003839 Id 82202 - DNBC - TRASLADO POR COMPETENCIA PQRS 1532252021 Y 1550302021 - PET. JHOJAN GARAY Y ERIKA SICATHA "/>
    <s v="Edgar Alexander Maya Lopez"/>
    <s v="FORMULACIÓN Y ACTUALIZACIÓN NORMATIVA Y OPERATIVA"/>
    <s v="SUBDIRECCIÓN ESTRATÉGICA Y DE COORDINACIÓN BOMBERIL"/>
    <s v="PETICIÓN DE INTERES PARTICULAR"/>
    <n v="30"/>
    <s v="20213800081002  "/>
    <s v="2021-06-01 15:54:38 "/>
    <m/>
    <d v="2021-06-24T00:00:00"/>
    <n v="15"/>
    <s v="Cumplido"/>
    <s v="Se da respuesta por correo electrónico se deja evidencia en digital 24/06/21"/>
    <d v="2021-06-24T00:00:00"/>
    <s v="PDF"/>
    <s v="SI"/>
    <m/>
    <m/>
  </r>
  <r>
    <s v="Canal Virtual"/>
    <s v="Correo Institucional "/>
    <x v="0"/>
    <s v="CUERPO DE BOMBEROS VOLUNTARIOS DE LERIDA - TOLIMA"/>
    <s v="Entidad Pública"/>
    <x v="0"/>
    <s v="CI. envio documento evidalio tinoco bomberos lerida "/>
    <s v="Camilo Portilla"/>
    <s v="FORMULACIÓN Y ACTUALIZACIÓN NORMATIVA Y OPERATIVA"/>
    <s v="SUBDIRECCIÓN ESTRATÉGICA Y DE COORDINACIÓN BOMBERIL"/>
    <s v="PETICIÓN DE INTERES GENERAL"/>
    <n v="30"/>
    <s v="20213800081022  "/>
    <s v="2021-06-01 16:38:10 "/>
    <n v="20212050093781"/>
    <d v="2021-07-15T00:00:00"/>
    <n v="30"/>
    <s v="Cumplido"/>
    <m/>
    <d v="2021-07-15T00:00:00"/>
    <s v="PDF"/>
    <s v="SI"/>
    <m/>
    <m/>
  </r>
  <r>
    <s v="Canal Virtual"/>
    <s v="Correo Atención Ciudadano"/>
    <x v="2"/>
    <s v="COORDINACIóN EJECUTIVA BOMBEROS DE ANTIOQUIA TE. PAULA ANDREA RíOS"/>
    <s v="Entidad Pública"/>
    <x v="0"/>
    <s v="CAC. SOLICITUD DE INFORMACIÓN Coordinación Ejecutiva de Bomberos De Antioquia "/>
    <s v="Jorge Restrepo Sanguino"/>
    <s v="FORMULACIÓN Y ACTUALIZACIÓN NORMATIVA Y OPERATIVA"/>
    <s v="SUBDIRECCIÓN ESTRATÉGICA Y DE COORDINACIÓN BOMBERIL"/>
    <s v="PETICIÓN DE INTERES GENERAL"/>
    <n v="30"/>
    <s v="20213800081032  "/>
    <s v="2021-06-01 16:54:28 "/>
    <n v="20212050092251"/>
    <d v="2021-06-17T00:00:00"/>
    <n v="10"/>
    <s v="Cumplido"/>
    <m/>
    <d v="2021-06-23T00:00:00"/>
    <s v="PDF"/>
    <s v="SI"/>
    <m/>
    <m/>
  </r>
  <r>
    <s v="Canal Virtual"/>
    <s v="Correo Atención Ciudadano"/>
    <x v="3"/>
    <s v="PERSONERIA MUNICIPAL DE COTA  "/>
    <s v="Entidad Pública"/>
    <x v="1"/>
    <s v="CAC. EXPEDIENTE 013-2019 REITERACIÓN SOLICITUD DE INFORMACIÓN  "/>
    <s v="Julio Alejandro Chamorro Cabrera"/>
    <s v="INSPECCIÓN VIGILANCIA Y CONTROL"/>
    <s v="SUBDIRECCIÓN ESTRATÉGICA Y DE COORDINACIÓN BOMBERIL"/>
    <s v="PETICIÓN DE INTERES GENERAL"/>
    <n v="30"/>
    <s v="20213800081042  "/>
    <s v="2021-06-01 17:04:34 "/>
    <n v="20212000020341"/>
    <m/>
    <m/>
    <s v="Vencido"/>
    <m/>
    <m/>
    <m/>
    <m/>
    <m/>
    <m/>
  </r>
  <r>
    <s v="Canal Virtual"/>
    <s v="Correo Atención Ciudadano"/>
    <x v="1"/>
    <s v="MINISTERIO DEL INTEROR VICEMINISTERIO DE RELACIONES POLÍTICAS  "/>
    <s v="Entidad Pública"/>
    <x v="2"/>
    <s v="CAC. OFI2021-15227-DVR-3000 Traslado Secretario del Interior y Convivencia Ciudadana de la Alcaldía de Cartagena de Indias "/>
    <s v="Ronny Estiven Romero Velandia"/>
    <s v="FORMULACIÓN Y ACTUALIZACIÓN NORMATIVA Y OPERATIVA"/>
    <s v="SUBDIRECCIÓN ESTRATÉGICA Y DE COORDINACIÓN BOMBERIL"/>
    <s v="PETICIÓN DE INTERES PARTICULAR"/>
    <n v="30"/>
    <s v="20213800081052  "/>
    <s v="2021-06-01 17:11:01 "/>
    <n v="20212050093811"/>
    <d v="2021-07-14T00:00:00"/>
    <n v="29"/>
    <s v="Cumplido"/>
    <m/>
    <d v="2021-07-14T00:00:00"/>
    <s v="PDF"/>
    <s v="SI"/>
    <m/>
    <m/>
  </r>
  <r>
    <s v="Canal Virtual"/>
    <s v="Correo Atención Ciudadano"/>
    <x v="4"/>
    <s v="CUERPO DE BOMBEROS VOLUNTARIOS FLORIDABLANCA  "/>
    <s v="Entidad Bomberil"/>
    <x v="3"/>
    <s v="CAC. DERECHO DE PETICION DE CONSULTA - CBVF-2021-COMD-00805-S "/>
    <s v="Carlos Armando López Barrera"/>
    <s v="OFICINA ASESORA JURÍDICA"/>
    <s v="DIRECCIÓN GENERAL"/>
    <s v="CONSULTA"/>
    <n v="35"/>
    <s v="20213800081132  "/>
    <s v="2021-06-02 10:53:42 "/>
    <n v="20211200000843"/>
    <d v="2021-06-08T00:00:00"/>
    <n v="3"/>
    <s v="Cumplido"/>
    <m/>
    <d v="2021-06-17T00:00:00"/>
    <s v="PDF"/>
    <s v="SI"/>
    <m/>
    <m/>
  </r>
  <r>
    <s v="Canal Virtual"/>
    <s v="Correo Atención Ciudadano"/>
    <x v="5"/>
    <s v="EDGAR JOSE MEDINA TORRES "/>
    <s v="Persona Natural"/>
    <x v="0"/>
    <s v="CAC. Derecho de petición "/>
    <s v="Camilo Portilla"/>
    <s v="FORMULACIÓN Y ACTUALIZACIÓN NORMATIVA Y OPERATIVA"/>
    <s v="SUBDIRECCIÓN ESTRATÉGICA Y DE COORDINACIÓN BOMBERIL"/>
    <s v="PETICIÓN DE INTERES PARTICULAR"/>
    <n v="30"/>
    <s v="20213800081202  "/>
    <s v="2021-06-02 12:36:52 "/>
    <n v="20212050093791"/>
    <d v="2021-07-22T00:00:00"/>
    <n v="33"/>
    <s v="Extemporáneo"/>
    <m/>
    <d v="2021-07-22T00:00:00"/>
    <s v="PDF"/>
    <s v="SI"/>
    <m/>
    <m/>
  </r>
  <r>
    <s v="Canal Virtual"/>
    <s v="Correo Atención Ciudadano"/>
    <x v="3"/>
    <s v="GOBERNACIÓN DE CUNDINAMARCA"/>
    <s v="Entidad Pública"/>
    <x v="2"/>
    <s v="CAC. NOTIFICACION ELECTRONICA PROCESO 2020-004 CONTRA CUERPO DE BOMBEROS VOLUNTARIOS COTA "/>
    <s v="Julio Alejandro Chamorro Cabrera"/>
    <s v="INSPECCIÓN VIGILANCIA Y CONTROL"/>
    <s v="SUBDIRECCIÓN ESTRATÉGICA Y DE COORDINACIÓN BOMBERIL"/>
    <s v="PETICIÓN DE INTERES GENERAL"/>
    <n v="30"/>
    <s v="20213800081212  "/>
    <s v="2021-06-02 12:43:29 "/>
    <n v="20212050092811"/>
    <d v="2021-06-29T00:00:00"/>
    <n v="17"/>
    <s v="Cumplido"/>
    <m/>
    <d v="2021-06-29T00:00:00"/>
    <s v="PDF"/>
    <s v="SI"/>
    <m/>
    <m/>
  </r>
  <r>
    <s v="Canal Virtual"/>
    <s v="Correo Atención Ciudadano"/>
    <x v="2"/>
    <s v="GOBERNACION DE ANTIOQUIA SECRETARIA DE GOBIERNO PAZ Y NO VIOLENCIA  "/>
    <s v="Entidad Pública"/>
    <x v="1"/>
    <s v="CAC. RESPUESTA A SOLICITUD DE INFORMACION RADICADO 2021010130391  "/>
    <s v="Julio Alejandro Chamorro Cabrera"/>
    <s v="INSPECCIÓN VIGILANCIA Y CONTROL"/>
    <s v="SUBDIRECCIÓN ESTRATÉGICA Y DE COORDINACIÓN BOMBERIL"/>
    <s v="PETICIÓN DE INTERES GENERAL"/>
    <n v="30"/>
    <s v="20213800081232  "/>
    <s v="2021-06-02 13:01:53 "/>
    <m/>
    <m/>
    <m/>
    <s v="Vencido"/>
    <m/>
    <m/>
    <m/>
    <m/>
    <m/>
    <m/>
  </r>
  <r>
    <s v="Canal Virtual"/>
    <s v="Correo Atención Ciudadano"/>
    <x v="3"/>
    <s v="CUERPO DE BOMBEROS VOLUNTARIOS DE SAN ANTONIO DEL TEQUENDAMA  "/>
    <s v="Entidad Bomberil"/>
    <x v="4"/>
    <s v="CAC. CARTA ABIERTA AL SEÑOR PRESIDENTE DE LA REPÚBLICA, PARA LA PRIORIZACIÓN DE ORGANISMOS DE SOCORRO DEL PAÍS EN EL PROGRAMA DE PLAN NACIONAL DE VACUNACIÓN CONTRA EL COVID-19 "/>
    <s v="Jorge Restrepo Sanguino"/>
    <s v="FORMULACIÓN Y ACTUALIZACIÓN NORMATIVA Y OPERATIVA"/>
    <s v="SUBDIRECCIÓN ESTRATÉGICA Y DE COORDINACIÓN BOMBERIL"/>
    <s v="PETICIÓN DE INTERES GENERAL"/>
    <n v="30"/>
    <s v="20213800081262  "/>
    <s v="2021-06-02 14:04:02 "/>
    <n v="20212050092261"/>
    <d v="2021-06-17T00:00:00"/>
    <n v="9"/>
    <s v="Cumplido"/>
    <m/>
    <d v="2021-06-17T00:00:00"/>
    <s v="PDF"/>
    <s v="SI"/>
    <m/>
    <m/>
  </r>
  <r>
    <s v="Canal Virtual"/>
    <s v="Correo Atención Ciudadano"/>
    <x v="1"/>
    <s v="PROCURADURIA 2 DELEGADA CONTRATACION ESTATAL  "/>
    <s v="Entidad Pública"/>
    <x v="1"/>
    <s v="CAC. Solicitud de Información para EXP: E-2020-236741 D-2020-1700391 Dirigido a Uae Direccion Nacional De Bomberos "/>
    <s v="Alvaro Perez"/>
    <s v="GESTIÓN CONTRACTUAL"/>
    <s v="SUBDIRECCIÓN ADMINISTRATIVA Y FINANCIERA"/>
    <s v="PETICIÓN ENTRE AUTORIDADES"/>
    <n v="10"/>
    <s v="20213800081332  "/>
    <s v="2021-06-02 16:55:29 "/>
    <n v="20211000020921"/>
    <s v="02/072021"/>
    <n v="20"/>
    <s v="Extemporáneo"/>
    <m/>
    <d v="2021-07-02T00:00:00"/>
    <s v="PDF"/>
    <s v="SI"/>
    <m/>
    <m/>
  </r>
  <r>
    <s v="Canal Virtual"/>
    <s v="Correo Atención Ciudadano"/>
    <x v="6"/>
    <s v="JOSE ROLANDO FRESNEDA AVILA "/>
    <s v="Persona Natural"/>
    <x v="1"/>
    <s v="CAC. Derecho de petición  "/>
    <s v="Julio Alejandro Chamorro Cabrera"/>
    <s v="INSPECCIÓN VIGILANCIA Y CONTROL"/>
    <s v="SUBDIRECCIÓN ESTRATÉGICA Y DE COORDINACIÓN BOMBERIL"/>
    <s v="PETICIÓN DE INTERES GENERAL"/>
    <n v="30"/>
    <s v="20213800081342  "/>
    <s v="2021-06-02 17:06:03 "/>
    <n v="20212050093191"/>
    <d v="2021-07-21T00:00:00"/>
    <n v="32"/>
    <s v="Extemporáneo"/>
    <m/>
    <d v="2021-07-21T00:00:00"/>
    <s v="PDF"/>
    <s v="SI"/>
    <m/>
    <m/>
  </r>
  <r>
    <s v="Canal Virtual"/>
    <s v="Formulario Electrònico "/>
    <x v="1"/>
    <s v="DIEGO RICARDO GARCIA AVILA "/>
    <s v="Persona Natural"/>
    <x v="0"/>
    <s v="facultades de los representantes legales de los cuerpos de bomberos "/>
    <s v="Jorge Restrepo Sanguino"/>
    <s v="FORMULACIÓN Y ACTUALIZACIÓN NORMATIVA Y OPERATIVA"/>
    <s v="SUBDIRECCIÓN ESTRATÉGICA Y DE COORDINACIÓN BOMBERIL"/>
    <s v="PETICIÓN DE DOCUMENTOS E INFORMACIÓN"/>
    <n v="20"/>
    <s v="20219000081382  "/>
    <s v="2021-06-02 17:59:28 "/>
    <n v="20212050092291"/>
    <d v="2021-06-17T00:00:00"/>
    <n v="9"/>
    <s v="Cumplido"/>
    <m/>
    <d v="2021-06-17T00:00:00"/>
    <s v="PDF"/>
    <s v="SI"/>
    <m/>
    <m/>
  </r>
  <r>
    <s v="Canal Virtual"/>
    <s v="Correo Atención Ciudadano"/>
    <x v="6"/>
    <s v="DARWIN GIOVANY RODRIGUEZ SANCHEZ "/>
    <s v="Persona Natural"/>
    <x v="0"/>
    <s v="PETICIÓN SOLUCION DE MI SITUACIÓN COMO UNIDAD ACTIVA OPERATIVA DE LOS BOMBEROS DE COLOMBIA "/>
    <s v="Ronny Estiven Romero Velandia"/>
    <s v="FORMULACIÓN Y ACTUALIZACIÓN NORMATIVA Y OPERATIVA"/>
    <s v="SUBDIRECCIÓN ESTRATÉGICA Y DE COORDINACIÓN BOMBERIL"/>
    <s v="PETICIÓN DE INTERES PARTICULAR"/>
    <n v="30"/>
    <s v="20219000081432  "/>
    <s v="2021-06-03 13:38:45 "/>
    <s v=" 20212050093581 "/>
    <d v="2021-07-06T00:00:00"/>
    <n v="20"/>
    <s v="Cumplido"/>
    <m/>
    <d v="2021-07-06T00:00:00"/>
    <s v="PDF"/>
    <s v="SI"/>
    <m/>
    <m/>
  </r>
  <r>
    <s v="Canal Virtual"/>
    <s v="Correo Atención Ciudadano"/>
    <x v="7"/>
    <s v="ALCALDIA MOÑITOS CORDOBA "/>
    <s v="Entidad Pública"/>
    <x v="3"/>
    <s v="CAC: SOLICITUD DE ACOMPAÑAMIENTOY ASESORIA PARA LA CREACION DEL CUERPO DE BOMBEROS VOLUNTARIOS DEL MUNICIPIO DE MOÑITOS "/>
    <s v="Jorge Restrepo Sanguino"/>
    <s v="FORMULACIÓN Y ACTUALIZACIÓN NORMATIVA Y OPERATIVA"/>
    <s v="SUBDIRECCIÓN ESTRATÉGICA Y DE COORDINACIÓN BOMBERIL"/>
    <s v="PETICIÓN DE INTERES GENERAL"/>
    <n v="30"/>
    <s v="20213800081462  "/>
    <s v="2021-06-03 16:00:09 "/>
    <n v="20212050092301"/>
    <d v="2021-07-29T00:00:00"/>
    <n v="37"/>
    <s v="Extemporáneo"/>
    <m/>
    <d v="2021-07-29T00:00:00"/>
    <s v="PDF"/>
    <s v="SI"/>
    <m/>
    <m/>
  </r>
  <r>
    <s v="Canal Virtual"/>
    <s v="Correo Atención Ciudadano"/>
    <x v="8"/>
    <s v="ASDEBER NEIVA  "/>
    <s v="Persona Natural"/>
    <x v="1"/>
    <s v="CAC: derecho de petición  "/>
    <s v="Ronny Estiven Romero Velandia"/>
    <s v="FORMULACIÓN Y ACTUALIZACIÓN NORMATIVA Y OPERATIVA"/>
    <s v="SUBDIRECCIÓN ESTRATÉGICA Y DE COORDINACIÓN BOMBERIL"/>
    <s v="PETICIÓN DE DOCUMENTOS E INFORMACIÓN"/>
    <n v="20"/>
    <s v="20213800081582  "/>
    <s v="2021-06-04 14:40:10 "/>
    <n v="20212050093861"/>
    <d v="2021-07-14T00:00:00"/>
    <n v="25"/>
    <s v="Cumplido"/>
    <m/>
    <s v="2021-06-04 14:40:10 "/>
    <s v="PDF"/>
    <s v="SI"/>
    <m/>
    <m/>
  </r>
  <r>
    <s v="Canal Virtual"/>
    <s v="Correo Atención Ciudadano"/>
    <x v="9"/>
    <s v="ALCALDIA GALAPA ATLANTICO "/>
    <s v="Entidad Pública"/>
    <x v="4"/>
    <s v="CAC: RESPUESTA BOMBEROS  "/>
    <s v="Julio Alejandro Chamorro Cabrera"/>
    <s v="INSPECCIÓN VIGILANCIA Y CONTROL"/>
    <s v="SUBDIRECCIÓN ESTRATÉGICA Y DE COORDINACIÓN BOMBERIL"/>
    <s v="PETICIÓN DE INTERES GENERAL"/>
    <n v="30"/>
    <s v="20213800081592  "/>
    <s v="2021-06-04 14:43:52 "/>
    <m/>
    <m/>
    <m/>
    <s v="Vencido"/>
    <m/>
    <m/>
    <m/>
    <m/>
    <m/>
    <s v="NO se evidencia documento ni envio"/>
  </r>
  <r>
    <s v="Canal Virtual"/>
    <s v="Correo Atención Ciudadano"/>
    <x v="10"/>
    <s v="CUERPO DE BOMBEROS VOLUNTARIOS DE VILLANUEVA - CASANARE  "/>
    <s v="Entidad Bomberil"/>
    <x v="3"/>
    <s v="CAC. Solicitud apoyo jurídico ante contratación con Administración Municipal Villanueva Casanare. "/>
    <s v="Andrea Bibiana Castañeda Durán"/>
    <s v="FORMULACIÓN Y ACTUALIZACIÓN NORMATIVA Y OPERATIVA"/>
    <s v="SUBDIRECCIÓN ESTRATÉGICA Y DE COORDINACIÓN BOMBERIL"/>
    <s v="PETICIÓN DE INTERES GENERAL"/>
    <n v="30"/>
    <s v="20213800081642  "/>
    <s v="2021-06-08 09:15:48 "/>
    <m/>
    <d v="2021-06-09T00:00:00"/>
    <n v="1"/>
    <s v="Cumplido"/>
    <s v="EL DÍA 9/06/2021 LA EL PERSONAL DE INSPECCIÓN VIGILANCIA Y CONTROL REALIZÓ UNA REUNIÓN CON LA ALCALDÍA MUNICIPAL Y EL COMANDANTE DEL CUERPO DE BOMBEROS VOLUNTARIOS DE VILLANUEVA DONDE SE ASESORÓ EN MATERIA DE CONTRATACIÓN SOBRE LA SOLICITUD PRESENTADA EN ESTE OFICIO"/>
    <m/>
    <m/>
    <m/>
    <m/>
    <m/>
  </r>
  <r>
    <s v="Canal Virtual"/>
    <s v="Correo Atención Ciudadano"/>
    <x v="1"/>
    <s v="PROCURADURIA DELEGADA PARA LAS ENTIDADES TERRITORIALES Y DIALOGO SOCIAL  "/>
    <s v="Entidad Pública"/>
    <x v="1"/>
    <s v="CAC. OFICIO PDTDS 1158 DIRECCIÓN NACIONAL DE BOMBEROS. "/>
    <s v="Jairo Soto Gil"/>
    <s v="ÁREA CENTRAL DE REFERENCIA BOMBERIL"/>
    <s v="SUBDIRECCIÓN ESTRATÉGICA Y DE COORDINACIÓN BOMBERIL"/>
    <s v="PETICIÓN ENTRE AUTORIDADES"/>
    <n v="10"/>
    <s v="20213800081692  "/>
    <s v="2021-06-08 10:48:24 "/>
    <m/>
    <m/>
    <m/>
    <s v="Vencido"/>
    <m/>
    <m/>
    <m/>
    <m/>
    <m/>
    <s v="NO se evidencia documento ni envio"/>
  </r>
  <r>
    <s v="Canal Virtual"/>
    <s v="Correo Atención Ciudadano"/>
    <x v="11"/>
    <s v="DIANA PATRICIA CORREA  "/>
    <s v="Persona Natural"/>
    <x v="4"/>
    <s v="CAC. DERECHO DE PETICION:RADICADO DESDE EL 29 MAYO 2021.  "/>
    <s v="Andrea Bibiana Castañeda Durán"/>
    <s v="FORMULACIÓN Y ACTUALIZACIÓN NORMATIVA Y OPERATIVA"/>
    <s v="SUBDIRECCIÓN ESTRATÉGICA Y DE COORDINACIÓN BOMBERIL"/>
    <s v="CONSULTA"/>
    <n v="35"/>
    <s v="20213800081722  "/>
    <s v="2021-06-08 11:19:12 "/>
    <n v="20212050093381"/>
    <d v="2021-07-08T00:00:00"/>
    <n v="20"/>
    <s v="Cumplido"/>
    <m/>
    <d v="2021-07-08T00:00:00"/>
    <s v="PDF"/>
    <s v="SI"/>
    <m/>
    <m/>
  </r>
  <r>
    <s v="Canal Virtual"/>
    <s v="Correo Atención Ciudadano"/>
    <x v="1"/>
    <s v="GRUPO SARA  "/>
    <s v="Persona Jurídica"/>
    <x v="4"/>
    <s v="CAC. Propuesta Talleres Grupo SARA y Para Cada Abeja Una Flor."/>
    <s v="Carlos Cartagena"/>
    <s v="DIRECCIÓN GENERAL"/>
    <s v="DIRECCIÓN GENERAL"/>
    <s v="PETICIÓN DE INTERES GENERAL"/>
    <n v="30"/>
    <s v="20213800081752  "/>
    <s v="2021-06-08 12:17:00 "/>
    <n v="20211000020221"/>
    <d v="2021-06-21T00:00:00"/>
    <n v="8"/>
    <s v="Cumplido"/>
    <m/>
    <d v="2021-06-22T00:00:00"/>
    <s v="PDF"/>
    <s v="SI"/>
    <m/>
    <m/>
  </r>
  <r>
    <s v="Canal Virtual"/>
    <s v="Correo Atención Ciudadano"/>
    <x v="1"/>
    <s v="ALCALDIA MILAN CAQUETA "/>
    <s v="Entidad Pública"/>
    <x v="2"/>
    <s v="CAC: OFI2021-10718 Traslado comunicación EXT_S21-00032338-PQRSD-031980-PQR "/>
    <s v="Andrés Fernando Muñoz Cabrera"/>
    <s v="ÁREA CENTRAL DE REFERENCIA BOMBERIL"/>
    <s v="SUBDIRECCIÓN ESTRATÉGICA Y DE COORDINACIÓN BOMBERIL"/>
    <s v="PETICIÓN DE INTERES GENERAL"/>
    <n v="30"/>
    <s v="20213800081812  "/>
    <s v="2021-06-08 15:14:11 "/>
    <n v="20212100019851"/>
    <d v="2021-06-08T00:00:00"/>
    <n v="1"/>
    <s v="Cumplido"/>
    <m/>
    <d v="2021-06-08T00:00:00"/>
    <s v="PDF"/>
    <s v="SI"/>
    <m/>
    <m/>
  </r>
  <r>
    <s v="Canal Virtual"/>
    <s v="Correo Atención Ciudadano"/>
    <x v="2"/>
    <s v="CUERPO DE BOMBEROS VOLUNTARIOS DE TURBO - ANTIOQUIA"/>
    <s v="Entidad Bomberil"/>
    <x v="3"/>
    <s v="CAC:SOLICITUD APOYO TECNICO Y ASESORIA  "/>
    <s v="Jorge Restrepo Sanguino"/>
    <s v="FORMULACIÓN Y ACTUALIZACIÓN NORMATIVA Y OPERATIVA"/>
    <s v="SUBDIRECCIÓN ESTRATÉGICA Y DE COORDINACIÓN BOMBERIL"/>
    <s v="PETICIÓN DE INTERES GENERAL"/>
    <n v="30"/>
    <s v="20213800081832  "/>
    <s v="2021-06-08 16:14:26 "/>
    <m/>
    <d v="2021-06-21T00:00:00"/>
    <n v="8"/>
    <s v="Cumplido"/>
    <s v="SE LLEVÓ A CABO REUNIÓN VIRTUAL EL DÍA 21/06/2021"/>
    <m/>
    <m/>
    <m/>
    <m/>
    <m/>
  </r>
  <r>
    <s v="Canal Virtual"/>
    <s v="Correo Atención Ciudadano"/>
    <x v="3"/>
    <s v="ALCALDIA BITUIMA CUNDINAMARCA "/>
    <s v="Entidad Pública"/>
    <x v="3"/>
    <s v="CAC. solicitud.  "/>
    <s v="Ronny Estiven Romero Velandia"/>
    <s v="FORMULACIÓN Y ACTUALIZACIÓN NORMATIVA Y OPERATIVA"/>
    <s v="SUBDIRECCIÓN ESTRATÉGICA Y DE COORDINACIÓN BOMBERIL"/>
    <s v="PETICIÓN DE INTERES GENERAL"/>
    <n v="30"/>
    <s v="20213800081862  "/>
    <s v="2021-06-08 16:36:50 "/>
    <m/>
    <d v="2021-07-01T00:00:00"/>
    <n v="16"/>
    <s v="Cumplido"/>
    <s v="SE DIO RESPUESTA MEDIANTE LLAMADA TELEFÓNICA EL 01/07/2021 Y SE INDICO QUE SE DEBE COORDINAR CON GOBERNACIÓN DE CUNDINAMARCA Y DELEGADO DEPARTAMENTAL PARA LA REACTIVACIÓN DEL CUERPO DE BOMBEROS"/>
    <m/>
    <m/>
    <m/>
    <m/>
    <m/>
  </r>
  <r>
    <s v="Canal Virtual"/>
    <s v="Correo Atención Ciudadano"/>
    <x v="1"/>
    <s v="ALFAPEOPLE  "/>
    <s v="Persona Jurídica"/>
    <x v="1"/>
    <s v="CAC. Certificados de retención. "/>
    <s v="Miguel Ángel Franco Torres"/>
    <s v="GESTION FINANCIERA"/>
    <s v="SUBDIRECCIÓN ADMINISTRATIVA Y FINANCIERA"/>
    <s v="PETICIÓN DE DOCUMENTOS E INFORMACIÓN"/>
    <n v="20"/>
    <s v="20213800081882  "/>
    <s v="2021-06-08 17:11:40 "/>
    <m/>
    <d v="2021-06-10T00:00:00"/>
    <n v="2"/>
    <s v="Cumplido"/>
    <s v="El día 10 de Junio de 2021, se envió respuesta al correo mbv@alfapeople.com y se les informa que: Revisando el registro de pagos de la vigencia 2021, para la expedición del Certificado de Ingresos y Retenciones que requirieron a través de la oficina de Atención al Ciudadano de la DNBC y con radicado ORFEO 20213800081882. Al consultar el Aplicativo SIIF Nación II, No se registra pagos a nombre de ALFAPEOPLE NIT 830.013.988-9 que la Dirección Nacional de Bomberos le haya efectuado."/>
    <m/>
    <m/>
    <m/>
    <m/>
    <m/>
  </r>
  <r>
    <s v="Canal Virtual"/>
    <s v="Correo Institucional "/>
    <x v="3"/>
    <s v="ABOGADOSESPECIALIZADOS2001@GMAIL.COM ARGEMIRO HECHAVARRIA  "/>
    <s v="Persona Jurídica"/>
    <x v="3"/>
    <s v="CI. REITERACION DEL OFICIO N° 20212000013911 DE 21/01/2021, POR QUEJA INTERPUESTA ANTE LA DNBC CON RADICADO N° 20203800048992 DEL 18 DE NOVIEMBRE DE 2020. "/>
    <s v="Jorge Restrepo Sanguino"/>
    <s v="FORMULACIÓN Y ACTUALIZACIÓN NORMATIVA Y OPERATIVA"/>
    <s v="SUBDIRECCIÓN ESTRATÉGICA Y DE COORDINACIÓN BOMBERIL"/>
    <s v="PETICIÓN DE INTERES GENERAL"/>
    <n v="30"/>
    <s v="20213800081902  "/>
    <s v="2021-06-08 17:33:12 "/>
    <n v="20212050093601"/>
    <m/>
    <m/>
    <s v="Vencido"/>
    <m/>
    <m/>
    <m/>
    <m/>
    <m/>
    <m/>
  </r>
  <r>
    <s v="Canal Virtual"/>
    <s v="Correo Atención Ciudadano"/>
    <x v="12"/>
    <s v="ALCALDIA HATONUEVO LA GUAJIRA  "/>
    <s v="Entidad Pública"/>
    <x v="0"/>
    <s v="CAC. CONSULTA MUNICIPIO DE HATONUEVO - LA GUAJIRA.  "/>
    <s v="Ronny Estiven Romero Velandia"/>
    <s v="FORMULACIÓN Y ACTUALIZACIÓN NORMATIVA Y OPERATIVA"/>
    <s v="SUBDIRECCIÓN ESTRATÉGICA Y DE COORDINACIÓN BOMBERIL"/>
    <s v="PETICIÓN DE INTERES GENERAL"/>
    <n v="30"/>
    <s v="20213800081932  "/>
    <s v="2021-06-08 18:04:37 "/>
    <n v="20212050094091"/>
    <d v="2021-07-21T00:00:00"/>
    <n v="28"/>
    <s v="Cumplido"/>
    <m/>
    <d v="2021-07-21T00:00:00"/>
    <s v="PDF"/>
    <s v="SI"/>
    <m/>
    <m/>
  </r>
  <r>
    <s v="Canal Virtual"/>
    <s v="Correo Atención Ciudadano"/>
    <x v="6"/>
    <s v="CUERPO DE BOMBEROS VOLUNTARIOS DE TUNJA  "/>
    <s v="Entidad Bomberil"/>
    <x v="1"/>
    <s v="CAC: Solicitud información  "/>
    <s v="Jose Alexander Teuta Gomez"/>
    <s v="EDUCACIÓN"/>
    <s v="SUBDIRECCIÓN ESTRATÉGICA Y DE COORDINACIÓN BOMBERIL"/>
    <s v="PETICIÓN DE DOCUMENTOS E INFORMACIÓN"/>
    <n v="20"/>
    <s v="20213800082032  "/>
    <s v="2021-06-09 12:44:35 "/>
    <n v="20212000020631"/>
    <d v="2021-06-28T00:00:00"/>
    <n v="12"/>
    <s v="Cumplido"/>
    <m/>
    <d v="2021-06-29T00:00:00"/>
    <s v="PDF"/>
    <s v="SI"/>
    <m/>
    <m/>
  </r>
  <r>
    <s v="Canal Virtual"/>
    <s v="Correo Atención Ciudadano"/>
    <x v="1"/>
    <s v="MINISTERIO DEL INTERIOR OFICINA ASESORA DE PLANEACIóN  "/>
    <s v="Entidad Pública"/>
    <x v="1"/>
    <s v="CAC: Importante "/>
    <s v="Carlos Armando López Barrera"/>
    <s v="OFICINA ASESORA JURÍDICA"/>
    <s v="DIRECCIÓN GENERAL"/>
    <s v="CONSULTA"/>
    <n v="35"/>
    <s v="20213800082212  "/>
    <s v="2021-06-10 15:59:14 "/>
    <m/>
    <m/>
    <m/>
    <s v="Vencido"/>
    <m/>
    <m/>
    <m/>
    <m/>
    <m/>
    <s v="NO se evidencia documento ni envio"/>
  </r>
  <r>
    <s v="Canal Virtual"/>
    <s v="Correo Atención Ciudadano"/>
    <x v="3"/>
    <s v="JUAN DAVID CORREALES"/>
    <s v="Persona Jurídica"/>
    <x v="1"/>
    <s v="CAC. Solicitud de asesoría y respuesta bajo los criterios de derecho de petición. ley 1755 de 2015. "/>
    <s v="Edgar Alexander Maya Lopez"/>
    <s v="FORMULACIÓN Y ACTUALIZACIÓN NORMATIVA Y OPERATIVA"/>
    <s v="SUBDIRECCIÓN ESTRATÉGICA Y DE COORDINACIÓN BOMBERIL"/>
    <s v="PETICIÓN DE INTERES GENERAL"/>
    <n v="30"/>
    <s v="20213800082262  "/>
    <s v="2021-06-11 08:54:53 "/>
    <n v="20212050094081"/>
    <d v="2021-07-27T00:00:00"/>
    <n v="29"/>
    <s v="Cumplido"/>
    <m/>
    <d v="2021-07-27T00:00:00"/>
    <s v="PDF"/>
    <s v="SI"/>
    <m/>
    <m/>
  </r>
  <r>
    <s v="Canal Virtual"/>
    <s v="Correo Atención Ciudadano"/>
    <x v="13"/>
    <s v="ALCALDIA MUNICIPAL DE CALARCA SECRETARIA DE GOBIERNO QUINDIO "/>
    <s v="Entidad Territorial"/>
    <x v="1"/>
    <s v="CAC. Solicitud de Información. "/>
    <s v="Juan Gabriel Parra"/>
    <s v="FORMULACIÓN Y ACTUALIZACIÓN NORMATIVA Y OPERATIVA"/>
    <s v="SUBDIRECCIÓN ESTRATÉGICA Y DE COORDINACIÓN BOMBERIL"/>
    <s v="PETICIÓN DE DOCUMENTOS E INFORMACIÓN"/>
    <n v="20"/>
    <s v="20213800082282  "/>
    <s v="2021-06-11 09:58:02 "/>
    <n v="20212050092871"/>
    <d v="2021-06-23T00:00:00"/>
    <n v="7"/>
    <s v="Cumplido"/>
    <m/>
    <d v="2021-06-23T00:00:00"/>
    <s v="PDF"/>
    <s v="SI"/>
    <m/>
    <m/>
  </r>
  <r>
    <s v="Canal Virtual"/>
    <s v="Correo Atención Ciudadano"/>
    <x v="2"/>
    <s v="CUERPO DE BOMBEROS VOLUNTARIOS DE SANTAFE DE ANTIOQUIA  "/>
    <s v="Entidad Bomberil"/>
    <x v="3"/>
    <s v="CAC. Comunicado-DNBC/CBV Santa Fe de Antioquia. "/>
    <s v="Camilo Portilla"/>
    <s v="FORMULACIÓN Y ACTUALIZACIÓN NORMATIVA Y OPERATIVA"/>
    <s v="SUBDIRECCIÓN ESTRATÉGICA Y DE COORDINACIÓN BOMBERIL"/>
    <s v="PETICIÓN DE INTERES GENERAL"/>
    <n v="30"/>
    <s v="20213800082362  "/>
    <s v="2021-06-11 15:23:08 "/>
    <n v="20212050094131"/>
    <d v="2021-07-21T00:00:00"/>
    <n v="25"/>
    <s v="Cumplido"/>
    <m/>
    <d v="2021-07-21T00:00:00"/>
    <s v="PDF"/>
    <s v="SI"/>
    <m/>
    <m/>
  </r>
  <r>
    <s v="Canal Virtual"/>
    <s v="Correo Atención Ciudadano"/>
    <x v="1"/>
    <s v="DISEC PONALSAR-CRR  "/>
    <s v="Persona Jurídica"/>
    <x v="1"/>
    <s v="CAC: Solicitud información "/>
    <s v="Luis Alberto Valencia Pulido"/>
    <s v="FORMULACIÓN Y ACTUALIZACIÓN NORMATIVA Y OPERATIVA"/>
    <s v="SUBDIRECCIÓN ESTRATÉGICA Y DE COORDINACIÓN BOMBERIL"/>
    <s v="PETICIÓN DE DOCUMENTOS E INFORMACIÓN"/>
    <n v="20"/>
    <s v="20213800082562  "/>
    <s v="2021-06-14 23:27:53 "/>
    <n v="20212100020121"/>
    <d v="2021-06-28T00:00:00"/>
    <n v="30"/>
    <s v="Cumplido"/>
    <m/>
    <d v="2021-06-28T00:00:00"/>
    <s v="PDF"/>
    <s v="SI"/>
    <m/>
    <m/>
  </r>
  <r>
    <s v="Canal Virtual"/>
    <s v="Correo Atención Ciudadano"/>
    <x v="4"/>
    <s v="UNIDAD NACIONAL PARA LA GESTIÓN DEL RIESGO DE DESASTRES MONICA TATIANA LEMOS NEIRA  "/>
    <s v="Entidad Territorial"/>
    <x v="1"/>
    <s v="CAC: SOLICITUD DE VERIFICACIÓN DE TÍTULOS ACADÉMICOS Y EXPERIENCIA LABORAL "/>
    <s v="Alvaro Perez"/>
    <s v="GESTIÓN CONTRACTUAL"/>
    <s v="SUBDIRECCIÓN ADMINISTRATIVA Y FINANCIERA"/>
    <s v="PETICIÓN DE DOCUMENTOS E INFORMACIÓN"/>
    <n v="20"/>
    <s v="20213800082602  "/>
    <s v="2021-06-15 00:59:04 "/>
    <n v="20213000020891"/>
    <d v="2021-07-01T00:00:00"/>
    <n v="13"/>
    <s v="Cumplido"/>
    <m/>
    <d v="2021-07-01T00:00:00"/>
    <s v="PDF"/>
    <s v="SI"/>
    <m/>
    <m/>
  </r>
  <r>
    <s v="Canal Virtual"/>
    <s v="Correo Atención Ciudadano"/>
    <x v="6"/>
    <s v="JOSE ROLANDO FRESNEDA AVILA "/>
    <s v="Entidad Bomberil"/>
    <x v="3"/>
    <s v="CAC: Derecho de petición bomberos tuta  "/>
    <s v="Arbey Hernan Trujillo Mendez"/>
    <s v="FORMULACIÓN Y ACTUALIZACIÓN NORMATIVA Y OPERATIVA"/>
    <s v="SUBDIRECCIÓN ESTRATÉGICA Y DE COORDINACIÓN BOMBERIL"/>
    <s v="PETICIÓN DE INTERES GENERAL"/>
    <n v="30"/>
    <s v="20213800082622  "/>
    <s v="2021-06-15 12:08:51 "/>
    <n v="20212000020261"/>
    <d v="2021-06-23T00:00:00"/>
    <n v="6"/>
    <s v="Cumplido"/>
    <m/>
    <d v="2021-06-23T00:00:00"/>
    <s v="PDF"/>
    <s v="SI"/>
    <m/>
    <m/>
  </r>
  <r>
    <s v="Canal Virtual"/>
    <s v="Correo Atención Ciudadano"/>
    <x v="9"/>
    <s v="CUERPO DE BOMBEROS VOLUNTARIOS DE MALAMBO  "/>
    <s v="Entidad Bomberil"/>
    <x v="1"/>
    <s v="CAC. Concepto jurídico de horas de servicio efectivo voluntario para inscribir dignatarios en secretaría de gobierno del departamento del Atlántico. "/>
    <s v="Andrea Bibiana Castañeda Durán"/>
    <s v="FORMULACIÓN Y ACTUALIZACIÓN NORMATIVA Y OPERATIVA"/>
    <s v="SUBDIRECCIÓN ESTRATÉGICA Y DE COORDINACIÓN BOMBERIL"/>
    <s v="PETICIÓN DE INTERES GENERAL"/>
    <n v="30"/>
    <s v="20213800082632  "/>
    <s v="2021-06-15 12:46:11 "/>
    <n v="20212050093331"/>
    <d v="2021-07-08T00:00:00"/>
    <n v="16"/>
    <s v="Cumplido"/>
    <m/>
    <d v="2021-07-08T00:00:00"/>
    <s v="PDF"/>
    <s v="SI"/>
    <m/>
    <m/>
  </r>
  <r>
    <s v="Canal Virtual"/>
    <s v="Correo Atención Ciudadano"/>
    <x v="14"/>
    <s v="CUERPO DE BOMBEROS VOLUNTARIOS DE VILLAMARIA  "/>
    <s v="Entidad Bomberil"/>
    <x v="1"/>
    <s v="CAC: Solicitud de Contacto de Cuerpo de Bomberos con Aval para dictar curso de Apicultura en Operaciones de Bomberos y Formulacion de Proyectos "/>
    <s v="Jose Alexander Teuta Gomez"/>
    <s v="EDUCACIÓN"/>
    <s v="SUBDIRECCIÓN ESTRATÉGICA Y DE COORDINACIÓN BOMBERIL"/>
    <s v="PETICIÓN DE DOCUMENTOS E INFORMACIÓN"/>
    <n v="20"/>
    <s v="20213800082642  "/>
    <s v="2021-06-15 15:03:06 "/>
    <s v=" 20212000020651"/>
    <d v="2021-06-28T00:00:00"/>
    <n v="10"/>
    <s v="Cumplido"/>
    <m/>
    <d v="2021-06-28T00:00:00"/>
    <s v="PDF"/>
    <s v="SI"/>
    <m/>
    <m/>
  </r>
  <r>
    <s v="Canal Virtual"/>
    <s v="Correo Atención Ciudadano"/>
    <x v="2"/>
    <s v="OSCAR ANCIZAR CARRILLO URIBE  "/>
    <s v="Persona Natural"/>
    <x v="1"/>
    <s v="CAC: Solicitud de información "/>
    <s v="Jorge Restrepo Sanguino"/>
    <s v="FORMULACIÓN Y ACTUALIZACIÓN NORMATIVA Y OPERATIVA"/>
    <s v="SUBDIRECCIÓN ESTRATÉGICA Y DE COORDINACIÓN BOMBERIL"/>
    <s v="PETICIÓN DE DOCUMENTOS E INFORMACIÓN"/>
    <n v="20"/>
    <s v="20213800082692  "/>
    <s v="2021-06-15 16:01:38 "/>
    <n v="20212050093611"/>
    <d v="2021-07-15T00:00:00"/>
    <n v="21"/>
    <s v="Cumplido"/>
    <m/>
    <d v="2021-07-15T00:00:00"/>
    <s v="PDF"/>
    <s v="SI"/>
    <m/>
    <m/>
  </r>
  <r>
    <s v="Canal Virtual"/>
    <s v="Correo Atención Ciudadano"/>
    <x v="15"/>
    <s v="JESUS RODRIGUEZ  "/>
    <s v="Entidad Bomberil"/>
    <x v="1"/>
    <s v="CAC: SOLICITUD "/>
    <s v="Ronny Estiven Romero Velandia"/>
    <s v="ÁREA CENTRAL DE REFERENCIA BOMBERIL"/>
    <s v="SUBDIRECCIÓN ESTRATÉGICA Y DE COORDINACIÓN BOMBERIL"/>
    <s v="PETICIÓN DE INTERES GENERAL"/>
    <n v="30"/>
    <s v="20213800082752  "/>
    <s v="2021-06-15 22:40:18 "/>
    <n v="20212100021171"/>
    <d v="2021-07-21T00:00:00"/>
    <n v="24"/>
    <s v="Cumplido"/>
    <m/>
    <d v="2021-07-21T00:00:00"/>
    <s v="PDF"/>
    <s v="SI"/>
    <m/>
    <m/>
  </r>
  <r>
    <s v="Canal Virtual"/>
    <s v="Correo Atención Ciudadano"/>
    <x v="1"/>
    <s v="CONSEJO NACIONAL DE TECNICOS ELECTRICISTAS CONTE  "/>
    <s v="Persona Jurídica"/>
    <x v="1"/>
    <s v="CAC: DERECHO DE PETICIÓN (PD5.1-CE 003193)  "/>
    <s v="Luis Alberto Valencia Pulido"/>
    <s v="ÁREA CENTRAL DE REFERENCIA BOMBERIL"/>
    <s v="SUBDIRECCIÓN ESTRATÉGICA Y DE COORDINACIÓN BOMBERIL"/>
    <s v="PETICIÓN DE INTERES GENERAL"/>
    <n v="30"/>
    <s v="20213800082792  "/>
    <s v="2021-06-15 23:44:27 "/>
    <m/>
    <m/>
    <m/>
    <s v="En Proceso"/>
    <m/>
    <m/>
    <m/>
    <m/>
    <m/>
    <m/>
  </r>
  <r>
    <s v="Canal Virtual"/>
    <s v="Correo Atención Ciudadano"/>
    <x v="11"/>
    <s v="ALVARO JAVIER ANDRADE IZAO "/>
    <s v="Persona Natural"/>
    <x v="3"/>
    <s v="CAC: Derecho de Petición  "/>
    <s v="Andrea Bibiana Castañeda Durán"/>
    <s v="FORMULACIÓN Y ACTUALIZACIÓN NORMATIVA Y OPERATIVA"/>
    <s v="SUBDIRECCIÓN ESTRATÉGICA Y DE COORDINACIÓN BOMBERIL"/>
    <s v="PETICIÓN DE INTERES PARTICULAR"/>
    <n v="30"/>
    <s v="20213800082802  "/>
    <s v="2021-06-15 23:55:31 "/>
    <n v="20212050093351"/>
    <d v="2021-07-08T00:00:00"/>
    <n v="16"/>
    <s v="Cumplido"/>
    <m/>
    <d v="2021-07-08T00:00:00"/>
    <s v="PDF"/>
    <s v="SI"/>
    <m/>
    <m/>
  </r>
  <r>
    <s v="Canal Virtual"/>
    <s v="Correo Atención Ciudadano"/>
    <x v="4"/>
    <s v="JUZGADO CATORCE ADMINISTRATIVO ORAL DEL CIRCUITO JUDICIAL DE BUCARAMANGA  "/>
    <s v="Entidad Territorial"/>
    <x v="4"/>
    <s v="CAC: 680013333014-2021-00105-00 ACCIÓN TUTELA NOTIFICA ADMITE Y TRASLADO "/>
    <s v="Edgar Alexander Maya Lopez"/>
    <s v="FORMULACIÓN Y ACTUALIZACIÓN NORMATIVA Y OPERATIVA"/>
    <s v="SUBDIRECCIÓN ESTRATÉGICA Y DE COORDINACIÓN BOMBERIL"/>
    <s v="PETICIÓN ENTRE AUTORIDADES"/>
    <n v="10"/>
    <s v="20213800082812  "/>
    <s v="2021-06-16 00:12:53 "/>
    <n v="20212050092881"/>
    <d v="2021-06-18T00:00:00"/>
    <n v="2"/>
    <s v="Cumplido"/>
    <m/>
    <d v="2021-06-18T00:00:00"/>
    <s v="PDF"/>
    <s v="SI"/>
    <m/>
    <m/>
  </r>
  <r>
    <s v="Canal Virtual"/>
    <s v="Correo Atención Ciudadano"/>
    <x v="16"/>
    <s v="CUERPO DE BOMBEROS VOLUNTARIOS DE PUERTO CARREÑO - VICHADA  "/>
    <s v="Entidad Bomberil"/>
    <x v="4"/>
    <s v="CAC: OFI2021-16371-DVR-3000 Traslado oficio EXT_S21-00046423-PQRSD-045625-PQR Subtn Dennys Dulay Contreras "/>
    <s v="Andrés Fernando Muñoz Cabrera"/>
    <s v="ÁREA CENTRAL DE REFERENCIA BOMBERIL"/>
    <s v="SUBDIRECCIÓN ESTRATÉGICA Y DE COORDINACIÓN BOMBERIL"/>
    <s v="PETICIÓN DE INTERES GENERAL"/>
    <n v="30"/>
    <s v="20213800082822  "/>
    <s v="2021-06-16 00:46:27 "/>
    <m/>
    <m/>
    <m/>
    <s v="En Proceso"/>
    <m/>
    <m/>
    <m/>
    <m/>
    <m/>
    <m/>
  </r>
  <r>
    <s v="Canal Virtual"/>
    <s v="Correo Atención Ciudadano"/>
    <x v="17"/>
    <s v="CUERPO DE BOMBEROS VOLUNTARIOS DE SANTA ROSA DE CABAL  "/>
    <s v="Entidad Bomberil"/>
    <x v="4"/>
    <s v="CAC: Prioridad inspección, vigilancia y control bomberos voluntarios la Virginia "/>
    <s v="Cristian Fernando Salcedo Rueda"/>
    <s v="ÁREA CENTRAL DE REFERENCIA BOMBERIL"/>
    <s v="SUBDIRECCIÓN ESTRATÉGICA Y DE COORDINACIÓN BOMBERIL"/>
    <s v="PETICIÓN DE INTERES GENERAL"/>
    <n v="30"/>
    <s v="20213800082862  "/>
    <s v="2021-06-16 09:40:40 "/>
    <m/>
    <m/>
    <m/>
    <s v="En Proceso"/>
    <m/>
    <m/>
    <m/>
    <m/>
    <m/>
    <m/>
  </r>
  <r>
    <s v="Canal Virtual"/>
    <s v="Correo Atención Ciudadano"/>
    <x v="18"/>
    <s v="FERNANDO LOZANO  "/>
    <s v="Persona Natural"/>
    <x v="1"/>
    <s v="CAC: Derecho de Petición "/>
    <s v="Lina Maria Rojas Gallego"/>
    <s v="EDUCACIÓN"/>
    <s v="SUBDIRECCIÓN ESTRATÉGICA Y DE COORDINACIÓN BOMBERIL"/>
    <s v="PETICIÓN DE INTERES PARTICULAR"/>
    <n v="30"/>
    <s v="20213800082892  "/>
    <s v="2021-06-16 10:37:09 "/>
    <n v="20212000020741"/>
    <d v="2021-06-29T00:00:00"/>
    <n v="10"/>
    <s v="Cumplido"/>
    <m/>
    <d v="2021-06-29T00:00:00"/>
    <s v="PDF"/>
    <s v="SI"/>
    <m/>
    <m/>
  </r>
  <r>
    <s v="Canal Virtual"/>
    <s v="Correo Atención Ciudadano"/>
    <x v="2"/>
    <s v="CUERPO DE BOMBEROS VOLUNTARIOS DE VENECIA  "/>
    <s v="Entidad Bomberil"/>
    <x v="3"/>
    <s v="CAC: DOCUMENTO "/>
    <s v="Jorge Restrepo Sanguino"/>
    <s v="FORMULACIÓN Y ACTUALIZACIÓN NORMATIVA Y OPERATIVA"/>
    <s v="SUBDIRECCIÓN ESTRATÉGICA Y DE COORDINACIÓN BOMBERIL"/>
    <s v="PETICIÓN DE INTERES GENERAL"/>
    <n v="30"/>
    <s v="20213800082902  "/>
    <s v="2021-06-16 11:05:38 "/>
    <n v="20212050093621"/>
    <d v="2021-07-15T00:00:00"/>
    <n v="20"/>
    <s v="Cumplido"/>
    <m/>
    <d v="2021-07-15T00:00:00"/>
    <s v="PDF"/>
    <s v="SI"/>
    <m/>
    <m/>
  </r>
  <r>
    <s v="Canal Virtual"/>
    <s v="Correo Atención Ciudadano"/>
    <x v="4"/>
    <s v="JUZGADO SEPTIMO CIVIL DEL CIRCUITO BUCARAMANGA  "/>
    <s v="Entidad Territorial"/>
    <x v="4"/>
    <s v="CAC: TRASLADO ACCION DE TUTELA 2021-00046-00 "/>
    <s v="Andrea Bibiana Castañeda Durán"/>
    <s v="FORMULACIÓN Y ACTUALIZACIÓN NORMATIVA Y OPERATIVA"/>
    <s v="SUBDIRECCIÓN ESTRATÉGICA Y DE COORDINACIÓN BOMBERIL"/>
    <s v="PETICIÓN ENTRE AUTORIDADES"/>
    <n v="10"/>
    <s v="20213800082972  "/>
    <s v="2021-06-16 16:07:44 "/>
    <n v="20212050092821"/>
    <d v="2021-06-17T00:00:00"/>
    <n v="1"/>
    <s v="Cumplido"/>
    <m/>
    <d v="2021-06-17T00:00:00"/>
    <s v="PDF"/>
    <s v="SI"/>
    <m/>
    <m/>
  </r>
  <r>
    <s v="Canal Virtual"/>
    <s v="Correo Atención Ciudadano"/>
    <x v="6"/>
    <s v="CUERPO DE BOMBEROS VOLUNTARIOS DE MONIQUIRA  "/>
    <s v="Entidad Bomberil"/>
    <x v="0"/>
    <s v="CAC: RESPUESTA REQUERIMIENTO RADICADO 20212050091971 "/>
    <s v="Julio Alejandro Chamorro Cabrera"/>
    <s v="INSPECCIÓN VIGILANCIA Y CONTROL"/>
    <s v="SUBDIRECCIÓN ESTRATÉGICA Y DE COORDINACIÓN BOMBERIL"/>
    <s v="PETICIÓN DE INTERES GENERAL"/>
    <n v="30"/>
    <s v="20213800082982  "/>
    <s v="2021-06-16 16:12:30 "/>
    <m/>
    <m/>
    <m/>
    <s v="En Proceso"/>
    <m/>
    <m/>
    <m/>
    <m/>
    <m/>
    <m/>
  </r>
  <r>
    <s v="Canal Virtual"/>
    <s v="Formulario Electrònico "/>
    <x v="9"/>
    <s v="JOSE LUIS ALQUICHIRE JIMENEZ "/>
    <s v="Entidad Bomberil"/>
    <x v="1"/>
    <s v="FE: SOLICITUD CERTIFICACION CUMPLIMIENTO DEL ART 21 DE LA LEY 1575/2012 "/>
    <s v="Andrea Bibiana Castañeda Durán"/>
    <s v="FORMULACIÓN Y ACTUALIZACIÓN NORMATIVA Y OPERATIVA"/>
    <s v="SUBDIRECCIÓN ESTRATÉGICA Y DE COORDINACIÓN BOMBERIL"/>
    <s v="PETICIÓN DE INTERES GENERAL"/>
    <n v="30"/>
    <s v="20219000082992  "/>
    <s v="2021-06-16 18:41:37 "/>
    <n v="20212050092841"/>
    <m/>
    <m/>
    <s v="En Proceso"/>
    <m/>
    <m/>
    <m/>
    <m/>
    <m/>
    <m/>
  </r>
  <r>
    <s v="Canal Virtual"/>
    <s v="Correo Atención Ciudadano"/>
    <x v="6"/>
    <s v="JULIO CESAR GARCIA TRIANA  "/>
    <s v="Entidad Bomberil"/>
    <x v="0"/>
    <s v="CAC. REMISION PRUEBAS CBV COTA PROCESO 2020-004. "/>
    <s v="Melba Vidal"/>
    <s v="FORMULACIÓN Y ACTUALIZACIÓN NORMATIVA Y OPERATIVA"/>
    <s v="SUBDIRECCIÓN ESTRATÉGICA Y DE COORDINACIÓN BOMBERIL"/>
    <s v="PETICIÓN DE INTERES GENERAL"/>
    <n v="30"/>
    <s v="20213800083002  "/>
    <s v="2021-06-17 09:46:03 "/>
    <m/>
    <d v="2021-06-24T00:00:00"/>
    <n v="5"/>
    <s v="Cumplido"/>
    <m/>
    <d v="2021-06-24T00:00:00"/>
    <s v="PDF"/>
    <s v="SI"/>
    <m/>
    <m/>
  </r>
  <r>
    <s v="Canal Virtual"/>
    <s v="Correo Atención Ciudadano"/>
    <x v="16"/>
    <s v="GOBERNACION DE VICHADA  "/>
    <s v="Entidad Pública"/>
    <x v="3"/>
    <s v="CAC. Asunto: Solicitud concepto jurídico respecto a inhabilidades e incompatibilidades entre los cargos de Delegado Departamental de Bomberos y Coordinador Ejecutivo de Bomberos."/>
    <s v="Ronny Estiven Romero Velandia"/>
    <s v="FORMULACIÓN Y ACTUALIZACIÓN NORMATIVA Y OPERATIVA"/>
    <s v="SUBDIRECCIÓN ESTRATÉGICA Y DE COORDINACIÓN BOMBERIL"/>
    <s v="PETICIÓN DE INTERES GENERAL"/>
    <n v="30"/>
    <s v="20213800083232  "/>
    <s v="2021-06-17 17:31:36 "/>
    <m/>
    <m/>
    <m/>
    <s v="En Proceso"/>
    <m/>
    <m/>
    <m/>
    <m/>
    <m/>
    <m/>
  </r>
  <r>
    <s v="Canal Virtual"/>
    <s v="Correo Atención Ciudadano"/>
    <x v="4"/>
    <s v="ALCALDIA SANTA BARBARA  "/>
    <s v="Entidad Pública"/>
    <x v="1"/>
    <s v="CAC. CONSULTA.  "/>
    <s v="Ronny Estiven Romero Velandia"/>
    <s v="FORMULACIÓN Y ACTUALIZACIÓN NORMATIVA Y OPERATIVA"/>
    <s v="SUBDIRECCIÓN ESTRATÉGICA Y DE COORDINACIÓN BOMBERIL"/>
    <s v="PETICIÓN DE INTERES GENERAL"/>
    <n v="30"/>
    <s v="20213800083252  "/>
    <s v="2021-06-17 18:19:28 "/>
    <n v="20212050093741"/>
    <d v="2021-07-07T00:00:00"/>
    <n v="20"/>
    <s v="Cumplido"/>
    <m/>
    <d v="2021-07-07T00:00:00"/>
    <s v="PDF"/>
    <s v="SI"/>
    <m/>
    <m/>
  </r>
  <r>
    <s v="Canal Virtual"/>
    <s v="Correo Atención Ciudadano"/>
    <x v="6"/>
    <s v="JUAN DE DIOS POVEDA CASTELLANOS  "/>
    <s v="Persona Natural"/>
    <x v="1"/>
    <s v="CAC: Derecho de petición de información art. 23 de la Constitución Política, artículo 13 Ley 1437 de 2011.  "/>
    <s v="Ronny Estiven Romero Velandia"/>
    <s v="FORMULACIÓN Y ACTUALIZACIÓN NORMATIVA Y OPERATIVA"/>
    <s v="SUBDIRECCIÓN ESTRATÉGICA Y DE COORDINACIÓN BOMBERIL"/>
    <s v="PETICIÓN DE INTERES PARTICULAR"/>
    <n v="30"/>
    <s v="20213800083282  "/>
    <s v="2021-06-18 10:32:32 "/>
    <m/>
    <m/>
    <m/>
    <s v="En Proceso"/>
    <m/>
    <m/>
    <m/>
    <m/>
    <m/>
    <m/>
  </r>
  <r>
    <s v="Canal Virtual"/>
    <s v="Correo Atención Ciudadano"/>
    <x v="19"/>
    <s v="SECRETARIA DE GOBIERNO DEPARTAMENTAL DE CESAR  "/>
    <s v="Entidad Pública"/>
    <x v="1"/>
    <s v="CAC: Solicitud Dirección Nacional de Bomberos  "/>
    <s v="Julio Alejandro Chamorro Cabrera"/>
    <s v="FORMULACIÓN Y ACTUALIZACIÓN NORMATIVA Y OPERATIVA"/>
    <s v="SUBDIRECCIÓN ESTRATÉGICA Y DE COORDINACIÓN BOMBERIL"/>
    <s v="PETICIÓN DE INTERES GENERAL"/>
    <n v="30"/>
    <s v="20213800083302  "/>
    <s v="2021-06-18 10:58:08 "/>
    <m/>
    <m/>
    <m/>
    <s v="En Proceso"/>
    <m/>
    <m/>
    <m/>
    <m/>
    <m/>
    <m/>
  </r>
  <r>
    <s v="Canal Virtual"/>
    <s v="Correo Atención Ciudadano"/>
    <x v="1"/>
    <s v="SUPERINTENCIA FINANCIERA DE COLOMBIA GRUPO DE SERVICIO AL CIUDADANO  "/>
    <s v="Entidad Pública"/>
    <x v="3"/>
    <s v="CAC: 2021035757-003-000 (EMAIL CERTIFICADO de correspondencia@superfinanciera.gov.co) "/>
    <s v="Freddy Andres Farfán Moreno"/>
    <s v="SUBDIRECCIÓN ADMINISTRATIVA Y FINANCIERA"/>
    <s v="SUBDIRECCIÓN ADMINISTRATIVA Y FINANCIERA"/>
    <s v="PETICIÓN DE DOCUMENTOS E INFORMACIÓN"/>
    <n v="20"/>
    <s v="20213800083422  "/>
    <s v="2021-06-20 00:10:18 "/>
    <m/>
    <m/>
    <m/>
    <s v="En Proceso"/>
    <m/>
    <m/>
    <m/>
    <m/>
    <m/>
    <m/>
  </r>
  <r>
    <s v="Canal Virtual"/>
    <s v="Correo Atención Ciudadano"/>
    <x v="1"/>
    <s v="MINISTERIO DE EDUCACION NACIONAL  "/>
    <s v="Entidad Pública"/>
    <x v="3"/>
    <s v="CAC: Comunicación de respuesta (2021-EE-241627)  "/>
    <s v="Miguel Ángel Franco Torres"/>
    <s v="GESTION FINANCIERA"/>
    <s v="SUBDIRECCIÓN ADMINISTRATIVA Y FINANCIERA"/>
    <s v="PETICIÓN DE DOCUMENTOS E INFORMACIÓN"/>
    <n v="20"/>
    <s v="20213800083432  "/>
    <s v="2021-06-20 00:20:43 "/>
    <n v="20213630020521"/>
    <d v="2021-06-28T00:00:00"/>
    <n v="6"/>
    <s v="Cumplido"/>
    <m/>
    <d v="2021-06-28T00:00:00"/>
    <s v="PDF"/>
    <s v="SI"/>
    <m/>
    <m/>
  </r>
  <r>
    <s v="Canal Virtual"/>
    <s v="Correo Atención Ciudadano"/>
    <x v="3"/>
    <s v="CUERPO DE BOMBEROS VOLUNTARIOS DE LA MESA  "/>
    <s v="Entidad Bomberil"/>
    <x v="2"/>
    <s v="CAC: Radicación de documentos de visita  "/>
    <s v="Julio Alejandro Chamorro Cabrera"/>
    <s v="INSPECCIÓN VIGILANCIA Y CONTROL"/>
    <s v="SUBDIRECCIÓN ESTRATÉGICA Y DE COORDINACIÓN BOMBERIL"/>
    <s v="PETICIÓN DE INTERES GENERAL"/>
    <n v="30"/>
    <s v="20213800083462  "/>
    <s v="2021-06-20 11:23:19 "/>
    <m/>
    <m/>
    <m/>
    <s v="En Proceso"/>
    <m/>
    <m/>
    <m/>
    <m/>
    <m/>
    <m/>
  </r>
  <r>
    <s v="Canal Virtual"/>
    <s v="Correo Atención Ciudadano"/>
    <x v="6"/>
    <s v="CUERPO DE BOMBEROS VOLUNTARIOS DE DUITAMA  "/>
    <s v="Entidad Bomberil"/>
    <x v="1"/>
    <s v="CAC: SOLICITUD DE CERTIFICACION DE UNIDAD ACTIVA  "/>
    <s v="Luis Alberto Valencia Pulido"/>
    <s v="ÁREA CENTRAL DE REFERENCIA BOMBERIL"/>
    <s v="SUBDIRECCIÓN ESTRATÉGICA Y DE COORDINACIÓN BOMBERIL"/>
    <s v="PETICIÓN DE DOCUMENTOS E INFORMACIÓN"/>
    <n v="20"/>
    <s v="20213800083512  "/>
    <s v="2021-06-20 13:16:39 "/>
    <n v="20212100020211"/>
    <d v="2021-06-28T00:00:00"/>
    <n v="6"/>
    <s v="Cumplido"/>
    <m/>
    <d v="2021-06-29T00:00:00"/>
    <s v="PDF"/>
    <s v="SI"/>
    <m/>
    <m/>
  </r>
  <r>
    <s v="Canal Virtual"/>
    <s v="Correo Atención Ciudadano"/>
    <x v="11"/>
    <s v="CUERPO DE BOMBEROS VOLUNTARIOS DE GINEBRA  "/>
    <s v="Entidad Bomberil"/>
    <x v="1"/>
    <s v="CAC: Solicitud de información  "/>
    <s v="Luis Alberto Valencia Pulido"/>
    <s v="ÁREA CENTRAL DE REFERENCIA BOMBERIL"/>
    <s v="SUBDIRECCIÓN ESTRATÉGICA Y DE COORDINACIÓN BOMBERIL"/>
    <s v="PETICIÓN DE INTERES PARTICULAR"/>
    <n v="30"/>
    <s v="20213800083532  "/>
    <s v="2021-06-21 11:27:18 "/>
    <m/>
    <m/>
    <m/>
    <s v="En Proceso"/>
    <m/>
    <m/>
    <m/>
    <m/>
    <m/>
    <m/>
  </r>
  <r>
    <s v="Canal Virtual"/>
    <s v="Correo Atención Ciudadano"/>
    <x v="20"/>
    <s v="NICOLAS BOTERO  "/>
    <s v="Persona Natural"/>
    <x v="4"/>
    <s v="CAC: Solicitud Certificaciones de Experiencia Contratos EMTEL "/>
    <s v="Alvaro Perez"/>
    <s v="GESTIÓN CONTRACTUAL"/>
    <s v="SUBDIRECCIÓN ADMINISTRATIVA Y FINANCIERA"/>
    <s v="PETICIÓN DE DOCUMENTOS E INFORMACIÓN"/>
    <n v="20"/>
    <s v="20213800083542  "/>
    <s v="2021-06-21 11:35:18 "/>
    <n v="2021300021001"/>
    <d v="2021-07-07T00:00:00"/>
    <n v="11"/>
    <s v="Cumplido"/>
    <m/>
    <d v="2021-07-07T00:00:00"/>
    <s v="PDF"/>
    <s v="SI"/>
    <m/>
    <m/>
  </r>
  <r>
    <s v="Canal Virtual"/>
    <s v="Correo Atención Ciudadano"/>
    <x v="1"/>
    <s v="MINISTERIO DE EDUCACION NACIONAL  "/>
    <s v="Entidad Pública"/>
    <x v="4"/>
    <s v="CAC: Comunicación de respuesta (2021-EE-242637)  "/>
    <s v="Miguel Ángel Franco Torres"/>
    <s v="GESTION FINANCIERA"/>
    <s v="SUBDIRECCIÓN ADMINISTRATIVA Y FINANCIERA"/>
    <s v="PETICIÓN DE DOCUMENTOS E INFORMACIÓN"/>
    <n v="20"/>
    <s v="20213800083552  "/>
    <s v="2021-06-21 11:53:32 "/>
    <n v="20213630020521"/>
    <d v="2021-06-28T00:00:00"/>
    <n v="5"/>
    <s v="Cumplido"/>
    <m/>
    <d v="2021-06-28T00:00:00"/>
    <s v="PDF"/>
    <s v="SI"/>
    <m/>
    <m/>
  </r>
  <r>
    <s v="Canal Virtual"/>
    <s v="Correo Atención Ciudadano"/>
    <x v="0"/>
    <s v="JHON JAIRO ZARATE  "/>
    <s v="Persona Natural"/>
    <x v="0"/>
    <s v="CAC: Inconformidad "/>
    <s v="Andrea Bibiana Castañeda Durán"/>
    <s v="FORMULACIÓN Y ACTUALIZACIÓN NORMATIVA Y OPERATIVA"/>
    <s v="SUBDIRECCIÓN ESTRATÉGICA Y DE COORDINACIÓN BOMBERIL"/>
    <s v="PETICIÓN DE INTERES GENERAL"/>
    <n v="30"/>
    <s v="20213800083592  "/>
    <s v="2021-06-21 12:46:18 "/>
    <m/>
    <m/>
    <m/>
    <s v="En Proceso"/>
    <m/>
    <m/>
    <m/>
    <m/>
    <m/>
    <m/>
  </r>
  <r>
    <s v="Canal Virtual"/>
    <s v="Correo Atención Ciudadano"/>
    <x v="17"/>
    <s v="ALEJANDRO ARANGO MACIAS "/>
    <s v="Persona Natural"/>
    <x v="3"/>
    <s v="CAC: CONSULTA CIUDADANA  "/>
    <s v="Ronny Estiven Romero Velandia"/>
    <s v="FORMULACIÓN Y ACTUALIZACIÓN NORMATIVA Y OPERATIVA"/>
    <s v="SUBDIRECCIÓN ESTRATÉGICA Y DE COORDINACIÓN BOMBERIL"/>
    <s v="PETICIÓN DE INTERES PARTICULAR"/>
    <n v="30"/>
    <s v="20213800083662  "/>
    <s v="2021-06-21 14:07:29 "/>
    <m/>
    <m/>
    <m/>
    <s v="En Proceso"/>
    <m/>
    <m/>
    <m/>
    <m/>
    <m/>
    <m/>
  </r>
  <r>
    <s v="Canal Virtual"/>
    <s v="Correo Atención Ciudadano"/>
    <x v="6"/>
    <s v="JOSE ROLANDO FRESNEDA AVILA "/>
    <s v="Persona Natural"/>
    <x v="4"/>
    <s v="CAC: Repuesta derecho de petición bomberos tuta  "/>
    <s v="Andrea Bibiana Castañeda Durán"/>
    <s v="FORMULACIÓN Y ACTUALIZACIÓN NORMATIVA Y OPERATIVA"/>
    <s v="SUBDIRECCIÓN ESTRATÉGICA Y DE COORDINACIÓN BOMBERIL"/>
    <s v="PETICIÓN DE INTERES GENERAL"/>
    <n v="30"/>
    <s v="20213800083792  "/>
    <s v="2021-06-21 15:52:59 "/>
    <m/>
    <m/>
    <m/>
    <s v="En Proceso"/>
    <m/>
    <m/>
    <m/>
    <m/>
    <m/>
    <m/>
  </r>
  <r>
    <s v="Canal Virtual"/>
    <s v="Correo Atención Ciudadano"/>
    <x v="1"/>
    <s v="JUZGADO UNICO PROMISCUO MUNICIPAL  "/>
    <s v="Entidad Territorial"/>
    <x v="3"/>
    <s v="CAC. NOTIFICACIÓN ADMISIÓN TUTELA RAD 2021-00045, OFICIO 594 Y TRASLADO - SEGUIDA POR FRANCISCO AMADEO ESTUMMO BERNAL , actuando mediante apoderado judicial en contra de BOMBEROS VOLUNTARIOS DE NUEVA GRANADA "/>
    <s v="Andrea Bibiana Castañeda Durán"/>
    <s v="FORMULACIÓN Y ACTUALIZACIÓN NORMATIVA Y OPERATIVA"/>
    <s v="SUBDIRECCIÓN ESTRATÉGICA Y DE COORDINACIÓN BOMBERIL"/>
    <s v="PETICIÓN ENTRE AUTORIDADES"/>
    <n v="10"/>
    <s v="20213800083992  "/>
    <s v="2021-06-22 08:49:39 "/>
    <n v="20212050093301"/>
    <d v="2021-06-23T00:00:00"/>
    <n v="1"/>
    <s v="Cumplido"/>
    <m/>
    <d v="2021-06-23T00:00:00"/>
    <s v="PDF"/>
    <s v="SI"/>
    <m/>
    <m/>
  </r>
  <r>
    <s v="Canal Virtual"/>
    <s v="Correo Atención Ciudadano"/>
    <x v="1"/>
    <s v="VEEDOR BOMBERIL"/>
    <s v="Entidad Bomberil"/>
    <x v="1"/>
    <s v="CAC: OFI21-00085335 / IDM: Solicita investigación por presunta corrupción.  "/>
    <s v="Carlos Armando López Barrera"/>
    <s v="OFICINA ASESORA JURÍDICA"/>
    <s v="DIRECCIÓN GENERAL"/>
    <s v="PETICIÓN ENTRE AUTORIDADES"/>
    <n v="10"/>
    <s v="20213800084082  "/>
    <s v="2021-06-22 11:17:32 "/>
    <m/>
    <m/>
    <m/>
    <s v="En Proceso"/>
    <m/>
    <m/>
    <m/>
    <m/>
    <m/>
    <m/>
  </r>
  <r>
    <s v="Canal Virtual"/>
    <s v="Correo Atención Ciudadano"/>
    <x v="18"/>
    <s v="EVELIN  "/>
    <s v="Persona Natural"/>
    <x v="1"/>
    <s v="CAC: Solicitud de Unidades Activas "/>
    <s v="Ronny Estiven Romero Velandia"/>
    <s v="ÁREA CENTRAL DE REFERENCIA BOMBERIL"/>
    <s v="SUBDIRECCIÓN ESTRATÉGICA Y DE COORDINACIÓN BOMBERIL"/>
    <s v="PETICIÓN DE INTERES PARTICULAR"/>
    <n v="30"/>
    <s v="20213800084112  "/>
    <s v="2021-06-22 12:07:51 "/>
    <m/>
    <m/>
    <m/>
    <s v="En Proceso"/>
    <m/>
    <m/>
    <m/>
    <m/>
    <m/>
    <m/>
  </r>
  <r>
    <s v="Canal Virtual"/>
    <s v="Correo Atención Ciudadano"/>
    <x v="2"/>
    <s v="LAURA BRAVO CARDENAS  "/>
    <s v="Persona Natural"/>
    <x v="1"/>
    <s v="CAC. Solicitud Información. "/>
    <s v="Luis Alberto Valencia Pulido"/>
    <s v="ÁREA CENTRAL DE REFERENCIA BOMBERIL"/>
    <s v="SUBDIRECCIÓN ESTRATÉGICA Y DE COORDINACIÓN BOMBERIL"/>
    <s v="PETICIÓN DE DOCUMENTOS E INFORMACIÓN"/>
    <n v="20"/>
    <s v="20213800084162  "/>
    <s v="2021-06-22 13:43:11 "/>
    <m/>
    <m/>
    <m/>
    <s v="En Proceso"/>
    <m/>
    <m/>
    <m/>
    <m/>
    <m/>
    <m/>
  </r>
  <r>
    <s v="Canal Virtual"/>
    <s v="Correo Atención Ciudadano"/>
    <x v="21"/>
    <s v="DELEGACION DEPARTAMENTAL BOMBEROS DEL MAGDALENA  "/>
    <s v="Entidad Bomberil"/>
    <x v="3"/>
    <s v="CI. Verificación de elección de dignatarios.  "/>
    <s v="Julio Alejandro Chamorro Cabrera"/>
    <s v="FORMULACIÓN Y ACTUALIZACIÓN NORMATIVA Y OPERATIVA"/>
    <s v="SUBDIRECCIÓN ESTRATÉGICA Y DE COORDINACIÓN BOMBERIL"/>
    <s v="PETICIÓN DE INTERES GENERAL"/>
    <n v="30"/>
    <s v="20213800084252  "/>
    <s v="2021-06-22 15:38:46 "/>
    <m/>
    <m/>
    <m/>
    <s v="En Proceso"/>
    <m/>
    <m/>
    <m/>
    <m/>
    <m/>
    <m/>
  </r>
  <r>
    <s v="Canal Virtual"/>
    <s v="Correo Atención Ciudadano"/>
    <x v="2"/>
    <s v="ALCALDIA MUNICIPAL DE VENECIA  "/>
    <s v="Entidad Territorial"/>
    <x v="1"/>
    <s v="CAC. OFICIO DE SOLICITUD No. 000715 de 2021 - VENECIA - ANTIOQUIA.  "/>
    <s v="Julio Alejandro Chamorro Cabrera"/>
    <s v="FORMULACIÓN Y ACTUALIZACIÓN NORMATIVA Y OPERATIVA"/>
    <s v="SUBDIRECCIÓN ESTRATÉGICA Y DE COORDINACIÓN BOMBERIL"/>
    <s v="PETICIÓN DE INTERES GENERAL"/>
    <n v="30"/>
    <s v="20213800084262  "/>
    <s v="2021-06-22 16:46:20 "/>
    <m/>
    <m/>
    <m/>
    <s v="En Proceso"/>
    <m/>
    <m/>
    <m/>
    <m/>
    <m/>
    <m/>
  </r>
  <r>
    <s v="Radicación Directa "/>
    <s v="Radicación Directa "/>
    <x v="3"/>
    <s v="CUERPO DE BOMBEROS VOLUNTARIOS DE TOCAIMA - CUNDINAMARCA  "/>
    <s v="Entidad Bomberil"/>
    <x v="3"/>
    <s v="RD. Solicitud asesoria revisión contrato de prestación de servicio público esencial de bomberos, administración municipal de Agua de Dios - Cundinamarca / Cuerpo de Bomberos Voluntarios de Tocaima. "/>
    <s v="Ronny Estiven Romero Velandia"/>
    <s v="FORMULACIÓN Y ACTUALIZACIÓN NORMATIVA Y OPERATIVA"/>
    <s v="SUBDIRECCIÓN ESTRATÉGICA Y DE COORDINACIÓN BOMBERIL"/>
    <s v="PETICIÓN DE INTERES GENERAL"/>
    <n v="30"/>
    <s v="20213800084282  "/>
    <s v="2021-06-22 16:57:44 "/>
    <m/>
    <m/>
    <m/>
    <s v="En Proceso"/>
    <m/>
    <m/>
    <m/>
    <m/>
    <m/>
    <m/>
  </r>
  <r>
    <s v="Canal Virtual"/>
    <s v="Correo Atención Ciudadano"/>
    <x v="0"/>
    <s v="CUERPO DE BOMBEROS VOLUNTARIOS DE MELGAR  "/>
    <s v="Persona Natural"/>
    <x v="3"/>
    <s v="CAC: Solicitud de información y resolver situación jurídica a nivel Institucional "/>
    <s v="Andrea Bibiana Castañeda Durán"/>
    <s v="FORMULACIÓN Y ACTUALIZACIÓN NORMATIVA Y OPERATIVA"/>
    <s v="SUBDIRECCIÓN ESTRATÉGICA Y DE COORDINACIÓN BOMBERIL"/>
    <s v="PETICIÓN DE INTERES PARTICULAR"/>
    <n v="30"/>
    <s v="20213800084402  "/>
    <s v="2021-06-23 11:29:09 "/>
    <m/>
    <m/>
    <m/>
    <s v="En Proceso"/>
    <m/>
    <m/>
    <m/>
    <m/>
    <m/>
    <m/>
  </r>
  <r>
    <s v="Canal Virtual"/>
    <s v="Correo Atención Ciudadano"/>
    <x v="0"/>
    <s v="COLOMBIA DESTINO DE PAZ  "/>
    <s v="Entidad Territorial"/>
    <x v="3"/>
    <s v="CAC: DERECHO DE PETICIÓN  "/>
    <s v="Lina Maria Rojas Gallego"/>
    <s v="FORMULACIÓN Y ACTUALIZACIÓN NORMATIVA Y OPERATIVA"/>
    <s v="SUBDIRECCIÓN ESTRATÉGICA Y DE COORDINACIÓN BOMBERIL"/>
    <s v="PETICIÓN DE DOCUMENTOS E INFORMACIÓN"/>
    <n v="20"/>
    <s v="20213800084442  "/>
    <s v="2021-06-23 11:43:35 "/>
    <n v="20212000020691"/>
    <d v="2021-07-07T00:00:00"/>
    <n v="9"/>
    <s v="Cumplido"/>
    <m/>
    <d v="2021-07-07T00:00:00"/>
    <s v="PDF"/>
    <s v="SI"/>
    <m/>
    <m/>
  </r>
  <r>
    <s v="Canal Virtual"/>
    <s v="Correo Atención Ciudadano"/>
    <x v="9"/>
    <s v="HUGO ENRIQUE NIETO MOLINA "/>
    <s v="Entidad Bomberil"/>
    <x v="3"/>
    <s v="CAC: Solicitud de apoyo jurídico y concepto  "/>
    <s v="Julio Alejandro Chamorro Cabrera"/>
    <s v="FORMULACIÓN Y ACTUALIZACIÓN NORMATIVA Y OPERATIVA"/>
    <s v="SUBDIRECCIÓN ESTRATÉGICA Y DE COORDINACIÓN BOMBERIL"/>
    <s v="PETICIÓN DE INTERES GENERAL"/>
    <n v="30"/>
    <s v="20213800084462  "/>
    <s v="2021-06-23 12:14:29 "/>
    <m/>
    <m/>
    <m/>
    <s v="En Proceso"/>
    <m/>
    <m/>
    <m/>
    <m/>
    <m/>
    <m/>
  </r>
  <r>
    <s v="Canal Virtual"/>
    <s v="Correo Institucional "/>
    <x v="1"/>
    <s v="CARLOS LEONEL BELTRAN VALENCIA "/>
    <s v="Persona Natural"/>
    <x v="1"/>
    <s v="estadística reporte de emergencias  "/>
    <s v="Luis Alberto Valencia Pulido"/>
    <s v="ÁREA CENTRAL DE REFERENCIA BOMBERIL"/>
    <s v="SUBDIRECCIÓN ESTRATÉGICA Y DE COORDINACIÓN BOMBERIL"/>
    <s v="PETICIÓN DE DOCUMENTOS E INFORMACIÓN"/>
    <n v="20"/>
    <s v="20219000084482  "/>
    <s v="2021-06-23 13:44:35 "/>
    <m/>
    <d v="2021-06-25T00:00:00"/>
    <n v="2"/>
    <s v="Cumplido"/>
    <m/>
    <d v="2021-06-25T00:00:00"/>
    <s v="PDF"/>
    <s v="SI"/>
    <m/>
    <m/>
  </r>
  <r>
    <s v="Canal Virtual"/>
    <s v="Correo Atención Ciudadano"/>
    <x v="4"/>
    <s v="ALCALDIA GUADALUPE SANTANDER  "/>
    <s v="Entidad Territorial"/>
    <x v="1"/>
    <s v="CAC: ENTIDADES ACREDITADAS PARA CAPACITACIÓN BOMBEROS "/>
    <s v="Mauricio Delgado Perdomo"/>
    <s v="FORMULACIÓN Y ACTUALIZACIÓN NORMATIVA Y OPERATIVA"/>
    <s v="SUBDIRECCIÓN ESTRATÉGICA Y DE COORDINACIÓN BOMBERIL"/>
    <s v="PETICIÓN DE DOCUMENTOS E INFORMACIÓN"/>
    <n v="20"/>
    <s v="20213800084562  "/>
    <s v="2021-06-23 17:28:27 "/>
    <n v="20212050093871"/>
    <d v="2021-07-21T00:00:00"/>
    <n v="18"/>
    <s v="Cumplido"/>
    <m/>
    <d v="2021-07-21T00:00:00"/>
    <s v="PDF"/>
    <s v="SI"/>
    <m/>
    <m/>
  </r>
  <r>
    <s v="Canal Virtual"/>
    <s v="Correo Atención Ciudadano"/>
    <x v="12"/>
    <s v="BASARA ZEKE NARA  "/>
    <s v="Entidad Bomberil"/>
    <x v="1"/>
    <s v="CAC: Información Cuerpo de Bomberos San Juan Cesar Guajira  "/>
    <s v="ATENCION AL USUARIO"/>
    <s v="ATENCIÓN AL CIUDADANO"/>
    <s v="DIRECCIÓN GENERAL"/>
    <s v="PETICIÓN DE DOCUMENTOS E INFORMACIÓN"/>
    <n v="20"/>
    <s v="20213800084602  "/>
    <s v="2021-06-23 18:11:04 "/>
    <m/>
    <d v="2021-06-24T00:00:00"/>
    <n v="1"/>
    <s v="Cumplido"/>
    <m/>
    <d v="2021-06-24T00:00:00"/>
    <s v="PDF"/>
    <s v="SI"/>
    <m/>
    <s v="Se da respuesta por correo electrónico el día 24/06/2021, se deja comprobante en documentos."/>
  </r>
  <r>
    <s v="Canal Virtual"/>
    <s v="Correo Atención Ciudadano"/>
    <x v="6"/>
    <s v="CUERPO DE BOMBEROS VOLUNTARIOS DE ARCABUCO  "/>
    <s v="Entidad Bomberil"/>
    <x v="1"/>
    <s v="CAC: SOLICITUD INFORME Y REPORTE SOLICITUD LAFE SECURITY  "/>
    <s v="Ronny Estiven Romero Velandia"/>
    <s v="FORMULACIÓN Y ACTUALIZACIÓN NORMATIVA Y OPERATIVA"/>
    <s v="SUBDIRECCIÓN ESTRATÉGICA Y DE COORDINACIÓN BOMBERIL"/>
    <s v="PETICIÓN DE INTERES GENERAL"/>
    <n v="30"/>
    <s v="20213800084612  "/>
    <s v="2021-06-23 18:34:23 "/>
    <n v="20212050093681"/>
    <d v="2021-07-15T00:00:00"/>
    <n v="15"/>
    <s v="Cumplido"/>
    <m/>
    <d v="2021-07-15T00:00:00"/>
    <s v="PDF"/>
    <s v="SI"/>
    <m/>
    <m/>
  </r>
  <r>
    <s v="Canal Virtual"/>
    <s v="Correo Atención Ciudadano"/>
    <x v="2"/>
    <s v="DANIEL MADRID BUSTAMENTE "/>
    <s v="Persona Natural"/>
    <x v="1"/>
    <s v="CAC: DERECHO DE PETICIÓN Y DENUNCIA- DANIEL MADRID BOMBEROS GIRARDOTA.pdf "/>
    <s v="Julio Alejandro Chamorro Cabrera"/>
    <s v="FORMULACIÓN Y ACTUALIZACIÓN NORMATIVA Y OPERATIVA"/>
    <s v="SUBDIRECCIÓN ESTRATÉGICA Y DE COORDINACIÓN BOMBERIL"/>
    <s v="PETICIÓN DE INTERES GENERAL"/>
    <n v="30"/>
    <s v="20213800084742  "/>
    <s v="2021-06-24 09:20:34 "/>
    <m/>
    <m/>
    <m/>
    <s v="En Proceso"/>
    <m/>
    <m/>
    <m/>
    <m/>
    <m/>
    <m/>
  </r>
  <r>
    <s v="Canal Virtual"/>
    <s v="Correo Atención Ciudadano"/>
    <x v="6"/>
    <s v="JUZGADO 01 PROMISCUO MUNICIPAL - BOYACÁ - TUTA  "/>
    <s v="Entidad Territorial"/>
    <x v="4"/>
    <s v="CAC. NOTIFICACION FALLO DE TUTELA 2021-0098.  "/>
    <s v="Jorge Restrepo Sanguino"/>
    <s v="FORMULACIÓN Y ACTUALIZACIÓN NORMATIVA Y OPERATIVA"/>
    <s v="SUBDIRECCIÓN ESTRATÉGICA Y DE COORDINACIÓN BOMBERIL"/>
    <s v="PETICIÓN ENTRE AUTORIDADES"/>
    <n v="10"/>
    <s v="20213800084822  "/>
    <s v="2021-06-25 08:28:47 "/>
    <n v="20212050093311"/>
    <d v="2021-06-22T00:00:00"/>
    <m/>
    <s v="Cumplido"/>
    <m/>
    <d v="2021-06-22T00:00:00"/>
    <s v="PDF"/>
    <s v="SI"/>
    <m/>
    <m/>
  </r>
  <r>
    <s v="Canal Virtual"/>
    <s v="Correo Atención Ciudadano"/>
    <x v="1"/>
    <s v="MINISTERIO DE INTERIOR  "/>
    <s v="Entidad Territorial"/>
    <x v="4"/>
    <s v="CAC: OFI2021-17311-DAI-2200: LLAMADO DE EMERGENCIA POR CRECIENTES DEL RIO PUTUMAYO EN PUERTO ASÍS, AFECATNDO DIEZ BARRIOS Y 4 COMUNIDADES IDNIGENAS. "/>
    <s v="Luis Alberto Valencia Pulido"/>
    <s v="ÁREA CENTRAL DE REFERENCIA BOMBERIL"/>
    <s v="SUBDIRECCIÓN ESTRATÉGICA Y DE COORDINACIÓN BOMBERIL"/>
    <s v="PETICIÓN DE DOCUMENTOS E INFORMACIÓN"/>
    <n v="20"/>
    <s v="20213800084832  "/>
    <s v="2021-06-25 09:18:16 "/>
    <m/>
    <m/>
    <m/>
    <s v="En Proceso"/>
    <m/>
    <m/>
    <m/>
    <m/>
    <m/>
    <m/>
  </r>
  <r>
    <s v="Canal Virtual"/>
    <s v="Correo Atención Ciudadano"/>
    <x v="1"/>
    <s v="OSIRIS GARCIA  "/>
    <s v="Entidad Territorial"/>
    <x v="1"/>
    <s v="CAC: Decreto 1809-2020  "/>
    <s v="Luis Alberto Valencia Pulido"/>
    <s v="ÁREA CENTRAL DE REFERENCIA BOMBERIL"/>
    <s v="SUBDIRECCIÓN ESTRATÉGICA Y DE COORDINACIÓN BOMBERIL"/>
    <s v="PETICIÓN DE DOCUMENTOS E INFORMACIÓN"/>
    <n v="20"/>
    <s v="20213800084842  "/>
    <s v="2021-06-25 09:42:45 "/>
    <m/>
    <m/>
    <m/>
    <s v="En Proceso"/>
    <m/>
    <m/>
    <m/>
    <m/>
    <m/>
    <m/>
  </r>
  <r>
    <s v="Canal Virtual"/>
    <s v="Correo Atención Ciudadano"/>
    <x v="11"/>
    <s v="DIANA PATRICIA CORREA  "/>
    <s v="Persona Natural"/>
    <x v="4"/>
    <s v="CAC: Ref.: Derecho de Petición, artículos 23 de la Constitución Política 1991 "/>
    <s v="Julio Alejandro Chamorro Cabrera"/>
    <s v="FORMULACIÓN Y ACTUALIZACIÓN NORMATIVA Y OPERATIVA"/>
    <s v="SUBDIRECCIÓN ESTRATÉGICA Y DE COORDINACIÓN BOMBERIL"/>
    <s v="PETICIÓN DE INTERES PARTICULAR"/>
    <n v="30"/>
    <s v="20213800084902  "/>
    <s v="2021-06-25 10:54:25 "/>
    <m/>
    <m/>
    <m/>
    <s v="En Proceso"/>
    <m/>
    <m/>
    <m/>
    <m/>
    <m/>
    <m/>
  </r>
  <r>
    <s v="Canal Virtual"/>
    <s v="Correo Atención Ciudadano"/>
    <x v="22"/>
    <s v="CUERPO DE BOMBEROS VOLUNTARIOS DE SARAVENA - ARAUCA  "/>
    <s v="Entidad Bomberil"/>
    <x v="1"/>
    <s v="CAC: Oficio de sistema de contratación para el municipio de saravena.pdf  "/>
    <s v="Jorge Restrepo Sanguino"/>
    <s v="FORMULACIÓN Y ACTUALIZACIÓN NORMATIVA Y OPERATIVA"/>
    <s v="SUBDIRECCIÓN ESTRATÉGICA Y DE COORDINACIÓN BOMBERIL"/>
    <s v="PETICIÓN DE INTERES GENERAL"/>
    <n v="30"/>
    <s v="20213800084912  "/>
    <s v="2021-06-25 11:17:39 "/>
    <n v="20212050093691"/>
    <d v="2021-07-14T00:00:00"/>
    <n v="14"/>
    <s v="Cumplido"/>
    <m/>
    <d v="2021-07-14T00:00:00"/>
    <s v="PDF"/>
    <s v="SI"/>
    <m/>
    <m/>
  </r>
  <r>
    <s v="Canal Virtual"/>
    <s v="Correo Atención Ciudadano"/>
    <x v="14"/>
    <s v="CUERPO DE BOMBEROS VOLUNTARIOS DE VITERBO - CALDAS  "/>
    <s v="Entidad Bomberil"/>
    <x v="1"/>
    <s v="CAC: SOLICITUD  "/>
    <s v="Ronny Estiven Romero Velandia"/>
    <s v="FORMULACIÓN Y ACTUALIZACIÓN NORMATIVA Y OPERATIVA"/>
    <s v="SUBDIRECCIÓN ESTRATÉGICA Y DE COORDINACIÓN BOMBERIL"/>
    <s v="PETICIÓN DE INTERES GENERAL"/>
    <n v="30"/>
    <s v="20213800085082  "/>
    <s v="2021-06-26 23:38:01 "/>
    <m/>
    <m/>
    <m/>
    <s v="En Proceso"/>
    <m/>
    <m/>
    <m/>
    <m/>
    <m/>
    <m/>
  </r>
  <r>
    <s v="Canal Virtual"/>
    <s v="Correo Atención Ciudadano"/>
    <x v="4"/>
    <s v="CAPACITACIONES FLORIDABLANCA  "/>
    <s v="Entidad Bomberil"/>
    <x v="1"/>
    <s v="CAC: Consulta Capacitaciones "/>
    <s v="Mauricio Delgado Perdomo"/>
    <s v="FORMULACIÓN Y ACTUALIZACIÓN NORMATIVA Y OPERATIVA"/>
    <s v="SUBDIRECCIÓN ESTRATÉGICA Y DE COORDINACIÓN BOMBERIL"/>
    <s v="PETICIÓN DE INTERES GENERAL"/>
    <n v="30"/>
    <s v="20213800085202  "/>
    <s v="2021-06-28 15:08:42 "/>
    <m/>
    <d v="2021-07-06T00:00:00"/>
    <n v="5"/>
    <s v="Cumplido"/>
    <m/>
    <d v="2021-07-06T00:00:00"/>
    <s v="PDF"/>
    <s v="SI"/>
    <m/>
    <m/>
  </r>
  <r>
    <s v="Canal Virtual"/>
    <s v="Correo Atención Ciudadano"/>
    <x v="6"/>
    <s v="RAFAEL VARGAS CORREDOR "/>
    <s v="Entidad Bomberil"/>
    <x v="1"/>
    <s v="CAC: SOLICITUD  "/>
    <s v="Jorge Restrepo Sanguino"/>
    <s v="FORMULACIÓN Y ACTUALIZACIÓN NORMATIVA Y OPERATIVA"/>
    <s v="SUBDIRECCIÓN ESTRATÉGICA Y DE COORDINACIÓN BOMBERIL"/>
    <s v="PETICIÓN DE INTERES GENERAL"/>
    <n v="30"/>
    <s v="20213800085232  "/>
    <s v="2021-06-28 15:16:47 "/>
    <n v="20212050093711"/>
    <d v="2021-07-14T00:00:00"/>
    <n v="11"/>
    <s v="Cumplido"/>
    <m/>
    <d v="2021-07-14T00:00:00"/>
    <s v="PDF"/>
    <s v="SI"/>
    <m/>
    <m/>
  </r>
  <r>
    <s v="Canal Virtual"/>
    <s v="Correo Atención Ciudadano"/>
    <x v="14"/>
    <s v="CUERPO DE BOMBEROS VOLUNTARIOS DE CHINCHINA  "/>
    <s v="Entidad Bomberil"/>
    <x v="3"/>
    <s v="CAC: ACLARACIÓN DE DUDAS "/>
    <s v="Ronny Estiven Romero Velandia"/>
    <s v="FORMULACIÓN Y ACTUALIZACIÓN NORMATIVA Y OPERATIVA"/>
    <s v="SUBDIRECCIÓN ESTRATÉGICA Y DE COORDINACIÓN BOMBERIL"/>
    <s v="PETICIÓN DE INTERES PARTICULAR"/>
    <n v="30"/>
    <s v="20213800085392  "/>
    <s v="2021-06-28 16:42:48 "/>
    <m/>
    <m/>
    <m/>
    <s v="En Proceso"/>
    <m/>
    <m/>
    <m/>
    <m/>
    <m/>
    <m/>
  </r>
  <r>
    <s v="Canal Virtual"/>
    <s v="Correo Atención Ciudadano"/>
    <x v="4"/>
    <s v="JUZGADO CATORCE ADMINISTRATIVO ORAL DEL CIRCUITO JUDICIAL DE BUCARAMANGA  "/>
    <s v="Entidad Territorial"/>
    <x v="3"/>
    <s v="CAC. 680013333014-2021-00105-00 ACCIÓN TUTELA NOTIFICA SENTENCIA.  "/>
    <s v="Jorge Restrepo Sanguino"/>
    <s v="FORMULACIÓN Y ACTUALIZACIÓN NORMATIVA Y OPERATIVA"/>
    <s v="SUBDIRECCIÓN ESTRATÉGICA Y DE COORDINACIÓN BOMBERIL"/>
    <s v="PETICIÓN ENTRE AUTORIDADES"/>
    <n v="10"/>
    <s v="20213800085402  "/>
    <s v="2021-06-29 08:59:12 "/>
    <n v="20212050093501"/>
    <m/>
    <m/>
    <s v="Cumplido"/>
    <m/>
    <d v="2021-06-30T00:00:00"/>
    <s v="PDF"/>
    <s v="SI"/>
    <m/>
    <m/>
  </r>
  <r>
    <s v="Radicación Directa "/>
    <s v="Radicación Directa "/>
    <x v="4"/>
    <s v="ALCALDIA SAN GIL SANTANDER"/>
    <s v="Entidad Territorial"/>
    <x v="3"/>
    <s v="RD: SOLICITUD DE APOYO "/>
    <s v="Ronny Estiven Romero Velandia"/>
    <s v="ÁREA CENTRAL DE REFERENCIA BOMBERIL"/>
    <s v="SUBDIRECCIÓN ESTRATÉGICA Y DE COORDINACIÓN BOMBERIL"/>
    <s v="PETICIÓN DE INTERES GENERAL"/>
    <n v="30"/>
    <s v="20213800085422  "/>
    <s v="2021-06-29 10:21:16 "/>
    <m/>
    <m/>
    <m/>
    <s v="En Proceso"/>
    <m/>
    <m/>
    <m/>
    <m/>
    <m/>
    <m/>
  </r>
  <r>
    <s v="Canal Virtual"/>
    <s v="Correo Atención Ciudadano"/>
    <x v="1"/>
    <s v="CNSC - COMISION NACIONAL DEL SERVICIO CIVIL CONVOCATORIA BOMBEROS OFICIALES  "/>
    <s v="Entidad Territorial"/>
    <x v="1"/>
    <s v="CAC: Respuesta a solicitud de acompañamiento presencial en jornadas regionales en el marco del proceso de selección para la provisión definitiva del cargo denominado Bombero, de los Cuerpos de Bomberos Oficiales del país  "/>
    <s v="Carlos Cartagena"/>
    <s v="SUBDIRECCIÓN ADMINISTRATIVA Y FINANCIERA"/>
    <s v="SUBDIRECCIÓN ADMINISTRATIVA Y FINANCIERA"/>
    <s v="PETICIÓN DE DOCUMENTOS E INFORMACIÓN"/>
    <n v="20"/>
    <s v="20213800085462  "/>
    <s v="2021-06-29 11:41:23 "/>
    <m/>
    <m/>
    <m/>
    <s v="En Proceso"/>
    <m/>
    <m/>
    <m/>
    <m/>
    <m/>
    <m/>
  </r>
  <r>
    <s v="Canal Virtual"/>
    <s v="Correo Atención Ciudadano"/>
    <x v="23"/>
    <s v="SECRETARIA DE GOBIERNO EL CARMEN DEL DARIÉN CHOCO  "/>
    <s v="Entidad Territorial"/>
    <x v="3"/>
    <s v="CAC: SOLICITUD DE PERSONAL O DE FUNCIONARIO COMPETENTE.  "/>
    <s v="Jorge Restrepo Sanguino"/>
    <s v="FORMULACIÓN Y ACTUALIZACIÓN NORMATIVA Y OPERATIVA"/>
    <s v="SUBDIRECCIÓN ESTRATÉGICA Y DE COORDINACIÓN BOMBERIL"/>
    <s v="PETICIÓN DE INTERES GENERAL"/>
    <n v="30"/>
    <s v="20213800085482  "/>
    <s v="2021-06-29 12:21:41 "/>
    <n v="20212050093731"/>
    <d v="2021-07-08T00:00:00"/>
    <n v="6"/>
    <s v="Cumplido"/>
    <m/>
    <d v="2021-07-08T00:00:00"/>
    <s v="PDF"/>
    <s v="SI"/>
    <m/>
    <m/>
  </r>
  <r>
    <s v="Canal Virtual"/>
    <s v="Correo Atención Ciudadano"/>
    <x v="21"/>
    <s v="CUERPO DE BOMBEROS VOLUNTARIOS DE PIVIJAY MAGDALENA  "/>
    <s v="Entidad Bomberil"/>
    <x v="1"/>
    <s v="CAC: Certificación que el cuerpo de bomberos pivijay Magdalena aparece ascrito a la dirección nacional de bomberos  "/>
    <s v="Luis Alberto Valencia Pulido"/>
    <s v="ÁREA CENTRAL DE REFERENCIA BOMBERIL"/>
    <s v="SUBDIRECCIÓN ESTRATÉGICA Y DE COORDINACIÓN BOMBERIL"/>
    <s v="PETICIÓN DE DOCUMENTOS E INFORMACIÓN"/>
    <n v="20"/>
    <s v="20213800085492  "/>
    <s v="2021-06-29 12:27:36 "/>
    <m/>
    <m/>
    <m/>
    <s v="En Proceso"/>
    <m/>
    <m/>
    <m/>
    <m/>
    <m/>
    <m/>
  </r>
  <r>
    <s v="Canal Virtual"/>
    <s v="Correo Atención Ciudadano"/>
    <x v="1"/>
    <s v="ACADEMIA DE LA GESTIÓN PÚBLICA JULIANNA GIL BEHAINE  "/>
    <s v="Entidad Territorial"/>
    <x v="1"/>
    <s v="CAC: Respuesta Oficial  "/>
    <s v="Adriana Moreno"/>
    <s v="PLANEACIÓN ESTRATEGICA"/>
    <s v="DIRECCIÓN GENERAL"/>
    <s v="PETICIÓN DE DOCUMENTOS E INFORMACIÓN"/>
    <n v="30"/>
    <s v="20213800085512  "/>
    <s v="2021-06-29 15:17:15 "/>
    <n v="20211100021601"/>
    <d v="2021-07-28T00:00:00"/>
    <n v="19"/>
    <s v="Cumplido"/>
    <m/>
    <d v="2021-07-28T00:00:00"/>
    <s v="PDF"/>
    <s v="SI"/>
    <m/>
    <m/>
  </r>
  <r>
    <s v="Canal Virtual"/>
    <s v="Correo Atención Ciudadano"/>
    <x v="24"/>
    <s v="CUERPO DE BOMBEROS VOLUNTARIOS MAGANGUE - BOLIVAR  "/>
    <s v="Entidad Bomberil"/>
    <x v="1"/>
    <s v="CAC: RESOLUCION INSCRIPCION DE DIGNATARIOS MAGANGUE y otros 3 documentos.pdf  "/>
    <s v="Ronny Estiven Romero Velandia"/>
    <s v="FORMULACIÓN Y ACTUALIZACIÓN NORMATIVA Y OPERATIVA"/>
    <s v="SUBDIRECCIÓN ESTRATÉGICA Y DE COORDINACIÓN BOMBERIL"/>
    <s v="PETICIÓN DE INTERES GENERAL"/>
    <n v="30"/>
    <s v="20213800085592  "/>
    <s v="2021-06-29 17:29:27 "/>
    <m/>
    <m/>
    <m/>
    <s v="En Proceso"/>
    <m/>
    <m/>
    <m/>
    <m/>
    <m/>
    <m/>
  </r>
  <r>
    <s v="Canal Virtual"/>
    <s v="Correo Atención Ciudadano"/>
    <x v="3"/>
    <s v="CUERPO DE BOMBEROS VOLUNTARIOS DE FACATATIVA  "/>
    <s v="Entidad Bomberil"/>
    <x v="1"/>
    <s v="CAC: RESPUESTA RADICACIÓN DNBC No. “202033800048992” OFICIO N° 20212000013911 DE 21/01/2021, "/>
    <s v="Ronny Estiven Romero Velandia"/>
    <s v="FORMULACIÓN Y ACTUALIZACIÓN NORMATIVA Y OPERATIVA"/>
    <s v="SUBDIRECCIÓN ESTRATÉGICA Y DE COORDINACIÓN BOMBERIL"/>
    <s v="PETICIÓN DE INTERES GENERAL"/>
    <n v="30"/>
    <s v="20213800085642  "/>
    <s v="2021-06-30 11:06:07 "/>
    <m/>
    <m/>
    <m/>
    <s v="En Proceso"/>
    <m/>
    <m/>
    <m/>
    <m/>
    <m/>
    <m/>
  </r>
  <r>
    <s v="Canal Virtual"/>
    <s v="Correo Atención Ciudadano"/>
    <x v="2"/>
    <s v="CUERPO DE BOMBEROS VOLUNTARIOS DE AMALFI  "/>
    <s v="Entidad Bomberil"/>
    <x v="1"/>
    <s v="CAC: Requerimiento a solicitud sobre sobre queja en contra del comandante DAGLEN FERNANDO RAMIREZ de la estación de bomberos de Amalfi departamento de Antioquia con radicado No. 20203800048302 del 11 de noviembre de 2020. "/>
    <s v="Ronny Estiven Romero Velandia"/>
    <s v="FORMULACIÓN Y ACTUALIZACIÓN NORMATIVA Y OPERATIVA"/>
    <s v="SUBDIRECCIÓN ESTRATÉGICA Y DE COORDINACIÓN BOMBERIL"/>
    <s v="PETICIÓN DE INTERES PARTICULAR"/>
    <n v="30"/>
    <s v="20213800085692  "/>
    <s v="2021-06-30 11:55:13 "/>
    <m/>
    <m/>
    <m/>
    <s v="En Proceso"/>
    <m/>
    <m/>
    <m/>
    <m/>
    <m/>
    <m/>
  </r>
  <r>
    <s v="Canal Virtual"/>
    <s v="Correo Atención Ciudadano"/>
    <x v="6"/>
    <s v="CUERPO DE BOMBEROS VOLUNTARIOS DE MONIQUIRA  "/>
    <s v="Entidad Bomberil"/>
    <x v="3"/>
    <s v="CAC: REFERENCIA: Radicado DNBC No 20212050091711 Asunto: Llamado de atención "/>
    <s v="Ronny Estiven Romero Velandia"/>
    <s v="FORMULACIÓN Y ACTUALIZACIÓN NORMATIVA Y OPERATIVA"/>
    <s v="SUBDIRECCIÓN ESTRATÉGICA Y DE COORDINACIÓN BOMBERIL"/>
    <s v="PETICIÓN DE INTERES GENERAL"/>
    <n v="30"/>
    <s v="20213800085722  "/>
    <s v="2021-06-30 15:44:01 "/>
    <m/>
    <m/>
    <m/>
    <s v="En Proceso"/>
    <m/>
    <m/>
    <m/>
    <m/>
    <m/>
    <m/>
  </r>
  <r>
    <s v="Canal Virtual"/>
    <s v="Correo Atención Ciudadano"/>
    <x v="1"/>
    <s v="SUPERINTENDENCIA DE INDUSTRIA Y COMERCIO  "/>
    <s v="Entidad Territorial"/>
    <x v="1"/>
    <s v="cac: Superintendencia de Industria y Comercio (SIC):Carta tramites:Radicado No. 21-206137-4|1037495 "/>
    <s v="Alvaro Perez"/>
    <s v="GESTIÓN CONTRACTUAL"/>
    <s v="SUBDIRECCIÓN ADMINISTRATIVA Y FINANCIERA"/>
    <s v="PETICIÓN DE DOCUMENTOS E INFORMACIÓN"/>
    <n v="20"/>
    <s v="20213800085752  "/>
    <s v="2021-06-30 15:59:14 "/>
    <n v="20213000021231"/>
    <d v="2021-07-16T00:00:00"/>
    <n v="11"/>
    <s v="Cumplido"/>
    <m/>
    <d v="2021-07-16T00:00:00"/>
    <s v="PDF"/>
    <s v="SI"/>
    <m/>
    <m/>
  </r>
  <r>
    <s v="Canal Virtual"/>
    <s v="Correo Atención Ciudadano"/>
    <x v="13"/>
    <s v="HUGO ROBINSON GONZALEZ HURTADO "/>
    <s v="Persona Natural"/>
    <x v="5"/>
    <s v="CAC. Solicitud información a consulta. "/>
    <s v="Ronny Estiven Romero Velandia"/>
    <s v="FORMULACIÓN Y ACTUALIZACIÓN NORMATIVA Y OPERATIVA"/>
    <s v="SUBDIRECCIÓN ESTRATÉGICA Y DE COORDINACIÓN BOMBERIL"/>
    <s v="CONSULTA"/>
    <n v="30"/>
    <s v="20213800056362  "/>
    <d v="2021-01-04T00:00:00"/>
    <s v="20212050083161"/>
    <d v="2021-01-14T00:00:00"/>
    <n v="7"/>
    <s v="Cumplido"/>
    <m/>
    <m/>
    <m/>
    <m/>
    <m/>
    <s v="No se Adjunta evidencia de respuesta"/>
  </r>
  <r>
    <s v="Canal Escrito"/>
    <s v="Servicio de Mensajería"/>
    <x v="10"/>
    <s v="ALCALDIA SACAMA CASANARE "/>
    <s v="Entidad Territorial"/>
    <x v="2"/>
    <s v="SM. Solicitud fortalecimiento Cuerpo de Bomberos de Sácama Casanare "/>
    <s v="Jairo Soto Gil"/>
    <s v="Subdirección Estratégica y de Coordinación Bomberil"/>
    <s v="SUBDIRECCIÓN ESTRATÉGICA Y DE COORDINACIÓN BOMBERIL"/>
    <s v="PETICIÓN DE INTERES GENERAL"/>
    <n v="30"/>
    <s v="20213800056372  "/>
    <d v="2021-01-04T00:00:00"/>
    <s v="20212000013571"/>
    <d v="2021-01-18T00:00:00"/>
    <n v="9"/>
    <s v="Cumplido"/>
    <s v="El Orfeo se cierra con el número de radicado 2021380005637200003 "/>
    <d v="2021-01-20T00:00:00"/>
    <s v="PDF"/>
    <s v="SI"/>
    <s v="N/A"/>
    <s v="Cerraron el Orfeo con el siguiente número de radicado: 2021380005637200003 pero realmente el número de la respuesta es el: 20212000013571."/>
  </r>
  <r>
    <s v="Canal Virtual"/>
    <s v="Correo Atención Ciudadano"/>
    <x v="25"/>
    <s v="CUERPO DE BOMBEROS VOLUNTARIOS DE FLORENCIA  "/>
    <s v="Entidad Bomberil"/>
    <x v="5"/>
    <s v="CAC. Solicitud Concepto de Donación de terreno, edificaciones y vehículos.  "/>
    <s v="Ronny Estiven Romero Velandia"/>
    <s v="FORMULACIÓN Y ACTUALIZACIÓN NORMATIVA Y OPERATIVA"/>
    <s v="SUBDIRECCIÓN ESTRATÉGICA Y DE COORDINACIÓN BOMBERIL"/>
    <s v="PETICIÓN DE INTERES GENERAL"/>
    <n v="30"/>
    <s v="20213800056402  "/>
    <d v="2021-01-04T00:00:00"/>
    <s v="20212050083321"/>
    <d v="2021-03-01T00:00:00"/>
    <n v="39"/>
    <s v="Extemporáneo"/>
    <m/>
    <d v="2021-03-08T00:00:00"/>
    <s v="PDF"/>
    <s v="SI"/>
    <s v="N/A"/>
    <m/>
  </r>
  <r>
    <s v="Canal Escrito"/>
    <s v="Servicio de Mensajería"/>
    <x v="3"/>
    <s v="ALCALDIA MUNICIPAL DE SOPO CUNDINAMARCA "/>
    <s v="Entidad Territorial"/>
    <x v="6"/>
    <s v="SM. Remisión denuncia Comandate de estación. "/>
    <s v="Ronny Estiven Romero Velandia"/>
    <s v="FORMULACIÓN Y ACTUALIZACIÓN NORMATIVA Y OPERATIVA"/>
    <s v="SUBDIRECCIÓN ESTRATÉGICA Y DE COORDINACIÓN BOMBERIL"/>
    <s v="PETICIÓN DE INTERES GENERAL"/>
    <n v="30"/>
    <s v="20213800056412  "/>
    <d v="2021-01-04T00:00:00"/>
    <s v="20212050083171"/>
    <d v="2021-01-14T00:00:00"/>
    <n v="7"/>
    <s v="Cumplido"/>
    <m/>
    <m/>
    <s v="PDF"/>
    <s v="SI"/>
    <s v="N/A"/>
    <s v="No se adjunta evidencia de respuesta peticion ni de envio de la misma en correo electronico"/>
  </r>
  <r>
    <s v="Canal Virtual"/>
    <s v="Correo Atención Ciudadano"/>
    <x v="0"/>
    <s v="DELEGACION DEPARTAMENTAL DE BOMBEROS DE TOLIMA  "/>
    <s v="Entidad Bomberil"/>
    <x v="5"/>
    <s v="CAC. Concepto "/>
    <s v="Ronny Estiven Romero Velandia"/>
    <s v="FORMULACIÓN Y ACTUALIZACIÓN NORMATIVA Y OPERATIVA"/>
    <s v="SUBDIRECCIÓN ESTRATÉGICA Y DE COORDINACIÓN BOMBERIL"/>
    <s v="CONSULTA"/>
    <n v="30"/>
    <s v="20213800056452  "/>
    <d v="2021-01-04T00:00:00"/>
    <s v="20212050083181"/>
    <d v="2021-01-14T00:00:00"/>
    <n v="7"/>
    <s v="Cumplido"/>
    <m/>
    <s v="N/A"/>
    <s v="N/A"/>
    <s v="N/A"/>
    <s v="N/A"/>
    <s v="No se adjunta evidencia de respuesta peticion ni de envio de la misma en correo electronico"/>
  </r>
  <r>
    <s v="Canal Virtual"/>
    <s v="Correo Atención Ciudadano"/>
    <x v="3"/>
    <s v="ALCALDIA MUNICIPAL DE SAN ANTONIO DEL TEQUENDAMA  "/>
    <s v="Entidad Territorial"/>
    <x v="5"/>
    <s v="CAC. ACLARACION INQUIETUDES PROCESO AUDITOR CONTRATO No. 014 Y 212 DE 2020 - CUERPO DE BOMBEROS VOLUNTARIOS SAN ANTONIO DEL TEQUENDAMA. "/>
    <s v="Ronny Estiven Romero Velandia"/>
    <s v="FORMULACIÓN Y ACTUALIZACIÓN NORMATIVA Y OPERATIVA"/>
    <s v="SUBDIRECCIÓN ESTRATÉGICA Y DE COORDINACIÓN BOMBERIL"/>
    <s v="CONSULTA"/>
    <n v="30"/>
    <s v="20213800056462  "/>
    <d v="2021-01-04T00:00:00"/>
    <s v="20212050083241"/>
    <d v="2021-01-25T00:00:00"/>
    <n v="14"/>
    <s v="Cumplido"/>
    <m/>
    <d v="2021-01-27T00:00:00"/>
    <s v="PDF"/>
    <s v="SI"/>
    <s v="N/A"/>
    <m/>
  </r>
  <r>
    <s v="Canal Virtual"/>
    <s v="Correo Atención Ciudadano"/>
    <x v="11"/>
    <s v="DIANA PATRICIA CORREA BALCAZAR "/>
    <s v="Persona Natural"/>
    <x v="5"/>
    <s v="CAC. Documentos caso expulsión Diana Correa  "/>
    <s v="Andrea Bibiana Castañeda Durán"/>
    <s v="FORMULACIÓN Y ACTUALIZACIÓN NORMATIVA Y OPERATIVA"/>
    <s v="SUBDIRECCIÓN ESTRATÉGICA Y DE COORDINACIÓN BOMBERIL"/>
    <s v="PETICIÓN DE INTERES PARTICULAR"/>
    <n v="30"/>
    <s v="20213800056512  "/>
    <d v="2021-01-05T00:00:00"/>
    <s v="20212050083391 "/>
    <d v="2021-01-28T00:00:00"/>
    <n v="16"/>
    <s v="Cumplido"/>
    <m/>
    <d v="2021-02-03T00:00:00"/>
    <s v="PDF"/>
    <s v="SI"/>
    <s v="N/A"/>
    <m/>
  </r>
  <r>
    <s v="Canal Virtual"/>
    <s v="Correo Atención Ciudadano"/>
    <x v="25"/>
    <s v="CUERPO DE BOMBEROS VOLUNTARIOS EL DONCELLO - CAQUETÁ  "/>
    <s v="Entidad Bomberil"/>
    <x v="5"/>
    <s v="CAC. SOLICITUD INFORMACION DECRETO.  "/>
    <s v="Andrea Bibiana Castañeda Durán"/>
    <s v="FORMULACIÓN Y ACTUALIZACIÓN NORMATIVA Y OPERATIVA"/>
    <s v="SUBDIRECCIÓN ESTRATÉGICA Y DE COORDINACIÓN BOMBERIL"/>
    <s v="PETICIÓN DE DOCUMENTOS E INFORMACIÓN"/>
    <n v="20"/>
    <s v="20213800056582  "/>
    <d v="2021-01-05T00:00:00"/>
    <s v="20212050084481"/>
    <d v="2021-02-17T00:00:00"/>
    <n v="30"/>
    <s v="Extemporáneo"/>
    <m/>
    <s v="N/A"/>
    <s v="N/A"/>
    <s v="SI"/>
    <s v="N/A"/>
    <s v=" No se adjunta evidencia de respuesta peticion (no se puede visualizar el archivo) ni de envio de la misma en correo electronico. "/>
  </r>
  <r>
    <s v="Canal Virtual"/>
    <s v="Correo Atención Ciudadano"/>
    <x v="25"/>
    <s v="CUERPO DE BOMBEROS VOLUNTARIOS EL DONCELLO - CAQUETÁ  "/>
    <s v="Entidad Bomberil"/>
    <x v="2"/>
    <s v="CAC. SOLICITUD KIT DE RESCATE VEHICULAR  "/>
    <s v="Jairo Soto Gil"/>
    <s v="Subdirección Estratégica y de Coordinación Bomberil"/>
    <s v="SUBDIRECCIÓN ESTRATÉGICA Y DE COORDINACIÓN BOMBERIL"/>
    <s v="PETICIÓN DE INTERES GENERAL"/>
    <n v="30"/>
    <s v="20213800056592  "/>
    <d v="2021-01-05T00:00:00"/>
    <s v="20212000013701"/>
    <d v="2021-01-19T00:00:00"/>
    <n v="9"/>
    <s v="Cumplido"/>
    <m/>
    <s v="N/A"/>
    <s v="N/A"/>
    <s v="N/A"/>
    <s v="N/A"/>
    <s v="No se adjunta evidencia de respuesta peticion ni de envio de la misma en correo electronico"/>
  </r>
  <r>
    <s v="Canal Virtual"/>
    <s v="Correo Atención Ciudadano"/>
    <x v="26"/>
    <s v="WILLIAM CARVAJAL  "/>
    <s v="Persona Natural"/>
    <x v="5"/>
    <s v="CAC. Inquietudes RUE. "/>
    <s v="Luis Alberto Valencia Pulido"/>
    <s v="ÁREA CENTRAL DE REFERENCIA BOMBERIL"/>
    <s v="SUBDIRECCIÓN ESTRATÉGICA Y DE COORDINACIÓN BOMBERIL"/>
    <s v="PETICIÓN DE INTERES PARTICULAR"/>
    <n v="30"/>
    <s v="20213800056602  "/>
    <d v="2021-01-05T00:00:00"/>
    <m/>
    <d v="2020-01-12T00:00:00"/>
    <n v="4"/>
    <s v="Cumplido"/>
    <s v="Anotación ORFEO:Se da respuesta mediante correo electrónico el día 12/01/2020."/>
    <s v="N/A"/>
    <s v="N/A"/>
    <s v="SI"/>
    <s v="N/A"/>
    <s v="No se adjunta evidencia de la respuesta."/>
  </r>
  <r>
    <s v="Canal Virtual"/>
    <s v="Correo Atención Ciudadano"/>
    <x v="14"/>
    <s v="GOBERNACIóN DE CALDAS SECRETARIA DE GOBIERNO  "/>
    <s v="Entidad Territorial"/>
    <x v="5"/>
    <s v="CAC. PETICIÓN DE CONSULTA E INFORMACIÓN.  "/>
    <s v="Andrea Bibiana Castañeda Durán"/>
    <s v="FORMULACIÓN Y ACTUALIZACIÓN NORMATIVA Y OPERATIVA"/>
    <s v="SUBDIRECCIÓN ESTRATÉGICA Y DE COORDINACIÓN BOMBERIL"/>
    <s v="PETICIÓN DE INTERES GENERAL"/>
    <n v="30"/>
    <s v="20213800056652  "/>
    <d v="2021-01-06T00:00:00"/>
    <s v="20212050083921"/>
    <d v="2021-02-04T00:00:00"/>
    <n v="20"/>
    <s v="Cumplido"/>
    <m/>
    <s v="N/A"/>
    <s v="N/A"/>
    <s v="SI"/>
    <s v="N/A"/>
    <s v="No se adjunta evidencia de la respuesta."/>
  </r>
  <r>
    <s v="Canal Virtual"/>
    <s v="Correo Atención Ciudadano"/>
    <x v="2"/>
    <s v="BáRBARA MELO  "/>
    <s v="Persona Natural"/>
    <x v="5"/>
    <s v="CAC. Solicitud de datos sobre incendios forestales urbanos "/>
    <s v="Luis Alberto Valencia Pulido"/>
    <s v="ÁREA CENTRAL DE REFERENCIA BOMBERIL"/>
    <s v="SUBDIRECCIÓN ESTRATÉGICA Y DE COORDINACIÓN BOMBERIL"/>
    <s v="PETICIÓN DE DOCUMENTOS E INFORMACIÓN"/>
    <n v="20"/>
    <s v="20213800056682  "/>
    <d v="2021-01-06T00:00:00"/>
    <m/>
    <d v="2021-01-22T00:00:00"/>
    <n v="11"/>
    <s v="Cumplido"/>
    <s v="Anotación ORFEO: Se da respuesta mediante correo electrónico el día 22/01/2021"/>
    <s v="N/A"/>
    <s v="N/A"/>
    <s v="SI"/>
    <s v="N/A"/>
    <s v="No se adjunta evidencia de la respuesta."/>
  </r>
  <r>
    <s v="Canal Virtual"/>
    <s v="Correo Atención Ciudadano"/>
    <x v="6"/>
    <s v="CUERPO DE BOMBEROS VOLUNTARIOS DE NUEVO COLON BOYACA  "/>
    <s v="Entidad Bomberil"/>
    <x v="5"/>
    <s v="CAC. SOLICITUD CERTIFICADO DE IDONEIDAD. "/>
    <s v="Luis Alberto Valencia Pulido"/>
    <s v="ÁREA CENTRAL DE REFERENCIA BOMBERIL"/>
    <s v="SUBDIRECCIÓN ESTRATÉGICA Y DE COORDINACIÓN BOMBERIL"/>
    <s v="PETICIÓN DE DOCUMENTOS E INFORMACIÓN"/>
    <n v="20"/>
    <s v="20213800056692  "/>
    <d v="2021-01-06T00:00:00"/>
    <s v="20212100013691"/>
    <d v="2021-01-19T00:00:00"/>
    <n v="8"/>
    <s v="Cumplido"/>
    <m/>
    <s v="N/A"/>
    <s v="N/A"/>
    <s v="SI"/>
    <s v="N/A"/>
    <s v="No se adjunta evidencia de la respuesta."/>
  </r>
  <r>
    <s v="Canal Virtual"/>
    <s v="Correo Atención Ciudadano"/>
    <x v="11"/>
    <s v="NELSON GONZáLEZ REYES "/>
    <s v="Persona Natural"/>
    <x v="5"/>
    <s v="CAC. Inquietud. "/>
    <s v="Edgar Alexander Maya Lopez"/>
    <s v="EDUCACIÓN"/>
    <s v="SUBDIRECCIÓN ESTRATÉGICA Y DE COORDINACIÓN BOMBERIL"/>
    <s v="PETICIÓN DE INTERES PARTICULAR"/>
    <n v="30"/>
    <s v="20213800056742  "/>
    <d v="2021-01-07T00:00:00"/>
    <m/>
    <d v="2021-01-27T00:00:00"/>
    <n v="13"/>
    <s v="Cumplido"/>
    <s v="Anotación ORFEO:  Se da respuesta por correo electrónico se deja evidencia en digital"/>
    <s v="N/A"/>
    <s v="N/A"/>
    <s v="SI"/>
    <s v="N/A"/>
    <s v="No se encuentra la respuesta dada por correo electrónico."/>
  </r>
  <r>
    <s v="Canal Virtual"/>
    <s v="Correo Atención Ciudadano"/>
    <x v="24"/>
    <s v="INGRID TORRES RODRIGUEZ "/>
    <s v="Persona Natural"/>
    <x v="6"/>
    <s v="CAC. IMG_20201223_0001.pdf. Denuncias sobre acciones realizadas por la Señora Liceth Pajaro Espinosa. "/>
    <s v="Andrea Bibiana Castañeda Durán"/>
    <s v="FORMULACIÓN Y ACTUALIZACIÓN NORMATIVA Y OPERATIVA"/>
    <s v="SUBDIRECCIÓN ESTRATÉGICA Y DE COORDINACIÓN BOMBERIL"/>
    <s v="PETICIÓN DE INTERES GENERAL"/>
    <n v="30"/>
    <s v="20213800056752  "/>
    <d v="2021-01-07T00:00:00"/>
    <s v="20212050084181"/>
    <d v="2021-02-08T00:00:00"/>
    <n v="21"/>
    <s v="Cumplido"/>
    <m/>
    <s v="N/A"/>
    <s v="N/A"/>
    <s v="N/A"/>
    <s v="N/A"/>
    <s v="No se adjunta evidencia de respuesta peticion ni de envio de la misma en correo electronico."/>
  </r>
  <r>
    <s v="Canal Virtual"/>
    <s v="Correo Atención Ciudadano"/>
    <x v="1"/>
    <s v="EDGAR VILLAMIL QUIROGA "/>
    <s v="Persona Jurídica"/>
    <x v="5"/>
    <s v="CAC-. Directorio nacional de cuerpo de bomberos. "/>
    <s v="Luis Alberto Valencia Pulido"/>
    <s v="ÁREA CENTRAL DE REFERENCIA BOMBERIL"/>
    <s v="SUBDIRECCIÓN ESTRATÉGICA Y DE COORDINACIÓN BOMBERIL"/>
    <s v="PETICIÓN DE DOCUMENTOS E INFORMACIÓN"/>
    <n v="20"/>
    <s v="20213800056762  "/>
    <d v="2021-01-07T00:00:00"/>
    <m/>
    <d v="2020-01-22T00:00:00"/>
    <n v="10"/>
    <s v="Cumplido"/>
    <m/>
    <s v="N/A"/>
    <s v="N/A"/>
    <s v="SI"/>
    <s v="N/A"/>
    <s v="No se puede visualizar el correo remitido."/>
  </r>
  <r>
    <s v="Canal Virtual"/>
    <s v="Correo Atención Ciudadano"/>
    <x v="1"/>
    <s v="EDGAR SAAVEDRA  "/>
    <s v="Persona Natural"/>
    <x v="5"/>
    <s v="CAC. Chat transcript on dnbc.gov.co started on Thursday, January 07, 2021, proceso para conformar un comité disciplinario y como debe funcionar dicho comité "/>
    <s v="Ronny Estiven Romero Velandia"/>
    <s v="FORMULACIÓN Y ACTUALIZACIÓN NORMATIVA Y OPERATIVA"/>
    <s v="SUBDIRECCIÓN ESTRATÉGICA Y DE COORDINACIÓN BOMBERIL"/>
    <s v="CONSULTA"/>
    <n v="30"/>
    <s v="20213800056782  "/>
    <d v="2021-01-07T00:00:00"/>
    <s v="20212050083301"/>
    <d v="2021-01-25T00:00:00"/>
    <n v="11"/>
    <s v="Cumplido"/>
    <m/>
    <d v="2021-01-27T00:00:00"/>
    <s v="PDF"/>
    <s v="SI"/>
    <s v="N/A"/>
    <m/>
  </r>
  <r>
    <s v="Canal Virtual"/>
    <s v="Correo Atención Ciudadano"/>
    <x v="1"/>
    <s v="JULIáN ROBERTO PINTO MALAVER "/>
    <s v="Persona Natural"/>
    <x v="5"/>
    <s v="CAC. Certificado de Ingresos y Retenciones. "/>
    <s v="Miguel Ángel Franco Torres"/>
    <s v="GESTIÓN TESORERIA"/>
    <s v="SUBDIRECCIÓN ADMINISTRATIVA Y FINANCIERA"/>
    <s v="PETICIÓN DE DOCUMENTOS E INFORMACIÓN"/>
    <n v="20"/>
    <s v="20213800056792  "/>
    <d v="2021-01-07T00:00:00"/>
    <m/>
    <d v="2021-01-13T00:00:00"/>
    <n v="3"/>
    <s v="Cumplido"/>
    <s v="Anotación ORFEO: El día 13 de Enero de 2021, se expidió el Certificado de Ingresos y Retenciones y fue enviado a los correos electrónicos: julianpinto.jp@gmail.com; marisol.mora@dnbc.gov.co; jorge.amarillo@dnbc.gov.co"/>
    <s v="N/A"/>
    <s v="N/A"/>
    <s v="SI"/>
    <s v="N/A"/>
    <m/>
  </r>
  <r>
    <s v="Canal Virtual"/>
    <s v="Correo Atención Ciudadano"/>
    <x v="4"/>
    <s v="SECRETARIA CBV FLORIDABLANCA  "/>
    <s v="Entidad Bomberil"/>
    <x v="5"/>
    <s v="CAC. DERECHO DE PETICIÓN DE CERTIFICADO DE CUMPLIMIENTO / RAD CBVF-2021-COMD-00031-S. "/>
    <s v="Andrea Bibiana Castañeda Durán"/>
    <s v="FORMULACIÓN Y ACTUALIZACIÓN NORMATIVA Y OPERATIVA"/>
    <s v="SUBDIRECCIÓN ESTRATÉGICA Y DE COORDINACIÓN BOMBERIL"/>
    <s v="PETICIÓN DE INTERES GENERAL"/>
    <n v="30"/>
    <s v="20213800056802  "/>
    <d v="2021-01-08T00:00:00"/>
    <s v="20212050083931"/>
    <d v="2021-02-04T00:00:00"/>
    <n v="18"/>
    <s v="Cumplido"/>
    <s v="Anotación ORFEO: SE DIO TR´MITE CON RADICADO 20213800056802 ENVIADO EL 04/02/21."/>
    <s v="N/A"/>
    <s v="PDF"/>
    <s v="SI"/>
    <s v="N/A"/>
    <s v="Se da respuesta con el número de radicado: 20212050083931, no con el que se indicó al cerrar el Orfeo: 20213800056802. No se adjunta evidencia de respuesta peticion ni de envio de la misma en correo electronico."/>
  </r>
  <r>
    <s v="Canal Virtual"/>
    <s v="Correo Atención Ciudadano"/>
    <x v="20"/>
    <s v="FABIAN ANDRES MORENO  "/>
    <s v="Persona Natural"/>
    <x v="2"/>
    <s v="CAC. Solicitud de ayudas. "/>
    <s v="Jairo Soto Gil"/>
    <s v="Subdirección Estratégica y de Coordinación Bomberil"/>
    <s v="SUBDIRECCIÓN ESTRATÉGICA Y DE COORDINACIÓN BOMBERIL"/>
    <s v="PETICIÓN DE INTERES GENERAL"/>
    <n v="30"/>
    <s v="20213800056812  "/>
    <d v="2021-01-08T00:00:00"/>
    <s v="20212000013711"/>
    <d v="2021-02-08T00:00:00"/>
    <n v="20"/>
    <s v="Cumplido"/>
    <m/>
    <s v="N/A"/>
    <s v="N/A"/>
    <s v="SI"/>
    <s v="N/A"/>
    <s v=" No se adjunta evidencia de respuesta peticion ni de envio de la misma en correo electronico."/>
  </r>
  <r>
    <s v="Canal Virtual"/>
    <s v="Correo Atención Ciudadano"/>
    <x v="9"/>
    <s v="ASOCIACION DE BOMBEROS RESCATES Y SIMILARES DE  "/>
    <s v="Persona Jurídica"/>
    <x v="2"/>
    <s v="CAC. Solicitud de acompañamiento. "/>
    <s v="Andrea Bibiana Castañeda Durán"/>
    <s v="FORMULACIÓN Y ACTUALIZACIÓN NORMATIVA Y OPERATIVA"/>
    <s v="SUBDIRECCIÓN ESTRATÉGICA Y DE COORDINACIÓN BOMBERIL"/>
    <s v="PETICIÓN DE INTERES GENERAL"/>
    <n v="30"/>
    <s v="20213800056852  "/>
    <d v="2021-01-08T00:00:00"/>
    <s v="20212050083991"/>
    <d v="2021-02-04T00:00:00"/>
    <n v="18"/>
    <s v="Cumplido"/>
    <m/>
    <s v="N/A"/>
    <s v="N/A"/>
    <s v="SI"/>
    <s v="N/A"/>
    <s v=" No se adjunta evidencia de respuesta peticion ni de envio de la misma en correo electronico. No existe la imagen en Word."/>
  </r>
  <r>
    <s v="Canal Virtual"/>
    <s v="Correo Atención Ciudadano"/>
    <x v="7"/>
    <s v="JESUS DAVID RAMOS PEREZ "/>
    <s v="Persona Natural"/>
    <x v="5"/>
    <s v="CAC. Solicitud de una copia de bomberos activo operativo del cuerpo de bomberos voluntario de Planeta Rica  "/>
    <s v="Luis Alberto Valencia Pulido"/>
    <s v="ÁREA CENTRAL DE REFERENCIA BOMBERIL"/>
    <s v="SUBDIRECCIÓN ESTRATÉGICA Y DE COORDINACIÓN BOMBERIL"/>
    <s v="PETICIÓN DE DOCUMENTOS E INFORMACIÓN"/>
    <n v="20"/>
    <s v="20213800056892  "/>
    <d v="2021-01-08T00:00:00"/>
    <m/>
    <d v="2021-01-12T00:00:00"/>
    <n v="1"/>
    <s v="Cumplido"/>
    <s v="Anotación ORFEO:  Se da respuesta mediante correo electrónico."/>
    <s v="N/A"/>
    <s v="N/A"/>
    <s v="SI"/>
    <s v="N/A"/>
    <s v="La evidencia no se puede observar."/>
  </r>
  <r>
    <s v="Canal Virtual"/>
    <s v="Correo Atención Ciudadano"/>
    <x v="19"/>
    <s v="DARíO JACK MEJíA ARAUJO "/>
    <s v="Entidad Bomberil"/>
    <x v="7"/>
    <s v="CAC. OFICIO POR ELECCION DE DIGNATARIOS EN BOMBEROS EN VALLEDUPAR.  "/>
    <s v="Andrea Bibiana Castañeda Durán"/>
    <s v="FORMULACIÓN Y ACTUALIZACIÓN NORMATIVA Y OPERATIVA"/>
    <s v="SUBDIRECCIÓN ESTRATÉGICA Y DE COORDINACIÓN BOMBERIL"/>
    <s v="CONSULTA"/>
    <n v="30"/>
    <s v="20213800056932  "/>
    <d v="2021-01-08T00:00:00"/>
    <s v="20212050084201"/>
    <d v="2021-02-08T00:00:00"/>
    <n v="20"/>
    <s v="Cumplido"/>
    <m/>
    <s v="N/A"/>
    <s v="N/A"/>
    <s v="SI"/>
    <s v="N/A"/>
    <s v="El número de radicado 20212050084201 no se puede visualizar."/>
  </r>
  <r>
    <s v="Canal Virtual"/>
    <s v="Correo Atención Ciudadano"/>
    <x v="24"/>
    <s v="CUERPO DE BOMBEROS VOLUNTARIOS INDIGENA EN CONFORMIDAD DE DE TURBANA  "/>
    <s v="Entidad Bomberil"/>
    <x v="7"/>
    <s v="CAC. Derecho de petición interpuesto por JOSÉ LUIS ALQUICHIRE reprecentante legal del cuerpo de bomberos voluntario de tubará Atlántico en formación, debido a la negligencia en cuanto a la expedición de la personería jurídica de dicho cuerpo de bomberos. "/>
    <s v="Andrea Bibiana Castañeda Durán"/>
    <s v="FORMULACIÓN Y ACTUALIZACIÓN NORMATIVA Y OPERATIVA"/>
    <s v="SUBDIRECCIÓN ESTRATÉGICA Y DE COORDINACIÓN BOMBERIL"/>
    <s v="PETICIÓN DE INTERES PARTICULAR"/>
    <n v="30"/>
    <s v="20213800056942  "/>
    <d v="2021-01-12T00:00:00"/>
    <s v="20212050084211"/>
    <d v="2021-02-05T00:00:00"/>
    <n v="15"/>
    <s v="Cumplido"/>
    <m/>
    <s v="N/A"/>
    <s v="N/A"/>
    <s v="SI"/>
    <s v="N/A"/>
    <s v="El número de radicado 20212050084211 no se puede visualizar."/>
  </r>
  <r>
    <s v="Canal Virtual"/>
    <s v="Correo Atención Ciudadano"/>
    <x v="9"/>
    <s v="CUERPO DE BOMBEROS VOLUNTARIOS DE MALAMBO  "/>
    <s v="Entidad Bomberil"/>
    <x v="7"/>
    <s v="CAC. Solicitud de vigilancia al Cuerpo de Bomberos Voluntarios  "/>
    <s v="Andrea Bibiana Castañeda Durán"/>
    <s v="FORMULACIÓN Y ACTUALIZACIÓN NORMATIVA Y OPERATIVA"/>
    <s v="SUBDIRECCIÓN ESTRATÉGICA Y DE COORDINACIÓN BOMBERIL"/>
    <s v="PETICIÓN DE INTERES GENERAL"/>
    <n v="30"/>
    <s v="20213800056982  "/>
    <d v="2021-01-12T00:00:00"/>
    <s v="20212050083351"/>
    <d v="2021-01-28T00:00:00"/>
    <n v="12"/>
    <s v="Cumplido"/>
    <m/>
    <d v="2021-02-03T00:00:00"/>
    <s v="PDF"/>
    <s v="SI"/>
    <s v="N/A"/>
    <m/>
  </r>
  <r>
    <s v="Canal Virtual"/>
    <s v="Correo Atención Ciudadano"/>
    <x v="11"/>
    <s v="VEEDURIA CIUDADANA VIGIAS DEL CAFE LUIS FERNANDO REYES RAMíREZ  "/>
    <s v="Persona Jurídica"/>
    <x v="5"/>
    <s v="CAC. SOLICITUD INFORMACION Y COPIAS. "/>
    <s v="Andrés Fernando Muñoz Cabrera"/>
    <s v="ÁREA CENTRAL DE REFERENCIA BOMBERIL"/>
    <s v="SUBDIRECCIÓN ESTRATÉGICA Y DE COORDINACIÓN BOMBERIL"/>
    <s v="PETICIÓN DE DOCUMENTOS E INFORMACIÓN"/>
    <n v="20"/>
    <s v="20213800057002  "/>
    <d v="2021-01-12T00:00:00"/>
    <m/>
    <m/>
    <m/>
    <s v="Vencido"/>
    <m/>
    <m/>
    <m/>
    <m/>
    <m/>
    <m/>
  </r>
  <r>
    <s v="Canal Virtual"/>
    <s v="Correo Atención Ciudadano"/>
    <x v="1"/>
    <s v="VEEDURIA CIUDADANA VIGIAS DEL CAFE LUIS FERNANDO REYES RAMíREZ  "/>
    <s v="Persona Jurídica"/>
    <x v="8"/>
    <s v="CAC. SOLICITUD INTERVENCION DIRECTA. "/>
    <s v="Ronny Estiven Romero Velandia"/>
    <s v="FORMULACIÓN Y ACTUALIZACIÓN NORMATIVA Y OPERATIVA"/>
    <s v="SUBDIRECCIÓN ESTRATÉGICA Y DE COORDINACIÓN BOMBERIL"/>
    <s v="PETICIÓN DE INTERES GENERAL"/>
    <n v="30"/>
    <s v="20213800057022  "/>
    <d v="2021-01-12T00:00:00"/>
    <s v="20212050083201"/>
    <d v="2021-01-15T00:00:00"/>
    <n v="3"/>
    <s v="Cumplido"/>
    <m/>
    <s v="N/A"/>
    <s v="N/A"/>
    <s v="SI"/>
    <s v="N/A"/>
    <s v="El número de radicado 20212050083201 no se puede visualizar."/>
  </r>
  <r>
    <s v="Canal Virtual"/>
    <s v="Correo Atención Ciudadano"/>
    <x v="20"/>
    <s v="CUERPO DE BOMBEROS VOLUNTARIO TUNIA  "/>
    <s v="Entidad Bomberil"/>
    <x v="5"/>
    <s v="CAC. SOLICITUD DE IMFORMACION. "/>
    <s v="Ronny Estiven Romero Velandia"/>
    <s v="FORMULACIÓN Y ACTUALIZACIÓN NORMATIVA Y OPERATIVA"/>
    <s v="SUBDIRECCIÓN ESTRATÉGICA Y DE COORDINACIÓN BOMBERIL"/>
    <s v="CONSULTA"/>
    <n v="30"/>
    <s v="20213800057042  "/>
    <d v="2021-01-12T00:00:00"/>
    <s v="20212050083831"/>
    <d v="2021-02-02T00:00:00"/>
    <n v="15"/>
    <s v="Cumplido"/>
    <m/>
    <d v="2021-02-02T00:00:00"/>
    <s v="PDF"/>
    <s v="SI"/>
    <s v="N/A"/>
    <m/>
  </r>
  <r>
    <s v="Canal Virtual"/>
    <s v="Correo Atención Ciudadano"/>
    <x v="25"/>
    <s v="MUNICIPIO DE LA MONTANITA  "/>
    <s v="Entidad Territorial"/>
    <x v="3"/>
    <s v="CAC. Respuesta su oficio No.20212050082581 fechado el 07 de enero de 2021  "/>
    <s v="Andrea Bibiana Castañeda Durán"/>
    <s v="FORMULACIÓN Y ACTUALIZACIÓN NORMATIVA Y OPERATIVA"/>
    <s v="SUBDIRECCIÓN ESTRATÉGICA Y DE COORDINACIÓN BOMBERIL"/>
    <s v="PETICIÓN DE INTERES GENERAL"/>
    <n v="30"/>
    <s v="20213800057052  "/>
    <d v="2021-01-12T00:00:00"/>
    <s v="20212050084231"/>
    <d v="2021-02-08T00:00:00"/>
    <n v="19"/>
    <s v="Cumplido"/>
    <m/>
    <s v="N/A"/>
    <s v="N/A"/>
    <s v="SI"/>
    <s v="N/A"/>
    <s v="El número de radicado 20212050083201 no se puede visualizar."/>
  </r>
  <r>
    <s v="Canal Virtual"/>
    <s v="Correo Atención Ciudadano"/>
    <x v="1"/>
    <s v="QUEJAS Y SOLUCIONES  "/>
    <s v="Persona Jurídica"/>
    <x v="5"/>
    <s v="CAC. Solicitud de información de generación y gestión de residuos en el marco del cumplimiento de las metas Plan de Desarrollo 2020-2024. "/>
    <s v="Jorge Edwin Amarillo Alvarado"/>
    <s v="SUBDIRECCIÓN ADMINISTRATIVA Y FINANCIERA"/>
    <s v="SUBDIRECCIÓN ADMINISTRATIVA Y FINANCIERA"/>
    <s v="PETICIÓN DE INTERES GENERAL"/>
    <n v="30"/>
    <s v="20213800057062  "/>
    <d v="2021-01-12T00:00:00"/>
    <m/>
    <d v="2021-01-21T00:00:00"/>
    <n v="8"/>
    <s v="Cumplido"/>
    <s v="Anotación ORFEO: Buenos días Se envio la respuesta mediante correo electrónico el día 21 de enero de 2021 a los correos: julie.ayala@ambientebogota.gov.co, atencionalciudadano@ambientebogota.gov.co. por tal motivo se le da cierre a la solicitud."/>
    <s v="N/A"/>
    <s v="N/A"/>
    <s v="SI"/>
    <s v="N/A"/>
    <s v=" No se adjunta evidencia de respuesta peticion ni de envio de la misma en correo electronico. "/>
  </r>
  <r>
    <s v="Canal Virtual"/>
    <s v="Correo Atención Ciudadano"/>
    <x v="1"/>
    <s v="INTER RAPIDISIMO  "/>
    <s v="Persona Jurídica"/>
    <x v="5"/>
    <s v="CAC. SOLICITUD CERTIFICADOS RETE ICA AÑO GRAVABLE 2020. "/>
    <s v="Miguel Ángel Franco Torres"/>
    <s v="GESTIÓN TESORERIA"/>
    <s v="SUBDIRECCIÓN ADMINISTRATIVA Y FINANCIERA"/>
    <s v="PETICIÓN DE DOCUMENTOS E INFORMACIÓN"/>
    <n v="20"/>
    <s v="20213800057112  "/>
    <d v="2021-01-12T00:00:00"/>
    <m/>
    <d v="2021-01-13T00:00:00"/>
    <n v="1"/>
    <s v="Cumplido"/>
    <s v="Anotación ORFEO: El día 13 de Enero de 2021, se expidió el Certificado de Ingresos y Retenciones y fue enviado a los correos electrónicos: supervisor.impuestos@interrapidisimo.com; marisol.mora@dnbc.gov.co; jorge.amarillo@dnbc.gov.co"/>
    <s v="N/A"/>
    <s v="N/A"/>
    <s v="SI"/>
    <s v="N/A"/>
    <s v=" No se adjunta evidencia de respuesta peticion ni de envio de la misma en correo electronico. "/>
  </r>
  <r>
    <s v="Canal Virtual"/>
    <s v="Correo Atención Ciudadano"/>
    <x v="1"/>
    <s v="CITEL  DNBC"/>
    <s v="Persona Jurídica"/>
    <x v="5"/>
    <s v="CAC. SOLICITUD CERTIFICADOS LABORALES 2020 "/>
    <s v="Ana Cedeño"/>
    <s v="GESTIÓN CONTRACTUAL"/>
    <s v="SUBDIRECCIÓN ADMINISTRATIVA Y FINANCIERA"/>
    <s v="PETICIÓN DE DOCUMENTOS E INFORMACIÓN"/>
    <n v="20"/>
    <s v="20213800057132  "/>
    <d v="2021-01-13T00:00:00"/>
    <m/>
    <d v="2021-01-27T00:00:00"/>
    <n v="10"/>
    <s v="Cumplido"/>
    <s v="Anotación ORFEO: SE DIO RESPUESTA MEDIANTE CORREO ELECTRONICO EL DIA 27 DE ENERO DE 2021"/>
    <s v="N/A"/>
    <s v="N/A"/>
    <s v="SI"/>
    <s v="N/A"/>
    <s v=" No se adjunta evidencia de respuesta peticion (no se puede visualizar el archivo) ni de envio de la misma en correo electronico. "/>
  </r>
  <r>
    <s v="Canal Virtual"/>
    <s v="Correo Atención Ciudadano"/>
    <x v="1"/>
    <s v="PERDOMO BUSINNES GROUP S.A.S  "/>
    <s v="Persona Jurídica"/>
    <x v="5"/>
    <s v="CAC. CERTIFICADOS "/>
    <s v="Miguel Ángel Franco Torres"/>
    <s v="GESTIÓN TESORERIA"/>
    <s v="SUBDIRECCIÓN ADMINISTRATIVA Y FINANCIERA"/>
    <s v="PETICIÓN DE DOCUMENTOS E INFORMACIÓN"/>
    <n v="20"/>
    <s v="20213800057182  "/>
    <d v="2021-01-13T00:00:00"/>
    <m/>
    <d v="2021-01-13T00:00:00"/>
    <n v="0"/>
    <s v="Cumplido"/>
    <s v="Anotación ORFEO: El día 13 de Enero de 2021, se expidió el Certificado de Ingresos y Retenciones y fue enviado a los correos electrónicos: auxiliarcontable3@pbg.com.co; marisol.mora@dnbc.gov.co; jorge.amarillo@dnbc.gov.co"/>
    <s v="N/A"/>
    <s v="N/A"/>
    <s v="SI"/>
    <s v="N/A"/>
    <s v=" No se adjunta evidencia de respuesta peticion  ni del envio de la misma en correo electronico. "/>
  </r>
  <r>
    <s v="Canal Virtual"/>
    <s v="Correo Atención Ciudadano"/>
    <x v="3"/>
    <s v="CUERPO DE BOMBEROS VOLUNTARIOS DE MIRANDA  "/>
    <s v="Entidad Bomberil"/>
    <x v="7"/>
    <s v="CAC. solicitud  "/>
    <s v="Andrea Bibiana Castañeda Durán"/>
    <s v="FORMULACIÓN Y ACTUALIZACIÓN NORMATIVA Y OPERATIVA"/>
    <s v="SUBDIRECCIÓN ESTRATÉGICA Y DE COORDINACIÓN BOMBERIL"/>
    <s v="CONSULTA"/>
    <n v="30"/>
    <s v="20213800057192  "/>
    <d v="2021-01-13T00:00:00"/>
    <s v="20212050083561"/>
    <d v="2021-02-01T00:00:00"/>
    <n v="13"/>
    <s v="Cumplido"/>
    <m/>
    <s v="N/A"/>
    <s v="N/A"/>
    <s v="SI"/>
    <s v="N/A"/>
    <s v=" No se adjunta evidencia de respuesta peticion (no se puede visualizar el archivo) ni de envio de la misma en correo electronico. "/>
  </r>
  <r>
    <s v="Canal Virtual"/>
    <s v="Chat Institucional"/>
    <x v="11"/>
    <s v="ALBER MAURICIO GALEANO PALACIOS "/>
    <s v="Persona Natural"/>
    <x v="5"/>
    <s v="CH. Consulta si es miembro activo o no del Cuerpo de Bomberos de Buenaventura - Valle del Cauca. "/>
    <s v="Luis Alberto Valencia Pulido"/>
    <s v="ÁREA CENTRAL DE REFERENCIA BOMBERIL"/>
    <s v="SUBDIRECCIÓN ESTRATÉGICA Y DE COORDINACIÓN BOMBERIL"/>
    <s v="PETICIÓN DE DOCUMENTOS E INFORMACIÓN"/>
    <n v="20"/>
    <s v="20213800057202  "/>
    <d v="2021-01-13T00:00:00"/>
    <s v="202121000013871"/>
    <d v="2021-01-22T00:00:00"/>
    <n v="7"/>
    <s v="Cumplido"/>
    <m/>
    <s v="N/A"/>
    <s v="N/A"/>
    <s v="SI"/>
    <s v="N/A"/>
    <s v=" No se adjunta evidencia de respuesta peticion (no se puede visualizar el archivo) ni de envio de la misma en correo electronico. "/>
  </r>
  <r>
    <s v="Canal Virtual"/>
    <s v="Correo Atención Ciudadano"/>
    <x v="18"/>
    <s v="ALCALDIA MUNICIPAL VISTA HERMOSA META "/>
    <s v="Entidad Territorial"/>
    <x v="4"/>
    <s v="CAC. Solicitud De Apoyo vehículo(Carro tanque) "/>
    <s v="Jairo Soto Gil"/>
    <s v="Subdirección Estratégica y de Coordinación Bomberil"/>
    <s v="SUBDIRECCIÓN ESTRATÉGICA Y DE COORDINACIÓN BOMBERIL"/>
    <s v="PETICIÓN DE INTERES GENERAL"/>
    <n v="30"/>
    <s v="20213800057212  "/>
    <d v="2021-01-13T00:00:00"/>
    <s v="20212000013721"/>
    <d v="2021-02-08T00:00:00"/>
    <n v="18"/>
    <s v="Cumplido"/>
    <m/>
    <s v="N/A"/>
    <s v="N/A"/>
    <s v="SI"/>
    <s v="N/A"/>
    <s v=" No se adjunta evidencia de respuesta peticion (no se puede visualizar el archivo) ni de envio de la misma en correo electronico. "/>
  </r>
  <r>
    <s v="Canal Virtual"/>
    <s v="Correo Atención Ciudadano"/>
    <x v="15"/>
    <s v="JORDAN CASAÑAS  "/>
    <s v="Persona Natural"/>
    <x v="3"/>
    <s v="CAC. solicitud de Inspección, Vigilancia y Control – CBV Orito - Putumayo "/>
    <s v="Melba Vidal"/>
    <s v="INSPECCIÓN VIGILANCIA Y CONTROL"/>
    <s v="SUBDIRECCIÓN ESTRATÉGICA Y DE COORDINACIÓN BOMBERIL"/>
    <s v="PETICIÓN DE INTERES PARTICULAR"/>
    <n v="30"/>
    <s v="20213800057232  "/>
    <d v="2021-01-13T00:00:00"/>
    <s v="20212050090071"/>
    <d v="2021-04-09T00:00:00"/>
    <n v="55"/>
    <s v="Extemporáneo"/>
    <m/>
    <m/>
    <s v="PDF"/>
    <s v="SI"/>
    <s v="N/A"/>
    <s v="Al momento de archivar no se especifica el número de radicado de la respuesta, se encuentra en documentos, además no se sube la imagen digitalizada."/>
  </r>
  <r>
    <s v="Canal Virtual"/>
    <s v="Correo Atención Ciudadano"/>
    <x v="18"/>
    <s v="ALCALDIA MUNICIPAL CASTILLA LA NUEVA META "/>
    <s v="Entidad Territorial"/>
    <x v="7"/>
    <s v="CAC. SOLICITUD DE CONCEPTO.  "/>
    <s v="Andrea Bibiana Castañeda Durán"/>
    <s v="FORMULACIÓN Y ACTUALIZACIÓN NORMATIVA Y OPERATIVA"/>
    <s v="SUBDIRECCIÓN ESTRATÉGICA Y DE COORDINACIÓN BOMBERIL"/>
    <s v="CONSULTA"/>
    <n v="30"/>
    <s v="20213800057242  "/>
    <d v="2021-01-13T00:00:00"/>
    <s v="20212050084331"/>
    <d v="2021-02-12T00:00:00"/>
    <n v="22"/>
    <s v="Cumplido"/>
    <m/>
    <s v="N/A"/>
    <s v="N/A"/>
    <s v="SI"/>
    <s v="N/A"/>
    <s v=" No se adjunta evidencia de respuesta peticion (no se puede visualizar el archivo) ni de envio de la misma en correo electronico. "/>
  </r>
  <r>
    <s v="Canal Virtual"/>
    <s v="Correo Atención Ciudadano"/>
    <x v="8"/>
    <s v="CUERPO DE BOMBEROS VOLUNTARIOS DE RIVERA  "/>
    <s v="Entidad Bomberil"/>
    <x v="6"/>
    <s v="CAC. OFICIO DE TRASLADO COMPETENCIA.  "/>
    <s v="Ronny Estiven Romero Velandia"/>
    <s v="FORMULACIÓN Y ACTUALIZACIÓN NORMATIVA Y OPERATIVA"/>
    <s v="SUBDIRECCIÓN ESTRATÉGICA Y DE COORDINACIÓN BOMBERIL"/>
    <s v="PETICIÓN DE INTERES GENERAL"/>
    <n v="30"/>
    <s v="20213800057272  "/>
    <d v="2021-01-14T00:00:00"/>
    <s v="20212000013621"/>
    <d v="2021-01-25T00:00:00"/>
    <n v="7"/>
    <s v="Cumplido"/>
    <m/>
    <d v="2021-01-27T00:00:00"/>
    <s v="PDF"/>
    <s v="SI"/>
    <s v="N/A"/>
    <m/>
  </r>
  <r>
    <s v="Canal Virtual"/>
    <s v="Correo Atención Ciudadano"/>
    <x v="26"/>
    <s v="ALCALDIA MUNICIPAL RAGONVALIA NORTE DE SANTANDER "/>
    <s v="Entidad Territorial"/>
    <x v="7"/>
    <s v="CAC. Radicado 000036. circular radicado DNBC No. 20212050082551.  "/>
    <s v="Ronny Estiven Romero Velandia"/>
    <s v="FORMULACIÓN Y ACTUALIZACIÓN NORMATIVA Y OPERATIVA"/>
    <s v="SUBDIRECCIÓN ESTRATÉGICA Y DE COORDINACIÓN BOMBERIL"/>
    <s v="PETICIÓN DE INTERES PARTICULAR"/>
    <n v="30"/>
    <s v="20213800057282  "/>
    <d v="2021-01-14T00:00:00"/>
    <s v="20212050083841"/>
    <d v="2021-02-01T00:00:00"/>
    <n v="12"/>
    <s v="Cumplido"/>
    <m/>
    <s v="N/A"/>
    <s v="N/A"/>
    <s v="SI"/>
    <s v="N/A"/>
    <s v=" No se adjunta evidencia de respuesta peticion (no se puede visualizar el archivo) ni de envio de la misma en correo electronico. "/>
  </r>
  <r>
    <s v="Canal Virtual"/>
    <s v="Correo Atención Ciudadano"/>
    <x v="12"/>
    <s v="CUERPO DE BOMBEROS VOLUNTARIOS DE MANAURE - LA GUAJIRA  "/>
    <s v="Entidad Bomberil"/>
    <x v="2"/>
    <s v="CAC. Carta. Solicitud máquina de bomberos para Manaure. "/>
    <s v="Jairo Soto Gil"/>
    <s v="Subdirección Estratégica y de Coordinación Bomberil"/>
    <s v="SUBDIRECCIÓN ESTRATÉGICA Y DE COORDINACIÓN BOMBERIL"/>
    <s v="PETICIÓN DE INTERES GENERAL"/>
    <n v="30"/>
    <s v="20213800057302  "/>
    <d v="2021-01-14T00:00:00"/>
    <s v="20212000013821"/>
    <d v="2021-02-08T00:00:00"/>
    <n v="17"/>
    <s v="Cumplido"/>
    <m/>
    <s v="N/A"/>
    <s v="N/A"/>
    <s v="SI"/>
    <s v="N/A"/>
    <s v=" No se adjunta evidencia de respuesta peticion (no se puede visualizar el archivo) ni de envio de la misma en correo electronico. "/>
  </r>
  <r>
    <s v="Canal Virtual"/>
    <s v="Correo Atención Ciudadano"/>
    <x v="3"/>
    <s v="CUERPO DE BOMBEROS VOLUNTARIOS DE RIOFRIO  "/>
    <s v="Entidad Bomberil"/>
    <x v="5"/>
    <s v="CAC. Petición de copias.  "/>
    <s v="Paula Andrea Cortes Mojica"/>
    <s v="Subdirección Estratégica y de Coordinación Bomberil"/>
    <s v="SUBDIRECCIÓN ESTRATÉGICA Y DE COORDINACIÓN BOMBERIL"/>
    <s v="PETICIÓN DE DOCUMENTOS E INFORMACIÓN"/>
    <n v="20"/>
    <s v="20213800057322  "/>
    <d v="2021-01-14T00:00:00"/>
    <s v="20211000013801"/>
    <d v="2021-01-21T00:00:00"/>
    <n v="5"/>
    <s v="Cumplido"/>
    <m/>
    <s v="N/A"/>
    <s v="N/A"/>
    <s v="SI"/>
    <s v="N/A"/>
    <s v=" No se adjunta evidencia de respuesta peticion (no se puede visualizar el archivo) ni de envio de la misma en correo electronico. "/>
  </r>
  <r>
    <s v="Canal Virtual"/>
    <s v="Correo Atención Ciudadano"/>
    <x v="24"/>
    <s v="GOBERNACION DEL BOLIVAR SECRETARIA DEL INTERIOR  "/>
    <s v="Entidad Territorial"/>
    <x v="5"/>
    <s v="CAC. solicitud informe.  "/>
    <s v="Melba Vidal"/>
    <s v="INSPECCIÓN VIGILANCIA Y CONTROL"/>
    <s v="SUBDIRECCIÓN ESTRATÉGICA Y DE COORDINACIÓN BOMBERIL"/>
    <s v="PETICIÓN DE DOCUMENTOS E INFORMACIÓN"/>
    <n v="20"/>
    <s v="20213800057362  "/>
    <d v="2021-01-14T00:00:00"/>
    <m/>
    <m/>
    <m/>
    <s v="Vencido"/>
    <m/>
    <m/>
    <m/>
    <m/>
    <m/>
    <m/>
  </r>
  <r>
    <s v="Canal Escrito"/>
    <s v="Servicio de Mensajería"/>
    <x v="2"/>
    <s v="MAURICIO MONTOYA M  "/>
    <s v="Persona Jurídica"/>
    <x v="7"/>
    <s v="SM. Derecho de petición sobre legalidad de cobro por certificados de Seguridad Humana y contraincendios realizado por el CBV de Sabaneta "/>
    <s v="Edgar Alexander Maya Lopez"/>
    <s v="EDUCACIÓN"/>
    <s v="SUBDIRECCIÓN ESTRATÉGICA Y DE COORDINACIÓN BOMBERIL"/>
    <s v="PETICIÓN DE INTERES PARTICULAR"/>
    <n v="30"/>
    <s v="20213800057382  "/>
    <d v="2021-01-14T00:00:00"/>
    <s v="20212050084431"/>
    <d v="2021-02-11T00:00:00"/>
    <n v="20"/>
    <s v="Cumplido"/>
    <m/>
    <d v="2021-02-11T00:00:00"/>
    <s v="PDF"/>
    <s v="SI"/>
    <s v="N/A"/>
    <m/>
  </r>
  <r>
    <s v="Canal Virtual"/>
    <s v="Correo Atención Ciudadano"/>
    <x v="27"/>
    <s v="ALCALDIA MUNICIPAL DE SAN JOSE DEL GUAVIARE GUAVIARE "/>
    <s v="Entidad Territorial"/>
    <x v="7"/>
    <s v="CAC. Respuesta Oficial. EXT_S21-00001144-PQRSD-001137-PQR, código de consulta 0297218132117 del 08/01/2021 que se adjunta.  "/>
    <s v="Andrea Bibiana Castañeda Durán"/>
    <s v="FORMULACIÓN Y ACTUALIZACIÓN NORMATIVA Y OPERATIVA"/>
    <s v="SUBDIRECCIÓN ESTRATÉGICA Y DE COORDINACIÓN BOMBERIL"/>
    <s v="PETICIÓN DE INTERES GENERAL"/>
    <n v="30"/>
    <s v="20213800057452  "/>
    <d v="2021-01-15T00:00:00"/>
    <s v="20212050084501"/>
    <d v="2021-03-11T00:00:00"/>
    <n v="39"/>
    <s v="Extemporáneo"/>
    <m/>
    <s v="N/A"/>
    <s v="N/A"/>
    <s v="SI"/>
    <s v="N/A"/>
    <s v=" No se adjunta evidencia de respuesta peticion (no se puede visualizar el archivo) ni de envio de la misma en correo electronico. "/>
  </r>
  <r>
    <s v="Canal Virtual"/>
    <s v="Correo Atención Ciudadano"/>
    <x v="3"/>
    <s v="CUERPO DE BOMBEROS DE CHOCONTA  "/>
    <s v="Entidad Bomberil"/>
    <x v="2"/>
    <s v="CAC. Proyecto Maquina extintora - Chocontá, Cundinamarca.  "/>
    <s v="Andrés Fernando Muñoz Cabrera"/>
    <s v="ÁREA CENTRAL DE REFERENCIA BOMBERIL"/>
    <s v="SUBDIRECCIÓN ESTRATÉGICA Y DE COORDINACIÓN BOMBERIL"/>
    <s v="PETICIÓN DE INTERES GENERAL"/>
    <n v="30"/>
    <s v="20213800057462  "/>
    <d v="2021-01-18T00:00:00"/>
    <m/>
    <m/>
    <m/>
    <s v="Vencido"/>
    <m/>
    <m/>
    <m/>
    <m/>
    <m/>
    <m/>
  </r>
  <r>
    <s v="Canal Virtual"/>
    <s v="Correo Atención Ciudadano"/>
    <x v="6"/>
    <s v="FABIAN ENRIQUE VARGAS ALFONSO "/>
    <s v="Persona Natural"/>
    <x v="3"/>
    <s v="CAC. Aquí hay algunos archivos. Solicitud.  "/>
    <s v="Melba Vidal"/>
    <s v="INSPECCIÓN VIGILANCIA Y CONTROL"/>
    <s v="SUBDIRECCIÓN ESTRATÉGICA Y DE COORDINACIÓN BOMBERIL"/>
    <s v="PETICIÓN DE INTERES GENERAL"/>
    <n v="30"/>
    <s v="20213800057492  "/>
    <d v="2021-01-18T00:00:00"/>
    <m/>
    <m/>
    <m/>
    <s v="Vencido"/>
    <m/>
    <m/>
    <m/>
    <m/>
    <m/>
    <m/>
  </r>
  <r>
    <s v="Canal Virtual"/>
    <s v="Correo Atención Ciudadano"/>
    <x v="6"/>
    <s v="ALCALDIA DE MONIQUIRA - BOYACA  "/>
    <s v="Entidad Territorial"/>
    <x v="7"/>
    <s v="CAC. Situación jurídica Cuerpo de Bomberos Moniquirá.  "/>
    <s v="Andrea Bibiana Castañeda Durán"/>
    <s v="FORMULACIÓN Y ACTUALIZACIÓN NORMATIVA Y OPERATIVA"/>
    <s v="SUBDIRECCIÓN ESTRATÉGICA Y DE COORDINACIÓN BOMBERIL"/>
    <s v="PETICIÓN DE INTERES PARTICULAR"/>
    <n v="30"/>
    <s v="20213800057522  "/>
    <d v="2021-01-18T00:00:00"/>
    <s v="20212050084581"/>
    <d v="2021-02-24T00:00:00"/>
    <n v="27"/>
    <s v="Cumplido"/>
    <m/>
    <s v="N/A"/>
    <s v="N/A"/>
    <s v="SI"/>
    <s v="N/A"/>
    <s v=" No se adjunta evidencia de respuesta peticion (no se puede visualizar el archivo) ni de envio de la misma en correo electronico. "/>
  </r>
  <r>
    <s v="Canal Virtual"/>
    <s v="Correo Atención Ciudadano"/>
    <x v="3"/>
    <s v="ALCALDIA AGUA DE DIOS CUNDINAMARCA "/>
    <s v="Entidad Territorial"/>
    <x v="7"/>
    <s v="CAC. ESTADO SOLICITUD ALCALDIA AGUA DE DIOS. "/>
    <s v="Andrea Bibiana Castañeda Durán"/>
    <s v="FORMULACIÓN Y ACTUALIZACIÓN NORMATIVA Y OPERATIVA"/>
    <s v="SUBDIRECCIÓN ESTRATÉGICA Y DE COORDINACIÓN BOMBERIL"/>
    <s v="PETICIÓN DE INTERES PARTICULAR"/>
    <n v="30"/>
    <s v="20213800057532  "/>
    <d v="2021-01-18T00:00:00"/>
    <s v="20212050083591"/>
    <d v="2021-02-02T00:00:00"/>
    <n v="11"/>
    <s v="Cumplido"/>
    <s v="Anotaciòn ORFEO: SE DIO TRÁMITE CONJUNTO CON EL RADICADO 20213800058362"/>
    <d v="2021-02-02T00:00:00"/>
    <s v="PDF"/>
    <s v="SI"/>
    <s v="N/A"/>
    <m/>
  </r>
  <r>
    <s v="Canal Virtual"/>
    <s v="Correo Atención Ciudadano"/>
    <x v="3"/>
    <s v="CUERPO DE BOMBEROS VOLUNTARIOS DE ZIPAQUIRA  "/>
    <s v="Entidad Bomberil"/>
    <x v="7"/>
    <s v="CAC. SOLICITUD ASESORIA Y EMISION DE CONCEPTO JURIDICO.  "/>
    <s v="Andrea Bibiana Castañeda Durán"/>
    <s v="FORMULACIÓN Y ACTUALIZACIÓN NORMATIVA Y OPERATIVA"/>
    <s v="SUBDIRECCIÓN ESTRATÉGICA Y DE COORDINACIÓN BOMBERIL"/>
    <s v="CONSULTA"/>
    <n v="30"/>
    <s v="20213800057542  "/>
    <d v="2021-01-18T00:00:00"/>
    <s v="20212050083361"/>
    <d v="2021-01-28T00:00:00"/>
    <n v="8"/>
    <s v="Cumplido"/>
    <m/>
    <s v="N/A"/>
    <s v="N/A"/>
    <s v="SI"/>
    <s v="N/A"/>
    <s v=" No se adjunta evidencia de respuesta peticion (no se puede visualizar el archivo) ni de envio de la misma en correo electronico. "/>
  </r>
  <r>
    <s v="Canal Virtual"/>
    <s v="Correo Atención Ciudadano"/>
    <x v="0"/>
    <s v="KARLA JOHANNA GIL RODRIGUEZ "/>
    <s v="Persona Natural"/>
    <x v="4"/>
    <s v="CAC. QUEJA - SOLICITUD RESPUESTA DERECHO DE PETICION KARLA JOHANA GIL RODRIGUEZ.  "/>
    <s v="Paula Andrea Cortes Mojica"/>
    <s v="Subdirección Estratégica y de Coordinación Bomberil"/>
    <s v="SUBDIRECCIÓN ESTRATÉGICA Y DE COORDINACIÓN BOMBERIL"/>
    <s v="PETICIÓN DE INTERES PARTICULAR"/>
    <n v="30"/>
    <s v="20213800057552  "/>
    <d v="2021-01-18T00:00:00"/>
    <s v="20211000014481"/>
    <d v="2021-02-22T00:00:00"/>
    <n v="25"/>
    <s v="Cumplido"/>
    <m/>
    <s v="N/A"/>
    <s v="N/A"/>
    <s v="SI"/>
    <s v="N/A"/>
    <s v=" No se adjunta evidencia de respuesta peticion (no se puede visualizar el archivo) ni de envio de la misma en correo electronico. "/>
  </r>
  <r>
    <s v="Canal Virtual"/>
    <s v="Correo Atención Ciudadano"/>
    <x v="12"/>
    <s v="VEEDURIA CIUDADANA VIGIAS DEL CAFE  "/>
    <s v="Persona Jurídica"/>
    <x v="5"/>
    <s v="CAC. SOLICITUD COPIAS. "/>
    <s v="Andrea Bibiana Castañeda Durán"/>
    <s v="FORMULACIÓN Y ACTUALIZACIÓN NORMATIVA Y OPERATIVA"/>
    <s v="SUBDIRECCIÓN ESTRATÉGICA Y DE COORDINACIÓN BOMBERIL"/>
    <s v="PETICIÓN DE INTERES PARTICULAR"/>
    <n v="30"/>
    <s v="20213800057562  "/>
    <d v="2021-01-18T00:00:00"/>
    <s v="20212050084321"/>
    <d v="2021-03-02T00:00:00"/>
    <n v="30"/>
    <s v="Cumplido"/>
    <m/>
    <s v="N/A"/>
    <s v="N/A"/>
    <s v="SI"/>
    <s v="N/A"/>
    <s v=" No se adjunta evidencia de respuesta peticion (no se puede visualizar el archivo) ni de envio de la misma en correo electronico. "/>
  </r>
  <r>
    <s v="Canal Virtual"/>
    <s v="Correo Atención Ciudadano"/>
    <x v="24"/>
    <s v="CUERPO DE BOMBEROS VOLUNTARIOS DE VILLANUEVA - BOLIVAR  "/>
    <s v="Entidad Bomberil"/>
    <x v="2"/>
    <s v="CAC. Solicitud de apoyo por la DNBC.  "/>
    <s v="Andrés Fernando Muñoz Cabrera"/>
    <s v="ÁREA CENTRAL DE REFERENCIA BOMBERIL"/>
    <s v="SUBDIRECCIÓN ESTRATÉGICA Y DE COORDINACIÓN BOMBERIL"/>
    <s v="PETICIÓN DE INTERES PARTICULAR"/>
    <n v="30"/>
    <s v="20213800057572  "/>
    <d v="2021-01-18T00:00:00"/>
    <m/>
    <d v="2021-03-17T00:00:00"/>
    <n v="30"/>
    <s v="Cumplido"/>
    <s v="Anotaciòn ORFEO:  Se archiva, corresponde a documentos del plan de acción de departamento de Bolívar, enviados por el Delegado Departamental de Bomberos, para revisión y Regionalización por parte del Ct. Jairo Soto."/>
    <s v="N/A"/>
    <s v="N/A"/>
    <s v="N/A"/>
    <s v="N/A"/>
    <m/>
  </r>
  <r>
    <s v="Canal Virtual"/>
    <s v="Correo Atención Ciudadano"/>
    <x v="3"/>
    <s v="SAFETY FIRE  "/>
    <s v="Persona Jurídica"/>
    <x v="5"/>
    <s v="CAC. NOTIFICACION Y TRASLADO ACCION TUTELA 2021-00012.  "/>
    <s v="Alvaro Perez"/>
    <s v="SUBDIRECCIÓN ADMINISTRATIVA Y FINANCIERA"/>
    <s v="SUBDIRECCIÓN ADMINISTRATIVA Y FINANCIERA"/>
    <s v="PETICIÓN DE DOCUMENTOS E INFORMACIÓN"/>
    <n v="10"/>
    <s v="20213800057612  "/>
    <d v="2021-01-18T00:00:00"/>
    <s v="20213000013781"/>
    <d v="2021-01-20T00:00:00"/>
    <n v="2"/>
    <s v="Cumplido"/>
    <m/>
    <d v="2021-01-20T00:00:00"/>
    <s v="PDF"/>
    <s v="SI"/>
    <s v="N/A"/>
    <m/>
  </r>
  <r>
    <s v="Canal Virtual"/>
    <s v="Correo Atención Ciudadano"/>
    <x v="2"/>
    <s v="CUERPO DE BOMBEROS VOLUNTARIOS DE ANDES - ANTIOQUIA  "/>
    <s v="Entidad Bomberil"/>
    <x v="7"/>
    <s v="CAC. DOCUMENTOS BOMBEROS ANDES  "/>
    <s v="Andrea Bibiana Castañeda Durán"/>
    <s v="FORMULACIÓN Y ACTUALIZACIÓN NORMATIVA Y OPERATIVA"/>
    <s v="SUBDIRECCIÓN ESTRATÉGICA Y DE COORDINACIÓN BOMBERIL"/>
    <s v="PETICIÓN DE INTERES PARTICULAR"/>
    <n v="30"/>
    <s v="20213800057622  "/>
    <d v="2021-01-18T00:00:00"/>
    <s v="20212050084751"/>
    <d v="2021-02-24T00:00:00"/>
    <n v="27"/>
    <s v="Cumplido"/>
    <m/>
    <m/>
    <s v="PDF"/>
    <s v="SI"/>
    <s v="N/A"/>
    <s v="No se adjunta evidencia de respuesta peticion ni de envio de la misma en correo electronico"/>
  </r>
  <r>
    <s v="Canal Virtual"/>
    <s v="Correo Atención Ciudadano"/>
    <x v="2"/>
    <s v="PROCURADURIA PROVINCIAL DE RIONEGRO ANTIOQUIA  "/>
    <s v="Entidad Pública"/>
    <x v="5"/>
    <s v="CAC. Solicitud información PROCURADURIA RIONEGRO - ANTIOQUIA.  "/>
    <s v="Andrea Bibiana Castañeda Durán"/>
    <s v="FORMULACIÓN Y ACTUALIZACIÓN NORMATIVA Y OPERATIVA"/>
    <s v="SUBDIRECCIÓN ESTRATÉGICA Y DE COORDINACIÓN BOMBERIL"/>
    <s v="PETICIÓN ENTRE AUTORIDADES"/>
    <n v="10"/>
    <s v="20213800057642  "/>
    <d v="2021-01-18T00:00:00"/>
    <s v="20212050084161"/>
    <d v="2021-02-05T00:00:00"/>
    <n v="14"/>
    <s v="Extemporáneo"/>
    <s v="Anotaciòn ORFEO: SE DIO TRÁMITE CONJUNTO CON EL RADICADO 20213800058142"/>
    <s v="N/A"/>
    <s v="N/A"/>
    <s v="N/A"/>
    <s v="N/A"/>
    <s v=" No se adjunta evidencia de respuesta peticion (no se puede visualizar el archivo) ni de envio de la misma en correo electronico. "/>
  </r>
  <r>
    <s v="Canal Virtual"/>
    <s v="Correo Atención Ciudadano"/>
    <x v="2"/>
    <s v="CUERPO DE BOMBEROS SAN ANDRES DE CUERQUIA - ANTIOQUIA  "/>
    <s v="Entidad Bomberil"/>
    <x v="7"/>
    <s v="CAC. Revisión contrato municipal.  "/>
    <s v="Andrea Bibiana Castañeda Durán"/>
    <s v="FORMULACIÓN Y ACTUALIZACIÓN NORMATIVA Y OPERATIVA"/>
    <s v="SUBDIRECCIÓN ESTRATÉGICA Y DE COORDINACIÓN BOMBERIL"/>
    <s v="PETICIÓN DE INTERES PARTICULAR"/>
    <n v="30"/>
    <s v="20213800057662  "/>
    <d v="2021-01-18T00:00:00"/>
    <s v="20212050084521"/>
    <d v="2021-02-23T00:00:00"/>
    <n v="26"/>
    <s v="Cumplido"/>
    <m/>
    <s v="N/A"/>
    <s v="N/A"/>
    <s v="SI"/>
    <s v="N/A"/>
    <s v=" No se adjunta evidencia de respuesta peticion (no se puede visualizar el archivo) ni de envio de la misma en correo electronico. "/>
  </r>
  <r>
    <s v="Canal Virtual"/>
    <s v="Correo Atención Ciudadano"/>
    <x v="3"/>
    <s v="EDGAR FERNANDO RODRíGUEZ SANDOVAL "/>
    <s v="Persona Natural"/>
    <x v="5"/>
    <s v="CAC. Solicitud información  "/>
    <s v="Edgar Alexander Maya Lopez"/>
    <s v="EDUCACIÓN"/>
    <s v="SUBDIRECCIÓN ESTRATÉGICA Y DE COORDINACIÓN BOMBERIL"/>
    <s v="PETICIÓN DE DOCUMENTOS E INFORMACIÓN"/>
    <n v="20"/>
    <s v="20213800057672  "/>
    <d v="2021-01-19T00:00:00"/>
    <s v="20212050084241"/>
    <d v="2021-02-04T00:00:00"/>
    <n v="12"/>
    <s v="Cumplido"/>
    <m/>
    <s v="N/A"/>
    <s v="N/A"/>
    <s v="SI"/>
    <s v="N/A"/>
    <s v=" No se adjunta evidencia de respuesta peticion (no se puede visualizar el archivo) ni de envio de la misma en correo electronico. "/>
  </r>
  <r>
    <s v="Canal Virtual"/>
    <s v="Correo Atención Ciudadano"/>
    <x v="11"/>
    <s v="ABOGADOS ASOCIADOS CESAR AUGUSTO GUERRA VARGAS  "/>
    <s v="Persona Jurídica"/>
    <x v="5"/>
    <s v="CAC. ENVIANDO INFORMACION Y REQUERIMIENTO  "/>
    <s v="Paula Andrea Cortes Mojica"/>
    <s v="Subdirección Estratégica y de Coordinación Bomberil"/>
    <s v="SUBDIRECCIÓN ESTRATÉGICA Y DE COORDINACIÓN BOMBERIL"/>
    <s v="PETICIÓN DE DOCUMENTOS E INFORMACIÓN"/>
    <n v="20"/>
    <s v="20213800057682  "/>
    <d v="2021-01-19T00:00:00"/>
    <s v="20211000013841"/>
    <d v="2021-02-08T00:00:00"/>
    <n v="14"/>
    <s v="Cumplido"/>
    <m/>
    <s v="N/A"/>
    <s v="N/A"/>
    <s v="SI"/>
    <s v="N/A"/>
    <s v=" No se adjunta evidencia de respuesta peticion (no se puede visualizar el archivo) ni de envio de la misma en correo electronico. "/>
  </r>
  <r>
    <s v="Canal Virtual"/>
    <s v="Correo Atención Ciudadano"/>
    <x v="24"/>
    <s v="CUERPO DE BOMBEROS VOLUNTARIOS DE CALAMAR BOLIVAR  "/>
    <s v="Entidad Bomberil"/>
    <x v="2"/>
    <s v="CAC. Cordial Saludo, Derecho de petición. "/>
    <s v="Andrés Fernando Muñoz Cabrera"/>
    <s v="ÁREA CENTRAL DE REFERENCIA BOMBERIL"/>
    <s v="SUBDIRECCIÓN ESTRATÉGICA Y DE COORDINACIÓN BOMBERIL"/>
    <s v="PETICIÓN DE INTERES PARTICULAR"/>
    <n v="30"/>
    <s v="20213800057692  "/>
    <d v="2021-01-19T00:00:00"/>
    <s v=" 20212100016531"/>
    <d v="2020-04-15T00:00:00"/>
    <n v="58"/>
    <s v="Extemporáneo"/>
    <m/>
    <d v="2020-04-15T00:00:00"/>
    <s v="PDF"/>
    <s v="SI"/>
    <s v="N/A"/>
    <m/>
  </r>
  <r>
    <s v="Canal Virtual"/>
    <s v="Correo Atención Ciudadano"/>
    <x v="1"/>
    <s v="JOSE ANDRES CORREDOR MARTINEZ "/>
    <s v="Persona Natural"/>
    <x v="5"/>
    <s v="CAC. Derecho de Petición. "/>
    <s v="Alvaro Perez"/>
    <s v="SUBDIRECCIÓN ADMINISTRATIVA Y FINANCIERA"/>
    <s v="SUBDIRECCIÓN ADMINISTRATIVA Y FINANCIERA"/>
    <s v="PETICIÓN DE DOCUMENTOS E INFORMACIÓN"/>
    <n v="20"/>
    <s v="20213800057702  "/>
    <d v="2021-01-19T00:00:00"/>
    <m/>
    <d v="2021-02-23T00:00:00"/>
    <n v="20"/>
    <s v="Cumplido"/>
    <s v="Anotaciòn ORFEO: Se archiva el Orfeo enviando la certificaciòn al correo corredjo@gmail.com"/>
    <d v="2021-02-23T00:00:00"/>
    <s v="PDF"/>
    <s v="SI"/>
    <s v="N/A"/>
    <s v="No se adjunta evidencia del correo enviado, solo de la certificaciòn laboral."/>
  </r>
  <r>
    <s v="Canal Virtual"/>
    <s v="Correo Atención Ciudadano"/>
    <x v="15"/>
    <s v="GOBERNACION DEL PUTUMAYO  "/>
    <s v="Entidad Territorial"/>
    <x v="3"/>
    <s v="SM. Respuesta Radicado No. 20201021-E-016208. Proceso de verificación de condiciones técnicas del Cuerpo de Bomberos de Orito - Putumayo "/>
    <s v="Melba Vidal"/>
    <s v="INSPECCIÓN VIGILANCIA Y CONTROL"/>
    <s v="SUBDIRECCIÓN ESTRATÉGICA Y DE COORDINACIÓN BOMBERIL"/>
    <s v="PETICIÓN DE INTERES GENERAL"/>
    <n v="30"/>
    <s v="20213800057732  "/>
    <d v="2021-01-19T00:00:00"/>
    <m/>
    <m/>
    <m/>
    <s v="Vencido"/>
    <m/>
    <m/>
    <m/>
    <m/>
    <m/>
    <m/>
  </r>
  <r>
    <s v="Canal Virtual"/>
    <s v="Correo Atención Ciudadano"/>
    <x v="0"/>
    <s v="CUERPO DE BOMBEROS VOLUNTARIOS DE MELGAR  "/>
    <s v="Entidad Bomberil"/>
    <x v="4"/>
    <s v="CAC. Contestación al radicado de la DNBC 20202050069521- verificación de los ascensos de los suboficiales jorge Alfonso Montaña, Moisés Rojas  "/>
    <s v="Andrea Bibiana Castañeda Durán"/>
    <s v="FORMULACIÓN Y ACTUALIZACIÓN NORMATIVA Y OPERATIVA"/>
    <s v="SUBDIRECCIÓN ESTRATÉGICA Y DE COORDINACIÓN BOMBERIL"/>
    <s v="PETICIÓN DE INTERES PARTICULAR"/>
    <n v="30"/>
    <s v="20213800057762  "/>
    <d v="2021-01-19T00:00:00"/>
    <s v="20212050084531"/>
    <d v="2021-02-23T00:00:00"/>
    <n v="25"/>
    <s v="Cumplido"/>
    <m/>
    <s v="N/A"/>
    <s v="N/A"/>
    <s v="SI"/>
    <s v="N/A"/>
    <s v=" No se adjunta evidencia de respuesta peticion (no se puede visualizar el archivo) ni de envio de la misma en correo electronico. "/>
  </r>
  <r>
    <s v="Canal Virtual"/>
    <s v="Correo Atención Ciudadano"/>
    <x v="14"/>
    <s v="CUERPO DE BOMBEROS DE SALAMINA  "/>
    <s v="Entidad Bomberil"/>
    <x v="2"/>
    <s v="CAC. UENAS TARDES ENIVIO PROYECTO SOLICITUD VEHICULO DE DESPLAZAMIENTO RAPIDO PARA SALAMINA CALDAS  "/>
    <s v="Andrés Fernando Muñoz Cabrera"/>
    <s v="ÁREA CENTRAL DE REFERENCIA BOMBERIL"/>
    <s v="SUBDIRECCIÓN ESTRATÉGICA Y DE COORDINACIÓN BOMBERIL"/>
    <s v="PETICIÓN DE INTERES PARTICULAR"/>
    <n v="30"/>
    <s v="20213800057802  "/>
    <d v="2021-01-19T00:00:00"/>
    <s v="20212100016541"/>
    <d v="2021-04-15T00:00:00"/>
    <n v="59"/>
    <s v="Extemporáneo"/>
    <m/>
    <d v="2021-04-15T00:00:00"/>
    <s v="PDF"/>
    <s v="SI"/>
    <s v="N/A"/>
    <m/>
  </r>
  <r>
    <s v="Canal Virtual"/>
    <s v="Correo Atención Ciudadano"/>
    <x v="2"/>
    <s v="ALCALDIA AMALFI ANTIOQUIA "/>
    <s v="Entidad Territorial"/>
    <x v="2"/>
    <s v="CAC. Oficio Solicitud. "/>
    <s v="Ronny Estiven Romero Velandia"/>
    <s v="FORMULACIÓN Y ACTUALIZACIÓN NORMATIVA Y OPERATIVA"/>
    <s v="SUBDIRECCIÓN ESTRATÉGICA Y DE COORDINACIÓN BOMBERIL"/>
    <s v="PETICIÓN DE INTERES PARTICULAR"/>
    <n v="30"/>
    <s v="20213800057812  "/>
    <d v="2021-01-19T00:00:00"/>
    <s v="20212050083291"/>
    <d v="2021-01-21T00:00:00"/>
    <n v="2"/>
    <s v="Cumplido"/>
    <m/>
    <s v="N/A"/>
    <s v="N/A"/>
    <s v="SI"/>
    <s v="N/A"/>
    <s v=" No se adjunta evidencia de respuesta peticion (no se puede visualizar el archivo) ni de envio de la misma en correo electronico. "/>
  </r>
  <r>
    <s v="Canal Virtual"/>
    <s v="Correo Atención Ciudadano"/>
    <x v="28"/>
    <s v="ALCALDIA MUNICIPAL DE LOS ANDES NARIñO  "/>
    <s v="Entidad Territorial"/>
    <x v="7"/>
    <s v="CAC. Respuesta a solicitud del cumplimiento responsabilidades de la ley 1575 del 2012. "/>
    <s v="Andrea Bibiana Castañeda Durán"/>
    <s v="FORMULACIÓN Y ACTUALIZACIÓN NORMATIVA Y OPERATIVA"/>
    <s v="SUBDIRECCIÓN ESTRATÉGICA Y DE COORDINACIÓN BOMBERIL"/>
    <s v="PETICIÓN DE INTERES GENERAL"/>
    <n v="30"/>
    <s v="20213800057842  "/>
    <d v="2021-01-20T00:00:00"/>
    <s v="20212050084801 "/>
    <d v="2021-02-24T00:00:00"/>
    <n v="25"/>
    <s v="Cumplido"/>
    <m/>
    <m/>
    <s v="PDF"/>
    <s v="SI"/>
    <s v="N/A"/>
    <s v="No se adjunta evidencia de respuesta peticion ni de envio de la misma en correo electronico"/>
  </r>
  <r>
    <s v="Canal Virtual"/>
    <s v="Correo Atención Ciudadano"/>
    <x v="21"/>
    <s v="DELEGACION DEPARTAMENTAL BOMBEROS DEL MAGDALENA  "/>
    <s v="Entidad Bomberil"/>
    <x v="7"/>
    <s v="CAC. visitas de inspección de los Cuerpos de Bomberos del Magdalena.  "/>
    <s v="Melba Vidal"/>
    <s v="INSPECCIÓN VIGILANCIA Y CONTROL"/>
    <s v="SUBDIRECCIÓN ESTRATÉGICA Y DE COORDINACIÓN BOMBERIL"/>
    <s v="PETICIÓN DE INTERES PARTICULAR"/>
    <n v="30"/>
    <s v="20213800057942  "/>
    <d v="2021-01-20T00:00:00"/>
    <s v="20212050090061"/>
    <d v="2021-04-09T00:00:00"/>
    <n v="54"/>
    <s v="Extemporáneo"/>
    <s v="Anotaciòn ORFEO: Respuesta enviada abril 9 de 2021."/>
    <m/>
    <s v="PDF"/>
    <s v="SI"/>
    <s v="N/A"/>
    <s v="Al momento de archivar no se especifica el número de radicado de la respuesta, se encuentra en documentos, además no se sube la imagen digitalizada."/>
  </r>
  <r>
    <s v="Canal Virtual"/>
    <s v="Correo Atención Ciudadano"/>
    <x v="6"/>
    <s v="CUERPO DE BOMBEROS VOLUNTARIOS DE MONIQUIRA  "/>
    <s v="Entidad Bomberil"/>
    <x v="5"/>
    <s v="CAC. SOLICITUD CON CARÁCTER DE URGENCIA. "/>
    <s v="Luis Alberto Valencia Pulido"/>
    <s v="ÁREA CENTRAL DE REFERENCIA BOMBERIL"/>
    <s v="SUBDIRECCIÓN ESTRATÉGICA Y DE COORDINACIÓN BOMBERIL"/>
    <s v="PETICIÓN DE INTERES PARTICULAR"/>
    <n v="30"/>
    <s v="20213800057972  "/>
    <d v="2021-01-20T00:00:00"/>
    <s v="202121000013871"/>
    <d v="2021-01-21T00:00:00"/>
    <n v="1"/>
    <s v="Cumplido"/>
    <m/>
    <s v="N/A"/>
    <s v="N/A"/>
    <s v="SI"/>
    <s v="N/A"/>
    <s v=" No se adjunta evidencia de respuesta peticion (no se puede visualizar el archivo) ni de envio de la misma en correo electronico. "/>
  </r>
  <r>
    <s v="Canal Virtual"/>
    <s v="Correo Atención Ciudadano"/>
    <x v="4"/>
    <s v="ESE HOSPITAL INTEGRADO SAN ROQUE DE CURITÍ  "/>
    <s v="Persona Jurídica"/>
    <x v="6"/>
    <s v="CAC. QUEJA COMANDANTE DE BOMBEROS CURITÍ . "/>
    <s v="Ronny Estiven Romero Velandia"/>
    <s v="FORMULACIÓN Y ACTUALIZACIÓN NORMATIVA Y OPERATIVA"/>
    <s v="SUBDIRECCIÓN ESTRATÉGICA Y DE COORDINACIÓN BOMBERIL"/>
    <s v="PETICIÓN DE INTERES GENERAL"/>
    <n v="30"/>
    <s v="20213800057992  "/>
    <d v="2021-01-20T00:00:00"/>
    <s v="20212050083851"/>
    <d v="2021-02-02T00:00:00"/>
    <n v="9"/>
    <s v="Cumplido"/>
    <m/>
    <d v="2021-02-02T00:00:00"/>
    <s v="PDF"/>
    <s v="SI"/>
    <s v="N/A"/>
    <m/>
  </r>
  <r>
    <s v="Canal Virtual"/>
    <s v="Correo Atención Ciudadano"/>
    <x v="1"/>
    <s v="CONTROLES EMPRESARIALES  "/>
    <s v="Persona Jurídica"/>
    <x v="5"/>
    <s v="CAC. COEM- CERTIFICADO TRIBUTARIO 2020. "/>
    <s v="Miguel Ángel Franco Torres"/>
    <s v="GESTIÓN TESORERIA"/>
    <s v="SUBDIRECCIÓN ADMINISTRATIVA Y FINANCIERA"/>
    <s v="PETICIÓN DE INTERES PARTICULAR"/>
    <n v="30"/>
    <s v="20213800058002  "/>
    <d v="2021-01-20T00:00:00"/>
    <m/>
    <d v="2021-02-26T00:00:00"/>
    <n v="27"/>
    <s v="Cumplido"/>
    <s v="Anotaciòn Orfeo:  El Área Financiera expidió el Certificado de Ingresos y Retenciones con corte Diciembre 31 de 2020. se envió al correo de Alexandra Milena Pineda García"/>
    <s v="N/A"/>
    <s v="N/A"/>
    <s v="SI"/>
    <s v="N/A"/>
    <s v=" No se adjunta evidencia de respuesta peticion  ni del envio de la misma en correo electronico. "/>
  </r>
  <r>
    <s v="Canal Virtual"/>
    <s v="Correo Atención Ciudadano"/>
    <x v="1"/>
    <s v="ITO SOFTWARE  "/>
    <s v="Persona Jurídica"/>
    <x v="5"/>
    <s v="CAC. Solicitud de certificado experiencia Orden de Compra 59114.  "/>
    <s v="Edwin Alfonso Zamora Oyola"/>
    <s v="Gestiòn y Tecnología en Informática"/>
    <s v="SUBDIRECCIÓN ADMINISTRATIVA Y FINANCIERA"/>
    <s v="PETICIÓN DE DOCUMENTOS E INFORMACIÓN"/>
    <n v="20"/>
    <s v="20213800058012  "/>
    <d v="2021-01-20T00:00:00"/>
    <m/>
    <d v="2021-04-12T00:00:00"/>
    <n v="54"/>
    <s v="Extemporáneo"/>
    <s v="Anotaciòn ORFEO. Documentos tramitados."/>
    <s v="N/A"/>
    <s v="N/A"/>
    <s v="N/A"/>
    <s v="N/A"/>
    <s v="No se aclara el tipo de documento de salida ni el medio de envio."/>
  </r>
  <r>
    <s v="Canal Virtual"/>
    <s v="Correo Atención Ciudadano"/>
    <x v="1"/>
    <s v="JUZGADOS DE EJECUCION DE PENAS Y MEDIDAS DE SEGURIDAD  "/>
    <s v="Entidad Pública"/>
    <x v="5"/>
    <s v="CAC. AUTO Y SOLICITUD DEL ACCIONANTE.  "/>
    <s v="Edgar Alexander Maya Lopez"/>
    <s v="EDUCACIÓN"/>
    <s v="SUBDIRECCIÓN ESTRATÉGICA Y DE COORDINACIÓN BOMBERIL"/>
    <s v="PETICIÓN ENTRE AUTORIDADES"/>
    <n v="10"/>
    <s v="20213800058102  "/>
    <d v="2021-01-21T00:00:00"/>
    <s v="20212050083571"/>
    <d v="2021-02-03T00:00:00"/>
    <n v="9"/>
    <s v="Cumplido"/>
    <m/>
    <d v="2021-02-03T00:00:00"/>
    <s v="PDF"/>
    <s v="SI"/>
    <s v="N/A"/>
    <m/>
  </r>
  <r>
    <s v="Canal Virtual"/>
    <s v="Correo Atención Ciudadano"/>
    <x v="4"/>
    <s v="CANAL TRO  "/>
    <s v="Persona Jurídica"/>
    <x v="5"/>
    <s v="CAC. OFICIO SOLICITUD APORTE LEY 14 DE 1991.  "/>
    <s v="Miguel Ángel Franco Torres"/>
    <s v="GESTIÓN TESORERIA"/>
    <s v="SUBDIRECCIÓN ADMINISTRATIVA Y FINANCIERA"/>
    <s v="PETICIÓN DE INTERES PARTICULAR"/>
    <n v="30"/>
    <s v="20213800058112  "/>
    <d v="2021-01-21T00:00:00"/>
    <m/>
    <d v="2021-02-26T00:00:00"/>
    <n v="26"/>
    <s v="Cumplido"/>
    <s v="Anotaciòn ORFEO: Se dio respuesta a la solicitud del Canal Regional TRO, en la cual la DNBC en las Vigencias 2020 no ha suscrito Contratos de Publicidad y Propaganda. como hecho generador para el aporte a la Ley 14 de 1991."/>
    <s v="N/A"/>
    <s v="N/A"/>
    <s v="SI"/>
    <s v="N/A"/>
    <s v=" No se adjunta evidencia de respuesta peticion  ni del envio de la misma en correo electronico. "/>
  </r>
  <r>
    <s v="Canal Virtual"/>
    <s v="Correo Atención Ciudadano"/>
    <x v="2"/>
    <s v="LUZ OFELIA GALEANO MONTOYA "/>
    <s v="Persona Natural"/>
    <x v="5"/>
    <s v="CAC. Solicitud de informacion. "/>
    <s v="Edgar Alexander Maya Lopez"/>
    <s v="EDUCACIÓN"/>
    <s v="SUBDIRECCIÓN ESTRATÉGICA Y DE COORDINACIÓN BOMBERIL"/>
    <s v="PETICIÓN DE INTERES PARTICULAR"/>
    <n v="30"/>
    <s v="20213800058122  "/>
    <d v="2021-01-21T00:00:00"/>
    <m/>
    <d v="2021-02-17T00:00:00"/>
    <n v="19"/>
    <s v="Cumplido"/>
    <s v="Anotaciòn ORFEO: Se da respuesta por correo electrónico se deja evidencia en digital."/>
    <d v="2021-02-17T00:00:00"/>
    <s v="PDF"/>
    <s v="SI"/>
    <s v="N/A"/>
    <m/>
  </r>
  <r>
    <s v="Canal Virtual"/>
    <s v="Correo Atención Ciudadano"/>
    <x v="2"/>
    <s v="PROCURADURIA RIONEGRO  "/>
    <s v="Entidad Pública"/>
    <x v="5"/>
    <s v="CAC. SOLICITUD PPR-SJVC-169. "/>
    <s v="Andrea Bibiana Castañeda Durán"/>
    <s v="FORMULACIÓN Y ACTUALIZACIÓN NORMATIVA Y OPERATIVA"/>
    <s v="SUBDIRECCIÓN ESTRATÉGICA Y DE COORDINACIÓN BOMBERIL"/>
    <s v="PETICIÓN ENTRE AUTORIDADES"/>
    <n v="10"/>
    <s v="20213800058142  "/>
    <d v="2021-01-22T00:00:00"/>
    <s v="20212050084161"/>
    <d v="2021-02-05T00:00:00"/>
    <n v="10"/>
    <s v="Cumplido"/>
    <m/>
    <s v="N/A"/>
    <s v="N/A"/>
    <s v="N/A"/>
    <s v="N/A"/>
    <s v=" No se adjunta evidencia de respuesta peticion (no se puede visualizar el archivo) ni de envio de la misma en correo electronico. "/>
  </r>
  <r>
    <s v="Canal Virtual"/>
    <s v="Correo Atención Ciudadano"/>
    <x v="1"/>
    <s v="UNGRD  "/>
    <s v="Entidad Pública"/>
    <x v="5"/>
    <s v="CAC. Remisión Solicitud Ticket N° GSC-2021-68098 - ATENCIÓN AL CIUDADANO UNGRD. "/>
    <s v="Melba Vidal"/>
    <s v="INSPECCIÓN VIGILANCIA Y CONTROL"/>
    <s v="SUBDIRECCIÓN ESTRATÉGICA Y DE COORDINACIÓN BOMBERIL"/>
    <s v="PETICIÓN DE DOCUMENTOS E INFORMACIÓN"/>
    <n v="20"/>
    <s v="20213800058162  "/>
    <d v="2021-01-22T00:00:00"/>
    <m/>
    <d v="2021-05-29T00:00:00"/>
    <s v="73 DIAS "/>
    <s v="Extemporáneo"/>
    <s v="Se envío respuesta el 10 de mayo del 2021"/>
    <m/>
    <m/>
    <s v="SI"/>
    <m/>
    <m/>
  </r>
  <r>
    <s v="Canal Virtual"/>
    <s v="Correo Atención Ciudadano"/>
    <x v="0"/>
    <s v="ALCALDIA FLANDES SECRETARIA DE GOBIERNO "/>
    <s v="Entidad Territorial"/>
    <x v="5"/>
    <s v="CAC. Inquietudes. "/>
    <s v="Edgar Alexander Maya Lopez"/>
    <s v="EDUCACIÓN"/>
    <s v="SUBDIRECCIÓN ESTRATÉGICA Y DE COORDINACIÓN BOMBERIL"/>
    <s v="CONSULTA"/>
    <n v="30"/>
    <s v="20213800058172  "/>
    <d v="2021-01-22T00:00:00"/>
    <s v="20212050085541"/>
    <d v="2021-03-03T00:00:00"/>
    <n v="28"/>
    <s v="Cumplido"/>
    <m/>
    <d v="2021-03-04T00:00:00"/>
    <s v="PDF"/>
    <s v="SI"/>
    <s v="N/A"/>
    <m/>
  </r>
  <r>
    <s v="Canal Virtual"/>
    <s v="Chat Institucional"/>
    <x v="1"/>
    <s v="WILLIAM E MENESES  "/>
    <s v="Persona Natural"/>
    <x v="7"/>
    <s v="CH. Inquietudes sobretasa bomberil "/>
    <s v="Camilo Portilla"/>
    <s v="FORMULACIÓN Y ACTUALIZACIÓN NORMATIVA Y OPERATIVA"/>
    <s v="SUBDIRECCIÓN ESTRATÉGICA Y DE COORDINACIÓN BOMBERIL"/>
    <s v="PETICIÓN DE DOCUMENTOS E INFORMACIÓN"/>
    <n v="20"/>
    <s v="20213800058192  "/>
    <d v="2021-01-22T00:00:00"/>
    <s v="20212050084631"/>
    <d v="2021-02-24T00:00:00"/>
    <n v="23"/>
    <s v="Extemporáneo"/>
    <m/>
    <m/>
    <s v="PDF"/>
    <s v="SI"/>
    <s v="N/A"/>
    <s v="No se adjunta evidencia de respuesta peticion ni de envio de la misma en correo electronico"/>
  </r>
  <r>
    <s v="Canal Virtual"/>
    <s v="Correo Atención Ciudadano"/>
    <x v="11"/>
    <s v="YEISSON STIVEN GRISALES  "/>
    <s v="Persona Natural"/>
    <x v="7"/>
    <s v="CAC. Superintendencia de Industria y Comercio. Radicación, traslado de la petición radicada por el señor YEISSON STIVEN GRISALES. "/>
    <s v="Edgar Alexander Maya Lopez"/>
    <s v="EDUCACIÓN"/>
    <s v="SUBDIRECCIÓN ESTRATÉGICA Y DE COORDINACIÓN BOMBERIL"/>
    <s v="CONSULTA"/>
    <n v="30"/>
    <s v="20213800058222  "/>
    <d v="2021-01-22T00:00:00"/>
    <s v="20212050086871"/>
    <d v="2021-03-05T00:00:00"/>
    <n v="30"/>
    <s v="Cumplido"/>
    <m/>
    <m/>
    <s v="PDF"/>
    <s v="SI"/>
    <s v="N/A"/>
    <s v="No se adjunta evidencia de respuesta peticion ni de envio de la misma en correo electronico"/>
  </r>
  <r>
    <s v="Canal Virtual"/>
    <s v="Correo Atención Ciudadano"/>
    <x v="15"/>
    <s v="CUERPO DE BOMBEROS VOLUNTARIOS SIBUNDOY  "/>
    <s v="Entidad Bomberil"/>
    <x v="5"/>
    <s v="CAC. SOLICITUD COPIA DE COMODATO. "/>
    <s v="Alvaro Perez"/>
    <s v="SUBDIRECCIÓN ADMINISTRATIVA Y FINANCIERA"/>
    <s v="SUBDIRECCIÓN ADMINISTRATIVA Y FINANCIERA"/>
    <s v="PETICIÓN DE DOCUMENTOS E INFORMACIÓN"/>
    <n v="20"/>
    <s v="20213800058232  "/>
    <d v="2021-01-22T00:00:00"/>
    <s v="20213000014571"/>
    <d v="2021-02-25T00:00:00"/>
    <n v="24"/>
    <s v="Extemporáneo"/>
    <m/>
    <m/>
    <s v="PDF"/>
    <s v="SI"/>
    <s v="N/A"/>
    <s v="No se adjunta evidencia de respuesta peticion ni de envio de la misma en correo electronico"/>
  </r>
  <r>
    <s v="Canal Virtual"/>
    <s v="Correo Atención Ciudadano"/>
    <x v="24"/>
    <s v="CUERPO DE BOMBEROS VOLUNTARIOS DE EL PENOL  "/>
    <s v="Entidad Bomberil"/>
    <x v="2"/>
    <s v="CAC. documentos pertinentes del proyecto adquisición de maquinas contraincendios  "/>
    <s v="Andrés Fernando Muñoz Cabrera"/>
    <s v="ÁREA CENTRAL DE REFERENCIA BOMBERIL"/>
    <s v="SUBDIRECCIÓN ESTRATÉGICA Y DE COORDINACIÓN BOMBERIL"/>
    <s v="PETICIÓN DE INTERES GENERAL"/>
    <n v="30"/>
    <s v="20213800058242  "/>
    <d v="2021-01-22T00:00:00"/>
    <s v="20212100016551"/>
    <d v="2021-04-15T00:00:00"/>
    <n v="55"/>
    <s v="Extemporáneo"/>
    <m/>
    <d v="2021-04-15T00:00:00"/>
    <s v="PDF"/>
    <s v="SI"/>
    <s v="N/A"/>
    <m/>
  </r>
  <r>
    <s v="Canal Virtual"/>
    <s v="Correo Atención Ciudadano"/>
    <x v="2"/>
    <s v="CUERPO DE BOMBEROS VOLUNTARIOS DE TOLEDO  "/>
    <s v="Entidad Bomberil"/>
    <x v="2"/>
    <s v="CAC. Solicitud apoyo jurídico.  "/>
    <s v="Andrea Bibiana Castañeda Durán"/>
    <s v="FORMULACIÓN Y ACTUALIZACIÓN NORMATIVA Y OPERATIVA"/>
    <s v="SUBDIRECCIÓN ESTRATÉGICA Y DE COORDINACIÓN BOMBERIL"/>
    <s v="PETICIÓN DE INTERES PARTICULAR"/>
    <n v="30"/>
    <s v="20213800058262  "/>
    <d v="2021-01-25T00:00:00"/>
    <s v="20212050084991"/>
    <d v="2021-02-24T00:00:00"/>
    <n v="22"/>
    <s v="Cumplido"/>
    <m/>
    <m/>
    <s v="PDF"/>
    <s v="SI"/>
    <s v="N/A"/>
    <s v="No se adjunta evidencia de respuesta peticion ni de envio de la misma en correo electronico"/>
  </r>
  <r>
    <s v="Canal Virtual"/>
    <s v="Correo Atención Ciudadano"/>
    <x v="3"/>
    <s v="ALCALDIA MUNICIPAL DE COTA CUNDINAMARCA "/>
    <s v="Entidad Territorial"/>
    <x v="5"/>
    <s v="CAC. Solicitud. "/>
    <s v="Melba Vidal"/>
    <s v="INSPECCIÓN VIGILANCIA Y CONTROL"/>
    <s v="SUBDIRECCIÓN ESTRATÉGICA Y DE COORDINACIÓN BOMBERIL"/>
    <s v="PETICIÓN DE DOCUMENTOS E INFORMACIÓN"/>
    <n v="20"/>
    <s v="20213800058302  "/>
    <d v="2021-01-25T00:00:00"/>
    <s v="20212050090051"/>
    <d v="2021-04-09T00:00:00"/>
    <n v="51"/>
    <s v="Extemporáneo"/>
    <s v="Anotaciòn ORFEO: Respuesta enviada abril 9 de 2021."/>
    <m/>
    <s v="PDF"/>
    <s v="SI"/>
    <s v="N/A"/>
    <s v="Al momento de archivar no se especifica el número de radicado de la respuesta, se encuentra en documentos, además no se sube la imagen digitalizada."/>
  </r>
  <r>
    <s v="Canal Virtual"/>
    <s v="Correo Atención Ciudadano"/>
    <x v="24"/>
    <s v="CUERPO DE BOMBEROS VOLUNTARIOS DE TURBACO - BOLÍVAR  "/>
    <s v="Entidad Bomberil"/>
    <x v="5"/>
    <s v="CAC. Derecho de Petición.  "/>
    <s v="Andrea Bibiana Castañeda Durán"/>
    <s v="FORMULACIÓN Y ACTUALIZACIÓN NORMATIVA Y OPERATIVA"/>
    <s v="SUBDIRECCIÓN ESTRATÉGICA Y DE COORDINACIÓN BOMBERIL"/>
    <s v="PETICIÓN DE DOCUMENTOS E INFORMACIÓN"/>
    <n v="20"/>
    <s v="20213800058312  "/>
    <d v="2021-01-25T00:00:00"/>
    <s v=" 20212050085171"/>
    <d v="2021-02-26T00:00:00"/>
    <n v="24"/>
    <s v="Extemporáneo"/>
    <m/>
    <m/>
    <s v="PDF"/>
    <s v="SI"/>
    <s v="N/A"/>
    <s v="No se adjunta evidencia de respuesta peticion ni de envio de la misma en correo electronico"/>
  </r>
  <r>
    <s v="Canal Virtual"/>
    <s v="Correo Atención Ciudadano"/>
    <x v="0"/>
    <s v="ALCALDÍA MUNICIPAL DE LIBANO - TOLIMA  "/>
    <s v="Entidad Territorial"/>
    <x v="2"/>
    <s v="CAC. SOLICITUD INFORMACION.  "/>
    <s v="Andrés Fernando Muñoz Cabrera"/>
    <s v="ÁREA CENTRAL DE REFERENCIA BOMBERIL"/>
    <s v="SUBDIRECCIÓN ESTRATÉGICA Y DE COORDINACIÓN BOMBERIL"/>
    <s v="PETICIÓN DE INTERES PARTICULAR"/>
    <n v="30"/>
    <s v="20213800058372  "/>
    <d v="2021-01-25T00:00:00"/>
    <s v="20212100016581 "/>
    <d v="2021-04-15T00:00:00"/>
    <n v="55"/>
    <s v="Extemporáneo"/>
    <m/>
    <d v="2021-02-02T00:00:00"/>
    <s v="PDF"/>
    <s v="SI"/>
    <s v="N/A"/>
    <m/>
  </r>
  <r>
    <s v="Canal Virtual"/>
    <s v="Correo Institucional"/>
    <x v="5"/>
    <s v="CUERPO DE BOMBEROS VOLUNTARIOS DE SINCELEJO  "/>
    <s v="Entidad Bomberil"/>
    <x v="7"/>
    <s v="CI. Solicitud de información.  "/>
    <s v="Andrea Bibiana Castañeda Durán"/>
    <s v="FORMULACIÓN Y ACTUALIZACIÓN NORMATIVA Y OPERATIVA"/>
    <s v="SUBDIRECCIÓN ESTRATÉGICA Y DE COORDINACIÓN BOMBERIL"/>
    <s v="CONSULTA"/>
    <n v="30"/>
    <s v="20213800058382  "/>
    <d v="2021-01-25T00:00:00"/>
    <s v="20212050084171 "/>
    <d v="2021-02-05T00:00:00"/>
    <n v="9"/>
    <s v="Cumplido"/>
    <m/>
    <s v="N/A"/>
    <s v="N/A"/>
    <s v="SI"/>
    <s v="N/A"/>
    <s v=" No se adjunta evidencia de respuesta peticion (no se puede visualizar el archivo) ni de envio de la misma en correo electronico. "/>
  </r>
  <r>
    <s v="Canal Virtual"/>
    <s v="Correo Atención Ciudadano"/>
    <x v="3"/>
    <s v="ALCALDIA MUNICIPAL DE RICAURTE SECRETARIO DE GOBIERNO  "/>
    <s v="Entidad Territorial"/>
    <x v="7"/>
    <s v="CAC. SOLICITUD DE APOYO NOTIFICACION PERSONAL PROCESO 2020-001 CONTRA CUERPO DE BOMBEROS VOLUNTARIOS RICAURTE.  "/>
    <s v="Andrea Bibiana Castañeda Durán"/>
    <s v="FORMULACIÓN Y ACTUALIZACIÓN NORMATIVA Y OPERATIVA"/>
    <s v="SUBDIRECCIÓN ESTRATÉGICA Y DE COORDINACIÓN BOMBERIL"/>
    <s v="PETICIÓN DE DOCUMENTOS E INFORMACIÓN"/>
    <n v="20"/>
    <s v="20213800058462  "/>
    <d v="2021-01-25T00:00:00"/>
    <s v="20202000004351"/>
    <s v="25/08/2020"/>
    <n v="3"/>
    <s v="Cumplido"/>
    <m/>
    <s v="25/08/2020"/>
    <s v="PDF"/>
    <s v="SI"/>
    <s v="N/A"/>
    <s v="Se dio respuesta en el año 2020."/>
  </r>
  <r>
    <s v="Canal Virtual"/>
    <s v="Correo Atención Ciudadano"/>
    <x v="9"/>
    <s v="HIDROPROB  "/>
    <s v="Persona Jurídica"/>
    <x v="5"/>
    <s v="CAC. Campaña Cuerpos de Bomberos Nacionales - HIDROPROB S.A. "/>
    <s v="Luis Alberto Valencia Pulido"/>
    <s v="ÁREA CENTRAL DE REFERENCIA BOMBERIL"/>
    <s v="SUBDIRECCIÓN ESTRATÉGICA Y DE COORDINACIÓN BOMBERIL"/>
    <s v="PETICIÓN DE DOCUMENTOS E INFORMACIÓN"/>
    <n v="20"/>
    <s v="20213800058502  "/>
    <d v="2021-01-25T00:00:00"/>
    <m/>
    <d v="2021-02-05T00:00:00"/>
    <n v="9"/>
    <s v="Cumplido"/>
    <s v="Anotaciòn ORFEO: Se da respuesta mediante correo electronico."/>
    <s v="N/A"/>
    <s v="N/A"/>
    <s v="SI"/>
    <s v="N/A"/>
    <s v=" No se adjunta evidencia de respuesta peticion (no se puede visualizar el archivo) ni de envio de la misma en correo electronico. "/>
  </r>
  <r>
    <s v="Canal Virtual"/>
    <s v="Correo Atención Ciudadano"/>
    <x v="18"/>
    <s v="MINELLY FELLINE GATIVA RODRIGUEZ  "/>
    <s v="Persona Natural"/>
    <x v="5"/>
    <s v="CAC. Solicitud. "/>
    <s v="Andrea Bibiana Castañeda Durán"/>
    <s v="FORMULACIÓN Y ACTUALIZACIÓN NORMATIVA Y OPERATIVA"/>
    <s v="SUBDIRECCIÓN ESTRATÉGICA Y DE COORDINACIÓN BOMBERIL"/>
    <s v="PETICIÓN DE DOCUMENTOS E INFORMACIÓN"/>
    <n v="20"/>
    <s v="20213800058542  "/>
    <d v="2021-01-25T00:00:00"/>
    <s v="20212050085001"/>
    <d v="2021-02-24T00:00:00"/>
    <n v="22"/>
    <s v="Extemporáneo"/>
    <m/>
    <m/>
    <s v="PDF"/>
    <s v="SI"/>
    <s v="N/A"/>
    <s v="No se adjunta evidencia de respuesta peticion ni de envio de la misma en correo electronico"/>
  </r>
  <r>
    <s v="Canal Virtual"/>
    <s v="Correo Atención Ciudadano"/>
    <x v="1"/>
    <s v="MARIA JOSE GARCIA MERCADO "/>
    <s v="Persona Natural"/>
    <x v="7"/>
    <s v="CAC. DERECHO DE PETICIÓN.  "/>
    <s v="Ronny Estiven Romero Velandia"/>
    <s v="FORMULACIÓN Y ACTUALIZACIÓN NORMATIVA Y OPERATIVA"/>
    <s v="SUBDIRECCIÓN ESTRATÉGICA Y DE COORDINACIÓN BOMBERIL"/>
    <s v="PETICIÓN DE INTERES GENERAL"/>
    <n v="30"/>
    <s v="20213800058552  "/>
    <d v="2021-01-26T00:00:00"/>
    <n v="20212050091311"/>
    <d v="2021-05-06T00:00:00"/>
    <s v="69 DIAS "/>
    <s v="Extemporáneo"/>
    <s v="Se da respuesta con radicado de salida N° 20212050091311 06/05/21, se debe tener en cuenta que la solicitud se recibe fuera de términos de respuesta"/>
    <d v="2021-05-12T00:00:00"/>
    <s v="PDF"/>
    <s v="SI"/>
    <m/>
    <s v="Anotaciòn: Se archiva en lugar de asignarse."/>
  </r>
  <r>
    <s v="Canal Virtual"/>
    <s v="Correo Atención Ciudadano"/>
    <x v="9"/>
    <s v="ADERTIC  "/>
    <s v="Persona Jurídica"/>
    <x v="7"/>
    <s v="CAC. CONSULTA. "/>
    <s v="Andrea Bibiana Castañeda Durán"/>
    <s v="FORMULACIÓN Y ACTUALIZACIÓN NORMATIVA Y OPERATIVA"/>
    <s v="SUBDIRECCIÓN ESTRATÉGICA Y DE COORDINACIÓN BOMBERIL"/>
    <s v="CONSULTA"/>
    <n v="30"/>
    <s v="20213800058562  "/>
    <d v="2021-01-26T00:00:00"/>
    <s v="20212050086411"/>
    <d v="2021-03-03T00:00:00"/>
    <n v="26"/>
    <s v="Cumplido"/>
    <m/>
    <d v="2021-03-04T00:00:00"/>
    <s v="PDF"/>
    <s v="SI"/>
    <s v="N/A"/>
    <m/>
  </r>
  <r>
    <s v="Canal Virtual"/>
    <s v="Correo Atención Ciudadano"/>
    <x v="1"/>
    <s v="VEEDURIA CIUDADANA VIGIAS DEL CAFE LUIS FERNANDO REYES RAMíREZ  "/>
    <s v="Persona Jurídica"/>
    <x v="7"/>
    <s v="CAC. SOLICITUD ACOMPAÑAMIENTO "/>
    <s v="Melba Vidal"/>
    <s v="INSPECCIÓN VIGILANCIA Y CONTROL"/>
    <s v="SUBDIRECCIÓN ESTRATÉGICA Y DE COORDINACIÓN BOMBERIL"/>
    <s v="PETICIÓN DE INTERES PARTICULAR"/>
    <n v="30"/>
    <s v="20213800058572  "/>
    <d v="2021-01-26T00:00:00"/>
    <s v=" 20212000017191"/>
    <d v="2021-04-30T00:00:00"/>
    <s v="65 DIAS"/>
    <s v="Extemporáneo"/>
    <m/>
    <d v="2021-05-06T00:00:00"/>
    <s v="PDF"/>
    <s v="SI"/>
    <m/>
    <m/>
  </r>
  <r>
    <s v="Canal Escrito"/>
    <s v="Radicación Directa"/>
    <x v="2"/>
    <s v="JOHN BYRON ZAPATA ATEHORTÚA "/>
    <s v="Persona Natural"/>
    <x v="7"/>
    <s v="RD. Solicitud de información, peticionario JOHN BYRON ZAPATA ATEHORTUA. "/>
    <s v="Andrea Bibiana Castañeda Durán"/>
    <s v="FORMULACIÓN Y ACTUALIZACIÓN NORMATIVA Y OPERATIVA"/>
    <s v="SUBDIRECCIÓN ESTRATÉGICA Y DE COORDINACIÓN BOMBERIL"/>
    <s v="PETICIÓN DE INTERES PARTICULAR"/>
    <n v="30"/>
    <s v="20213800058592  "/>
    <d v="2021-01-26T00:00:00"/>
    <s v="20212050085011"/>
    <d v="2021-02-24T00:00:00"/>
    <n v="21"/>
    <s v="Cumplido"/>
    <m/>
    <m/>
    <s v="PDF"/>
    <s v="SI"/>
    <s v="N/A"/>
    <s v="No se adjunta evidencia de respuesta peticion ni de envio de la misma en correo electronico"/>
  </r>
  <r>
    <s v="Canal Virtual"/>
    <s v="Correo Institucional"/>
    <x v="25"/>
    <s v="COMITE DEPARTAMENTAL CAQUETA  "/>
    <s v="Entidad Bomberil"/>
    <x v="7"/>
    <s v="CI. ENVIO OFICIO.  "/>
    <s v="Andrea Bibiana Castañeda Durán"/>
    <s v="FORMULACIÓN Y ACTUALIZACIÓN NORMATIVA Y OPERATIVA"/>
    <s v="SUBDIRECCIÓN ESTRATÉGICA Y DE COORDINACIÓN BOMBERIL"/>
    <s v="CONSULTA"/>
    <n v="30"/>
    <s v="20213800058602  "/>
    <d v="2021-01-26T00:00:00"/>
    <s v="20212050083551"/>
    <d v="2021-02-01T00:00:00"/>
    <n v="5"/>
    <s v="Cumplido"/>
    <m/>
    <s v="N/A"/>
    <s v="N/A"/>
    <s v="SI"/>
    <s v="N/A"/>
    <s v=" No se adjunta evidencia de respuesta peticion (no se puede visualizar el archivo) ni de envio de la misma en correo electronico. "/>
  </r>
  <r>
    <s v="Canal Virtual"/>
    <s v="Correo Atención Ciudadano"/>
    <x v="7"/>
    <s v="LUIS SANTANA UPARELA "/>
    <s v="Persona Natural"/>
    <x v="7"/>
    <s v="CAC. Consulta  "/>
    <s v="Andrea Bibiana Castañeda Durán"/>
    <s v="FORMULACIÓN Y ACTUALIZACIÓN NORMATIVA Y OPERATIVA"/>
    <s v="SUBDIRECCIÓN ESTRATÉGICA Y DE COORDINACIÓN BOMBERIL"/>
    <s v="PETICIÓN DE DOCUMENTOS E INFORMACIÓN"/>
    <n v="20"/>
    <s v="20213800058662  "/>
    <d v="2021-01-27T00:00:00"/>
    <s v="20212050085021"/>
    <d v="2021-02-24T00:00:00"/>
    <n v="20"/>
    <s v="Cumplido"/>
    <m/>
    <m/>
    <s v="PDF"/>
    <s v="SI"/>
    <s v="N/A"/>
    <s v="No se adjunta evidencia de respuesta peticion ni de envio de la misma en correo electronico"/>
  </r>
  <r>
    <s v="Canal Virtual"/>
    <s v="Correo Atención Ciudadano"/>
    <x v="0"/>
    <s v="CUERPO DE BOMBEROS VOLUNTARIOS SUAREZ CUERPO DE BOMBEROS VOLUNTARIOS SUAREZ  "/>
    <s v="Entidad Bomberil"/>
    <x v="7"/>
    <s v="CAC. Solicitud de asesoramiento a los bomberos voluntarios de Suarez Tolima 2021.  "/>
    <s v="Andrea Bibiana Castañeda Durán"/>
    <s v="FORMULACIÓN Y ACTUALIZACIÓN NORMATIVA Y OPERATIVA"/>
    <s v="SUBDIRECCIÓN ESTRATÉGICA Y DE COORDINACIÓN BOMBERIL"/>
    <s v="PETICIÓN DE INTERES PARTICULAR"/>
    <n v="30"/>
    <s v="20213800058832  "/>
    <d v="2021-01-27T00:00:00"/>
    <s v=" 20212050084621"/>
    <d v="2021-02-24T00:00:00"/>
    <n v="20"/>
    <s v="Cumplido"/>
    <m/>
    <m/>
    <s v="PDF"/>
    <s v="SI"/>
    <s v="N/A"/>
    <s v="No se adjunta evidencia de respuesta peticion ni de envio de la misma en correo electronico"/>
  </r>
  <r>
    <s v="Canal Virtual"/>
    <s v="Correo Atención Ciudadano"/>
    <x v="1"/>
    <s v="CONTRALORIA DELAGA PARA INFRAESTRUCTORA JORFE LUIS CASTRO MORALES "/>
    <s v="Entidad Pública"/>
    <x v="5"/>
    <s v="CAC. Solicitud de Información Proceso Atención Petición 2020-199539-SE.  "/>
    <s v="Alvaro Perez"/>
    <s v="SUBDIRECCIÓN ADMINISTRATIVA Y FINANCIERA"/>
    <s v="SUBDIRECCIÓN ADMINISTRATIVA Y FINANCIERA"/>
    <s v="PETICIÓN ENTRE AUTORIDADES"/>
    <n v="10"/>
    <s v="20213800058842  "/>
    <d v="2021-01-27T00:00:00"/>
    <s v="20213000014081"/>
    <d v="2021-02-24T00:00:00"/>
    <n v="20"/>
    <s v="Extemporáneo"/>
    <s v="Al cerrar el Orfeo se anotò mal el nùmero."/>
    <s v="N/A"/>
    <s v="N/A"/>
    <s v="N/A"/>
    <s v="N/A"/>
    <s v="No se encuentra la respuesta, No hay imagen no disponible. "/>
  </r>
  <r>
    <s v="Canal Virtual"/>
    <s v="Correo Atención Ciudadano"/>
    <x v="24"/>
    <s v="BASILEO PASCUALI  "/>
    <s v="Persona Natural"/>
    <x v="6"/>
    <s v="CAC. Denuncia. "/>
    <s v="Ronny Estiven Romero Velandia"/>
    <s v="FORMULACIÓN Y ACTUALIZACIÓN NORMATIVA Y OPERATIVA"/>
    <s v="SUBDIRECCIÓN ESTRATÉGICA Y DE COORDINACIÓN BOMBERIL"/>
    <s v="PETICIÓN DE INTERES PARTICULAR"/>
    <n v="30"/>
    <s v="20213800058922  "/>
    <d v="2021-01-28T00:00:00"/>
    <s v="20212050083871"/>
    <d v="2021-02-02T00:00:00"/>
    <n v="4"/>
    <s v="Cumplido"/>
    <m/>
    <d v="2021-02-02T00:00:00"/>
    <s v="PDF"/>
    <s v="SI"/>
    <s v="N/A"/>
    <m/>
  </r>
  <r>
    <s v="Canal Virtual"/>
    <s v="Correo Atención Ciudadano"/>
    <x v="27"/>
    <s v="CUERPO DE BOMBEROS VOLUNTARIOS DE MIRAFLORES - GUAVIARE  "/>
    <s v="Entidad Bomberil"/>
    <x v="2"/>
    <s v="CAC. Solicitud de Información.  "/>
    <s v="Andrés Fernando Muñoz Cabrera"/>
    <s v="ÁREA CENTRAL DE REFERENCIA BOMBERIL"/>
    <s v="SUBDIRECCIÓN ESTRATÉGICA Y DE COORDINACIÓN BOMBERIL"/>
    <s v="PETICIÓN DE DOCUMENTOS E INFORMACIÓN"/>
    <n v="20"/>
    <s v="20213800058962  "/>
    <d v="2021-01-28T00:00:00"/>
    <m/>
    <m/>
    <m/>
    <s v="Vencido"/>
    <m/>
    <m/>
    <m/>
    <m/>
    <m/>
    <m/>
  </r>
  <r>
    <s v="Canal Virtual"/>
    <s v="Correo Atención Ciudadano"/>
    <x v="3"/>
    <s v="ALCALDIA MUNICIPAL DE COTA CUNDINAMARCA "/>
    <s v="Entidad Territorial"/>
    <x v="5"/>
    <s v="CAC. Solicitud CO-1263. "/>
    <s v="Melba Vidal"/>
    <s v="INSPECCIÓN VIGILANCIA Y CONTROL"/>
    <s v="SUBDIRECCIÓN ESTRATÉGICA Y DE COORDINACIÓN BOMBERIL"/>
    <s v="PETICIÓN DE DOCUMENTOS E INFORMACIÓN"/>
    <n v="20"/>
    <s v="20213800058972  "/>
    <d v="2021-01-28T00:00:00"/>
    <s v="20212050090041"/>
    <d v="2021-04-09T00:00:00"/>
    <n v="48"/>
    <s v="Extemporáneo"/>
    <s v="Anotaciòn ORFEO: Respuesta enviada abril 9 de 2021."/>
    <m/>
    <s v="PDF"/>
    <s v="SI"/>
    <s v="N/A"/>
    <s v="Al momento de archivar no se especifica el número de radicado de la respuesta, se encuentra en documentos, además no se sube la imagen digitalizada."/>
  </r>
  <r>
    <s v="Canal Virtual"/>
    <s v="Correo Atención Ciudadano"/>
    <x v="0"/>
    <s v="JONATHAN J. ROJAS ACOSTA "/>
    <s v="Persona Natural"/>
    <x v="6"/>
    <s v="CAC. DENUNCIA O QUEJA DISCIPLINARIA. DENUNCIA POR VIOLENCIA DE GÉNERO DEL COMANDANTE DEL CBV DE CHAPARRAL. LEIDY DELGADO  "/>
    <s v="Andrea Bibiana Castañeda Durán"/>
    <s v="FORMULACIÓN Y ACTUALIZACIÓN NORMATIVA Y OPERATIVA"/>
    <s v="SUBDIRECCIÓN ESTRATÉGICA Y DE COORDINACIÓN BOMBERIL"/>
    <s v="PETICIÓN DE INTERES PARTICULAR"/>
    <n v="30"/>
    <s v="20213800059122  "/>
    <d v="2021-01-29T00:00:00"/>
    <s v="20212050085051 "/>
    <d v="2021-02-19T00:00:00"/>
    <n v="15"/>
    <s v="Cumplido"/>
    <s v="Anotaciòn ORFEO: SE DIO TRÁMITE CON RADICADO 20212050085051 POR MEDIO DEL CUAL SE SOLICITÓ INICIO DE PROCESO DISCIPLINARIO CONTRA EL COMANDANTE DEL CBV Y EL RADICADO 20212050085061 DONDE SE SOLICITÓ COPIA DEL PROCESO CONTRA LA SRA. LEIDY DELGADO."/>
    <m/>
    <s v="PDF"/>
    <s v="SI"/>
    <s v="N/A"/>
    <m/>
  </r>
  <r>
    <s v="Canal Virtual"/>
    <s v="Correo Atención Ciudadano"/>
    <x v="1"/>
    <s v="LEO HURTADO  "/>
    <s v="Persona Natural"/>
    <x v="4"/>
    <s v="CAC. Requisitos para Denunciar Irregularidades en un Cuerpo de Bomberos Voluntarios. "/>
    <s v="Andrea Bibiana Castañeda Durán"/>
    <s v="FORMULACIÓN Y ACTUALIZACIÓN NORMATIVA Y OPERATIVA"/>
    <s v="SUBDIRECCIÓN ESTRATÉGICA Y DE COORDINACIÓN BOMBERIL"/>
    <s v="PETICIÓN DE DOCUMENTOS E INFORMACIÓN"/>
    <n v="20"/>
    <s v="20213800059172  "/>
    <d v="2021-01-29T00:00:00"/>
    <s v=" 20212050085341"/>
    <s v=" 01/03/2021"/>
    <n v="23"/>
    <s v="Extemporáneo"/>
    <s v=" "/>
    <m/>
    <s v="PDF"/>
    <s v="SI"/>
    <s v="N/A"/>
    <s v=" "/>
  </r>
  <r>
    <s v="Canal Virtual"/>
    <s v="Correo Atención Ciudadano"/>
    <x v="6"/>
    <s v="LUIS EDWIN QUIROZ  "/>
    <s v="Persona Natural"/>
    <x v="5"/>
    <s v="CAC. Solicitud de unidades inscritas. "/>
    <s v="Andrea Bibiana Castañeda Durán"/>
    <s v="FORMULACIÓN Y ACTUALIZACIÓN NORMATIVA Y OPERATIVA"/>
    <s v="SUBDIRECCIÓN ESTRATÉGICA Y DE COORDINACIÓN BOMBERIL"/>
    <s v="PETICIÓN DE INTERES PARTICULAR"/>
    <n v="30"/>
    <s v="20213800059212  "/>
    <d v="2021-01-29T00:00:00"/>
    <s v="20212050085351"/>
    <d v="2021-03-01T00:00:00"/>
    <n v="2"/>
    <s v="Cumplido"/>
    <s v=" "/>
    <d v="2021-03-04T00:00:00"/>
    <s v="PDF"/>
    <s v="SI"/>
    <s v="N/A"/>
    <s v=" "/>
  </r>
  <r>
    <s v="Canal Virtual"/>
    <s v="Correo Atención Ciudadano"/>
    <x v="11"/>
    <s v="YEISSON STIVEN GRISALES  "/>
    <s v="Persona Natural"/>
    <x v="0"/>
    <s v="CAC. Respuesta Oficial, EXT_S21-00004537-PQRSD-004528-PQR, código de consulta 03452121002800.  "/>
    <s v="Edgar Alexander Maya Lopez"/>
    <s v="EDUCACIÓN"/>
    <s v="SUBDIRECCIÓN ESTRATÉGICA Y DE COORDINACIÓN BOMBERIL"/>
    <s v="CONSULTA"/>
    <n v="30"/>
    <s v="20213800059252  "/>
    <s v="2021-02-01 09:27:47 "/>
    <m/>
    <d v="2021-03-05T00:00:00"/>
    <n v="24"/>
    <s v="Cumplido"/>
    <m/>
    <s v="NA"/>
    <m/>
    <m/>
    <s v="NA"/>
    <s v="No se adjunta evidencia de respuesta peticion ni fecha de envio de la misma en correo electronico"/>
  </r>
  <r>
    <s v="Canal Virtual"/>
    <s v="Correo Atención Ciudadano"/>
    <x v="1"/>
    <s v="DROGUERIA PLUS VIDA.  "/>
    <s v="Persona Jurídica"/>
    <x v="1"/>
    <s v="CAC. Solicitud Información.  "/>
    <s v="Camilo Portilla"/>
    <s v="FORMULACIÓN Y ACTUALIZACIÓN NORMATIVA Y OPERATIVA"/>
    <s v="SUBDIRECCIÓN ESTRATÉGICA Y DE COORDINACIÓN BOMBERIL"/>
    <s v="PETICIÓN DE INTERES PARTICULAR"/>
    <n v="30"/>
    <s v="20213800059282  "/>
    <s v="2021-02-01 10:46:11 "/>
    <m/>
    <d v="2021-02-23T00:00:00"/>
    <n v="16"/>
    <s v="Cumplido"/>
    <m/>
    <s v="N/A"/>
    <m/>
    <m/>
    <s v="NA"/>
    <s v="No se adjunta evidencia de respuesta peticion ni fecha de envio de la misma en correo electronico"/>
  </r>
  <r>
    <s v="Canal Virtual"/>
    <s v="Correo Atención Ciudadano"/>
    <x v="24"/>
    <s v="CUERPO DE BOMBEROS VOLUNTARIOS DE CLEMENCIA BOLIVAR  "/>
    <s v="Entidad Bomberil"/>
    <x v="1"/>
    <s v="CAC. Petición de Aclaración Frente a la Respuesta GOBOL-21-002358 de la Gobernación de Bolívar  "/>
    <s v="Melba Vidal"/>
    <s v="INSPECCIÓN VIGILANCIA Y CONTROL"/>
    <s v="SUBDIRECCIÓN ESTRATÉGICA Y DE COORDINACIÓN BOMBERIL"/>
    <s v="PETICIÓN DE INTERES PARTICULAR"/>
    <n v="30"/>
    <s v="20213800059292  "/>
    <s v="2021-02-01 10:49:07 "/>
    <m/>
    <m/>
    <m/>
    <s v="Vencido"/>
    <m/>
    <m/>
    <m/>
    <m/>
    <m/>
    <s v="No se evidencia fecha de salida del documento ni tramite final en el Orfeo"/>
  </r>
  <r>
    <s v="Canal Virtual"/>
    <s v="Correo Atención Ciudadano"/>
    <x v="11"/>
    <s v="JAIME POPO ASTUDILLO "/>
    <s v="Persona Natural"/>
    <x v="1"/>
    <s v="CAC. OFI2021-11-OAJ-1400 TRASLADO PETICIÓN JAIME POPO ASTUDILLO  "/>
    <s v="Andrea Bibiana Castañeda Durán"/>
    <s v="FORMULACIÓN Y ACTUALIZACIÓN NORMATIVA Y OPERATIVA"/>
    <s v="SUBDIRECCIÓN ESTRATÉGICA Y DE COORDINACIÓN BOMBERIL"/>
    <s v="PETICIÓN ENTRE AUTORIDADES"/>
    <n v="10"/>
    <s v="20213800059372  "/>
    <s v="2021-02-01 13:51:29 "/>
    <m/>
    <d v="2021-02-04T00:00:00"/>
    <n v="3"/>
    <s v="Cumplido"/>
    <m/>
    <s v="N/A"/>
    <m/>
    <m/>
    <s v="N"/>
    <s v="No se adjunta evidencia de respuesta peticion ni fecha de envio de la misma en correo electronico"/>
  </r>
  <r>
    <s v="Canal Virtual"/>
    <s v="Correo Atención Ciudadano"/>
    <x v="1"/>
    <s v="JEISSON ALEXANDER CAICEDO MATEUS "/>
    <s v="Persona Natural"/>
    <x v="1"/>
    <s v="CAC. Segundo requerimiento de Solicitud de certificado. "/>
    <s v="Alvaro Perez"/>
    <s v="SUBDIRECCIÓN ADMINISTRATIVA Y FINANCIERA"/>
    <s v="SUBDIRECCIÓN ADMINISTRATIVA Y FINANCIERA"/>
    <s v="PETICIÓN DE DOCUMENTOS E INFORMACIÓN"/>
    <n v="20"/>
    <s v="20213800059392  "/>
    <s v="2021-02-01 14:05:55 "/>
    <m/>
    <d v="2021-02-22T00:00:00"/>
    <m/>
    <s v="Cumplido"/>
    <m/>
    <s v="N/A"/>
    <s v="Correo Electronico "/>
    <s v="SI"/>
    <m/>
    <m/>
  </r>
  <r>
    <s v="Canal Escrito"/>
    <s v="Formato PQRSD"/>
    <x v="1"/>
    <s v="LAURA MELISA PEREZ PINEDA "/>
    <s v="Persona Natural"/>
    <x v="1"/>
    <s v="FT. Solicitud base de datos de incendios desde el año 2014. "/>
    <s v="Luis Alberto Valencia Pulido"/>
    <s v="ÁREA CENTRAL DE REFERENCIA BOMBERIL"/>
    <s v="SUBDIRECCIÓN ESTRATÉGICA Y DE COORDINACIÓN BOMBERIL"/>
    <s v="PETICIÓN DE DOCUMENTOS E INFORMACIÓN"/>
    <n v="20"/>
    <s v="20213800059502  "/>
    <s v="2021-02-02 08:30:30 "/>
    <m/>
    <d v="2021-02-24T00:00:00"/>
    <n v="16"/>
    <s v="Cumplido"/>
    <m/>
    <m/>
    <s v="Correo Electronico "/>
    <s v="SI"/>
    <m/>
    <m/>
  </r>
  <r>
    <s v="Canal Virtual"/>
    <s v="Correo Atención Ciudadano"/>
    <x v="2"/>
    <s v="ALCALDIA ITAGUI ANTIOQUIA "/>
    <s v="Entidad Territorial"/>
    <x v="1"/>
    <s v="CAC. Brigada de emergencia. "/>
    <s v="Edgar Alexander Maya Lopez"/>
    <s v="EDUCACIÓN"/>
    <s v="SUBDIRECCIÓN ESTRATÉGICA Y DE COORDINACIÓN BOMBERIL"/>
    <s v="CONSULTA"/>
    <n v="30"/>
    <s v="20213800059522  "/>
    <s v="2021-02-02 09:11:16 "/>
    <n v="20212050086651"/>
    <d v="2021-03-03T00:00:00"/>
    <m/>
    <s v="Cumplido"/>
    <m/>
    <n v="44258"/>
    <s v="PDF"/>
    <s v="SI"/>
    <m/>
    <m/>
  </r>
  <r>
    <s v="Canal Virtual"/>
    <s v="Correo Atención Ciudadano"/>
    <x v="4"/>
    <s v="CUERPO DE BOMBEROS VOLUNTARIOS DE VILLA DEL ROSARIO GESTIóN DEL RIESGO CBVVR  "/>
    <s v="Entidad Bomberil"/>
    <x v="1"/>
    <s v="CAC. Solicitud de información. "/>
    <s v="Melba Vidal"/>
    <s v="INSPECCIÓN VIGILANCIA Y CONTROL"/>
    <s v="SUBDIRECCIÓN ESTRATÉGICA Y DE COORDINACIÓN BOMBERIL"/>
    <s v="PETICIÓN DE INTERES PARTICULAR"/>
    <n v="30"/>
    <s v="20213800059642  "/>
    <s v="2021-02-02 15:27:59 "/>
    <m/>
    <m/>
    <m/>
    <s v="Vencido"/>
    <m/>
    <m/>
    <m/>
    <m/>
    <m/>
    <s v="No se adjunta evidencia de respuesta peticion ni fecha de envio de la misma en correo electronico"/>
  </r>
  <r>
    <s v="Canal Virtual"/>
    <s v="Correo Atención Ciudadano"/>
    <x v="3"/>
    <s v="CUERPO DE BOMBEROS VOLUNTARIOS DE PULI - CUNDINAMARCA  "/>
    <s v="Entidad Bomberil"/>
    <x v="1"/>
    <s v="CAC. solicitud de constancia.  "/>
    <s v="Luis Alberto Valencia Pulido"/>
    <s v="ÁREA CENTRAL DE REFERENCIA BOMBERIL"/>
    <s v="SUBDIRECCIÓN ESTRATÉGICA Y DE COORDINACIÓN BOMBERIL"/>
    <s v="PETICIÓN DE DOCUMENTOS E INFORMACIÓN"/>
    <n v="20"/>
    <s v="20213800059682  "/>
    <s v="2021-02-02 16:03:21 "/>
    <m/>
    <d v="2021-02-05T00:00:00"/>
    <m/>
    <s v="Cumplido"/>
    <m/>
    <s v="N/A"/>
    <s v="Correo Electronico "/>
    <s v="SI"/>
    <m/>
    <m/>
  </r>
  <r>
    <s v="Canal Virtual"/>
    <s v="Correo Atención Ciudadano"/>
    <x v="3"/>
    <s v="CUERPO DE BOMBEROS VOLUNTARIOS DE PULI - CUNDINAMARCA  "/>
    <s v="Entidad Bomberil"/>
    <x v="0"/>
    <s v="CAC. intervención de suspensión personería jurídica Cachipay.  "/>
    <s v="Melba Vidal"/>
    <s v="INSPECCIÓN VIGILANCIA Y CONTROL"/>
    <s v="SUBDIRECCIÓN ESTRATÉGICA Y DE COORDINACIÓN BOMBERIL"/>
    <s v="PETICIÓN DE INTERES PARTICULAR"/>
    <n v="30"/>
    <s v="20213800059692  "/>
    <s v="2021-02-02 16:09:13 "/>
    <m/>
    <m/>
    <m/>
    <s v="Vencido"/>
    <m/>
    <m/>
    <m/>
    <m/>
    <m/>
    <s v="No se adjunta evidencia de respuesta peticion ni fecha de envio de la misma en correo electronico"/>
  </r>
  <r>
    <s v="Canal Virtual"/>
    <s v="Correo Atención Ciudadano"/>
    <x v="9"/>
    <s v="JUAN FRANCISCO NUÑEZ MATURANA "/>
    <s v="Persona Natural"/>
    <x v="9"/>
    <s v="CAC. QUEJA CONTRA JUNTA DPTAL DE BOMBEROS DEL ATLÁNTICO. "/>
    <s v="Melba Vidal"/>
    <s v="INSPECCIÓN VIGILANCIA Y CONTROL"/>
    <s v="SUBDIRECCIÓN ESTRATÉGICA Y DE COORDINACIÓN BOMBERIL"/>
    <s v="PETICIÓN DE INTERES PARTICULAR"/>
    <n v="30"/>
    <s v="20213800059702  "/>
    <s v="2021-02-02 16:25:53 "/>
    <n v="20212050086431"/>
    <d v="2021-03-03T00:00:00"/>
    <n v="21"/>
    <s v="Cumplido"/>
    <m/>
    <d v="2021-03-03T00:00:00"/>
    <s v="PDF"/>
    <s v="SI"/>
    <m/>
    <m/>
  </r>
  <r>
    <s v="Canal Virtual"/>
    <s v="Correo Atención Ciudadano"/>
    <x v="10"/>
    <s v="ALCALDIA SAN LUIS DE PALENQUE CASANARE "/>
    <s v="Entidad Territorial"/>
    <x v="1"/>
    <s v="CAC. SOLICITUD ALCALDIA SAN LUIS DE PALENQUE-CASANARE. "/>
    <s v="Andrea Bibiana Castañeda Durán"/>
    <s v="FORMULACIÓN Y ACTUALIZACIÓN NORMATIVA Y OPERATIVA"/>
    <s v="SUBDIRECCIÓN ESTRATÉGICA Y DE COORDINACIÓN BOMBERIL"/>
    <s v="CONSULTA"/>
    <n v="30"/>
    <s v="20213800059712  "/>
    <s v="2021-02-02 16:29:50 "/>
    <n v="20212050084611"/>
    <d v="2021-02-15T00:00:00"/>
    <n v="9"/>
    <s v="Cumplido"/>
    <m/>
    <m/>
    <s v="PDF"/>
    <s v="SI"/>
    <m/>
    <m/>
  </r>
  <r>
    <s v="Canal Virtual"/>
    <s v="Correo Atención Ciudadano"/>
    <x v="26"/>
    <s v="CUERPO DE BOMBEROS VOLUNTARIOS DE LOS PATIOS  "/>
    <s v="Entidad Bomberil"/>
    <x v="1"/>
    <s v="CAC. Solicitud de Concepto Urgente "/>
    <s v="Camilo Portilla"/>
    <s v="FORMULACIÓN Y ACTUALIZACIÓN NORMATIVA Y OPERATIVA"/>
    <s v="SUBDIRECCIÓN ESTRATÉGICA Y DE COORDINACIÓN BOMBERIL"/>
    <s v="PETICIÓN DE INTERES PARTICULAR"/>
    <n v="30"/>
    <s v="20213800059732  "/>
    <s v="2021-02-02 16:45:16 "/>
    <n v="20212050084831"/>
    <d v="2021-02-24T00:00:00"/>
    <n v="16"/>
    <s v="Cumplido"/>
    <m/>
    <m/>
    <s v="PDF"/>
    <s v="SI"/>
    <m/>
    <m/>
  </r>
  <r>
    <s v="Canal Virtual"/>
    <s v="Correo Atención Ciudadano"/>
    <x v="24"/>
    <s v="ALCALDIA - DISTRITAL CARTAGENA DE INDIAS BOLIVAR "/>
    <s v="Entidad Territorial"/>
    <x v="1"/>
    <s v="CAC. DERECHO DE PETICION MODALIDAD DE INFORMACION, CONSULTA Y ASESORIA SOBRE PARAMETROS, LINEAMIENTOS Y CONDICIONES DE PRESTACION DE SERVICIOS DE SALVAMENTO Y RESCATE NAUTICO "/>
    <s v="Edgar Alexander Maya Lopez"/>
    <s v="EDUCACIÓN"/>
    <s v="SUBDIRECCIÓN ESTRATÉGICA Y DE COORDINACIÓN BOMBERIL"/>
    <s v="CONSULTA"/>
    <n v="30"/>
    <s v="20213800059742  "/>
    <s v="2021-02-02 16:51:40 "/>
    <n v="20212050086811"/>
    <d v="2021-03-10T00:00:00"/>
    <n v="26"/>
    <s v="Cumplido"/>
    <m/>
    <m/>
    <s v="PDF"/>
    <s v="SI"/>
    <m/>
    <m/>
  </r>
  <r>
    <s v="Canal Virtual"/>
    <s v="Correo Atención Ciudadano"/>
    <x v="3"/>
    <s v="ALCALDIA MUNICIPAL DE SOPO CUNDINAMARCA "/>
    <s v="Entidad Territorial"/>
    <x v="0"/>
    <s v="CAC. Solicitud de Concepto Jurídico. "/>
    <s v="Andrea Bibiana Castañeda Durán"/>
    <s v="FORMULACIÓN Y ACTUALIZACIÓN NORMATIVA Y OPERATIVA"/>
    <s v="SUBDIRECCIÓN ESTRATÉGICA Y DE COORDINACIÓN BOMBERIL"/>
    <s v="PETICIÓN DE INTERES PARTICULAR"/>
    <n v="30"/>
    <s v="20213800059812  "/>
    <s v="2021-02-03 13:57:20 "/>
    <n v="20212050085361"/>
    <d v="2021-03-05T00:00:00"/>
    <n v="22"/>
    <s v="Cumplido"/>
    <m/>
    <d v="2021-03-08T00:00:00"/>
    <s v="PDF"/>
    <s v="SI"/>
    <m/>
    <m/>
  </r>
  <r>
    <s v="Canal Virtual"/>
    <s v="Correo Atención Ciudadano"/>
    <x v="1"/>
    <s v="PROCURADURIA PRIMERA DISTRITAL  "/>
    <s v="Entidad Territorial"/>
    <x v="10"/>
    <s v="CAC. URGENTE RAD: E-2021-029371 Respuesta parcial de la Direccion Nacional de Bomberos de Colombia. "/>
    <s v="Andrea Bibiana Castañeda Durán"/>
    <s v="FORMULACIÓN Y ACTUALIZACIÓN NORMATIVA Y OPERATIVA"/>
    <s v="SUBDIRECCIÓN ESTRATÉGICA Y DE COORDINACIÓN BOMBERIL"/>
    <s v="PETICIÓN ENTRE AUTORIDADES"/>
    <n v="10"/>
    <s v="20213800059842  "/>
    <s v="2021-02-03 14:47:34 "/>
    <n v="20212050084421"/>
    <d v="2021-02-09T00:00:00"/>
    <n v="6"/>
    <s v="Cumplido"/>
    <m/>
    <d v="2021-02-09T00:00:00"/>
    <s v="PDF"/>
    <s v="SI"/>
    <m/>
    <m/>
  </r>
  <r>
    <s v="Canal Virtual"/>
    <s v="Correo Atención Ciudadano"/>
    <x v="20"/>
    <s v="LUISA MARCELA MARQUEZ  "/>
    <s v="Persona Natural"/>
    <x v="3"/>
    <s v="CAC. solicitud visita de inspeccion vigilancia y control. "/>
    <s v="Melba Vidal"/>
    <s v="INSPECCIÓN VIGILANCIA Y CONTROL"/>
    <s v="SUBDIRECCIÓN ESTRATÉGICA Y DE COORDINACIÓN BOMBERIL"/>
    <s v="PETICIÓN DE INTERES PARTICULAR"/>
    <n v="30"/>
    <s v="20213800059852  "/>
    <s v="2021-02-03 16:29:08 "/>
    <m/>
    <m/>
    <m/>
    <s v="Vencido"/>
    <m/>
    <m/>
    <m/>
    <m/>
    <m/>
    <s v="No se adjunta evidencia de respuesta peticion ni fecha de envio de la misma en correo electronico"/>
  </r>
  <r>
    <s v="Canal Virtual"/>
    <s v="Correo Atencion Ciudadano"/>
    <x v="3"/>
    <s v="ANGELICA TAPIERO BARRERO "/>
    <s v="Persona Natural"/>
    <x v="1"/>
    <s v="CAC. Remisión EXT-S21-00006515-PQRSD-006506-PQR. Remisión Derecho de Petición señora Angélica Tapiero Barrero. "/>
    <s v="Andrea Bibiana Castañeda Durán"/>
    <s v="FORMULACIÓN Y ACTUALIZACIÓN NORMATIVA Y OPERATIVA"/>
    <s v="SUBDIRECCIÓN ESTRATÉGICA Y DE COORDINACIÓN BOMBERIL"/>
    <s v="PETICIÓN DE INTERES GENERAL"/>
    <n v="30"/>
    <s v="20213800059882  "/>
    <s v="2021-02-04 09:45:08 "/>
    <n v="20212050086781"/>
    <d v="2021-04-09T00:00:00"/>
    <n v="37"/>
    <s v="Extemporáneo"/>
    <m/>
    <m/>
    <s v="PDF"/>
    <s v="SI"/>
    <m/>
    <m/>
  </r>
  <r>
    <s v="Canal Virtual"/>
    <s v="Correo Atención Ciudadano"/>
    <x v="3"/>
    <s v="CUERPO DE BOMBEROS VOLUNTARIOS DE LA MESA  "/>
    <s v="Entidad Bomberil"/>
    <x v="1"/>
    <s v="CAC. solicitud asesoría pólvora. "/>
    <s v="Camilo Portilla"/>
    <s v="FORMULACIÓN Y ACTUALIZACIÓN NORMATIVA Y OPERATIVA"/>
    <s v="SUBDIRECCIÓN ESTRATÉGICA Y DE COORDINACIÓN BOMBERIL"/>
    <s v="PETICIÓN DE INTERES GENERAL"/>
    <n v="30"/>
    <s v="20213800059932  "/>
    <s v="2021-02-04 11:30:56 "/>
    <n v="20212050085111"/>
    <d v="2021-02-26T00:00:00"/>
    <n v="16"/>
    <s v="Cumplido"/>
    <m/>
    <m/>
    <s v="PDF"/>
    <s v="SI"/>
    <m/>
    <m/>
  </r>
  <r>
    <s v="Canal Virtual"/>
    <s v="Chat"/>
    <x v="1"/>
    <s v="ADELAIDA  "/>
    <s v="Persona Natural"/>
    <x v="1"/>
    <s v="CH. Qué relación tiene la actividad que realiza la entidad con el Plan Nacional de Desarrollo. "/>
    <s v="Adriana Moreno"/>
    <s v="DIRECCIÓN GENERAL"/>
    <s v="DIRECCIÓN GENERAL"/>
    <s v="PETICIÓN DE DOCUMENTOS E INFORMACIÓN"/>
    <n v="20"/>
    <s v="20213800059962  "/>
    <s v="2021-02-04 12:25:54 "/>
    <n v="20211100014521"/>
    <d v="2021-02-23T00:00:00"/>
    <n v="13"/>
    <s v="Cumplido"/>
    <m/>
    <m/>
    <m/>
    <m/>
    <m/>
    <s v="No se adjunta evidencia de respuesta peticion ni fecha de envio de la misma en correo electronico"/>
  </r>
  <r>
    <s v="Canal Virtual"/>
    <s v="Correo Atencion Ciudadano"/>
    <x v="6"/>
    <s v="ALCALDIA TOTA PLANEACION BOYACA "/>
    <s v="Entidad Territorial"/>
    <x v="1"/>
    <s v="CAC. SOLICITUD CERTIFICACION.  "/>
    <s v="Luis Alberto Valencia Pulido"/>
    <s v="ÁREA CENTRAL DE REFERENCIA BOMBERIL"/>
    <s v="SUBDIRECCIÓN ESTRATÉGICA Y DE COORDINACIÓN BOMBERIL"/>
    <s v="PETICIÓN DE DOCUMENTOS E INFORMACIÓN"/>
    <n v="20"/>
    <s v="20213800059982  "/>
    <s v="2021-02-04 12:40:43 "/>
    <n v="20212100014911"/>
    <d v="2021-03-10T00:00:00"/>
    <n v="24"/>
    <s v="Extemporáneo"/>
    <m/>
    <m/>
    <m/>
    <m/>
    <m/>
    <m/>
  </r>
  <r>
    <s v="Canal Virtual"/>
    <s v="Correo Atencion Ciudadano"/>
    <x v="2"/>
    <s v="CUERPO DE BOMBEROS VOLUNTARIOS DE SAN ANTONIO DEL TEQUENDAMA  "/>
    <s v="Entidad Bomberil"/>
    <x v="1"/>
    <s v="CAC. Traslado por competencia – Información Dirección Nacional de Bomberos. Radicado UNGRD N° 2020ER07568  "/>
    <s v="Andrés Fernando Muñoz Cabrera"/>
    <s v="ÁREA CENTRAL DE REFERENCIA BOMBERIL"/>
    <s v="SUBDIRECCIÓN ESTRATÉGICA Y DE COORDINACIÓN BOMBERIL"/>
    <s v="PETICIÓN DE INTERES GENERAL"/>
    <n v="30"/>
    <s v="20213800060002  "/>
    <s v="2021-02-04 14:13:36 "/>
    <n v="20212100016601"/>
    <d v="2021-04-15T00:00:00"/>
    <n v="47"/>
    <s v="Extemporáneo"/>
    <m/>
    <d v="2021-04-15T00:00:00"/>
    <s v="PDF"/>
    <s v="SI"/>
    <m/>
    <m/>
  </r>
  <r>
    <s v="Canal Virtual"/>
    <s v="Chat"/>
    <x v="1"/>
    <s v="EDWARD SERNA  "/>
    <s v="Persona Natural"/>
    <x v="1"/>
    <s v="CH. Control Interno de las Estaciones de Bomberos Voluntarios: tipo de vinculación, periodos, modo de elección, funciones y si existen o hay la posibilidad propiamente de crear el cargo en una Estación. "/>
    <s v="Camilo Portilla"/>
    <s v="FORMULACIÓN Y ACTUALIZACIÓN NORMATIVA Y OPERATIVA"/>
    <s v="SUBDIRECCIÓN ESTRATÉGICA Y DE COORDINACIÓN BOMBERIL"/>
    <s v="PETICIÓN DE DOCUMENTOS E INFORMACIÓN"/>
    <n v="20"/>
    <s v="20213800060102  "/>
    <s v="2021-02-05 09:07:17 "/>
    <n v="20212050085201"/>
    <d v="2021-02-26T00:00:00"/>
    <n v="15"/>
    <s v="Cumplido"/>
    <m/>
    <m/>
    <s v="PDF"/>
    <s v="SI"/>
    <m/>
    <m/>
  </r>
  <r>
    <s v="Canal Virtual"/>
    <s v="Correo Atencion Ciudadano"/>
    <x v="24"/>
    <s v="CESAR AUGUSTO CAAMAñO BOHORQUEZ "/>
    <s v="Persona Natural"/>
    <x v="0"/>
    <s v="CAC. RADICADO DNBC Nº 20212000013601. "/>
    <s v="Melba Vidal"/>
    <s v="INSPECCIÓN VIGILANCIA Y CONTROL"/>
    <s v="SUBDIRECCIÓN ESTRATÉGICA Y DE COORDINACIÓN BOMBERIL"/>
    <s v="PETICIÓN DE INTERES PARTICULAR"/>
    <n v="30"/>
    <s v="20213800060202  "/>
    <s v="2021-02-05 11:38:14 "/>
    <m/>
    <m/>
    <m/>
    <s v="Vencido"/>
    <m/>
    <m/>
    <m/>
    <m/>
    <m/>
    <s v="No se adjunta evidencia de respuesta peticion ni fecha de envio de la misma en correo electronico"/>
  </r>
  <r>
    <s v="Canal Virtual"/>
    <s v="Correo Atención Ciudadano"/>
    <x v="1"/>
    <s v="JORGE ALBERTO SIERRA MENDOZA "/>
    <s v="Persona Natural"/>
    <x v="1"/>
    <s v="CAC. Solicitud de certificación laboral. "/>
    <s v="MARYOLY DIAZ"/>
    <s v="GESTIÓN TALENTO HUMANO"/>
    <s v="SUBDIRECCIÓN ADMINISTRATIVA Y FINANCIERA"/>
    <s v="PETICIÓN DE DOCUMENTOS E INFORMACIÓN"/>
    <n v="20"/>
    <s v="20213800060222  "/>
    <s v="2021-02-05 13:53:05 "/>
    <n v="20213100014381"/>
    <d v="2021-02-15T00:00:00"/>
    <n v="6"/>
    <s v="Cumplido"/>
    <m/>
    <m/>
    <m/>
    <m/>
    <m/>
    <m/>
  </r>
  <r>
    <s v="Canal Virtual"/>
    <s v="Correo Atención Ciudadano"/>
    <x v="1"/>
    <s v="PROCURADURIA 1 DELEGADA CONTRATACIóN ESTATAL  "/>
    <s v="Entidad Pública"/>
    <x v="1"/>
    <s v="CAC. REMITIR A QUIEN CORRESPONDA.  "/>
    <s v="Carlos Armando López Barrera"/>
    <s v="OFICINA ASESORA JURÍDICA"/>
    <s v="DIRECCIÓN GENERAL"/>
    <s v="PETICIÓN ENTRE AUTORIDADES"/>
    <n v="10"/>
    <s v="20213800060232  "/>
    <s v="2021-02-05 13:59:13 "/>
    <n v="20211200000693"/>
    <d v="2021-02-19T00:00:00"/>
    <n v="10"/>
    <s v="Cumplido"/>
    <m/>
    <m/>
    <s v="PDF"/>
    <s v="SI"/>
    <m/>
    <s v="No se adjunta evidencia de respuesta peticion ni fecha de envio de la misma en correo electronico"/>
  </r>
  <r>
    <s v="Canal Virtual"/>
    <s v="Correo Atención Ciudadano"/>
    <x v="1"/>
    <s v="ASTAF  "/>
    <s v="Persona Jurídica"/>
    <x v="1"/>
    <s v="CAC. Inquietud/Derecho de petición- Pago Recursos del Fondo Nacional de Bomberos "/>
    <s v="Freddy Andres Farfán Moreno"/>
    <s v="Gestiòn de Presupuesto"/>
    <s v="SUBDIRECCIÓN ADMINISTRATIVA Y FINANCIERA"/>
    <s v="PETICIÓN DE DOCUMENTOS E INFORMACIÓN"/>
    <n v="20"/>
    <s v="20213800060242  "/>
    <s v="2021-02-05 14:41:38 "/>
    <n v="20213000014391"/>
    <d v="2021-02-16T00:00:00"/>
    <n v="7"/>
    <s v="Cumplido"/>
    <m/>
    <m/>
    <s v="PDF"/>
    <s v="SI"/>
    <m/>
    <m/>
  </r>
  <r>
    <s v="Canal Virtual"/>
    <s v="Correo Atencion Ciudadano"/>
    <x v="1"/>
    <s v="LINA DANIELA ARANGO  "/>
    <s v="Persona Natural"/>
    <x v="1"/>
    <s v="CAC. Solicitud de información. "/>
    <s v="Edgar Alexander Maya Lopez"/>
    <s v="EDUCACIÓN"/>
    <s v="SUBDIRECCIÓN ESTRATÉGICA Y DE COORDINACIÓN BOMBERIL"/>
    <s v="CONSULTA"/>
    <n v="30"/>
    <s v="20213800060262  "/>
    <s v="2021-02-05 16:27:03 "/>
    <n v="20212050089901"/>
    <d v="2021-03-24T00:00:00"/>
    <n v="32"/>
    <s v="Extemporáneo"/>
    <m/>
    <m/>
    <s v="PDF"/>
    <s v="SI"/>
    <m/>
    <m/>
  </r>
  <r>
    <s v="Canal Virtual"/>
    <s v="Correo Atención Ciudadano"/>
    <x v="11"/>
    <s v="DIRECCIóN DE INVERSIóN Y FINANZAS PúBLICAS DIFP - DNP  "/>
    <s v="Persona Jurídica"/>
    <x v="1"/>
    <s v="CAC. Solicitud designación enlace técnico y jurídico para acompañamiento en el Proyecto denominado &amp;amp;quot;Construcción y dotación de una estación de bomeberos en el municipio de Tolú&amp;amp;quot;. "/>
    <s v="Andrés Fernando Muñoz Cabrera"/>
    <s v="ÁREA CENTRAL DE REFERENCIA BOMBERIL"/>
    <s v="SUBDIRECCIÓN ESTRATÉGICA Y DE COORDINACIÓN BOMBERIL"/>
    <s v="PETICIÓN DE INTERES PARTICULAR"/>
    <n v="30"/>
    <s v="20213800060272  "/>
    <s v="2021-02-05 16:37:30 "/>
    <s v="N/A"/>
    <d v="2021-02-17T00:00:00"/>
    <m/>
    <s v="Cumplido"/>
    <m/>
    <m/>
    <s v="Correo Electronico "/>
    <s v="SI"/>
    <m/>
    <m/>
  </r>
  <r>
    <s v="Canal Virtual"/>
    <s v="Correo Atención Ciudadano"/>
    <x v="1"/>
    <s v="CONTRALORIA DELAGA PARA INFRAESTRUCTORA JORFE LUIS CASTRO MORALES "/>
    <s v="Entidad Pública"/>
    <x v="1"/>
    <s v="CI Solicitud de Información Adicional Proceso Atención Petición 2020-199539-SE.  "/>
    <s v="Alvaro Perez"/>
    <s v="SUBDIRECCIÓN ADMINISTRATIVA Y FINANCIERA"/>
    <s v="SUBDIRECCIÓN ADMINISTRATIVA Y FINANCIERA"/>
    <s v="PETICIÓN DE DOCUMENTOS E INFORMACIÓN"/>
    <n v="20"/>
    <s v="20213800060282  "/>
    <s v="2021-02-05 16:49:38 "/>
    <n v="20213000014351"/>
    <d v="2021-02-24T00:00:00"/>
    <n v="13"/>
    <s v="Cumplido"/>
    <m/>
    <m/>
    <s v="PDF"/>
    <s v="SI"/>
    <m/>
    <m/>
  </r>
  <r>
    <s v="Canal Virtual"/>
    <s v="Correo Atencion Ciudadano"/>
    <x v="8"/>
    <s v="ASOCIACION CONSTRUYENDO FUTURO EN SAN ADOLFO ASOCONFUTURO  "/>
    <s v="Persona Jurídica"/>
    <x v="1"/>
    <s v="CAC. Solicitud de un vehículo de bomberos  "/>
    <s v="Andrés Fernando Muñoz Cabrera"/>
    <s v="ÁREA CENTRAL DE REFERENCIA BOMBERIL"/>
    <s v="SUBDIRECCIÓN ESTRATÉGICA Y DE COORDINACIÓN BOMBERIL"/>
    <s v="PETICIÓN DE INTERES GENERAL"/>
    <n v="30"/>
    <s v="20213800060342  "/>
    <s v="2021-02-08 11:00:41 "/>
    <m/>
    <m/>
    <m/>
    <s v="Vencido"/>
    <m/>
    <m/>
    <m/>
    <m/>
    <m/>
    <s v="No se adjunta evidencia de respuesta peticion ni fecha de envio de la misma en correo electronico"/>
  </r>
  <r>
    <s v="Canal Virtual"/>
    <s v="Correo Atención Ciudadano"/>
    <x v="2"/>
    <s v="CUERPO DE BOMBEROS VOLUNTARIOS DE YARUMAL  "/>
    <s v="Entidad Bomberil"/>
    <x v="1"/>
    <s v="CAC. Irregular Contrato municipio de Yarumal Antioquia 2021. "/>
    <s v="Andrea Bibiana Castañeda Durán"/>
    <s v="FORMULACIÓN Y ACTUALIZACIÓN NORMATIVA Y OPERATIVA"/>
    <s v="SUBDIRECCIÓN ESTRATÉGICA Y DE COORDINACIÓN BOMBERIL"/>
    <s v="PETICIÓN DE DOCUMENTOS E INFORMACIÓN"/>
    <n v="20"/>
    <s v="20213800060352  "/>
    <s v="2021-02-08 11:37:42 "/>
    <n v="20212050084461"/>
    <d v="2021-02-15T00:00:00"/>
    <n v="5"/>
    <s v="Cumplido"/>
    <m/>
    <m/>
    <s v="PDF"/>
    <s v="SI"/>
    <m/>
    <m/>
  </r>
  <r>
    <s v="Canal Virtual"/>
    <s v="Correo Atencion Ciudadano"/>
    <x v="0"/>
    <s v="PERSONERIA MUNICIPAL DE FLANDES - TOLIMA  "/>
    <s v="Entidad Territorial"/>
    <x v="0"/>
    <s v="CAC. SOLICITUD – SERVICIO ESENCIAL DE BOMBEROS EN EL MUNICIPIO DE FLANDES.  "/>
    <s v="Liz Margaret Álvarez calderon"/>
    <s v="FORMULACIÓN Y ACTUALIZACIÓN NORMATIVA Y OPERATIVA"/>
    <s v="SUBDIRECCIÓN ESTRATÉGICA Y DE COORDINACIÓN BOMBERIL"/>
    <s v="PETICIÓN DE INTERES GENERAL"/>
    <n v="30"/>
    <s v="20213800060362  "/>
    <s v="2021-02-08 11:53:01 "/>
    <n v="20212000017031"/>
    <d v="2021-05-12T00:00:00"/>
    <n v="60"/>
    <s v="Vencido"/>
    <m/>
    <m/>
    <m/>
    <m/>
    <m/>
    <s v="No se adjunta evidencia de respuesta peticion ni fecha de envio de la misma en correo electronico"/>
  </r>
  <r>
    <s v="Canal Virtual"/>
    <s v="Correo Atención Ciudadano"/>
    <x v="1"/>
    <s v="EDUARDO JOSE GONZALEZ ANGULO UNGRD "/>
    <s v="Persona Natural"/>
    <x v="1"/>
    <s v="CAC. Solicitud de Información- Aplicación Decreto 1809 de 2020.  "/>
    <s v="Luis Alberto Valencia Pulido"/>
    <s v="ÁREA CENTRAL DE REFERENCIA BOMBERIL"/>
    <s v="SUBDIRECCIÓN ESTRATÉGICA Y DE COORDINACIÓN BOMBERIL"/>
    <s v="PETICIÓN DE DOCUMENTOS E INFORMACIÓN"/>
    <n v="20"/>
    <s v="20213800060392  "/>
    <s v="2021-02-08 13:47:23 "/>
    <n v="20212100014821"/>
    <d v="2021-03-04T00:00:00"/>
    <n v="18"/>
    <s v="Cumplido"/>
    <m/>
    <m/>
    <s v="PDF"/>
    <s v="SI"/>
    <m/>
    <m/>
  </r>
  <r>
    <s v="Canal Virtual"/>
    <s v="Correo Atención Ciudadano"/>
    <x v="25"/>
    <s v="CUERPO DE BOMBEROS VOLUNTARIOS EL DONCELLO - CAQUETÁ  "/>
    <s v="Entidad Bomberil"/>
    <x v="1"/>
    <s v="CAC. Solicitud concepto para contratar fuera de la jurisdicción.  "/>
    <s v="Camilo Portilla"/>
    <s v="FORMULACIÓN Y ACTUALIZACIÓN NORMATIVA Y OPERATIVA"/>
    <s v="SUBDIRECCIÓN ESTRATÉGICA Y DE COORDINACIÓN BOMBERIL"/>
    <s v="PETICIÓN DE DOCUMENTOS E INFORMACIÓN"/>
    <n v="20"/>
    <s v="20213800060422  "/>
    <s v="2021-02-08 15:08:26 "/>
    <n v="20212050084821"/>
    <d v="2021-02-24T00:00:00"/>
    <n v="12"/>
    <s v="Cumplido"/>
    <m/>
    <m/>
    <s v="PDF"/>
    <s v="SI"/>
    <m/>
    <m/>
  </r>
  <r>
    <s v="Canal Virtual"/>
    <s v="Correo Atencion Ciudadano"/>
    <x v="14"/>
    <s v="DELEGACION DEPARTAMENTAL DE BOMBEROS DE CALDAS  "/>
    <s v="Entidad Bomberil"/>
    <x v="1"/>
    <s v="CAC. Solicitud de inspección a los Cuerpos de Bomberos Voluntarios de Pacora y Victoria Caldas. "/>
    <s v="Liz Margaret Álvarez calderon"/>
    <s v="FORMULACIÓN Y ACTUALIZACIÓN NORMATIVA Y OPERATIVA"/>
    <s v="SUBDIRECCIÓN ESTRATÉGICA Y DE COORDINACIÓN BOMBERIL"/>
    <s v="PETICIÓN DE INTERES GENERAL"/>
    <n v="30"/>
    <s v="20213800060462  "/>
    <s v="2021-02-08 16:13:05 "/>
    <n v="20212000016881"/>
    <d v="2021-04-14T00:00:00"/>
    <n v="44"/>
    <s v="Extemporáneo"/>
    <m/>
    <m/>
    <s v="PDF"/>
    <s v="SI"/>
    <m/>
    <m/>
  </r>
  <r>
    <s v="Canal Virtual"/>
    <s v="Chat"/>
    <x v="6"/>
    <s v="MANUEL ALARCON  "/>
    <s v="Persona Natural"/>
    <x v="1"/>
    <s v="CH. Inquietudes. "/>
    <s v="Camilo Portilla"/>
    <s v="FORMULACIÓN Y ACTUALIZACIÓN NORMATIVA Y OPERATIVA"/>
    <s v="SUBDIRECCIÓN ESTRATÉGICA Y DE COORDINACIÓN BOMBERIL"/>
    <s v="PETICIÓN DE DOCUMENTOS E INFORMACIÓN"/>
    <n v="20"/>
    <s v="20213800060482  "/>
    <s v="2021-02-08 16:46:24 "/>
    <n v="20212050086421"/>
    <d v="2021-03-03T00:00:00"/>
    <n v="17"/>
    <s v="Cumplido"/>
    <m/>
    <d v="2021-03-04T00:00:00"/>
    <s v="PDF"/>
    <s v="SI"/>
    <m/>
    <m/>
  </r>
  <r>
    <s v="Canal Virtual"/>
    <s v="Correo Atención Ciudadano"/>
    <x v="1"/>
    <s v="MINISTERIO DE SALUD  "/>
    <s v="Entidad Pública"/>
    <x v="1"/>
    <s v="CAC. Dirección Nacional de Bomberos- Vacunación COVID 19.  "/>
    <s v="Jairo Soto Gil"/>
    <s v="Subdirección Estratégica y de Coordinación Bomberil"/>
    <s v="SUBDIRECCIÓN ESTRATÉGICA Y DE COORDINACIÓN BOMBERIL"/>
    <s v="PETICIÓN DE DOCUMENTOS E INFORMACIÓN"/>
    <n v="20"/>
    <s v="20213800060502  "/>
    <s v="2021-02-09 08:54:04 "/>
    <n v="20212000014151"/>
    <d v="2021-02-09T00:00:00"/>
    <n v="1"/>
    <s v="Cumplido"/>
    <m/>
    <m/>
    <s v="PDF"/>
    <s v="SI"/>
    <m/>
    <m/>
  </r>
  <r>
    <s v="Canal Virtual"/>
    <s v="Correo Atención Ciudadano"/>
    <x v="3"/>
    <s v="ALCALDIA GUASCA CUNDINAMARCA "/>
    <s v="Entidad Territorial"/>
    <x v="1"/>
    <s v="CAC. SOLICITUD AUTORIZACION PROVISIONAL.  "/>
    <s v="Camilo Portilla"/>
    <s v="FORMULACIÓN Y ACTUALIZACIÓN NORMATIVA Y OPERATIVA"/>
    <s v="SUBDIRECCIÓN ESTRATÉGICA Y DE COORDINACIÓN BOMBERIL"/>
    <s v="PETICIÓN DE INTERES GENERAL"/>
    <n v="30"/>
    <s v="20213800060532  "/>
    <s v="2021-02-09 09:23:50 "/>
    <n v="20212050084591"/>
    <d v="2021-02-17T00:00:00"/>
    <n v="7"/>
    <s v="Cumplido"/>
    <m/>
    <m/>
    <s v="PDF"/>
    <s v="SI"/>
    <m/>
    <m/>
  </r>
  <r>
    <s v="Canal Virtual"/>
    <s v="Correo Atención Ciudadano"/>
    <x v="1"/>
    <s v="ANDRES FERNANDO RODRIGUEZ AGUDELO "/>
    <s v="Persona Natural"/>
    <x v="1"/>
    <s v="CAC. DERECHO DE PETICIÓN DE INFORMACIÓN. "/>
    <s v="Camilo Portilla"/>
    <s v="FORMULACIÓN Y ACTUALIZACIÓN NORMATIVA Y OPERATIVA"/>
    <s v="SUBDIRECCIÓN ESTRATÉGICA Y DE COORDINACIÓN BOMBERIL"/>
    <s v="PETICIÓN DE INTERES PARTICULAR"/>
    <n v="30"/>
    <s v="20213800060592  "/>
    <s v="2021-02-09 11:07:02 "/>
    <n v="20212050085231"/>
    <d v="2021-03-10T00:00:00"/>
    <n v="21"/>
    <s v="Cumplido"/>
    <m/>
    <m/>
    <s v="PDF"/>
    <s v="SI"/>
    <m/>
    <m/>
  </r>
  <r>
    <s v="Canal Virtual"/>
    <s v="Correo Atención Ciudadano"/>
    <x v="2"/>
    <s v="CUERPO DE BOMBEROS VOLUNTARIOS DE YARUMAL  "/>
    <s v="Entidad Bomberil"/>
    <x v="1"/>
    <s v="CAC. Irregular Contrato municipio de Yarumal Antioquia 2021. "/>
    <s v="Andrea Bibiana Castañeda Durán"/>
    <s v="FORMULACIÓN Y ACTUALIZACIÓN NORMATIVA Y OPERATIVA"/>
    <s v="SUBDIRECCIÓN ESTRATÉGICA Y DE COORDINACIÓN BOMBERIL"/>
    <s v="PETICIÓN DE INTERES GENERAL"/>
    <n v="30"/>
    <s v="20213800060632  "/>
    <s v="2021-02-09 13:30:54 "/>
    <n v="20212050084461"/>
    <d v="2021-02-12T00:00:00"/>
    <n v="3"/>
    <s v="Cumplido"/>
    <m/>
    <m/>
    <s v="PDF"/>
    <s v="SI"/>
    <m/>
    <m/>
  </r>
  <r>
    <s v="Canal Virtual"/>
    <s v="Correo Atención Ciudadano"/>
    <x v="3"/>
    <s v="CUERPO DE BOMBEROS VOLUNTARIOS DE ZIPAQUIRA  "/>
    <s v="Entidad Bomberil"/>
    <x v="1"/>
    <s v="CAC. Solicitud Respuesta Radicado 202038000055982. "/>
    <s v="VIVIANA ANDRADE TOVAR "/>
    <s v="PLANEACIÓN ESTRATEGICA"/>
    <s v="SUBDIRECCIÓN ESTRATÉGICA Y DE COORDINACIÓN BOMBERIL"/>
    <s v="PETICIÓN DE DOCUMENTOS E INFORMACIÓN"/>
    <n v="20"/>
    <s v="20213800060652  "/>
    <s v="2021-02-09 15:07:30 "/>
    <n v="20213000014851"/>
    <d v="2021-03-04T00:00:00"/>
    <n v="17"/>
    <s v="Cumplido"/>
    <m/>
    <m/>
    <s v="PDF"/>
    <s v="SI"/>
    <m/>
    <m/>
  </r>
  <r>
    <s v="Canal Virtual"/>
    <s v="Correo Atención Ciudadano"/>
    <x v="26"/>
    <s v="CUERPO DE BOMBEROS VOLUNTARIOS DE ABREGO - NORTE DE SANTANDER  "/>
    <s v="Entidad Bomberil"/>
    <x v="3"/>
    <s v="CAC. documentación cuerpo de bomberos ábrego.  "/>
    <s v="Andrea Bibiana Castañeda Durán"/>
    <s v="FORMULACIÓN Y ACTUALIZACIÓN NORMATIVA Y OPERATIVA"/>
    <s v="SUBDIRECCIÓN ESTRATÉGICA Y DE COORDINACIÓN BOMBERIL"/>
    <s v="PETICIÓN DE INTERES GENERAL"/>
    <n v="30"/>
    <s v="20213800060682  "/>
    <s v="2021-02-09 15:30:14 "/>
    <n v="20212050084451"/>
    <d v="2021-02-15T00:00:00"/>
    <n v="5"/>
    <s v="Cumplido"/>
    <m/>
    <m/>
    <s v="PDF"/>
    <s v="SI"/>
    <m/>
    <m/>
  </r>
  <r>
    <s v="Canal Virtual"/>
    <s v="Correo Atención Ciudadano"/>
    <x v="24"/>
    <s v="ALCALDIA SANTA CATALINA BOLIVAR "/>
    <s v="Entidad Territorial"/>
    <x v="0"/>
    <s v="CAC. APOYO PARA CONFORMACION CON LOS CUERPOS VOLUNTARIOS DE BOMBEROS. "/>
    <s v="Camilo Portilla"/>
    <s v="FORMULACIÓN Y ACTUALIZACIÓN NORMATIVA Y OPERATIVA"/>
    <s v="SUBDIRECCIÓN ESTRATÉGICA Y DE COORDINACIÓN BOMBERIL"/>
    <s v="PETICIÓN DE INTERES GENERAL"/>
    <n v="30"/>
    <s v="20213800060692  "/>
    <s v="2021-02-09 16:02:55 "/>
    <n v="20212050085241"/>
    <d v="2021-03-01T00:00:00"/>
    <n v="15"/>
    <s v="Cumplido"/>
    <m/>
    <m/>
    <s v="PDF"/>
    <s v="SI"/>
    <m/>
    <m/>
  </r>
  <r>
    <s v="Canal Virtual"/>
    <s v="Chat"/>
    <x v="18"/>
    <s v="ALFREDO HERRERA  "/>
    <s v="Persona Natural"/>
    <x v="0"/>
    <s v="CH. INQUIETUD: reporté un enjambre de abejas en mi empresa a la unidad de bomberos y me respondieron que ellos no hacían esa labor. "/>
    <s v="Juan Gabriel Parra"/>
    <s v="FORMULACIÓN Y ACTUALIZACIÓN NORMATIVA Y OPERATIVA"/>
    <s v="SUBDIRECCIÓN ESTRATÉGICA Y DE COORDINACIÓN BOMBERIL"/>
    <s v="PETICIÓN DE DOCUMENTOS E INFORMACIÓN"/>
    <n v="20"/>
    <s v="20213800060732  "/>
    <s v="2021-02-09 17:07:39 "/>
    <n v="20212050084941"/>
    <d v="2021-02-24T00:00:00"/>
    <n v="11"/>
    <s v="Cumplido"/>
    <m/>
    <m/>
    <s v="PDF"/>
    <s v="SI"/>
    <m/>
    <s v="No se evidencia fecha de salida del documento ni tramite final en el Orfeo"/>
  </r>
  <r>
    <s v="Canal Virtual"/>
    <s v="Chat"/>
    <x v="2"/>
    <s v="GEANCARLO TABORDA  "/>
    <s v="Persona Natural"/>
    <x v="1"/>
    <s v="CH. Solicitud copia El manual de comunicaciones. "/>
    <s v="Edgar Hernán Molina Macías"/>
    <s v="GESTIÓN DE COMUNICACIONES"/>
    <s v="DIRECCIÓN GENERAL"/>
    <s v="PETICIÓN DE DOCUMENTOS E INFORMACIÓN"/>
    <n v="20"/>
    <s v="20213800060762  "/>
    <s v="2021-02-10 09:18:14 "/>
    <m/>
    <d v="2021-02-24T00:00:00"/>
    <n v="11"/>
    <s v="Cumplido"/>
    <m/>
    <m/>
    <s v="Correo Electronico "/>
    <s v="SI"/>
    <m/>
    <m/>
  </r>
  <r>
    <s v="Canal Virtual"/>
    <s v="Correo Atención Ciudadano"/>
    <x v="1"/>
    <s v="JEISSON ALEXANDER CAICEDO MATEUS "/>
    <s v="Persona Natural"/>
    <x v="1"/>
    <s v="CAC. Solicitud certificado laboral 2019. "/>
    <s v="Alvaro Perez"/>
    <s v="SUBDIRECCIÓN ADMINISTRATIVA Y FINANCIERA"/>
    <s v="SUBDIRECCIÓN ADMINISTRATIVA Y FINANCIERA"/>
    <s v="PETICIÓN DE DOCUMENTOS E INFORMACIÓN"/>
    <n v="20"/>
    <s v="20213800060772  "/>
    <s v="2021-02-10 09:24:16 "/>
    <m/>
    <d v="2021-02-22T00:00:00"/>
    <n v="9"/>
    <s v="Cumplido"/>
    <m/>
    <m/>
    <s v="PDF"/>
    <s v="SI"/>
    <m/>
    <m/>
  </r>
  <r>
    <s v="Canal Virtual"/>
    <s v="Correo Atención Ciudadano"/>
    <x v="0"/>
    <s v="CUERPO DE BOMBEROS VOLUNTARIOS DE FLANDES - TOLIMA  "/>
    <s v="Entidad Bomberil"/>
    <x v="1"/>
    <s v="CAC. buenos dias, coordial saludo para todo su equipo de trabajo, de la manera mas respetuosa me permito solicitarle informacion sobre un certificado de idoneidad muchas gracias. "/>
    <s v="Camilo Portilla"/>
    <s v="FORMULACIÓN Y ACTUALIZACIÓN NORMATIVA Y OPERATIVA"/>
    <s v="SUBDIRECCIÓN ESTRATÉGICA Y DE COORDINACIÓN BOMBERIL"/>
    <s v="PETICIÓN DE INTERES GENERAL"/>
    <n v="30"/>
    <s v="20213800060822  "/>
    <s v="2021-02-10 10:12:32 "/>
    <n v="20212050085321"/>
    <d v="2021-03-01T00:00:00"/>
    <n v="14"/>
    <s v="Cumplido"/>
    <m/>
    <m/>
    <s v="PDF"/>
    <s v="SI"/>
    <m/>
    <m/>
  </r>
  <r>
    <s v="Canal Virtual"/>
    <s v="Correo Atención Ciudadano"/>
    <x v="11"/>
    <s v="CRISTHIAN VARELA  "/>
    <s v="Persona Natural"/>
    <x v="1"/>
    <s v="CAC. Derecho de petición. "/>
    <s v="Paula Andrea Cortes Mojica"/>
    <s v="Subdirección Estratégica y de Coordinación Bomberil"/>
    <s v="SUBDIRECCIÓN ESTRATÉGICA Y DE COORDINACIÓN BOMBERIL"/>
    <s v="PETICIÓN DE INTERES PARTICULAR"/>
    <n v="30"/>
    <s v="20213800060912  "/>
    <s v="2021-02-10 16:42:56 "/>
    <n v="20211000014551"/>
    <d v="2021-02-24T00:00:00"/>
    <n v="11"/>
    <s v="Cumplido"/>
    <m/>
    <m/>
    <s v="PDF"/>
    <s v="SI"/>
    <m/>
    <m/>
  </r>
  <r>
    <s v="Canal Virtual"/>
    <s v="Chat"/>
    <x v="5"/>
    <s v="ANDRES MAURICIO  "/>
    <s v="Persona Natural"/>
    <x v="1"/>
    <s v="CH. solicitud para la creacion del cuerpo de bomberos san onofre sucre "/>
    <s v="Camilo Portilla"/>
    <s v="FORMULACIÓN Y ACTUALIZACIÓN NORMATIVA Y OPERATIVA"/>
    <s v="SUBDIRECCIÓN ESTRATÉGICA Y DE COORDINACIÓN BOMBERIL"/>
    <s v="PETICIÓN DE INTERES GENERAL"/>
    <n v="30"/>
    <s v="20213800061032  "/>
    <s v="2021-02-11 11:12:22 "/>
    <n v="20212050085251"/>
    <d v="2021-03-01T00:00:00"/>
    <n v="13"/>
    <s v="Cumplido"/>
    <m/>
    <m/>
    <s v="PDF"/>
    <s v="SI"/>
    <m/>
    <m/>
  </r>
  <r>
    <s v="Canal Virtual"/>
    <s v="Correo Atención Ciudadano"/>
    <x v="2"/>
    <s v="EDGARDO DE JESUS BLANCO FLORES  "/>
    <s v="Persona Natural"/>
    <x v="9"/>
    <s v="CAC. queja de violación de estatutos, resoluciones y leyes encontrar del sargento Edgardo blanco f.  "/>
    <s v="Camilo Portilla"/>
    <s v="FORMULACIÓN Y ACTUALIZACIÓN NORMATIVA Y OPERATIVA"/>
    <s v="SUBDIRECCIÓN ESTRATÉGICA Y DE COORDINACIÓN BOMBERIL"/>
    <s v="PETICIÓN DE INTERES GENERAL"/>
    <n v="30"/>
    <s v="20213800061062  "/>
    <s v="2021-02-11 13:23:49 "/>
    <n v="20212050086671"/>
    <d v="2021-03-05T00:00:00"/>
    <n v="17"/>
    <s v="Cumplido"/>
    <m/>
    <m/>
    <s v="PDF"/>
    <s v="SI"/>
    <m/>
    <m/>
  </r>
  <r>
    <s v="Canal Virtual"/>
    <s v="Correo Atención Ciudadano"/>
    <x v="4"/>
    <s v="BOMBEROS OFICIALES DE BUCARAMANGA  "/>
    <s v="Entidad Bomberil"/>
    <x v="9"/>
    <s v="CAC. QUEJA COMANDANTE DE BOMBEROS CURITÍ RAD.20211000077.  "/>
    <s v="Ronny Estiven Romero Velandia"/>
    <s v="FORMULACIÓN Y ACTUALIZACIÓN NORMATIVA Y OPERATIVA"/>
    <s v="SUBDIRECCIÓN ESTRATÉGICA Y DE COORDINACIÓN BOMBERIL"/>
    <s v="PETICIÓN DE INTERES GENERAL"/>
    <n v="30"/>
    <s v="20213800061072  "/>
    <s v="2021-02-11 13:34:32 "/>
    <n v="20212050083851"/>
    <d v="2021-02-15T00:00:00"/>
    <n v="3"/>
    <s v="Cumplido"/>
    <m/>
    <m/>
    <s v="PDF"/>
    <s v="SI"/>
    <m/>
    <m/>
  </r>
  <r>
    <s v="Canal Virtual"/>
    <s v="Correo Atención Ciudadano"/>
    <x v="1"/>
    <s v="NUBIA MENDOZA LOBO "/>
    <s v="Persona Natural"/>
    <x v="1"/>
    <s v="CAC. Solicitud de certificación contractual. "/>
    <s v="Alvaro Perez"/>
    <s v="SUBDIRECCIÓN ADMINISTRATIVA Y FINANCIERA"/>
    <s v="SUBDIRECCIÓN ADMINISTRATIVA Y FINANCIERA"/>
    <s v="PETICIÓN DE DOCUMENTOS E INFORMACIÓN"/>
    <n v="20"/>
    <s v="20213800061082  "/>
    <s v="2021-02-11 13:40:09 "/>
    <m/>
    <d v="2021-02-22T00:00:00"/>
    <n v="8"/>
    <s v="Cumplido"/>
    <m/>
    <m/>
    <s v="PDF"/>
    <s v="SI"/>
    <m/>
    <m/>
  </r>
  <r>
    <s v="Canal Virtual"/>
    <s v="Correo Atención Ciudadano"/>
    <x v="2"/>
    <s v="FERNANDO SERNA  "/>
    <s v="Persona Natural"/>
    <x v="1"/>
    <s v="CAC. Corrección línea telefónica. "/>
    <s v="Edgardo Mandon Arenas"/>
    <s v="GESTIÓN DE COMUNICACIONES"/>
    <s v="DIRECCIÓN GENERAL"/>
    <s v="PETICIÓN DE DOCUMENTOS E INFORMACIÓN"/>
    <n v="20"/>
    <s v="20213800061092  "/>
    <s v="2021-02-11 13:54:12 "/>
    <m/>
    <d v="2021-02-12T00:00:00"/>
    <n v="1"/>
    <s v="Cumplido"/>
    <m/>
    <m/>
    <s v="Correo Electronico "/>
    <s v="SI"/>
    <m/>
    <m/>
  </r>
  <r>
    <s v="Canal Escrito"/>
    <s v="Servicio de Mensajería"/>
    <x v="1"/>
    <s v="SECRETARIA DISTRITAL DE AMBIENTE  "/>
    <s v="Entidad Territorial"/>
    <x v="1"/>
    <s v="RD. Solicitud de información para el proceso de Evaluación, Control y Seguimiento - ECS al cumplimiento normativo ambiental para la vigencia 2020-2021. "/>
    <s v="Jairo Salazar"/>
    <s v="SUBDIRECCIÓN ADMINISTRATIVA Y FINANCIERA"/>
    <s v="SUBDIRECCIÓN ADMINISTRATIVA Y FINANCIERA"/>
    <s v="PETICIÓN DE DOCUMENTOS E INFORMACIÓN"/>
    <n v="20"/>
    <s v="20213800061132  "/>
    <s v="2021-02-11 15:02:37 "/>
    <m/>
    <m/>
    <m/>
    <s v="Vencido"/>
    <m/>
    <m/>
    <m/>
    <m/>
    <m/>
    <s v="No se evidencia fecha de salida del documento ni tramite final en el Orfeo"/>
  </r>
  <r>
    <s v="Canal Virtual"/>
    <s v="Correo Atención Ciudadano"/>
    <x v="3"/>
    <s v="CUERPO DE BOMBEROS VOLUNTARIOS DE NILO  "/>
    <s v="Entidad Bomberil"/>
    <x v="1"/>
    <s v="CAC. SOLICITUD DE INFORMACIÓN. "/>
    <s v="Andrea Bibiana Castañeda Durán"/>
    <s v="FORMULACIÓN Y ACTUALIZACIÓN NORMATIVA Y OPERATIVA"/>
    <s v="SUBDIRECCIÓN ESTRATÉGICA Y DE COORDINACIÓN BOMBERIL"/>
    <s v="PETICIÓN DE INTERES GENERAL"/>
    <n v="30"/>
    <s v="20213800061152  "/>
    <s v="2021-02-11 15:32:20 "/>
    <n v="20212050084711"/>
    <d v="2021-02-24T00:00:00"/>
    <n v="10"/>
    <s v="Cumplido"/>
    <m/>
    <m/>
    <s v="PDF"/>
    <s v="SI"/>
    <m/>
    <m/>
  </r>
  <r>
    <s v="Canal Virtual"/>
    <s v="Correo Atencion Ciudadano"/>
    <x v="12"/>
    <s v="CUERPO DE BOMBEROS VOLUNTARIOS DE DIBULLA  "/>
    <s v="Entidad Bomberil"/>
    <x v="9"/>
    <s v="CAC. Discriminación contra Bomberos Dibulla, por parte de la Delegación Departamental de Bomberos de La Guajira.  "/>
    <s v="Andrea Bibiana Castañeda Durán"/>
    <s v="FORMULACIÓN Y ACTUALIZACIÓN NORMATIVA Y OPERATIVA"/>
    <s v="SUBDIRECCIÓN ESTRATÉGICA Y DE COORDINACIÓN BOMBERIL"/>
    <s v="PETICIÓN DE INTERES GENERAL"/>
    <n v="30"/>
    <s v="20213800061182  "/>
    <s v="2021-02-12 08:44:21 "/>
    <m/>
    <m/>
    <m/>
    <s v="Vencido"/>
    <m/>
    <m/>
    <m/>
    <m/>
    <m/>
    <s v="No se evidencia fecha de salida del documento ni tramite final en el Orfeo"/>
  </r>
  <r>
    <s v="Canal Virtual"/>
    <s v="Chat"/>
    <x v="1"/>
    <s v="MARIA ELENA ANGEL  "/>
    <s v="Persona Natural"/>
    <x v="1"/>
    <s v="CH. Solicitud copia del presupuesto de 2019 del fondo nacional de bomberos. "/>
    <s v="Freddy Andres Farfán Moreno"/>
    <s v="Gestiòn de Presupuesto"/>
    <s v="SUBDIRECCIÓN ADMINISTRATIVA Y FINANCIERA"/>
    <s v="PETICIÓN ENTRE AUTORIDADES"/>
    <n v="10"/>
    <s v="20213800061222  "/>
    <s v="2021-02-12 11:18:20 "/>
    <n v="20213000014371"/>
    <s v="1502/2021"/>
    <n v="3"/>
    <s v="Cumplido"/>
    <m/>
    <m/>
    <s v="PDF"/>
    <s v="SI"/>
    <m/>
    <m/>
  </r>
  <r>
    <s v="Canal Virtual"/>
    <s v="Correo Atención Ciudadano"/>
    <x v="1"/>
    <s v="MARIA PAOLA SUAREZ MORALES,  "/>
    <s v="Persona Natural"/>
    <x v="11"/>
    <s v="CAC. OFI21-00019634 / IDM: Organizaciones Sociales del País Nacional para brindar seguridad social integrala a loscuropos de socorro y bomberos voluntarios. "/>
    <s v="Carlos Armando López Barrera"/>
    <s v="OFICINA ASESORA JURÍDICA"/>
    <s v="DIRECCIÓN GENERAL"/>
    <s v="PETICIÓN ENTRE AUTORIDADES"/>
    <n v="5"/>
    <s v="20213800061232  "/>
    <s v="2021-02-12 11:30:43 "/>
    <n v="20211200000683"/>
    <d v="2021-02-16T00:00:00"/>
    <n v="4"/>
    <s v="Cumplido"/>
    <m/>
    <m/>
    <m/>
    <m/>
    <m/>
    <m/>
  </r>
  <r>
    <s v="Canal Virtual"/>
    <s v="Correo Atención Ciudadano"/>
    <x v="9"/>
    <s v="CUERPO DE BOMBEROS VOLUNTARIOS DE BARANOA - ATLANTICO  "/>
    <s v="Entidad Bomberil"/>
    <x v="1"/>
    <s v="CAC. Información sobre practica de diligencia fiscal. "/>
    <s v="Juan Gabriel Parra"/>
    <s v="FORMULACIÓN Y ACTUALIZACIÓN NORMATIVA Y OPERATIVA"/>
    <s v="SUBDIRECCIÓN ESTRATÉGICA Y DE COORDINACIÓN BOMBERIL"/>
    <s v="PETICIÓN DE INTERES GENERAL"/>
    <n v="30"/>
    <s v="20213800061252  "/>
    <s v="2021-02-12 13:29:04 "/>
    <n v="20212050084781"/>
    <d v="2021-02-24T00:00:00"/>
    <n v="9"/>
    <s v="Cumplido"/>
    <m/>
    <m/>
    <s v="PDF"/>
    <s v="SI"/>
    <m/>
    <s v="No se adjunta evidencia de respuesta peticion ni fecha de envio de la misma en correo electronico"/>
  </r>
  <r>
    <s v="Canal Virtual"/>
    <s v="Correo Atención Ciudadano"/>
    <x v="4"/>
    <s v="JORGE PEÑA GONZALEZ "/>
    <s v="Persona Natural"/>
    <x v="12"/>
    <s v="CAC. REITERACION DERECHO DE PETICION RAD: 20182300032311. "/>
    <s v="Edgar Alexander Maya Lopez"/>
    <s v="EDUCACIÓN"/>
    <s v="SUBDIRECCIÓN ESTRATÉGICA Y DE COORDINACIÓN BOMBERIL"/>
    <s v="PETICIÓN DE INTERES PARTICULAR"/>
    <n v="30"/>
    <s v="20213800061282  "/>
    <s v="2021-02-12 13:54:52 "/>
    <n v="20212050087561"/>
    <d v="2021-03-08T00:00:00"/>
    <n v="17"/>
    <s v="Cumplido"/>
    <m/>
    <m/>
    <s v="PDF"/>
    <s v="SI"/>
    <m/>
    <m/>
  </r>
  <r>
    <s v="Canal Virtual"/>
    <s v="Correo Atención Ciudadano"/>
    <x v="16"/>
    <s v="GOBERNACION DE VICHADA  "/>
    <s v="Entidad Territorial"/>
    <x v="0"/>
    <s v="CH. Asesoramiento sobre la creación de un nuevo cuerpo de bomberos voluntarios "/>
    <s v="Jorge Restrepo Sanguino"/>
    <s v="FORMULACIÓN Y ACTUALIZACIÓN NORMATIVA Y OPERATIVA"/>
    <s v="SUBDIRECCIÓN ESTRATÉGICA Y DE COORDINACIÓN BOMBERIL"/>
    <s v="PETICIÓN DE INTERES PARTICULAR"/>
    <n v="30"/>
    <s v="20213800061362  "/>
    <s v="2021-02-12 16:57:20 "/>
    <n v="20212050084721"/>
    <d v="2021-02-24T00:00:00"/>
    <n v="9"/>
    <s v="Cumplido"/>
    <m/>
    <m/>
    <s v="PDF"/>
    <s v="SI"/>
    <m/>
    <m/>
  </r>
  <r>
    <s v="Canal Virtual"/>
    <s v="Correo Atencion Ciudadano"/>
    <x v="1"/>
    <s v="VEEDURIA CIUDADANA VIGIAS DEL CAFE LUIS FERNANDO REYES RAMíREZ  "/>
    <s v="Persona Jurídica"/>
    <x v="0"/>
    <s v="CAC. RESPUESTA FUNCI�N P�BLICA RAD. 20212040050061, Traslado por competencia. Rad. 20212060061692 del 05 de febrero del 2021.  "/>
    <s v="Melba Vidal"/>
    <s v="INSPECCIÓN VIGILANCIA Y CONTROL"/>
    <s v="SUBDIRECCIÓN ESTRATÉGICA Y DE COORDINACIÓN BOMBERIL"/>
    <s v="PETICIÓN DE INTERES GENERAL"/>
    <n v="30"/>
    <s v="20213800061372  "/>
    <s v="2021-02-12 17:02:00 "/>
    <m/>
    <m/>
    <m/>
    <s v="Vencido"/>
    <m/>
    <m/>
    <m/>
    <m/>
    <m/>
    <s v="No se evidencia fecha de salida del documento ni tramite final en el Orfeo"/>
  </r>
  <r>
    <s v="Canal Virtual"/>
    <s v="Correo Atención Ciudadano"/>
    <x v="26"/>
    <s v="CUERPO DE BOMBEROS VOLUNTARIOS DE VILLA DEL ROSARIO  "/>
    <s v="Entidad Bomberil"/>
    <x v="0"/>
    <s v="CAC. Derecho de petición - aclaración de conceptos. "/>
    <s v="Jorge Restrepo Sanguino"/>
    <s v="FORMULACIÓN Y ACTUALIZACIÓN NORMATIVA Y OPERATIVA"/>
    <s v="SUBDIRECCIÓN ESTRATÉGICA Y DE COORDINACIÓN BOMBERIL"/>
    <s v="PETICIÓN DE DOCUMENTOS E INFORMACIÓN"/>
    <n v="20"/>
    <s v="20213800061392  "/>
    <s v="2021-02-12 17:18:51 "/>
    <n v="20212050085211"/>
    <d v="2021-03-01T00:00:00"/>
    <n v="12"/>
    <s v="Cumplido"/>
    <m/>
    <m/>
    <s v="PDF"/>
    <s v="SI"/>
    <m/>
    <m/>
  </r>
  <r>
    <s v="Canal Virtual"/>
    <s v="Correo Atención Ciudadano"/>
    <x v="11"/>
    <s v="SODICOM  "/>
    <s v="Persona Jurídica"/>
    <x v="1"/>
    <s v="CAC. DERECHO DE PETICIÓN. "/>
    <s v="Edgar Alexander Maya Lopez"/>
    <s v="EDUCACIÓN"/>
    <s v="SUBDIRECCIÓN ESTRATÉGICA Y DE COORDINACIÓN BOMBERIL"/>
    <s v="PETICIÓN DE INTERES GENERAL"/>
    <n v="30"/>
    <s v="20213800061412  "/>
    <s v="2021-02-12 17:26:23 "/>
    <n v="20212050087801"/>
    <d v="2021-03-11T00:00:00"/>
    <n v="20"/>
    <s v="Cumplido"/>
    <m/>
    <m/>
    <s v="PDF"/>
    <s v="SI"/>
    <m/>
    <m/>
  </r>
  <r>
    <s v="Canal Virtual"/>
    <s v="Correo Atencion Ciudadano"/>
    <x v="17"/>
    <s v="CUERPO DE BOMBEROS DE PUEBLO RICO  "/>
    <s v="Entidad Bomberil"/>
    <x v="2"/>
    <s v="CAC. Dirección Nacional.pdf. Conformación Brigada Indígena Forestal.  "/>
    <s v="VIVIANA ANDRADE TOVAR "/>
    <s v="PLANEACIÓN ESTRATEGICA"/>
    <s v="SUBDIRECCIÓN ESTRATÉGICA Y DE COORDINACIÓN BOMBERIL"/>
    <s v="PETICIÓN DE INTERES GENERAL"/>
    <n v="30"/>
    <s v="20213800061432  "/>
    <s v="2021-02-15 09:01:59 "/>
    <m/>
    <m/>
    <m/>
    <s v="Vencido"/>
    <s v="NUMERO DE SALIDA EQUIVOCADO "/>
    <m/>
    <m/>
    <m/>
    <m/>
    <s v="No se evidencia fecha de salida del documento ni tramite final en el Orfeo"/>
  </r>
  <r>
    <s v="Canal Virtual"/>
    <s v="Correo Atención Ciudadano"/>
    <x v="3"/>
    <s v="CUERPO DE BOMBEROS VOLUNTARIOS DE MONIQUIRA  "/>
    <s v="Entidad Bomberil"/>
    <x v="9"/>
    <s v="CAC. oficio DNBC certificación. "/>
    <s v="Luis Alberto Valencia Pulido"/>
    <s v="ÁREA CENTRAL DE REFERENCIA BOMBERIL"/>
    <s v="SUBDIRECCIÓN ESTRATÉGICA Y DE COORDINACIÓN BOMBERIL"/>
    <s v="PETICIÓN DE INTERES GENERAL"/>
    <n v="30"/>
    <s v="20213800061442  "/>
    <s v="2021-02-15 09:12:40 "/>
    <n v="20212100015481"/>
    <s v=" 25/03/2021"/>
    <n v="28"/>
    <s v="Cumplido"/>
    <m/>
    <m/>
    <s v="PDF"/>
    <s v="SI"/>
    <m/>
    <m/>
  </r>
  <r>
    <s v="Canal Virtual"/>
    <s v="Correo Atención Ciudadano"/>
    <x v="4"/>
    <s v="QUEJAS Y RECLAMOS COMUNIDAD QUEJAS Y RECLAMOS  "/>
    <s v="Persona Natural"/>
    <x v="9"/>
    <s v="CAC. QUEJA ATENCION DE RIESGO POR ATAQUE DE ABEJAS.  "/>
    <s v="Jorge Restrepo Sanguino"/>
    <s v="FORMULACIÓN Y ACTUALIZACIÓN NORMATIVA Y OPERATIVA"/>
    <s v="SUBDIRECCIÓN ESTRATÉGICA Y DE COORDINACIÓN BOMBERIL"/>
    <s v="PETICIÓN DE INTERES GENERAL"/>
    <n v="30"/>
    <s v="20213800061462  "/>
    <s v="2021-02-15 09:48:03 "/>
    <n v="20212050084741"/>
    <d v="2021-02-24T00:00:00"/>
    <n v="8"/>
    <s v="Cumplido"/>
    <m/>
    <m/>
    <s v="PDF"/>
    <s v="SI"/>
    <m/>
    <m/>
  </r>
  <r>
    <s v="Canal Virtual"/>
    <s v="Correo Atención Ciudadano"/>
    <x v="18"/>
    <s v="CONTRALORIA DEPARTAMENTAL DEL META  "/>
    <s v="Entidad Pública"/>
    <x v="1"/>
    <s v="CAC. Solicitud Dirección Nacional de Bomberos D-109 BEKEN.  "/>
    <s v="Jorge Restrepo Sanguino"/>
    <s v="FORMULACIÓN Y ACTUALIZACIÓN NORMATIVA Y OPERATIVA"/>
    <s v="SUBDIRECCIÓN ESTRATÉGICA Y DE COORDINACIÓN BOMBERIL"/>
    <s v="PETICIÓN ENTRE AUTORIDADES"/>
    <n v="10"/>
    <s v="20213800061502  "/>
    <s v="2021-02-15 11:59:47 "/>
    <n v="20212050084971"/>
    <d v="2021-02-25T00:00:00"/>
    <n v="8"/>
    <s v="Cumplido"/>
    <m/>
    <m/>
    <s v="PDF"/>
    <s v="SI"/>
    <m/>
    <m/>
  </r>
  <r>
    <s v="Canal Virtual"/>
    <s v="Correo Atencion Ciudadano"/>
    <x v="6"/>
    <s v="ALCALDIA PAJARITO BOYACA PERSONERIA MUNICIPAL "/>
    <s v="Entidad Territorial"/>
    <x v="1"/>
    <s v="CAC. SOLICITUD DE INFORMACIÓN.  "/>
    <s v="Andrés Fernando Muñoz Cabrera"/>
    <s v="ÁREA CENTRAL DE REFERENCIA BOMBERIL"/>
    <s v="SUBDIRECCIÓN ESTRATÉGICA Y DE COORDINACIÓN BOMBERIL"/>
    <s v="PETICIÓN DE INTERES GENERAL"/>
    <n v="30"/>
    <s v="20213800061512  "/>
    <s v="2021-02-15 13:26:52 "/>
    <m/>
    <m/>
    <m/>
    <s v="Vencido"/>
    <m/>
    <m/>
    <m/>
    <m/>
    <m/>
    <s v="No se evidencia fecha de salida del documento ni tramite final en el Orfeo"/>
  </r>
  <r>
    <s v="Canal Virtual"/>
    <s v="Correo Atención Ciudadano"/>
    <x v="19"/>
    <s v="GESTION DEL RIESGO DE DESASTRES Y CAMBIO CLIMáTICO  "/>
    <s v="Entidad Territorial"/>
    <x v="1"/>
    <s v="CAC. Solicitud capacitación creación Cuerpos de Bomberos voluntarios y oficiales. "/>
    <s v="Jairo Soto Gil"/>
    <s v="Subdirección Estratégica y de Coordinación Bomberil"/>
    <s v="SUBDIRECCIÓN ESTRATÉGICA Y DE COORDINACIÓN BOMBERIL"/>
    <s v="PETICIÓN DE INTERES GENERAL"/>
    <n v="30"/>
    <s v="20213800061522  "/>
    <s v="2021-02-15 13:34:05 "/>
    <n v="20212000014611"/>
    <d v="2021-02-25T00:00:00"/>
    <n v="8"/>
    <s v="Cumplido"/>
    <m/>
    <m/>
    <s v="PDF"/>
    <s v="SI"/>
    <m/>
    <m/>
  </r>
  <r>
    <s v="Canal Virtual"/>
    <s v="Correo Atención Ciudadano"/>
    <x v="1"/>
    <s v="MARIA XIMENA OLIVERA SILVA "/>
    <s v="Persona Natural"/>
    <x v="1"/>
    <s v="CAC. Solicitud Certificación Contrato 205 DE 2020. "/>
    <s v="Alvaro Perez"/>
    <s v="SUBDIRECCIÓN ADMINISTRATIVA Y FINANCIERA"/>
    <s v="SUBDIRECCIÓN ADMINISTRATIVA Y FINANCIERA"/>
    <s v="PETICIÓN DE DOCUMENTOS E INFORMACIÓN"/>
    <n v="20"/>
    <s v="20213800061532  "/>
    <s v="2021-02-15 13:36:57 "/>
    <m/>
    <d v="2021-02-22T00:00:00"/>
    <n v="5"/>
    <s v="Cumplido"/>
    <m/>
    <m/>
    <s v="PDF"/>
    <s v="SI"/>
    <m/>
    <m/>
  </r>
  <r>
    <s v="Canal Virtual"/>
    <s v="Correo Atencion Ciudadano"/>
    <x v="6"/>
    <s v="SISBEN BELEN-BOYACA  "/>
    <s v="Entidad Territorial"/>
    <x v="1"/>
    <s v="CAC. Listado Censal Belen.  "/>
    <s v="Luis Alberto Valencia Pulido"/>
    <s v="ÁREA CENTRAL DE REFERENCIA BOMBERIL"/>
    <s v="SUBDIRECCIÓN ESTRATÉGICA Y DE COORDINACIÓN BOMBERIL"/>
    <s v="PETICIÓN DE DOCUMENTOS E INFORMACIÓN"/>
    <n v="20"/>
    <s v="20213800061562  "/>
    <s v="2021-02-15 16:04:24 "/>
    <n v="20212100016271"/>
    <d v="2021-04-09T00:00:00"/>
    <n v="37"/>
    <s v="Extemporáneo"/>
    <m/>
    <m/>
    <m/>
    <m/>
    <m/>
    <m/>
  </r>
  <r>
    <s v="Canal Virtual"/>
    <s v="Correo Atención Ciudadano"/>
    <x v="1"/>
    <s v="SECRETARIA DE GPBIERNO  "/>
    <s v="Entidad Territorial"/>
    <x v="9"/>
    <s v="CAC. TRASLADO X NO COMP DEL DERECHO DE PETICIÓN RADICADO NO. 2021-421-042410-2 Y 2021-421-043280-2 H.C MARÍA SUSANA MUHAMAD GONZÁLEZ. "/>
    <s v="Carlos Armando López Barrera"/>
    <s v="OFICINA ASESORA JURÍDICA"/>
    <s v="DIRECCIÓN GENERAL"/>
    <s v="PETICIÓN DE INTERES GENERAL"/>
    <n v="30"/>
    <s v="20213800061582  "/>
    <s v="2021-02-15 16:46:35 "/>
    <n v="20211200000703"/>
    <d v="2021-03-05T00:00:00"/>
    <n v="15"/>
    <s v="Cumplido"/>
    <m/>
    <m/>
    <s v="PDF"/>
    <s v="SI"/>
    <m/>
    <m/>
  </r>
  <r>
    <s v="Canal Virtual"/>
    <s v="Correo Atención Ciudadano"/>
    <x v="26"/>
    <s v="ALCALDIA MUNICIPAL LA PLAYA DE BELEN NORTE DE SANTANDER "/>
    <s v="Entidad Territorial"/>
    <x v="1"/>
    <s v="CAC. SOLICITUD DE ASESORIAS PARA LA CREACIÓN DEL CUERPO DE BOMBEROS PARA EL MUNICIPIO DE LA PLAYA DE BELEN, NORTE DE SANTANDER. "/>
    <s v="Jorge Restrepo Sanguino"/>
    <s v="FORMULACIÓN Y ACTUALIZACIÓN NORMATIVA Y OPERATIVA"/>
    <s v="SUBDIRECCIÓN ESTRATÉGICA Y DE COORDINACIÓN BOMBERIL"/>
    <s v="PETICIÓN DE INTERES GENERAL"/>
    <n v="30"/>
    <s v="20213800061612  "/>
    <s v="2021-02-16 08:34:00 "/>
    <n v="20212050085151"/>
    <d v="2021-02-26T00:00:00"/>
    <n v="9"/>
    <s v="Cumplido"/>
    <m/>
    <m/>
    <s v="PDF"/>
    <s v="SI"/>
    <m/>
    <m/>
  </r>
  <r>
    <s v="Canal Virtual"/>
    <s v="Correo Atencion Ciudadano"/>
    <x v="3"/>
    <s v="CUERPO DE BOMBEROS VOLUNTARIOS DE RICAURTE - CUNDINAMARCA  "/>
    <s v="Entidad Bomberil"/>
    <x v="1"/>
    <s v="CAC. SOLICITUD DE ACOMPAÑAMIENTO ASAMBLEA GENERAL DE UNIDADES CUERPO DE BOMBEROS VOLUNTARIOS DE RICAURTE CUNDINAMARCA.  "/>
    <s v="Melba Vidal"/>
    <s v="INSPECCIÓN VIGILANCIA Y CONTROL"/>
    <s v="SUBDIRECCIÓN ESTRATÉGICA Y DE COORDINACIÓN BOMBERIL"/>
    <s v="PETICIÓN DE INTERES GENERAL"/>
    <n v="30"/>
    <s v="20213800061652  "/>
    <s v="2021-02-16 09:26:57 "/>
    <m/>
    <m/>
    <m/>
    <s v="Vencido"/>
    <m/>
    <m/>
    <m/>
    <m/>
    <m/>
    <s v="No se evidencia fecha de salida del documento ni tramite final en el Orfeo"/>
  </r>
  <r>
    <s v="Canal Virtual"/>
    <s v="Correo Atención Ciudadano"/>
    <x v="9"/>
    <s v="CUERPO DE BOMBEROS VOLUNTARIOS DE BARANOA - ATLANTICO  "/>
    <s v="Entidad Bomberil"/>
    <x v="13"/>
    <s v="CAC. PARA SU CONOCIMIENTO. Liberación de responsabilidad del CBV de Baranoa en la atención eficiente de emergencias por falta de agua y/o condiciones inadecuadas de ésta en los hidrantes del Municipio de Baranoa.  "/>
    <s v="Juan Gabriel Parra"/>
    <s v="FORMULACIÓN Y ACTUALIZACIÓN NORMATIVA Y OPERATIVA"/>
    <s v="SUBDIRECCIÓN ESTRATÉGICA Y DE COORDINACIÓN BOMBERIL"/>
    <s v="PETICIÓN DE INTERES GENERAL"/>
    <n v="30"/>
    <s v="20213800061692  "/>
    <s v="2021-02-16 10:21:44 "/>
    <n v="20212050085091"/>
    <d v="2021-02-26T00:00:00"/>
    <n v="8"/>
    <s v="Cumplido"/>
    <m/>
    <m/>
    <s v="PDF"/>
    <s v="SI"/>
    <m/>
    <s v="No se evidencia fecha de salida del documento ni tramite final en el Orfeo"/>
  </r>
  <r>
    <s v="Canal Virtual"/>
    <s v="Correo Atención Ciudadano"/>
    <x v="3"/>
    <s v="CUERPO DE BOMBEROS VOLUNTARIOS DE NILO  "/>
    <s v="Entidad Bomberil"/>
    <x v="0"/>
    <s v="CAC. Orientación al manejo de la sobretasa bomberil.  "/>
    <s v="Andrea Bibiana Castañeda Durán"/>
    <s v="FORMULACIÓN Y ACTUALIZACIÓN NORMATIVA Y OPERATIVA"/>
    <s v="SUBDIRECCIÓN ESTRATÉGICA Y DE COORDINACIÓN BOMBERIL"/>
    <s v="PETICIÓN DE INTERES GENERAL"/>
    <n v="30"/>
    <s v="20213800061702  "/>
    <s v="2021-02-16 10:28:52 "/>
    <n v="20212050085281"/>
    <d v="2021-03-09T00:00:00"/>
    <n v="16"/>
    <s v="Cumplido"/>
    <m/>
    <m/>
    <s v="PDF"/>
    <s v="SI"/>
    <m/>
    <m/>
  </r>
  <r>
    <s v="Canal Virtual"/>
    <s v="Chat"/>
    <x v="1"/>
    <s v="ALEXANDER CARDENAS CORTES  "/>
    <s v="Persona Natural"/>
    <x v="1"/>
    <s v="CH. Inquietudes con respecto a las salidas de emergencias en un conjunto residencial. "/>
    <s v="Edgar Alexander Maya Lopez"/>
    <s v="EDUCACIÓN"/>
    <s v="SUBDIRECCIÓN ESTRATÉGICA Y DE COORDINACIÓN BOMBERIL"/>
    <s v="PETICIÓN DE DOCUMENTOS E INFORMACIÓN"/>
    <n v="20"/>
    <s v="20213800061712  "/>
    <s v="2021-02-16 11:33:32 "/>
    <n v="20212050088611"/>
    <d v="2021-03-12T00:00:00"/>
    <n v="19"/>
    <s v="Cumplido"/>
    <m/>
    <m/>
    <s v="PDF"/>
    <s v="SI"/>
    <m/>
    <m/>
  </r>
  <r>
    <s v="Canal Virtual"/>
    <s v="Correo Atención Ciudadano"/>
    <x v="13"/>
    <s v="ALCALDÍA DE CIRCASIA QUINDIO "/>
    <s v="Entidad Territorial"/>
    <x v="1"/>
    <s v="CAC. SOLICITUD INFORMACIÓN CERTIFICADO DE CUMPLIMIENTO.  "/>
    <s v="Jorge Restrepo Sanguino"/>
    <s v="FORMULACIÓN Y ACTUALIZACIÓN NORMATIVA Y OPERATIVA"/>
    <s v="SUBDIRECCIÓN ESTRATÉGICA Y DE COORDINACIÓN BOMBERIL"/>
    <s v="PETICIÓN DE DOCUMENTOS E INFORMACIÓN"/>
    <n v="20"/>
    <s v="20213800061732  "/>
    <s v="2021-02-16 11:58:10 "/>
    <n v="20212050085221"/>
    <s v=" 01/03/2021"/>
    <n v="10"/>
    <s v="Cumplido"/>
    <m/>
    <m/>
    <s v="PDF"/>
    <s v="SI"/>
    <m/>
    <m/>
  </r>
  <r>
    <s v="Canal Virtual"/>
    <s v="Correo Atencion Ciudadano"/>
    <x v="6"/>
    <s v="COORDINACION EJECITUVA DE BOMBEROS BOYACA  "/>
    <s v="Entidad Bomberil"/>
    <x v="1"/>
    <s v="CAC. Solicitud respetuosa RUE Bomberos Moniquirá. "/>
    <s v="Luis Alberto Valencia Pulido"/>
    <s v="ÁREA CENTRAL DE REFERENCIA BOMBERIL"/>
    <s v="SUBDIRECCIÓN ESTRATÉGICA Y DE COORDINACIÓN BOMBERIL"/>
    <s v="PETICIÓN DE INTERES GENERAL"/>
    <n v="30"/>
    <s v="20213800061762  "/>
    <s v="2021-02-16 13:35:43 "/>
    <n v="20212100015481"/>
    <d v="2021-04-05T00:00:00"/>
    <n v="32"/>
    <s v="Extemporáneo"/>
    <m/>
    <m/>
    <s v="PDF"/>
    <s v="SI"/>
    <m/>
    <m/>
  </r>
  <r>
    <s v="Canal Virtual"/>
    <s v="Correo Atención Ciudadano"/>
    <x v="0"/>
    <s v="CUERPO DE BOMBEROS VOLUNTARIOS DE LERIDA - TOLIMA  "/>
    <s v="Entidad Bomberil"/>
    <x v="0"/>
    <s v="CI. envio documento para lo pertinente, RADICAR CONTRATO LEBRIJA "/>
    <s v="Andrea Bibiana Castañeda Durán"/>
    <s v="FORMULACIÓN Y ACTUALIZACIÓN NORMATIVA Y OPERATIVA"/>
    <s v="SUBDIRECCIÓN ESTRATÉGICA Y DE COORDINACIÓN BOMBERIL"/>
    <s v="PETICIÓN DE INTERES GENERAL"/>
    <n v="30"/>
    <s v="20213800061782  "/>
    <s v="2021-02-16 14:29:13 "/>
    <n v="20212050084811"/>
    <d v="2021-02-22T00:00:00"/>
    <n v="5"/>
    <s v="Cumplido"/>
    <m/>
    <m/>
    <s v="PDF"/>
    <s v="SI"/>
    <m/>
    <m/>
  </r>
  <r>
    <s v="Canal Virtual"/>
    <s v="Chat"/>
    <x v="3"/>
    <s v="LEONIDAS MEDINA URREGO "/>
    <s v="Persona Natural"/>
    <x v="1"/>
    <s v="CH. Inquietudes sobre la contribucion o pago a bomberos en los municipios de cundinamarca "/>
    <s v="Edgar Alexander Maya Lopez"/>
    <s v="EDUCACIÓN"/>
    <s v="SUBDIRECCIÓN ESTRATÉGICA Y DE COORDINACIÓN BOMBERIL"/>
    <s v="PETICIÓN DE INTERES GENERAL"/>
    <n v="30"/>
    <s v="20213800061802  "/>
    <s v="2021-02-16 15:06:36 "/>
    <n v="20212050089731"/>
    <d v="2021-03-16T00:00:00"/>
    <n v="21"/>
    <s v="Cumplido"/>
    <m/>
    <m/>
    <s v="PDF"/>
    <s v="SI"/>
    <m/>
    <m/>
  </r>
  <r>
    <s v="Canal Virtual"/>
    <s v="Correo Atencion Ciudadano"/>
    <x v="2"/>
    <s v="SURA  "/>
    <s v="Persona Jurídica"/>
    <x v="1"/>
    <s v="CI. Apoyo Suramericana de Seguros.  "/>
    <s v="Luis Alberto Valencia Pulido"/>
    <s v="ÁREA CENTRAL DE REFERENCIA BOMBERIL"/>
    <s v="SUBDIRECCIÓN ESTRATÉGICA Y DE COORDINACIÓN BOMBERIL"/>
    <s v="PETICIÓN DE DOCUMENTOS E INFORMACIÓN"/>
    <n v="20"/>
    <s v="20213800061852  "/>
    <s v="2021-02-17 09:13:30 "/>
    <m/>
    <d v="2021-04-05T00:00:00"/>
    <n v="30"/>
    <s v="Extemporáneo"/>
    <m/>
    <m/>
    <s v="Correo Electronico "/>
    <s v="SI"/>
    <m/>
    <m/>
  </r>
  <r>
    <s v="Canal Virtual"/>
    <s v="Correo Atención Ciudadano"/>
    <x v="4"/>
    <s v="CUERPO DE BOMBEROS VOLUNTARIO DE CONTRATACION  "/>
    <s v="Entidad Bomberil"/>
    <x v="0"/>
    <s v="CAC. Cordial saludo: Dificultades en acuerdo para convenio entre el Cuerpo de Bomberos Voluntarios de Contratación y la actual administración Municipal. "/>
    <s v="Jorge Restrepo Sanguino"/>
    <s v="FORMULACIÓN Y ACTUALIZACIÓN NORMATIVA Y OPERATIVA"/>
    <s v="SUBDIRECCIÓN ESTRATÉGICA Y DE COORDINACIÓN BOMBERIL"/>
    <s v="PETICIÓN DE INTERES GENERAL"/>
    <n v="30"/>
    <s v="20213800061862  "/>
    <s v="2021-02-17 09:35:51 "/>
    <n v="20212050085181"/>
    <d v="2021-02-26T00:00:00"/>
    <n v="7"/>
    <s v="Cumplido"/>
    <m/>
    <m/>
    <m/>
    <m/>
    <m/>
    <m/>
  </r>
  <r>
    <s v="Canal Escrito"/>
    <s v="MENSAJERIA"/>
    <x v="3"/>
    <s v="PRODESEG S.A.  "/>
    <s v="Persona Jurídica"/>
    <x v="1"/>
    <s v="CH. Solicitan información básica de contacto de los cuerpos de bomberos voluntarios. "/>
    <s v="Luis Alberto Valencia Pulido"/>
    <s v="ÁREA CENTRAL DE REFERENCIA BOMBERIL"/>
    <s v="SUBDIRECCIÓN ESTRATÉGICA Y DE COORDINACIÓN BOMBERIL"/>
    <s v="PETICIÓN DE DOCUMENTOS E INFORMACIÓN"/>
    <n v="20"/>
    <s v="20213800061882  "/>
    <s v="2021-02-17 10:37:01 "/>
    <m/>
    <d v="2021-04-05T00:00:00"/>
    <n v="31"/>
    <s v="Extemporáneo"/>
    <m/>
    <m/>
    <s v="PDF"/>
    <s v="SI"/>
    <m/>
    <m/>
  </r>
  <r>
    <s v="Canal Virtual"/>
    <s v="Correo Atención Ciudadano"/>
    <x v="1"/>
    <s v="MINISTERIO DE EDUCACION NACIONAL  "/>
    <s v="Entidad Pública"/>
    <x v="1"/>
    <s v="CAC. Comunicación de respuesta (2021-EE-024102), Verificación correcta retención y traslado de recursos de la contribución parafiscal, estampilla Pro Universidad Nacional de Colombia y demás Universidades Estatales de Colombia.  "/>
    <s v="Miguel Ángel Franco Torres"/>
    <s v="GESTIÓN TESORERIA"/>
    <s v="SUBDIRECCIÓN ADMINISTRATIVA Y FINANCIERA"/>
    <s v="PETICIÓN DE DOCUMENTOS E INFORMACIÓN"/>
    <n v="20"/>
    <s v="20213800061902  "/>
    <s v="2021-02-17 11:31:05 "/>
    <m/>
    <d v="2021-02-26T00:00:00"/>
    <n v="8"/>
    <s v="Cumplido"/>
    <m/>
    <m/>
    <s v="Correo Electronico "/>
    <s v="SI"/>
    <m/>
    <m/>
  </r>
  <r>
    <s v="Canal Virtual"/>
    <s v="Correo Atencion Ciudadano"/>
    <x v="1"/>
    <s v="CRISTIAM CAMILO PEDRAZA MARTINEZ "/>
    <s v="Persona Natural"/>
    <x v="1"/>
    <s v="CAC. Derecho de Petición. "/>
    <s v="Andrea Bibiana Castañeda Durán"/>
    <s v="FORMULACIÓN Y ACTUALIZACIÓN NORMATIVA Y OPERATIVA"/>
    <s v="SUBDIRECCIÓN ESTRATÉGICA Y DE COORDINACIÓN BOMBERIL"/>
    <s v="PETICIÓN DE INTERES PARTICULAR"/>
    <n v="30"/>
    <s v="20213800061942  "/>
    <s v="2021-02-17 13:38:16 "/>
    <n v="20212050086661"/>
    <d v="2021-04-12T00:00:00"/>
    <n v="36"/>
    <s v="Extemporáneo"/>
    <m/>
    <m/>
    <m/>
    <m/>
    <m/>
    <m/>
  </r>
  <r>
    <s v="Canal Escrito"/>
    <s v="MENSAJERIA"/>
    <x v="1"/>
    <s v="FUNCION PUBLICA  "/>
    <s v="Entidad Pública"/>
    <x v="1"/>
    <s v="RD. Solicitud información posibles nuevos trámites de la Dirección Nacional de Bomberos. "/>
    <s v="Edgar Alexander Maya Lopez"/>
    <s v="EDUCACIÓN"/>
    <s v="SUBDIRECCIÓN ESTRATÉGICA Y DE COORDINACIÓN BOMBERIL"/>
    <s v="PETICIÓN DE DOCUMENTOS E INFORMACIÓN"/>
    <n v="20"/>
    <s v="20213800061992  "/>
    <s v="2021-02-17 15:24:28 "/>
    <n v="20212050087711"/>
    <d v="2021-03-10T00:00:00"/>
    <n v="16"/>
    <s v="Cumplido"/>
    <m/>
    <m/>
    <s v="PDF"/>
    <s v="SI"/>
    <m/>
    <m/>
  </r>
  <r>
    <s v="Canal Virtual"/>
    <s v="Correo Atención Ciudadano"/>
    <x v="1"/>
    <s v="LUIS ALBERTO VILLAMARIN  "/>
    <s v="Persona Natural"/>
    <x v="1"/>
    <s v="CAC. Inquietudes Capacitación de brigada resolución 0256. "/>
    <s v="Edgar Alexander Maya Lopez"/>
    <s v="EDUCACIÓN"/>
    <s v="SUBDIRECCIÓN ESTRATÉGICA Y DE COORDINACIÓN BOMBERIL"/>
    <s v="PETICIÓN DE INTERES PARTICULAR"/>
    <n v="30"/>
    <s v="20213800062022  "/>
    <d v="2021-02-17T00:00:00"/>
    <n v="20212050089701"/>
    <d v="2021-03-15T00:00:00"/>
    <n v="19"/>
    <s v="Cumplido"/>
    <m/>
    <m/>
    <s v="PDF"/>
    <s v="SI"/>
    <m/>
    <m/>
  </r>
  <r>
    <s v="Canal Virtual"/>
    <s v="Correo Atención Ciudadano"/>
    <x v="27"/>
    <s v="SECRETARIA DE PLANEACION MUNICIPAL SAN JOSE DEL GUAVIARE  "/>
    <s v="Entidad Territorial"/>
    <x v="1"/>
    <s v="CAC. Consulta Gestión Integral contra Incendios.  "/>
    <s v="Andrea Bibiana Castañeda Durán"/>
    <s v="FORMULACIÓN Y ACTUALIZACIÓN NORMATIVA Y OPERATIVA"/>
    <s v="SUBDIRECCIÓN ESTRATÉGICA Y DE COORDINACIÓN BOMBERIL"/>
    <s v="PETICIÓN DE INTERES GENERAL"/>
    <n v="30"/>
    <s v="20213800062052  "/>
    <s v="2021-02-18 07:53:13 "/>
    <n v="20212050085141"/>
    <d v="2021-03-11T00:00:00"/>
    <n v="16"/>
    <s v="Cumplido"/>
    <m/>
    <m/>
    <s v="PDF"/>
    <s v="SI"/>
    <m/>
    <m/>
  </r>
  <r>
    <s v="Canal Virtual"/>
    <s v="Correo Atención Ciudadano"/>
    <x v="11"/>
    <s v="DIANA PATRICIA CORREA BALCAZAR "/>
    <s v="Persona Natural"/>
    <x v="1"/>
    <s v="CAC. Derecho de petición buscando el restablecimiento de mis derechos fundamentales que fueron vulnerados como bombero y como mujer.  "/>
    <s v="Andrea Bibiana Castañeda Durán"/>
    <s v="FORMULACIÓN Y ACTUALIZACIÓN NORMATIVA Y OPERATIVA"/>
    <s v="SUBDIRECCIÓN ESTRATÉGICA Y DE COORDINACIÓN BOMBERIL"/>
    <s v="PETICIÓN DE INTERES PARTICULAR"/>
    <n v="30"/>
    <s v="0213800062062  "/>
    <s v="2021-02-18 08:22:23 "/>
    <n v="20212050086851"/>
    <d v="2021-03-10T00:00:00"/>
    <n v="14"/>
    <s v="Cumplido"/>
    <m/>
    <m/>
    <s v="PDF"/>
    <s v="SI"/>
    <m/>
    <m/>
  </r>
  <r>
    <s v="Canal Virtual"/>
    <s v="Correo Atencion Ciudadano"/>
    <x v="1"/>
    <s v="FERNANDO QUINTERO VARGAS "/>
    <s v="Entidad Pública"/>
    <x v="1"/>
    <s v="CAC. OFI21-00015847 / IDM: Solicitud (COMUNICACIÓN PRESIDENCIA DE LA REPÚBLICA) OFI21-00015847 / IDM 1104000, EXT21-00011055 Solicitud, el señor Fernando Alberto Quintero Vargas, mediante la cual solicita intervención ante la negativa de la Dirección Nacional de Bomberos a brindar acceso a la implementación del certificado técnico de bombe "/>
    <s v="Andrea Bibiana Castañeda Durán"/>
    <s v="FORMULACIÓN Y ACTUALIZACIÓN NORMATIVA Y OPERATIVA"/>
    <s v="SUBDIRECCIÓN ESTRATÉGICA Y DE COORDINACIÓN BOMBERIL"/>
    <s v="PETICIÓN ENTRE AUTORIDADES"/>
    <n v="10"/>
    <s v="20213800062072  "/>
    <s v="2021-02-18 08:40:00 "/>
    <s v="20212050086801 "/>
    <d v="2021-03-12T00:00:00"/>
    <n v="16"/>
    <s v="Extemporáneo"/>
    <m/>
    <m/>
    <m/>
    <m/>
    <m/>
    <m/>
  </r>
  <r>
    <s v="Canal Virtual"/>
    <s v="Correo Atención Ciudadano"/>
    <x v="2"/>
    <s v="MARIA NAYIBE LONDOñO MARIN "/>
    <s v="Persona Natural"/>
    <x v="1"/>
    <s v="CAC. URBANIZACION SENDERO DE BOSQUE VERDE PH. "/>
    <s v="Edgar Alexander Maya Lopez"/>
    <s v="EDUCACIÓN"/>
    <s v="SUBDIRECCIÓN ESTRATÉGICA Y DE COORDINACIÓN BOMBERIL"/>
    <s v="CONSULTA"/>
    <n v="30"/>
    <s v="20213800062112  "/>
    <s v="2021-02-18 10:35:49 "/>
    <n v="20212050089781"/>
    <d v="2021-03-17T00:00:00"/>
    <n v="19"/>
    <s v="Cumplido"/>
    <m/>
    <m/>
    <s v="PDF"/>
    <s v="SI"/>
    <m/>
    <m/>
  </r>
  <r>
    <s v="Canal Virtual"/>
    <s v="Correo Atención Ciudadano"/>
    <x v="11"/>
    <s v="ALEXANDER CLAVIJO QUINTERO "/>
    <s v="Persona Natural"/>
    <x v="1"/>
    <s v="CAC. CONSULTA: SOLICITUD INFORMACIÓN. "/>
    <s v="Camilo Portilla"/>
    <s v="FORMULACIÓN Y ACTUALIZACIÓN NORMATIVA Y OPERATIVA"/>
    <s v="SUBDIRECCIÓN ESTRATÉGICA Y DE COORDINACIÓN BOMBERIL"/>
    <s v="PETICIÓN DE DOCUMENTOS E INFORMACIÓN"/>
    <n v="20"/>
    <s v="20213800062182  "/>
    <s v="2021-02-18 15:59:13 "/>
    <n v="20212050085371"/>
    <d v="2021-03-02T00:00:00"/>
    <n v="8"/>
    <s v="Cumplido"/>
    <m/>
    <m/>
    <s v="PDF"/>
    <s v="SI"/>
    <m/>
    <m/>
  </r>
  <r>
    <s v="Radicación Directa "/>
    <s v="Canal escrito"/>
    <x v="4"/>
    <s v="CUERPO DE BOMBEROS VOLUNTARIOS DE ENCISO  "/>
    <s v="Entidad Bomberil"/>
    <x v="3"/>
    <s v="RD. Solicitud asesoria Jurídica. "/>
    <s v="Jorge Restrepo Sanguino"/>
    <s v="FORMULACIÓN Y ACTUALIZACIÓN NORMATIVA Y OPERATIVA"/>
    <s v="SUBDIRECCIÓN ESTRATÉGICA Y DE COORDINACIÓN BOMBERIL"/>
    <s v="PETICIÓN DE INTERES GENERAL"/>
    <n v="30"/>
    <s v="20213800062222  "/>
    <s v="2021-02-18 16:52:15 "/>
    <s v="20212050086121 "/>
    <d v="2021-03-03T00:00:00"/>
    <n v="9"/>
    <s v="Cumplido"/>
    <m/>
    <d v="2021-03-04T00:00:00"/>
    <s v="PDF"/>
    <s v="SI"/>
    <m/>
    <m/>
  </r>
  <r>
    <s v="Canal Virtual"/>
    <s v="Correo Atención Ciudadano"/>
    <x v="1"/>
    <s v="JUAN CAMILO ZUñIGA G  "/>
    <s v="Persona Natural"/>
    <x v="1"/>
    <s v="CAC. Solicitud de revisión circular No. *20153400003401*. "/>
    <s v="Luz Marina Serna"/>
    <s v="COOPERACIÓN INTERNACIONAL Y ALIANZAS ESTRATÉGICAS"/>
    <s v="DIRECCIÓN GENERAL"/>
    <s v="PETICIÓN DE INTERES GENERAL"/>
    <n v="30"/>
    <s v="20213800062252  "/>
    <s v="2021-02-19 08:22:39 "/>
    <n v="20213400014771"/>
    <d v="2021-03-10T00:00:00"/>
    <n v="13"/>
    <s v="Cumplido"/>
    <m/>
    <m/>
    <s v="PDF"/>
    <s v="SI"/>
    <m/>
    <m/>
  </r>
  <r>
    <s v="Canal Virtual"/>
    <s v="Correo Atención Ciudadano"/>
    <x v="14"/>
    <s v="CUERPO DE BOMBEROS VOLUNTARIOS DE BOLIVIA  "/>
    <s v="Entidad Bomberil"/>
    <x v="0"/>
    <s v="CAC. Informe de situación de la contratación del cuerpo de bomberos con el municipio de Pensilvania, Caldas. "/>
    <s v="Camilo Portilla"/>
    <s v="FORMULACIÓN Y ACTUALIZACIÓN NORMATIVA Y OPERATIVA"/>
    <s v="SUBDIRECCIÓN ESTRATÉGICA Y DE COORDINACIÓN BOMBERIL"/>
    <s v="PETICIÓN DE INTERES GENERAL"/>
    <n v="30"/>
    <s v="20213800062272  "/>
    <s v="2021-02-19 08:56:57 "/>
    <n v="20212050086691"/>
    <d v="2021-03-05T00:00:00"/>
    <n v="10"/>
    <s v="Cumplido"/>
    <m/>
    <d v="2021-03-05T00:00:00"/>
    <s v="PDF"/>
    <s v="SI"/>
    <m/>
    <m/>
  </r>
  <r>
    <s v="Canal Virtual"/>
    <s v="Correo Atención Ciudadano"/>
    <x v="10"/>
    <s v="MABEL ELISA LEMUS MARTíNEZ "/>
    <s v="Persona Natural"/>
    <x v="1"/>
    <s v="CAC. DERECHO DE PETICIÓN DE INFORMACIÓN.  "/>
    <s v="Juan Gabriel Parra"/>
    <s v="FORMULACIÓN Y ACTUALIZACIÓN NORMATIVA Y OPERATIVA"/>
    <s v="SUBDIRECCIÓN ESTRATÉGICA Y DE COORDINACIÓN BOMBERIL"/>
    <s v="PETICIÓN DE INTERES GENERAL"/>
    <n v="30"/>
    <s v="20213800062282  "/>
    <s v="2021-02-19 09:07:39 "/>
    <n v="20212050087511"/>
    <d v="2021-03-10T00:00:00"/>
    <n v="13"/>
    <s v="Cumplido"/>
    <m/>
    <m/>
    <s v="PDF"/>
    <s v="SI"/>
    <m/>
    <s v="No se adjunta evidencia de respuesta peticion ni fecha de envio de la misma en correo electronico"/>
  </r>
  <r>
    <s v="Canal Virtual"/>
    <s v="Correo Atencion Ciudadano"/>
    <x v="3"/>
    <s v="CUERPO DE BOMBEROS VOLUNTARIOS DE COTA  "/>
    <s v="Entidad Bomberil"/>
    <x v="2"/>
    <s v="CAC. Solicitud de Reunión y asesoría C.B.V. Cota.  "/>
    <s v="Melba Vidal"/>
    <s v="INSPECCIÓN VIGILANCIA Y CONTROL"/>
    <s v="SUBDIRECCIÓN ESTRATÉGICA Y DE COORDINACIÓN BOMBERIL"/>
    <s v="PETICIÓN DE INTERES GENERAL"/>
    <n v="30"/>
    <s v="20213800062292  "/>
    <s v="2021-02-19 09:14:02 "/>
    <m/>
    <d v="2021-04-09T00:00:00"/>
    <n v="32"/>
    <s v="Extemporáneo"/>
    <m/>
    <d v="2021-04-09T00:00:00"/>
    <s v="PDF"/>
    <s v="SI"/>
    <m/>
    <m/>
  </r>
  <r>
    <s v="Canal Escrito"/>
    <s v="Servicio de Mensajería"/>
    <x v="0"/>
    <s v="VEEDURIA CIUDADANA VIGIAS DEL CAFE LUIS FERNANDO REYES RAMíREZ  "/>
    <s v="Entidad Pública"/>
    <x v="1"/>
    <s v="SM. Remisión queja IUC-D-2020-1614891. Procuraduría Regional del Tolima. Cuerpo de Bomberos Voluntarios, Municipio de Planadas - Tolima. "/>
    <s v="Melba Vidal"/>
    <s v="INSPECCIÓN VIGILANCIA Y CONTROL"/>
    <s v="SUBDIRECCIÓN ESTRATÉGICA Y DE COORDINACIÓN BOMBERIL"/>
    <s v="PETICIÓN DE INTERES GENERAL"/>
    <n v="30"/>
    <s v="20213800062322  "/>
    <s v="2021-02-19 10:34:20 "/>
    <n v="20212050090371"/>
    <d v="2021-04-12T00:00:00"/>
    <n v="33"/>
    <s v="Extemporáneo"/>
    <m/>
    <d v="2021-04-12T00:00:00"/>
    <s v="PDF"/>
    <s v="SI"/>
    <m/>
    <m/>
  </r>
  <r>
    <s v="Canal Virtual"/>
    <s v="Correo Atención Ciudadano"/>
    <x v="27"/>
    <s v="DELEGACION DEPARTAMENTAL BOMBEROS GUAVIARE  "/>
    <s v="Entidad Bomberil"/>
    <x v="2"/>
    <s v="CAC. Notificación Recursos vigencia 2021 Guaviare. "/>
    <s v="Andrés Fernando Muñoz Cabrera"/>
    <s v="ÁREA CENTRAL DE REFERENCIA BOMBERIL"/>
    <s v="SUBDIRECCIÓN ESTRATÉGICA Y DE COORDINACIÓN BOMBERIL"/>
    <s v="PETICIÓN DE INTERES GENERAL"/>
    <n v="30"/>
    <s v="20213800062382  "/>
    <s v="2021-02-19 11:48:17 "/>
    <m/>
    <d v="2021-03-24T00:00:00"/>
    <n v="21"/>
    <s v="Cumplido"/>
    <s v="Se archiva. Mediante llamada telefónica el Ct. Soto solicita al Delegado Departamental del Guaviare el plan de acción donde especifique las necesidades de los Cuerpos de Bomberos del Departamento, la cuales serán revisadas y analizadas para la respectiva regionalización y fortalecimiento de acuerdo al presupuesto para la vigencia."/>
    <m/>
    <m/>
    <m/>
    <m/>
    <m/>
  </r>
  <r>
    <s v="Canal Virtual"/>
    <s v="Correo Atención Ciudadano"/>
    <x v="14"/>
    <s v="CUERPO DE BOMBEROS VOLUNTARIOS BELALCAZAR CALDAS  "/>
    <s v="Entidad Bomberil"/>
    <x v="0"/>
    <s v="CAC. Solicitud Concepto Jurídico. "/>
    <s v="Camilo Portilla"/>
    <s v="FORMULACIÓN Y ACTUALIZACIÓN NORMATIVA Y OPERATIVA"/>
    <s v="SUBDIRECCIÓN ESTRATÉGICA Y DE COORDINACIÓN BOMBERIL"/>
    <s v="PETICIÓN DE DOCUMENTOS E INFORMACIÓN"/>
    <n v="20"/>
    <s v="20213800062422  "/>
    <s v="2021-02-19 16:32:00 "/>
    <s v="20212050086761 "/>
    <d v="2021-03-10T00:00:00"/>
    <n v="13"/>
    <s v="Cumplido"/>
    <m/>
    <d v="2021-03-16T00:00:00"/>
    <s v="PDF"/>
    <s v="SI"/>
    <m/>
    <m/>
  </r>
  <r>
    <s v="Canal Virtual"/>
    <s v="Correo Atención Ciudadano"/>
    <x v="13"/>
    <s v="JUZGADO 01 PROMISCUO MUNICIPAL - QUINDIO - LA TEBAIDA  "/>
    <s v="Entidad Pública"/>
    <x v="1"/>
    <s v="CI. NOTIFICACION AUTO ADMITE TUTELA 2021-00027. "/>
    <s v="Andrea Bibiana Castañeda Durán"/>
    <s v="FORMULACIÓN Y ACTUALIZACIÓN NORMATIVA Y OPERATIVA"/>
    <s v="SUBDIRECCIÓN ESTRATÉGICA Y DE COORDINACIÓN BOMBERIL"/>
    <s v="PETICIÓN ENTRE AUTORIDADES"/>
    <n v="10"/>
    <s v="20213800062462  "/>
    <s v="2021-02-22 10:58:19 "/>
    <n v="20212050085131"/>
    <d v="2021-02-22T00:00:00"/>
    <n v="1"/>
    <s v="Cumplido"/>
    <m/>
    <m/>
    <m/>
    <m/>
    <m/>
    <m/>
  </r>
  <r>
    <s v="Canal Virtual"/>
    <s v="Correo Atención Ciudadano"/>
    <x v="21"/>
    <s v="CUERPO DE BOMBEROS VOLUNTARIOS DE NUEVA GRANADA - MAGDALENA  "/>
    <s v="Entidad Bomberil"/>
    <x v="3"/>
    <s v="CAC. Para Mi Ct Jairo Soto Gil, Asunto: intervenciòn CBV de Nueva Granada Magdalena.  "/>
    <s v="Jairo Soto Gil"/>
    <s v="Subdirección Estratégica y de Coordinación Bomberil"/>
    <s v="SUBDIRECCIÓN ESTRATÉGICA Y DE COORDINACIÓN BOMBERIL"/>
    <s v="PETICIÓN DE INTERES GENERAL"/>
    <n v="30"/>
    <s v="20213800062482  "/>
    <s v="2021-02-22 11:56:41 "/>
    <n v="20212000014561"/>
    <d v="2021-02-25T00:00:00"/>
    <n v="3"/>
    <s v="Cumplido"/>
    <m/>
    <m/>
    <m/>
    <m/>
    <m/>
    <m/>
  </r>
  <r>
    <s v="Canal Virtual"/>
    <s v="Correo Atención Ciudadano"/>
    <x v="18"/>
    <s v="MARCO JULIO ZANGUNA CORREA "/>
    <s v="Persona Natural"/>
    <x v="1"/>
    <s v="CAC. Solicitud información. "/>
    <s v="Andrés Fernando Muñoz Cabrera"/>
    <s v="ÁREA CENTRAL DE REFERENCIA BOMBERIL"/>
    <s v="SUBDIRECCIÓN ESTRATÉGICA Y DE COORDINACIÓN BOMBERIL"/>
    <s v="PETICIÓN DE DOCUMENTOS E INFORMACIÓN"/>
    <n v="20"/>
    <s v="20213800062522  "/>
    <s v="2021-02-22 12:26:16 "/>
    <n v="20212100015601"/>
    <d v="2021-03-17T00:00:00"/>
    <n v="17"/>
    <s v="Cumplido"/>
    <m/>
    <d v="2021-03-18T00:00:00"/>
    <s v="PDF"/>
    <s v="SI"/>
    <m/>
    <m/>
  </r>
  <r>
    <s v="Canal Virtual"/>
    <s v="Correo Atención Ciudadano"/>
    <x v="9"/>
    <s v="CUERPO DE BOMBEROS VOLUNTARIOS SOLEDAD ATLANTICO  "/>
    <s v="Entidad Bomberil"/>
    <x v="1"/>
    <s v="CAC. Oficio COM N° 053 de febrero 19 de 202, Prestación del servicio público esencial de gestión integral del riesgo contra incendio en el municipio de Galapa.  "/>
    <s v="Camilo Portilla"/>
    <s v="FORMULACIÓN Y ACTUALIZACIÓN NORMATIVA Y OPERATIVA"/>
    <s v="SUBDIRECCIÓN ESTRATÉGICA Y DE COORDINACIÓN BOMBERIL"/>
    <s v="PETICIÓN DE INTERES GENERAL"/>
    <n v="30"/>
    <s v="20213800062532  "/>
    <s v="2021-02-22 12:40:21 "/>
    <n v="20212050086861"/>
    <d v="2021-03-10T00:00:00"/>
    <n v="12"/>
    <s v="Cumplido"/>
    <m/>
    <m/>
    <m/>
    <m/>
    <m/>
    <m/>
  </r>
  <r>
    <s v="Canal Virtual"/>
    <s v="Correo Atencion Ciudadano"/>
    <x v="3"/>
    <s v="CUERPO DE BOMBEROS VOLUNTARIOS DE ZIPAQUIRA  "/>
    <s v="Entidad Bomberil"/>
    <x v="1"/>
    <s v="CAC. Solicitud participación programa equidad y género.  "/>
    <s v="Andrea Bibiana Castañeda Durán"/>
    <s v="FORMULACIÓN Y ACTUALIZACIÓN NORMATIVA Y OPERATIVA"/>
    <s v="SUBDIRECCIÓN ESTRATÉGICA Y DE COORDINACIÓN BOMBERIL"/>
    <s v="PETICIÓN DE INTERES PARTICULAR"/>
    <n v="30"/>
    <s v="20213800062542  "/>
    <s v="2021-02-22 12:50:24 "/>
    <m/>
    <d v="2021-04-12T00:00:00"/>
    <n v="32"/>
    <s v="Extemporáneo"/>
    <s v="SE DIO TRÁMITE POR PARTE DE LA DRA. PAOLA URUEÑA"/>
    <m/>
    <m/>
    <m/>
    <m/>
    <m/>
  </r>
  <r>
    <s v="Canal Virtual"/>
    <s v="Correo Atencion Ciudadano"/>
    <x v="6"/>
    <s v="ALCALDIA TUTAZA BOYACA "/>
    <s v="Entidad Territorial"/>
    <x v="1"/>
    <s v="CAC. Solicitud certificación población en condición listado censal Municipio Tutaza (Boy) - Bomberos, "/>
    <s v="Luis Alberto Valencia Pulido"/>
    <s v="ÁREA CENTRAL DE REFERENCIA BOMBERIL"/>
    <s v="SUBDIRECCIÓN ESTRATÉGICA Y DE COORDINACIÓN BOMBERIL"/>
    <s v="PETICIÓN DE DOCUMENTOS E INFORMACIÓN"/>
    <n v="20"/>
    <s v="20213800062582  "/>
    <s v="2021-02-22 15:36:25 "/>
    <m/>
    <d v="2021-04-08T00:00:00"/>
    <n v="28"/>
    <s v="Extemporáneo"/>
    <s v="Se envía respuesta por correo electrónico el día 8/04/2021."/>
    <m/>
    <m/>
    <m/>
    <m/>
    <s v="No se adjunta evidencia de respuesta peticion "/>
  </r>
  <r>
    <s v="Canal Virtual"/>
    <s v="Correo Atención Ciudadano"/>
    <x v="4"/>
    <s v="ALCALDIA MUNICIPAL EL PLAYON SANTANDER "/>
    <s v="Entidad Territorial"/>
    <x v="0"/>
    <s v="CAC. Estudio bomberíl - EL PLAYÓN. "/>
    <s v="Andrea Bibiana Castañeda Durán"/>
    <s v="FORMULACIÓN Y ACTUALIZACIÓN NORMATIVA Y OPERATIVA"/>
    <s v="SUBDIRECCIÓN ESTRATÉGICA Y DE COORDINACIÓN BOMBERIL"/>
    <s v="PETICIÓN DE INTERES GENERAL"/>
    <n v="30"/>
    <s v="20213800062602  "/>
    <s v="2021-02-22 16:08:21 "/>
    <n v="20212050087701"/>
    <d v="2021-03-16T00:00:00"/>
    <n v="20"/>
    <s v="Cumplido"/>
    <m/>
    <d v="2021-03-16T00:00:00"/>
    <s v="PDF"/>
    <s v="SI"/>
    <m/>
    <m/>
  </r>
  <r>
    <s v="Canal Virtual"/>
    <s v="Correo Atención Ciudadano"/>
    <x v="18"/>
    <s v="CONTRALORIA AUXILIAR DE AUDITORIA Y CONTROL FISCAL PARTICIPATIVO  "/>
    <s v="Entidad Pública"/>
    <x v="1"/>
    <s v="CAC. al contestar cite reiteracion oficio 330.03.03.051. "/>
    <s v="Jorge Restrepo Sanguino"/>
    <s v="FORMULACIÓN Y ACTUALIZACIÓN NORMATIVA Y OPERATIVA"/>
    <s v="SUBDIRECCIÓN ESTRATÉGICA Y DE COORDINACIÓN BOMBERIL"/>
    <s v="PETICIÓN ENTRE AUTORIDADES"/>
    <n v="10"/>
    <s v="20213800063002  "/>
    <s v="2021-02-23 13:30:37 "/>
    <s v=" 20212050085271"/>
    <d v="2021-03-09T00:00:00"/>
    <n v="10"/>
    <s v="Cumplido"/>
    <m/>
    <m/>
    <m/>
    <m/>
    <m/>
    <m/>
  </r>
  <r>
    <s v="Canal Virtual"/>
    <s v="Correo Atención Ciudadano"/>
    <x v="12"/>
    <s v="CONTRALORIA GERENCIA DEPARTAMENTAL  "/>
    <s v="Entidad Pública"/>
    <x v="1"/>
    <s v="CAC. SEGUNDA SOLICITUD. Solicitud reiterativa de Información 2020-195512 / contrato No. 160 de 2020.  "/>
    <s v="Alvaro Perez"/>
    <s v="SUBDIRECCIÓN ADMINISTRATIVA Y FINANCIERA"/>
    <s v="SUBDIRECCIÓN ADMINISTRATIVA Y FINANCIERA"/>
    <s v="PETICIÓN ENTRE AUTORIDADES"/>
    <n v="10"/>
    <s v="20213800063012  "/>
    <s v="2021-02-23 13:47:47 "/>
    <n v="20213000014661"/>
    <d v="2021-03-08T00:00:00"/>
    <n v="9"/>
    <s v="Cumplido"/>
    <s v="se archiva el orfeo enviando la respuesta al correo dromero@contraloria.gov.co y adramirez@contraloria.gov.co"/>
    <d v="2021-03-08T00:00:00"/>
    <s v="PDF"/>
    <s v="SI"/>
    <m/>
    <m/>
  </r>
  <r>
    <s v="Canal Virtual"/>
    <s v="Correo Atención Ciudadano"/>
    <x v="1"/>
    <s v="GERMAN BARRERO TORRES "/>
    <s v="Persona Natural"/>
    <x v="1"/>
    <s v="CAC. DERECHO DE PETICION CONSULTA.  "/>
    <s v="Jorge Restrepo Sanguino"/>
    <s v="FORMULACIÓN Y ACTUALIZACIÓN NORMATIVA Y OPERATIVA"/>
    <s v="SUBDIRECCIÓN ESTRATÉGICA Y DE COORDINACIÓN BOMBERIL"/>
    <s v="PETICIÓN DE INTERES PARTICULAR"/>
    <n v="30"/>
    <s v="20213800063022  "/>
    <s v="2021-02-23 14:25:52 "/>
    <n v="20212050086661"/>
    <d v="2021-03-03T00:00:00"/>
    <n v="6"/>
    <s v="Cumplido"/>
    <m/>
    <d v="2021-03-04T00:00:00"/>
    <s v="PDF"/>
    <s v="SI"/>
    <m/>
    <m/>
  </r>
  <r>
    <s v="Canal Virtual"/>
    <s v="Correo Atención Ciudadano"/>
    <x v="3"/>
    <s v="JUAN CESAR VALENCIA ARBOLEDA  "/>
    <s v="Persona Natural"/>
    <x v="1"/>
    <s v="CAC. RV. SOLICITUD RESULTADO GESTIÒN AGUA DE DIOS. "/>
    <s v="Andrea Bibiana Castañeda Durán"/>
    <s v="FORMULACIÓN Y ACTUALIZACIÓN NORMATIVA Y OPERATIVA"/>
    <s v="SUBDIRECCIÓN ESTRATÉGICA Y DE COORDINACIÓN BOMBERIL"/>
    <s v="PETICIÓN DE DOCUMENTOS E INFORMACIÓN"/>
    <n v="20"/>
    <s v="20213800063032  "/>
    <s v="2021-02-23 14:48:45 "/>
    <n v="20212050086881"/>
    <d v="2021-03-10T00:00:00"/>
    <n v="11"/>
    <s v="Cumplido"/>
    <m/>
    <m/>
    <s v="PDF"/>
    <s v="SI"/>
    <m/>
    <m/>
  </r>
  <r>
    <s v="Canal Virtual"/>
    <s v="Correo Atencion Ciudadano"/>
    <x v="20"/>
    <s v="HELDA MARIA SAAVEDRA CARRASQUILLA "/>
    <s v="Persona Natural"/>
    <x v="1"/>
    <s v="CI. solicitamos una respuesta de la DNBC. "/>
    <s v="Andrés Fernando Muñoz Cabrera"/>
    <s v="ÁREA CENTRAL DE REFERENCIA BOMBERIL"/>
    <s v="SUBDIRECCIÓN ESTRATÉGICA Y DE COORDINACIÓN BOMBERIL"/>
    <s v="PETICIÓN DE INTERES GENERAL"/>
    <n v="30"/>
    <s v="20213800063042  "/>
    <s v="2021-02-23 14:59:53 "/>
    <m/>
    <m/>
    <m/>
    <s v="Vencido"/>
    <m/>
    <m/>
    <m/>
    <m/>
    <m/>
    <s v="No se evidencia fecha de salida del documento ni tramite final en el Orfeo"/>
  </r>
  <r>
    <s v="Canal Virtual"/>
    <s v="Correo Atención Ciudadano"/>
    <x v="2"/>
    <s v="CUERPO DE BOMBEROS VOLUNTARIOS DE YARUMAL  "/>
    <s v="Entidad Bomberil"/>
    <x v="3"/>
    <s v="CI. RADICAR - Minuta convenio de transferencia sobretasa bomberil Yarumal. "/>
    <s v="Andrea Bibiana Castañeda Durán"/>
    <s v="FORMULACIÓN Y ACTUALIZACIÓN NORMATIVA Y OPERATIVA"/>
    <s v="SUBDIRECCIÓN ESTRATÉGICA Y DE COORDINACIÓN BOMBERIL"/>
    <s v="PETICIÓN DE INTERES GENERAL"/>
    <n v="30"/>
    <s v="20213800063052  "/>
    <s v="2021-02-23 15:07:26 "/>
    <n v="20212050085441"/>
    <d v="2021-03-01T00:00:00"/>
    <n v="4"/>
    <s v="Cumplido"/>
    <m/>
    <d v="2021-03-04T00:00:00"/>
    <s v="PDF"/>
    <s v="SI"/>
    <m/>
    <m/>
  </r>
  <r>
    <s v="Canal Virtual"/>
    <s v="Correo Atencion Ciudadano"/>
    <x v="4"/>
    <s v="CUERPO DE BOMBEROS VOLUNTARIOS DE SURATA - SANTANDER  "/>
    <s v="Entidad Bomberil"/>
    <x v="1"/>
    <s v="CAC. Solicitud. "/>
    <s v="Andrés Fernando Muñoz Cabrera"/>
    <s v="ÁREA CENTRAL DE REFERENCIA BOMBERIL"/>
    <s v="SUBDIRECCIÓN ESTRATÉGICA Y DE COORDINACIÓN BOMBERIL"/>
    <s v="PETICIÓN DE INTERES GENERAL"/>
    <n v="30"/>
    <s v="20213800063062  "/>
    <s v="2021-02-23 15:13:26 "/>
    <m/>
    <m/>
    <m/>
    <s v="Vencido"/>
    <m/>
    <m/>
    <m/>
    <m/>
    <m/>
    <s v="No se evidencia fecha de salida del documento ni tramite final en el Orfeo"/>
  </r>
  <r>
    <s v="Canal Virtual"/>
    <s v="Correo Atención Ciudadano"/>
    <x v="6"/>
    <s v="USUARIO ANONIMO  "/>
    <s v="Persona Natural"/>
    <x v="9"/>
    <s v="CAC. Denuncia Anónima, Asunto: Denuncia por sobrecostos en la construcción de la estación del cuerpo de bomberos Voluntarios de Firavitoba- Boyacá, y mala utilización de los carros oficiales y cero controles para el manejo de los recursos públicos con los municipios que firman convenios. "/>
    <s v="Camilo Portilla"/>
    <s v="FORMULACIÓN Y ACTUALIZACIÓN NORMATIVA Y OPERATIVA"/>
    <s v="SUBDIRECCIÓN ESTRATÉGICA Y DE COORDINACIÓN BOMBERIL"/>
    <s v="PETICIÓN DE INTERES GENERAL"/>
    <n v="30"/>
    <s v="20213800063072  "/>
    <s v="2021-02-23 15:18:43 "/>
    <n v="20212050086841"/>
    <d v="2021-03-12T00:00:00"/>
    <n v="13"/>
    <s v="Cumplido"/>
    <m/>
    <d v="2021-03-12T00:00:00"/>
    <s v="PDF"/>
    <s v="SI"/>
    <m/>
    <m/>
  </r>
  <r>
    <s v="Canal Virtual"/>
    <s v="Correo Atención Ciudadano"/>
    <x v="24"/>
    <s v="VEEDURíA LOS OJOS DE BOLíVAR  "/>
    <s v="Entidad Territorial"/>
    <x v="1"/>
    <s v="CAC. SOLICITUD MEDIACIÓN ANTE EL CUERPO DE BOMBEROS VOLUNTARIO DE MAHATES BOLIVAR *** PARA OBTENER RESPUESTA FORMAL A PETICIÓN ENVIADA EL 08 DE OCTUBRE DE 2020. "/>
    <s v="Jorge Restrepo Sanguino"/>
    <s v="FORMULACIÓN Y ACTUALIZACIÓN NORMATIVA Y OPERATIVA"/>
    <s v="SUBDIRECCIÓN ESTRATÉGICA Y DE COORDINACIÓN BOMBERIL"/>
    <s v="PETICIÓN DE INTERES GENERAL"/>
    <n v="30"/>
    <s v="20213800063082  "/>
    <s v="2021-02-23 15:26:18 "/>
    <n v="20212050086711"/>
    <d v="2021-03-12T00:00:00"/>
    <n v="13"/>
    <s v="Cumplido"/>
    <m/>
    <d v="2021-03-12T00:00:00"/>
    <s v="PDF"/>
    <s v="SI"/>
    <m/>
    <m/>
  </r>
  <r>
    <s v="Canal Virtual"/>
    <s v="Correo Atención Ciudadano"/>
    <x v="10"/>
    <s v="ALCALDIA PAZ DE ARIPORO PENDIENTE "/>
    <s v="Entidad Territorial"/>
    <x v="1"/>
    <s v="CAC. Consulta.  "/>
    <s v="Camilo Portilla"/>
    <s v="FORMULACIÓN Y ACTUALIZACIÓN NORMATIVA Y OPERATIVA"/>
    <s v="SUBDIRECCIÓN ESTRATÉGICA Y DE COORDINACIÓN BOMBERIL"/>
    <s v="PETICIÓN DE DOCUMENTOS E INFORMACIÓN"/>
    <n v="20"/>
    <s v="20213800063122  "/>
    <s v="2021-02-23 15:48:16 "/>
    <s v=" 20212050087541"/>
    <d v="2021-03-11T00:00:00"/>
    <n v="12"/>
    <s v="Cumplido"/>
    <m/>
    <d v="2021-03-15T00:00:00"/>
    <s v="PDF"/>
    <s v="SI"/>
    <m/>
    <m/>
  </r>
  <r>
    <s v="Canal Virtual"/>
    <s v="Correo Atención Ciudadano"/>
    <x v="3"/>
    <s v="JUAN CESAR VALENCIA ARBOLEDA  "/>
    <s v="Persona Natural"/>
    <x v="1"/>
    <s v="CAC. SOLICITUD INFORMACION RESPUESTA. "/>
    <s v="Andrea Bibiana Castañeda Durán"/>
    <s v="FORMULACIÓN Y ACTUALIZACIÓN NORMATIVA Y OPERATIVA"/>
    <s v="SUBDIRECCIÓN ESTRATÉGICA Y DE COORDINACIÓN BOMBERIL"/>
    <s v="PETICIÓN DE INTERES GENERAL"/>
    <n v="30"/>
    <s v="20213800063152  "/>
    <s v="2021-02-23 16:07:27 "/>
    <n v="20212050086881"/>
    <d v="2021-03-10T00:00:00"/>
    <n v="11"/>
    <s v="Cumplido"/>
    <m/>
    <d v="2021-03-10T00:00:00"/>
    <s v="PDF"/>
    <s v="SI"/>
    <m/>
    <m/>
  </r>
  <r>
    <s v="Canal Virtual"/>
    <s v="Correo Atencion Ciudadano"/>
    <x v="2"/>
    <s v="ALCALDIA GOMEZ PLATA ANTIOQUIA "/>
    <s v="Entidad Territorial"/>
    <x v="1"/>
    <s v="CAC. Oficio Nro. 023 Derecho de petición.  "/>
    <s v="Liz Margaret Álvarez calderon"/>
    <s v="FORMULACIÓN Y ACTUALIZACIÓN NORMATIVA Y OPERATIVA"/>
    <s v="SUBDIRECCIÓN ESTRATÉGICA Y DE COORDINACIÓN BOMBERIL"/>
    <s v="PETICIÓN DE INTERES GENERAL"/>
    <n v="30"/>
    <s v="20213800063192  "/>
    <s v="2021-02-23 16:45:51 "/>
    <n v="20212000016801"/>
    <d v="2021-04-30T00:00:00"/>
    <n v="38"/>
    <s v="Extemporáneo"/>
    <m/>
    <d v="2021-05-12T00:00:00"/>
    <s v="PDF"/>
    <m/>
    <m/>
    <m/>
  </r>
  <r>
    <s v="Canal Virtual"/>
    <s v="Correo Atención Ciudadano"/>
    <x v="3"/>
    <s v="CUERPO DE BOMBEROS VOLUNTARIOS DE NILO  "/>
    <s v="Entidad Bomberil"/>
    <x v="3"/>
    <s v="CAC. RV: Su propuesta contrato para la gestión integral contra incendio, los preparativos y atención de rescate en todas sus modalidades  "/>
    <s v="Andrea Bibiana Castañeda Durán"/>
    <s v="FORMULACIÓN Y ACTUALIZACIÓN NORMATIVA Y OPERATIVA"/>
    <s v="SUBDIRECCIÓN ESTRATÉGICA Y DE COORDINACIÓN BOMBERIL"/>
    <s v="PETICIÓN DE INTERES GENERAL"/>
    <n v="30"/>
    <s v="20213800063232  "/>
    <s v="2021-02-23 17:10:00 "/>
    <n v="20212050085331"/>
    <d v="2021-03-01T00:00:00"/>
    <n v="4"/>
    <s v="Cumplido"/>
    <m/>
    <d v="2021-03-04T00:00:00"/>
    <s v="PDF"/>
    <s v="SI"/>
    <m/>
    <m/>
  </r>
  <r>
    <s v="Canal Virtual"/>
    <s v="Correo Atención Ciudadano"/>
    <x v="9"/>
    <s v="CUERPO DE BOMBEROS VOLUNTARIOS DE GALAPA - ATLANTICO  "/>
    <s v="Entidad Bomberil"/>
    <x v="3"/>
    <s v="CI. Presentación de Queja y Situación en el Municipio de Galapa. "/>
    <s v="Andrea Bibiana Castañeda Durán"/>
    <s v="FORMULACIÓN Y ACTUALIZACIÓN NORMATIVA Y OPERATIVA"/>
    <s v="SUBDIRECCIÓN ESTRATÉGICA Y DE COORDINACIÓN BOMBERIL"/>
    <s v="PETICIÓN DE INTERES GENERAL"/>
    <n v="30"/>
    <s v="20213800063272  "/>
    <s v="2021-02-23 17:33:40 "/>
    <n v="20212050086891"/>
    <d v="2021-03-25T00:00:00"/>
    <n v="21"/>
    <s v="Cumplido"/>
    <m/>
    <m/>
    <m/>
    <m/>
    <m/>
    <s v="No se adjunta evidencia de respuesta peticion ni fecha de envio de la misma en correo electronico"/>
  </r>
  <r>
    <s v="Canal Virtual"/>
    <s v="Correo Atención Ciudadano"/>
    <x v="2"/>
    <s v="CUERPO DE BOMBEROS VOLUNTARIOS DE YARUMAL  "/>
    <s v="Entidad Bomberil"/>
    <x v="3"/>
    <s v="CAC. Fw: Minuta convenio de transferencia sobretasa bomberil.  "/>
    <s v="Andrea Bibiana Castañeda Durán"/>
    <s v="FORMULACIÓN Y ACTUALIZACIÓN NORMATIVA Y OPERATIVA"/>
    <s v="SUBDIRECCIÓN ESTRATÉGICA Y DE COORDINACIÓN BOMBERIL"/>
    <s v="PETICIÓN DE INTERES PARTICULAR"/>
    <n v="30"/>
    <s v="20213800063302  "/>
    <s v="2021-02-23 17:48:11 "/>
    <n v="20212050085441"/>
    <d v="2021-03-01T00:00:00"/>
    <n v="4"/>
    <s v="Cumplido"/>
    <m/>
    <d v="2021-03-04T00:00:00"/>
    <s v="PDF"/>
    <s v="SI"/>
    <m/>
    <m/>
  </r>
  <r>
    <s v="Canal Virtual"/>
    <s v="Correo Atención Ciudadano"/>
    <x v="1"/>
    <s v="CUERPO DE BOMBEROS VOLUNTARIOS DE SIBATE FRANCISCO JAVIER GAMBOA PEDRAZA  "/>
    <s v="Entidad Bomberil"/>
    <x v="1"/>
    <s v="CAC. Oficio 23feb2021, Referencia: Información sobre Gestión en los Cuerpos de Bomberos.  "/>
    <s v="Camilo Portilla"/>
    <s v="FORMULACIÓN Y ACTUALIZACIÓN NORMATIVA Y OPERATIVA"/>
    <s v="SUBDIRECCIÓN ESTRATÉGICA Y DE COORDINACIÓN BOMBERIL"/>
    <s v="PETICIÓN DE DOCUMENTOS E INFORMACIÓN"/>
    <n v="20"/>
    <s v="20213800063352  "/>
    <s v="2021-02-24 08:28:44 "/>
    <s v="20212050087791 "/>
    <d v="2021-03-15T00:00:00"/>
    <n v="13"/>
    <s v="Cumplido"/>
    <m/>
    <d v="2021-03-16T00:00:00"/>
    <s v="PDF"/>
    <s v="SI"/>
    <m/>
    <m/>
  </r>
  <r>
    <s v="Canal Virtual"/>
    <s v="Correo Atención Ciudadano"/>
    <x v="4"/>
    <s v="CUERPO DE BOMBEROS VOLUNTARIOS DE LOS SANTOS  "/>
    <s v="Entidad Bomberil"/>
    <x v="1"/>
    <s v="CAC. solicitud, Referencia: Consulta elección de miembros de junta departamental.  "/>
    <s v="Andrea Bibiana Castañeda Durán"/>
    <s v="FORMULACIÓN Y ACTUALIZACIÓN NORMATIVA Y OPERATIVA"/>
    <s v="SUBDIRECCIÓN ESTRATÉGICA Y DE COORDINACIÓN BOMBERIL"/>
    <s v="PETICIÓN DE INTERES PARTICULAR"/>
    <n v="30"/>
    <s v="20213800063382  "/>
    <s v="2021-02-24 08:45:44 "/>
    <n v="20212050085261"/>
    <d v="2021-03-01T00:00:00"/>
    <n v="3"/>
    <s v="Cumplido"/>
    <m/>
    <d v="2021-03-04T00:00:00"/>
    <s v="PDF"/>
    <s v="SI"/>
    <m/>
    <m/>
  </r>
  <r>
    <s v="Canal Virtual"/>
    <s v="Correo Atención Ciudadano"/>
    <x v="29"/>
    <s v="CUERPO DE BOMBEROS VOLUNTARIOS DE ACANDI  "/>
    <s v="Entidad Bomberil"/>
    <x v="2"/>
    <s v="CAC. Orientacion,  "/>
    <s v="Jorge Restrepo Sanguino"/>
    <s v="FORMULACIÓN Y ACTUALIZACIÓN NORMATIVA Y OPERATIVA"/>
    <s v="SUBDIRECCIÓN ESTRATÉGICA Y DE COORDINACIÓN BOMBERIL"/>
    <s v="PETICIÓN DE INTERES PARTICULAR"/>
    <n v="30"/>
    <s v="20213800063392  "/>
    <s v="2021-02-24 08:53:12 "/>
    <n v="20212050086681"/>
    <d v="2021-03-01T00:00:00"/>
    <n v="3"/>
    <s v="Cumplido"/>
    <m/>
    <d v="2021-03-05T00:00:00"/>
    <s v="PDF"/>
    <s v="SI"/>
    <m/>
    <m/>
  </r>
  <r>
    <s v="Canal Virtual"/>
    <s v="Correo Atencion Ciudadano"/>
    <x v="24"/>
    <s v="WILMAN GUTIERREZ  "/>
    <s v="Entidad Bomberil"/>
    <x v="2"/>
    <s v="CAC. (Sin asunto), por medio de la presente el cuerpo de bomberos voluntarios de Cicuco, Bolívar; hace una solicitud de intervención.  "/>
    <s v="Melba Vidal"/>
    <s v="INSPECCIÓN VIGILANCIA Y CONTROL"/>
    <s v="SUBDIRECCIÓN ESTRATÉGICA Y DE COORDINACIÓN BOMBERIL"/>
    <s v="PETICIÓN DE INTERES GENERAL"/>
    <n v="30"/>
    <s v="20213800063402  "/>
    <s v="2021-02-24 09:07:42 "/>
    <m/>
    <m/>
    <n v="36"/>
    <s v="Vencido"/>
    <m/>
    <m/>
    <m/>
    <m/>
    <m/>
    <s v="No se adjunta evidencia de respuesta peticion ni fecha de envio de la misma en correo electronico"/>
  </r>
  <r>
    <s v="Canal Virtual"/>
    <s v="Correo Atencion Ciudadano"/>
    <x v="6"/>
    <s v="CUERPO DE BOMBEROS VOLUNTARIOS DE MONIQUIRA  "/>
    <s v="Entidad Bomberil"/>
    <x v="1"/>
    <s v="CAC. reiteracion de solicitud de apoyo y acompañamiento a la situacion del cuerpo de bomberos voluntarios de moniquira y Toma de Deciciones  "/>
    <s v="Melba Vidal"/>
    <s v="INSPECCIÓN VIGILANCIA Y CONTROL"/>
    <s v="SUBDIRECCIÓN ESTRATÉGICA Y DE COORDINACIÓN BOMBERIL"/>
    <s v="PETICIÓN DE INTERES GENERAL"/>
    <n v="30"/>
    <s v="20213800063432  "/>
    <s v="2021-02-24 09:37:28 "/>
    <m/>
    <m/>
    <n v="36"/>
    <s v="Vencido"/>
    <m/>
    <m/>
    <m/>
    <m/>
    <m/>
    <s v="No se adjunta evidencia de respuesta peticion ni fecha de envio de la misma en correo electronico"/>
  </r>
  <r>
    <s v="Canal Virtual"/>
    <s v="Correo Atencion Ciudadano"/>
    <x v="11"/>
    <s v="LADY KATTERINE BARBOSA VALDERRAMA "/>
    <s v="Persona Natural"/>
    <x v="1"/>
    <s v="CAC. Derecho de petición.  "/>
    <s v="Luis Alberto Valencia Pulido"/>
    <s v="ÁREA CENTRAL DE REFERENCIA BOMBERIL"/>
    <s v="SUBDIRECCIÓN ESTRATÉGICA Y DE COORDINACIÓN BOMBERIL"/>
    <s v="PETICIÓN DE DOCUMENTOS E INFORMACIÓN"/>
    <n v="20"/>
    <s v="20213800063442  "/>
    <s v="2021-02-24 09:43:38 "/>
    <m/>
    <d v="2021-04-05T00:00:00"/>
    <n v="25"/>
    <s v="Extemporáneo"/>
    <m/>
    <m/>
    <s v="Correo Electronico "/>
    <s v="SI"/>
    <m/>
    <m/>
  </r>
  <r>
    <s v="Radicación Directa "/>
    <s v="Canal escrito"/>
    <x v="15"/>
    <s v="ALCALDÍA MUNICIPAL DE SANTIAGO PUTUMAYO  "/>
    <s v="Entidad Territorial"/>
    <x v="2"/>
    <s v="RD. Solicitud apoyo adquisición de un Vehúculo Operativo de Rescate. "/>
    <s v="Andrés Fernando Muñoz Cabrera"/>
    <s v="ÁREA CENTRAL DE REFERENCIA BOMBERIL"/>
    <s v="SUBDIRECCIÓN ESTRATÉGICA Y DE COORDINACIÓN BOMBERIL"/>
    <s v="PETICIÓN DE INTERES GENERAL"/>
    <n v="30"/>
    <s v="20213800063482  "/>
    <s v="2021-02-24 10:44:43 "/>
    <n v="20212100016631"/>
    <d v="2021-04-15T00:00:00"/>
    <n v="33"/>
    <s v="Extemporáneo"/>
    <m/>
    <d v="2021-04-15T00:00:00"/>
    <s v="PDF"/>
    <s v="SI"/>
    <m/>
    <m/>
  </r>
  <r>
    <s v="Canal Virtual"/>
    <s v="Correo Atencion Ciudadano"/>
    <x v="15"/>
    <s v="ALCALDÍA MUNICIPAL DE SANTIAGO PUTUMAYO  "/>
    <s v="Entidad Territorial"/>
    <x v="2"/>
    <s v="RD. Carta de intención Proyecto Construcción Infraestructura Estación de Bomberos Santiago.  "/>
    <s v="Andrés Fernando Muñoz Cabrera"/>
    <s v="ÁREA CENTRAL DE REFERENCIA BOMBERIL"/>
    <s v="SUBDIRECCIÓN ESTRATÉGICA Y DE COORDINACIÓN BOMBERIL"/>
    <s v="PETICIÓN DE INTERES GENERAL"/>
    <n v="30"/>
    <s v="20213800063492  "/>
    <s v="2021-02-24 10:48:35 "/>
    <m/>
    <m/>
    <m/>
    <s v="Vencido"/>
    <m/>
    <m/>
    <m/>
    <m/>
    <m/>
    <s v="No se adjunta evidencia de respuesta peticion ni fecha de envio de la misma en correo electronico"/>
  </r>
  <r>
    <s v="Radicación Directa "/>
    <s v="Canal escrito"/>
    <x v="15"/>
    <s v="ALCALDIA MUNICIPAL DE COLON PUTUMAYO  "/>
    <s v="Entidad Territorial"/>
    <x v="2"/>
    <s v="RD. Solicitud de 5 trajes de acercamiento, guantes y equipos de respiración autónoma. "/>
    <s v="Andrés Fernando Muñoz Cabrera"/>
    <s v="ÁREA CENTRAL DE REFERENCIA BOMBERIL"/>
    <s v="SUBDIRECCIÓN ESTRATÉGICA Y DE COORDINACIÓN BOMBERIL"/>
    <s v="PETICIÓN DE INTERES GENERAL"/>
    <n v="30"/>
    <s v="20213800063502  "/>
    <s v="2021-02-24 10:52:02 "/>
    <n v="20212100016621"/>
    <d v="2021-04-15T00:00:00"/>
    <n v="33"/>
    <s v="Extemporáneo"/>
    <m/>
    <d v="2021-04-15T00:00:00"/>
    <s v="PDF"/>
    <s v="SI"/>
    <m/>
    <m/>
  </r>
  <r>
    <s v="Radicación Directa "/>
    <s v="Canal escrito"/>
    <x v="15"/>
    <s v="ALCALDIA MUNICIPAL DE COLON PUTUMAYO  "/>
    <s v="Entidad Territorial"/>
    <x v="2"/>
    <s v="RD. Carta de intención proyecto Construcción Infraestructura Estación de Bomberos Colón. "/>
    <s v="Jonathan Prieto"/>
    <s v="ÁREA CENTRAL DE REFERENCIA BOMBERIL"/>
    <s v="SUBDIRECCIÓN ESTRATÉGICA Y DE COORDINACIÓN BOMBERIL"/>
    <s v="PETICIÓN DE INTERES GENERAL"/>
    <n v="30"/>
    <s v="20213800063512  "/>
    <s v="2021-02-24 10:57:15 "/>
    <m/>
    <m/>
    <m/>
    <s v="Vencido"/>
    <m/>
    <m/>
    <m/>
    <m/>
    <m/>
    <s v="No se adjunta evidencia de respuesta peticion ni fecha de envio de la misma en correo electronico"/>
  </r>
  <r>
    <s v="Radicación Directa "/>
    <s v="Canal escrito"/>
    <x v="15"/>
    <s v="ALCALDIA MUNICIPAL SIBUNDOY PUTUMAYO "/>
    <s v="Entidad Territorial"/>
    <x v="1"/>
    <s v="RD. Solicitud apoyo con un Vehículo Operativo de Rescate. "/>
    <s v="Andrés Fernando Muñoz Cabrera"/>
    <s v="ÁREA CENTRAL DE REFERENCIA BOMBERIL"/>
    <s v="SUBDIRECCIÓN ESTRATÉGICA Y DE COORDINACIÓN BOMBERIL"/>
    <s v="PETICIÓN DE INTERES GENERAL"/>
    <n v="30"/>
    <s v="20213800063522  "/>
    <s v="2021-02-24 10:59:52 "/>
    <n v="20212100016641"/>
    <d v="2021-04-12T00:00:00"/>
    <n v="30"/>
    <s v="Cumplido"/>
    <m/>
    <d v="2021-04-15T00:00:00"/>
    <s v="PDF"/>
    <s v="SI"/>
    <m/>
    <m/>
  </r>
  <r>
    <s v="Canal Virtual"/>
    <s v="Correo Atención Ciudadano"/>
    <x v="24"/>
    <s v="DELEGACION DEPARTAMENTAL DE BOMBEROS DE BOLIVAR  "/>
    <s v="Entidad Bomberil"/>
    <x v="1"/>
    <s v="CAC. solicitud de asesoría informe de bomberos bolivar "/>
    <s v="Jairo Soto Gil"/>
    <s v="Subdirección Estratégica y de Coordinación Bomberil"/>
    <s v="SUBDIRECCIÓN ESTRATÉGICA Y DE COORDINACIÓN BOMBERIL"/>
    <s v="PETICIÓN DE INTERES GENERAL"/>
    <n v="30"/>
    <s v="20213800063662  "/>
    <s v="2021-02-24 16:10:03 "/>
    <n v="20212000014611"/>
    <d v="2021-02-25T00:00:00"/>
    <n v="1"/>
    <s v="Cumplido"/>
    <m/>
    <m/>
    <s v="PDF"/>
    <s v="SI"/>
    <m/>
    <m/>
  </r>
  <r>
    <s v="Canal Virtual"/>
    <s v="Correo Atención Ciudadano"/>
    <x v="11"/>
    <s v="DIANA PATRICIA CORREA BALCAZAR "/>
    <s v="Persona Natural"/>
    <x v="1"/>
    <s v="CAC. Derecho de petición y queja.  "/>
    <s v="Andrea Bibiana Castañeda Durán"/>
    <s v="FORMULACIÓN Y ACTUALIZACIÓN NORMATIVA Y OPERATIVA"/>
    <s v="SUBDIRECCIÓN ESTRATÉGICA Y DE COORDINACIÓN BOMBERIL"/>
    <s v="PETICIÓN DE INTERES PARTICULAR"/>
    <n v="30"/>
    <s v="20213800063762  "/>
    <s v="2021-02-25 08:29:51 "/>
    <n v="20212050086851"/>
    <d v="2021-03-10T00:00:00"/>
    <n v="9"/>
    <s v="Cumplido"/>
    <m/>
    <m/>
    <s v="PDF"/>
    <s v="SI"/>
    <m/>
    <m/>
  </r>
  <r>
    <s v="Canal Virtual"/>
    <s v="Correo Atencion Ciudadano"/>
    <x v="1"/>
    <s v="VEEDURIA CIUDADANA VIGIAS DEL CAFE LUIS FERNANDO REYES RAMíREZ  "/>
    <s v="Entidad Territorial"/>
    <x v="1"/>
    <s v="CAC. RESPUESTA FUNCI�N P�BLICA RAD. 20216000066151. "/>
    <s v="Liz Margaret Álvarez calderon"/>
    <s v="Subdirección Estratégica y de Coordinación Bomberil"/>
    <s v="SUBDIRECCIÓN ESTRATÉGICA Y DE COORDINACIÓN BOMBERIL"/>
    <s v="PETICIÓN DE INTERES GENERAL"/>
    <n v="30"/>
    <s v="20213800063772  "/>
    <s v="2021-02-25 08:38:33 "/>
    <n v="20212000016891"/>
    <d v="2021-04-27T00:00:00"/>
    <n v="40"/>
    <s v="Extemporáneo"/>
    <m/>
    <m/>
    <s v="PDF"/>
    <s v="SI"/>
    <m/>
    <m/>
  </r>
  <r>
    <s v="Canal Virtual"/>
    <s v="Correo Atención Ciudadano"/>
    <x v="2"/>
    <s v="GOBERNACION DE ANTIOQUIA  "/>
    <s v="Entidad Territorial"/>
    <x v="1"/>
    <s v="CAC Documento - 2021030037345 Traslado por competencia de queja y solicitud de inspección de operatividad del cuerpo de bomberos de Liborina - Antioquia.  "/>
    <s v="Julio Alejandro Chamorro Cabrera"/>
    <s v="Subdirección Estratégica y de Coordinación Bomberil"/>
    <s v="SUBDIRECCIÓN ESTRATÉGICA Y DE COORDINACIÓN BOMBERIL"/>
    <s v="PETICIÓN DE INTERES GENERAL"/>
    <n v="30"/>
    <s v="20213800063912  "/>
    <s v="2021-02-25 16:11:50 "/>
    <n v="20212000015911"/>
    <d v="2021-04-09T00:00:00"/>
    <n v="28"/>
    <s v="Cumplido"/>
    <m/>
    <m/>
    <s v="PDF"/>
    <s v="SI"/>
    <m/>
    <m/>
  </r>
  <r>
    <s v="Canal Virtual"/>
    <s v="Correo Atención Ciudadano"/>
    <x v="17"/>
    <s v="VEEDURIA NACIONAL  "/>
    <s v="Entidad Territorial"/>
    <x v="1"/>
    <s v="CAC. SOLICITUD. "/>
    <s v="Edgar Alexander Maya Lopez"/>
    <s v="EDUCACIÓN"/>
    <s v="SUBDIRECCIÓN ESTRATÉGICA Y DE COORDINACIÓN BOMBERIL"/>
    <s v="CONSULTA"/>
    <n v="30"/>
    <s v="20213800063982  "/>
    <s v="2021-02-26 08:42:21 "/>
    <n v="20212050090421"/>
    <d v="2021-04-08T00:00:00"/>
    <n v="26"/>
    <s v="Cumplido"/>
    <m/>
    <m/>
    <s v="PDF"/>
    <s v="SI"/>
    <m/>
    <m/>
  </r>
  <r>
    <s v="Canal Virtual"/>
    <s v="Correo Atención Ciudadano"/>
    <x v="9"/>
    <s v="CUERPO DE BOMBEROS VOLUNTARIOS SABANAGRANDE  "/>
    <s v="Entidad Bomberil"/>
    <x v="1"/>
    <s v="CAC. URGENTE SOLICITUD DE ASESORIA. "/>
    <s v="Camilo Portilla"/>
    <s v="FORMULACIÓN Y ACTUALIZACIÓN NORMATIVA Y OPERATIVA"/>
    <s v="SUBDIRECCIÓN ESTRATÉGICA Y DE COORDINACIÓN BOMBERIL"/>
    <s v="PETICIÓN DE INTERES GENERAL"/>
    <n v="30"/>
    <s v="20213800064022  "/>
    <s v="2021-02-26 09:39:11 "/>
    <n v="20212050087651"/>
    <d v="2021-03-15T00:00:00"/>
    <n v="11"/>
    <s v="Cumplido"/>
    <m/>
    <d v="2021-03-16T00:00:00"/>
    <s v="PDF"/>
    <s v="SI"/>
    <m/>
    <m/>
  </r>
  <r>
    <s v="Canal Virtual"/>
    <s v="Correo Atención Ciudadano"/>
    <x v="3"/>
    <s v="CUERPO DE BOMBEROS VOLUNTARIOS DE SIBATE  "/>
    <s v="Entidad Bomberil"/>
    <x v="14"/>
    <s v="CAC. OFI21-00035136 / IDM: Presentación de proyecto para destacar el trabajo de los bomberos e incluirnos como VETERANOS “HEROES DEL FUEGO.” "/>
    <s v="Juan Gabriel Parra"/>
    <s v="FORMULACIÓN Y ACTUALIZACIÓN NORMATIVA Y OPERATIVA"/>
    <s v="SUBDIRECCIÓN ESTRATÉGICA Y DE COORDINACIÓN BOMBERIL"/>
    <s v="PETICIÓN DE INTERES GENERAL"/>
    <n v="30"/>
    <s v="20213800065922  "/>
    <d v="2021-03-11T00:00:00"/>
    <n v="20212050089761"/>
    <d v="2021-03-25T00:00:00"/>
    <n v="9"/>
    <s v="Cumplido"/>
    <m/>
    <d v="2021-03-25T00:00:00"/>
    <s v="PDF"/>
    <s v="SI"/>
    <m/>
    <m/>
  </r>
  <r>
    <s v="Canal Escrito"/>
    <s v="Servicio de Mensajería "/>
    <x v="8"/>
    <s v="CONCEJO MUNICIPAL CAMPOALEGRE  "/>
    <s v="Entidad Territorial"/>
    <x v="15"/>
    <s v="SM. Solicitud de investigación de Orden nacional ante las irregularidades que se tiene por el cuerpo de Bomberos Voluntarios de Campoalegre (Huila), con personería Jurídica Resolución N° 237 de 2003 Gobernación del Huila "/>
    <s v="Julio Alejandro Chamorro Cabrera"/>
    <s v="FORMULACIÓN Y ACTUALIZACIÓN NORMATIVA Y OPERATIVA"/>
    <s v="SUBDIRECCIÓN ESTRATÉGICA Y DE COORDINACIÓN BOMBERIL"/>
    <s v="PETICIÓN DE INTERES GENERAL"/>
    <n v="30"/>
    <s v="20213800066012  "/>
    <d v="2021-03-11T00:00:00"/>
    <n v="20212000015571"/>
    <d v="2021-03-25T00:00:00"/>
    <n v="9"/>
    <s v="Cumplido"/>
    <m/>
    <m/>
    <s v="PDF"/>
    <s v="SI"/>
    <m/>
    <m/>
  </r>
  <r>
    <s v="Canal Virtual"/>
    <s v="Correo Atencion Ciudadano"/>
    <x v="3"/>
    <s v="CUERPO DE BOMBEROS VOLUNTARIOS DE SIBATE CONSEJO DE OFICIALES  "/>
    <s v="Entidad Bomberil"/>
    <x v="5"/>
    <s v="CAC. derecho de información  "/>
    <s v="Melba Vidal"/>
    <s v="FORMULACIÓN Y ACTUALIZACIÓN NORMATIVA Y OPERATIVA"/>
    <s v="SUBDIRECCIÓN ESTRATÉGICA Y DE COORDINACIÓN BOMBERIL"/>
    <s v="PETICIÓN DE INTERES GENERAL"/>
    <n v="30"/>
    <s v="20213800064142  "/>
    <d v="2021-03-01T00:00:00"/>
    <n v="20212050093171"/>
    <m/>
    <m/>
    <s v="Vencido"/>
    <m/>
    <m/>
    <m/>
    <m/>
    <m/>
    <s v="NO SE EVIDENCIA DOCUMENTO NI MEDIO POR EL CUAL SE LE DIO RESPUESTA "/>
  </r>
  <r>
    <s v="Canal Virtual"/>
    <s v="Correo Atención Ciudadano"/>
    <x v="23"/>
    <s v="JUNTA DEPARTAMENTAL DE BOMBEROS DEL CHOCO  "/>
    <s v="Entidad Bomberil"/>
    <x v="16"/>
    <s v="CAC. Queja  "/>
    <s v="Jorge Restrepo Sanguino"/>
    <s v="FORMULACIÓN Y ACTUALIZACIÓN NORMATIVA Y OPERATIVA"/>
    <s v="SUBDIRECCIÓN ESTRATÉGICA Y DE COORDINACIÓN BOMBERIL"/>
    <s v="PETICIÓN DE INTERES GENERAL"/>
    <n v="30"/>
    <n v="20213800066812"/>
    <d v="2021-03-17T00:00:00"/>
    <n v="20212050086681"/>
    <d v="2021-03-05T00:00:00"/>
    <m/>
    <s v="Cumplido"/>
    <m/>
    <d v="2021-03-05T00:00:00"/>
    <s v="PDF"/>
    <s v="SI"/>
    <m/>
    <m/>
  </r>
  <r>
    <s v="Canal Virtual"/>
    <s v="Correo Atención Ciudadano"/>
    <x v="3"/>
    <s v="CUERPO DE BOMBEROS VOLUNTARIOS DE SIBATE  "/>
    <s v="Entidad Bomberil"/>
    <x v="16"/>
    <s v="CAC. LISTADO DE PERSONAL CUERPO DE BOMBEROS VOLUNTARIOS DE SIBATÉ.  "/>
    <s v="Julio Alejandro Chamorro Cabrera"/>
    <s v="Subdirección Estratégica y de Coordinación Bomberil"/>
    <s v="SUBDIRECCIÓN ESTRATÉGICA Y DE COORDINACIÓN BOMBERIL"/>
    <s v="PETICIÓN DE INTERES GENERAL"/>
    <n v="30"/>
    <s v="20213800067202  "/>
    <d v="2021-03-17T00:00:00"/>
    <n v="20212000016421"/>
    <d v="2021-04-20T00:00:00"/>
    <n v="21"/>
    <s v="Cumplido"/>
    <m/>
    <m/>
    <s v="PDF"/>
    <s v="SI"/>
    <m/>
    <m/>
  </r>
  <r>
    <s v="Canal Virtual"/>
    <s v="Correo Atención Ciudadano"/>
    <x v="19"/>
    <s v="OFICINA PARA LA GESTION DEL RIESGO DE DESASTRES Y CAMBIO CLIMATICO  "/>
    <s v="Entidad Territorial"/>
    <x v="14"/>
    <s v="CAC. Solicitud de Apoyo de tres (3) carro tanques adicionales para el abastecimiento de agua en el departamento del Cesar. "/>
    <s v="Jiud Magnoly Gaviria"/>
    <s v="ÁREA CENTRAL DE REFERENCIA BOMBERIL"/>
    <s v="SUBDIRECCIÓN ESTRATÉGICA Y DE COORDINACIÓN BOMBERIL"/>
    <s v="PETICIÓN DE INTERES GENERAL"/>
    <n v="30"/>
    <s v="20213800067292  "/>
    <d v="2021-03-18T00:00:00"/>
    <n v="20212100017651"/>
    <d v="2021-05-04T00:00:00"/>
    <n v="30"/>
    <s v="Cumplido"/>
    <m/>
    <m/>
    <s v="PDF"/>
    <s v="SI"/>
    <m/>
    <m/>
  </r>
  <r>
    <s v="Canal Virtual"/>
    <s v="Correo Atención Ciudadano"/>
    <x v="2"/>
    <s v="IDALIA AMPARO GONZALEZ GIRALDO SECRETARIA DE GOBIERNO GOBERNACION DE ANTIOQUIA "/>
    <s v="Entidad Territorial"/>
    <x v="16"/>
    <s v="CAC. Documento - 2021030053313, Solicitud de concepto jurídico.  "/>
    <s v="Camilo Portilla"/>
    <s v="FORMULACIÓN Y ACTUALIZACIÓN NORMATIVA Y OPERATIVA"/>
    <s v="SUBDIRECCIÓN ESTRATÉGICA Y DE COORDINACIÓN BOMBERIL"/>
    <s v="PETICIÓN DE INTERES PARTICULAR"/>
    <n v="30"/>
    <s v="20213800067352  "/>
    <d v="2021-03-18T00:00:00"/>
    <n v="20212050090461"/>
    <d v="2021-04-20T00:00:00"/>
    <n v="20"/>
    <s v="Cumplido"/>
    <m/>
    <d v="2021-04-20T00:00:00"/>
    <s v="PDF"/>
    <s v="SI"/>
    <m/>
    <m/>
  </r>
  <r>
    <s v="Canal Virtual"/>
    <s v="Correo Atención Ciudadano"/>
    <x v="7"/>
    <s v="ALCALDIA PUERTO ESCONDIDO CORDOBA "/>
    <s v="Entidad Territorial"/>
    <x v="14"/>
    <s v="CAC. SOS- SOLICITUD DE DONANCIÓN O FINANCIAMIENTO DE ESTACIÓN DE BOMBEROS.  "/>
    <s v="Jiud Magnoly Gaviria"/>
    <s v="ÁREA CENTRAL DE REFERENCIA BOMBERIL"/>
    <s v="SUBDIRECCIÓN ESTRATÉGICA Y DE COORDINACIÓN BOMBERIL"/>
    <s v="PETICIÓN DE INTERES GENERAL"/>
    <n v="30"/>
    <s v="20213800067382  "/>
    <d v="2021-03-18T00:00:00"/>
    <n v="20212100017671"/>
    <d v="2021-05-04T00:00:00"/>
    <n v="30"/>
    <s v="Cumplido"/>
    <m/>
    <m/>
    <s v="PDF"/>
    <s v="SI"/>
    <m/>
    <m/>
  </r>
  <r>
    <s v="Canal Virtual"/>
    <s v="Correo Atención Ciudadano"/>
    <x v="28"/>
    <s v="CUERPO DE BOMBEROS VOLUNTARIOS DE ALDANA NARIÑO  "/>
    <s v="Entidad Bomberil"/>
    <x v="16"/>
    <s v="CAC. C.B.V. ALDNA, Solicitud inspección, vigilancia y control dentro del Cuerpo de Bomberos.  "/>
    <s v="Julio Alejandro Chamorro Cabrera"/>
    <s v="Subdirección Estratégica y de Coordinación Bomberil"/>
    <s v="SUBDIRECCIÓN ESTRATÉGICA Y DE COORDINACIÓN BOMBERIL"/>
    <s v="PETICIÓN DE INTERES GENERAL"/>
    <n v="30"/>
    <s v="20213800067432  "/>
    <d v="2021-03-18T00:00:00"/>
    <n v="20212000016111"/>
    <d v="2021-04-21T00:00:00"/>
    <n v="21"/>
    <s v="Cumplido"/>
    <m/>
    <m/>
    <s v="PDF"/>
    <s v="SI"/>
    <m/>
    <m/>
  </r>
  <r>
    <s v="Canal Virtual"/>
    <s v="Correo Atención Ciudadano"/>
    <x v="13"/>
    <s v="CUERPO DE BOMBEROS LOS FUNDADORES  "/>
    <s v="Entidad Bomberil"/>
    <x v="16"/>
    <s v="CAC. derecho de petición  "/>
    <s v="Juan Gabriel Parra"/>
    <s v="FORMULACIÓN Y ACTUALIZACIÓN NORMATIVA Y OPERATIVA"/>
    <s v="SUBDIRECCIÓN ESTRATÉGICA Y DE COORDINACIÓN BOMBERIL"/>
    <s v="PETICIÓN DE INTERES GENERAL"/>
    <n v="30"/>
    <s v="20213800067562  "/>
    <d v="2021-03-19T00:00:00"/>
    <n v="20212050090761"/>
    <d v="2021-04-30T00:00:00"/>
    <n v="28"/>
    <s v="Cumplido"/>
    <m/>
    <d v="2021-04-30T00:00:00"/>
    <s v="PDF"/>
    <s v="SI"/>
    <m/>
    <m/>
  </r>
  <r>
    <s v="Canal Virtual"/>
    <s v="Correo Atención Ciudadano"/>
    <x v="8"/>
    <s v="CUERPO DE BOMBEROS VOLUNTARIOS DE OPORAPA HUILA  "/>
    <s v="Entidad Bomberil"/>
    <x v="16"/>
    <s v="CAC. Envío de información, Solicitud firma de contrato de transferencia. "/>
    <s v="Jorge Restrepo Sanguino"/>
    <s v="FORMULACIÓN Y ACTUALIZACIÓN NORMATIVA Y OPERATIVA"/>
    <s v="SUBDIRECCIÓN ESTRATÉGICA Y DE COORDINACIÓN BOMBERIL"/>
    <s v="PETICIÓN DE INTERES GENERAL"/>
    <n v="30"/>
    <s v="20213800067732  "/>
    <d v="2021-03-19T00:00:00"/>
    <n v="20212050090331"/>
    <d v="2021-04-12T00:00:00"/>
    <n v="13"/>
    <s v="Cumplido"/>
    <m/>
    <d v="2021-04-12T00:00:00"/>
    <s v="PDF"/>
    <s v="SI"/>
    <m/>
    <m/>
  </r>
  <r>
    <s v="Canal Virtual"/>
    <s v="Correo Atención Ciudadano"/>
    <x v="4"/>
    <s v="SECRETARIA CBV FLORIDABLANCA  "/>
    <s v="Entidad Bomberil"/>
    <x v="16"/>
    <s v="CAC. SOLICITUD CONSOLIDADO CIRCULARES DNBC. "/>
    <s v="Andrea Bibiana Castañeda Durán"/>
    <s v="FORMULACIÓN Y ACTUALIZACIÓN NORMATIVA Y OPERATIVA"/>
    <s v="SUBDIRECCIÓN ESTRATÉGICA Y DE COORDINACIÓN BOMBERIL"/>
    <s v="PETICIÓN DE DOCUMENTOS E INFORMACIÓN"/>
    <n v="20"/>
    <s v="20213800067782  "/>
    <d v="2021-03-19T00:00:00"/>
    <m/>
    <d v="2021-04-26T00:00:00"/>
    <n v="23"/>
    <s v="Cumplido"/>
    <s v="Se compartió enlace por OneDrive las circulares emitidas por la DNBC"/>
    <m/>
    <s v="Correo Electronico "/>
    <s v="SI"/>
    <m/>
    <m/>
  </r>
  <r>
    <s v="Canal Virtual"/>
    <s v="Correo Atención Ciudadano"/>
    <x v="3"/>
    <s v="ALCALDIA MUNICIPAL DE NILO SECRETARIA DE GOBIERNO  "/>
    <s v="Entidad Territorial"/>
    <x v="16"/>
    <s v="CAC. Respuesta a sus oficios Radicado DNBC N° 20212050085281 Y 20212050085331.  "/>
    <s v="Andrea Bibiana Castañeda Durán"/>
    <s v="FORMULACIÓN Y ACTUALIZACIÓN NORMATIVA Y OPERATIVA"/>
    <s v="SUBDIRECCIÓN ESTRATÉGICA Y DE COORDINACIÓN BOMBERIL"/>
    <s v="PETICIÓN DE INTERES GENERAL"/>
    <n v="30"/>
    <s v="20213800068202  "/>
    <d v="2021-03-23T00:00:00"/>
    <n v="20212050090681"/>
    <d v="2021-04-30T00:00:00"/>
    <n v="26"/>
    <s v="Cumplido"/>
    <m/>
    <d v="2021-04-30T00:00:00"/>
    <s v="PDF"/>
    <s v="SI"/>
    <m/>
    <m/>
  </r>
  <r>
    <s v="Canal Virtual"/>
    <s v="Correo Atención Ciudadano"/>
    <x v="10"/>
    <s v="USUARIO ANONIMO  "/>
    <s v="Persona Natural"/>
    <x v="16"/>
    <s v="CAC. Remisión solicitud 2020-200245-80854-NC, Contraloría. "/>
    <s v="Camilo Portilla"/>
    <s v="FORMULACIÓN Y ACTUALIZACIÓN NORMATIVA Y OPERATIVA"/>
    <s v="SUBDIRECCIÓN ESTRATÉGICA Y DE COORDINACIÓN BOMBERIL"/>
    <s v="PETICIÓN DE INTERES GENERAL"/>
    <n v="30"/>
    <s v="20213800068232  "/>
    <d v="2021-03-24T00:00:00"/>
    <n v="20212050090621"/>
    <d v="2021-04-20T00:00:00"/>
    <n v="17"/>
    <s v="Cumplido"/>
    <m/>
    <d v="2021-04-20T00:00:00"/>
    <s v="PDF"/>
    <s v="SI"/>
    <m/>
    <m/>
  </r>
  <r>
    <s v="Canal Virtual"/>
    <s v="Correo Atención Ciudadano"/>
    <x v="3"/>
    <s v="CUERPO DE BOMBEROS VOLUNTARIOS DE NILO  "/>
    <s v="Entidad Bomberil"/>
    <x v="16"/>
    <s v="CAC. nuevo acercamiento a la administración municipal.  "/>
    <s v="Andrea Bibiana Castañeda Durán"/>
    <s v="FORMULACIÓN Y ACTUALIZACIÓN NORMATIVA Y OPERATIVA"/>
    <s v="SUBDIRECCIÓN ESTRATÉGICA Y DE COORDINACIÓN BOMBERIL"/>
    <s v="PETICIÓN DE INTERES GENERAL"/>
    <n v="30"/>
    <s v="20213800068312  "/>
    <d v="2021-03-24T00:00:00"/>
    <n v="20212050090711"/>
    <d v="2021-04-29T00:00:00"/>
    <n v="24"/>
    <s v="Cumplido"/>
    <m/>
    <d v="2021-04-29T00:00:00"/>
    <s v="PDF"/>
    <s v="SI"/>
    <m/>
    <m/>
  </r>
  <r>
    <s v="Canal Virtual"/>
    <s v="Correo Atención Ciudadano"/>
    <x v="3"/>
    <s v="CAP. GERMáN BARRERO TORRES "/>
    <s v="Persona Natural"/>
    <x v="16"/>
    <s v="CAC. RESPETADO CAPITAN CHARLES BENAVIDEZ DIRECTOR DE BOMBEROS NACIONAL. Convocatorias sesión a realizarse en Sibaté el día 25 de Marzo del 2021 "/>
    <s v="Julio Alejandro Chamorro Cabrera"/>
    <s v="Subdirección Estratégica y de Coordinación Bomberil"/>
    <s v="SUBDIRECCIÓN ESTRATÉGICA Y DE COORDINACIÓN BOMBERIL"/>
    <s v="PETICIÓN DE INTERES PARTICULAR"/>
    <n v="20"/>
    <s v="20213800068322  "/>
    <d v="2021-03-24T00:00:00"/>
    <n v="20212000015921"/>
    <d v="2021-04-12T00:00:00"/>
    <n v="11"/>
    <s v="Cumplido"/>
    <m/>
    <m/>
    <s v="PDF"/>
    <s v="SI"/>
    <m/>
    <m/>
  </r>
  <r>
    <s v="Canal Virtual"/>
    <s v="Correo Atención Ciudadano"/>
    <x v="12"/>
    <s v="SANTO LUIS ARIAS GRANADILLO EST  "/>
    <s v="Persona Natural"/>
    <x v="16"/>
    <s v="CAC. Solicitud de reintegro. "/>
    <s v="Camilo Portilla"/>
    <s v="FORMULACIÓN Y ACTUALIZACIÓN NORMATIVA Y OPERATIVA"/>
    <s v="SUBDIRECCIÓN ESTRATÉGICA Y DE COORDINACIÓN BOMBERIL"/>
    <s v="PETICIÓN DE INTERES PARTICULAR"/>
    <n v="30"/>
    <s v="20213800068342  "/>
    <d v="2021-03-24T00:00:00"/>
    <n v="20212050090661"/>
    <d v="2021-04-29T00:00:00"/>
    <n v="24"/>
    <s v="Cumplido"/>
    <m/>
    <d v="2021-04-29T00:00:00"/>
    <s v="PDF"/>
    <s v="SI"/>
    <m/>
    <m/>
  </r>
  <r>
    <s v="Canal Virtual"/>
    <s v="Correo Atención Ciudadano"/>
    <x v="3"/>
    <s v="HENRY DANIEL REYES MEZA  "/>
    <s v="Persona Natural"/>
    <x v="16"/>
    <s v="CAC. Proceso crear CBV. "/>
    <s v="Camilo Portilla"/>
    <s v="FORMULACIÓN Y ACTUALIZACIÓN NORMATIVA Y OPERATIVA"/>
    <s v="SUBDIRECCIÓN ESTRATÉGICA Y DE COORDINACIÓN BOMBERIL"/>
    <s v="PETICIÓN DE INTERES GENERAL"/>
    <n v="30"/>
    <s v="20213800068382  "/>
    <d v="2021-03-24T00:00:00"/>
    <n v="20212050090431"/>
    <d v="2021-05-07T00:00:00"/>
    <n v="30"/>
    <s v="Cumplido"/>
    <m/>
    <d v="2021-05-07T00:00:00"/>
    <s v="PDF"/>
    <s v="SI"/>
    <m/>
    <m/>
  </r>
  <r>
    <s v="Canal Escrito"/>
    <s v="Radicación Directa "/>
    <x v="3"/>
    <s v="ALCALDIA MUNICIPAL DE SIBATE  "/>
    <s v="Entidad Territorial"/>
    <x v="16"/>
    <s v="RD. Solicitud de información. "/>
    <s v="Melba Vidal"/>
    <s v="FORMULACIÓN Y ACTUALIZACIÓN NORMATIVA Y OPERATIVA"/>
    <s v="SUBDIRECCIÓN ESTRATÉGICA Y DE COORDINACIÓN BOMBERIL"/>
    <s v="PETICIÓN DE INTERES GENERAL"/>
    <n v="30"/>
    <s v="20213800064552  "/>
    <d v="2021-03-03T00:00:00"/>
    <n v="20212050091421"/>
    <d v="2021-05-20T00:00:00"/>
    <s v="52 DIAS"/>
    <s v="Extemporáneo"/>
    <m/>
    <d v="2021-05-29T00:00:00"/>
    <s v="PDF"/>
    <s v="SI"/>
    <s v="N/A "/>
    <m/>
  </r>
  <r>
    <s v="Canal Virtual"/>
    <s v="Correo Atención Ciudadano"/>
    <x v="3"/>
    <s v="PROCURADURIA PROVINCIAL FUSAGASUGA  "/>
    <s v="Entidad Pública"/>
    <x v="5"/>
    <s v="CAC. REMITE POR COMPETENCIA INFORME DE ACTUACIÓN PREVENTIVA  "/>
    <s v="Liz Margaret Álvarez Calderon"/>
    <s v="Subdirección Estratégica y de Coordinación Bomberil"/>
    <s v="SUBDIRECCIÓN ESTRATÉGICA Y DE COORDINACIÓN BOMBERIL"/>
    <s v="PETICIÓN DE INTERES GENERAL"/>
    <n v="20"/>
    <s v="20213800068742  "/>
    <d v="2021-03-25T00:00:00"/>
    <n v="20212000017601"/>
    <d v="2021-05-12T00:00:00"/>
    <n v="10"/>
    <s v="Cumplido"/>
    <m/>
    <m/>
    <s v="PDF"/>
    <s v="SI"/>
    <m/>
    <m/>
  </r>
  <r>
    <s v="Canal Virtual"/>
    <s v="Correo Atención Ciudadano"/>
    <x v="1"/>
    <s v="GLORIA AZUCENA PICO MARTINEZ  "/>
    <s v="Persona Natural"/>
    <x v="5"/>
    <s v="CAC. Consulta. "/>
    <s v="Juan Gabriel Parra"/>
    <s v="FORMULACIÓN Y ACTUALIZACIÓN NORMATIVA Y OPERATIVA"/>
    <s v="SUBDIRECCIÓN ESTRATÉGICA Y DE COORDINACIÓN BOMBERIL"/>
    <s v="PETICIÓN DE DOCUMENTOS E INFORMACIÓN"/>
    <n v="20"/>
    <s v="20213800068752  "/>
    <d v="2021-03-25T00:00:00"/>
    <n v="20212050090781"/>
    <d v="2021-04-30T00:00:00"/>
    <n v="24"/>
    <s v="Cumplido"/>
    <m/>
    <d v="2021-04-30T00:00:00"/>
    <s v="PDF"/>
    <s v="SI"/>
    <m/>
    <m/>
  </r>
  <r>
    <s v="Canal Virtual"/>
    <s v="Correo Atención Ciudadano"/>
    <x v="11"/>
    <s v="AEROCIVIL  "/>
    <s v="Persona Jurídica"/>
    <x v="5"/>
    <s v="CAC.  "/>
    <s v="Edgar Alexander Maya Lopez"/>
    <s v="EDUCACIÓN"/>
    <s v="SUBDIRECCIÓN ESTRATÉGICA Y DE COORDINACIÓN BOMBERIL"/>
    <s v="CONSULTA"/>
    <n v="30"/>
    <s v="20213800069042  "/>
    <d v="2021-03-26T00:00:00"/>
    <n v="20212050090891"/>
    <d v="2021-05-04T00:00:00"/>
    <n v="25"/>
    <s v="Cumplido"/>
    <m/>
    <m/>
    <s v="PDF"/>
    <s v="SI"/>
    <m/>
    <m/>
  </r>
  <r>
    <s v="Canal Virtual"/>
    <s v="Correo Atención Ciudadano"/>
    <x v="0"/>
    <s v="ALCALDIA MUNICIPAL DE SUAREZ - TOLIMA  "/>
    <s v="Entidad Territorial"/>
    <x v="16"/>
    <s v="CAC. Observacion y requerimiento especial frente a la presentacion del servicio y atencion del riesgo. "/>
    <s v="Andrea Bibiana Castañeda Durán"/>
    <s v="FORMULACIÓN Y ACTUALIZACIÓN NORMATIVA Y OPERATIVA"/>
    <s v="SUBDIRECCIÓN ESTRATÉGICA Y DE COORDINACIÓN BOMBERIL"/>
    <s v="PETICIÓN DE INTERES GENERAL"/>
    <n v="30"/>
    <s v="20213800069072  "/>
    <d v="2021-03-26T00:00:00"/>
    <n v="20212050090361"/>
    <d v="2021-04-12T00:00:00"/>
    <n v="9"/>
    <s v="Cumplido"/>
    <m/>
    <d v="2021-04-12T00:00:00"/>
    <s v="PDF"/>
    <s v="SI"/>
    <m/>
    <m/>
  </r>
  <r>
    <s v="Canal Virtual"/>
    <s v="Correo Atención Ciudadano"/>
    <x v="2"/>
    <s v="CUERPO DE BOMBEROS VOLUNTARIOS DE ITAGUI  "/>
    <s v="Entidad Bomberil"/>
    <x v="16"/>
    <s v="CAC. comunicado de inconformidad, CBV Itagui  "/>
    <s v="Julio Alejandro Chamorro Cabrera"/>
    <s v="Subdirección Estratégica y de Coordinación Bomberil"/>
    <s v="SUBDIRECCIÓN ESTRATÉGICA Y DE COORDINACIÓN BOMBERIL"/>
    <s v="PETICIÓN DE INTERES GENERAL"/>
    <n v="30"/>
    <s v="20213800069162  "/>
    <d v="2021-03-29T00:00:00"/>
    <n v="20212000017591"/>
    <d v="2021-05-12T00:00:00"/>
    <n v="30"/>
    <s v="Cumplido"/>
    <m/>
    <m/>
    <s v="PDF"/>
    <s v="SI"/>
    <m/>
    <m/>
  </r>
  <r>
    <s v="Canal Virtual"/>
    <s v="Correo Atención Ciudadano"/>
    <x v="24"/>
    <s v="CUERPO DE BOMBEROS VOLUNTARIOS DE CLEMENCIA BOLIVAR  "/>
    <s v="Entidad Bomberil"/>
    <x v="16"/>
    <s v="CAC. El concepto integral de seguridad humana y contra incendios en los eventos masivos o aglomeraciones de público "/>
    <s v="Edgar Alexander Maya Lopez"/>
    <s v="EDUCACIÓN"/>
    <s v="SUBDIRECCIÓN ESTRATÉGICA Y DE COORDINACIÓN BOMBERIL"/>
    <s v="CONSULTA"/>
    <n v="30"/>
    <s v="20213800069182  "/>
    <d v="2021-03-29T00:00:00"/>
    <m/>
    <d v="2021-05-10T00:00:00"/>
    <n v="28"/>
    <s v="Cumplido"/>
    <s v="Se da respuesta por correo electrónico se deja evidencia en digital- 10/05/21"/>
    <m/>
    <s v="Correo Electronico "/>
    <s v="SI"/>
    <m/>
    <m/>
  </r>
  <r>
    <s v="Canal Virtual"/>
    <s v="Correo Atención Ciudadano"/>
    <x v="24"/>
    <s v="CUERPO DE BOMBEROS VOLUNTARIOS DE MALAMBO  "/>
    <s v="Entidad Bomberil"/>
    <x v="16"/>
    <s v="CAC. Solicito acta de dignatarios  "/>
    <s v="Camilo Portilla"/>
    <s v="FORMULACIÓN Y ACTUALIZACIÓN NORMATIVA Y OPERATIVA"/>
    <s v="SUBDIRECCIÓN ESTRATÉGICA Y DE COORDINACIÓN BOMBERIL"/>
    <s v="PETICIÓN DE DOCUMENTOS E INFORMACIÓN"/>
    <n v="20"/>
    <s v="20213800069192  "/>
    <d v="2021-03-30T00:00:00"/>
    <n v="20212050090601"/>
    <d v="2021-04-19T00:00:00"/>
    <n v="12"/>
    <s v="Cumplido"/>
    <m/>
    <d v="2021-04-19T00:00:00"/>
    <s v="PDF"/>
    <s v="SI"/>
    <m/>
    <m/>
  </r>
  <r>
    <s v="Canal Virtual"/>
    <s v="Correo Atención Ciudadano"/>
    <x v="1"/>
    <s v="CARLOS ANDRÉS LÓPEZ CHICA  "/>
    <s v="Persona Natural"/>
    <x v="5"/>
    <s v="CAC. Solicitud certificación Orden de Prestación de Servicios (OPS).  "/>
    <s v="Alvaro Perez"/>
    <s v="SUBDIRECCIÓN ADMINISTRATIVA Y FINANCIERA"/>
    <s v="SUBDIRECCIÓN ADMINISTRATIVA Y FINANCIERA"/>
    <s v="PETICIÓN DE DOCUMENTOS E INFORMACIÓN"/>
    <n v="20"/>
    <s v="20213800064102  "/>
    <d v="2021-03-01T00:00:00"/>
    <m/>
    <d v="2021-03-08T00:00:00"/>
    <n v="5"/>
    <s v="Cumplido"/>
    <s v="Anotación ORFEO: se archiva el orfeo haciendo el envio de la certificacion laboral al correo calochica1975@hotmail.com"/>
    <d v="2021-03-08T00:00:00"/>
    <s v="Correo Electronico "/>
    <s v="SI"/>
    <s v="N/A"/>
    <m/>
  </r>
  <r>
    <s v="Canal Virtual"/>
    <s v="Correo Atención Ciudadano"/>
    <x v="1"/>
    <s v="ALREDO ESTEVES AVILA  "/>
    <s v="Persona Natural"/>
    <x v="5"/>
    <s v="CAC. Carta abierta a la dirección nacional de bomberos Colombia "/>
    <s v="Miguel Ángel Franco Torres"/>
    <s v="GESTIÓN TESORERIA"/>
    <s v="SUBDIRECCIÓN ADMINISTRATIVA Y FINANCIERA"/>
    <s v="PETICIÓN DE INTERES PARTICULAR"/>
    <n v="30"/>
    <s v="20213800064132  "/>
    <d v="2021-03-01T00:00:00"/>
    <n v="20212050087631"/>
    <d v="2021-03-15T00:00:00"/>
    <n v="10"/>
    <s v="Cumplido"/>
    <m/>
    <d v="2021-03-16T00:00:00"/>
    <s v="PDF"/>
    <s v="SI"/>
    <s v="N/A"/>
    <m/>
  </r>
  <r>
    <s v="Canal Escrito"/>
    <s v="Servicio de Mensajería "/>
    <x v="1"/>
    <s v="JAIME ALBERTO SEPULVEDA MUÑETON "/>
    <s v="Persona Jurídica"/>
    <x v="16"/>
    <s v="SM. Requerimiento información presupuestal y contable para el fenecimiento de la cuenta general del presupuesto y del tesoro y la situación financiera de la nación, vigencia fiscal 2020. "/>
    <s v="Miguel Ángel Franco Torres"/>
    <s v="GESTIÓN TESORERIA"/>
    <s v="SUBDIRECCIÓN ADMINISTRATIVA Y FINANCIERA"/>
    <s v="INFORME POR CONGRESISTA"/>
    <n v="5"/>
    <s v="20213800064182  "/>
    <d v="2021-03-01T00:00:00"/>
    <n v="20213630014861"/>
    <d v="2021-03-05T00:00:00"/>
    <n v="4"/>
    <s v="Cumplido"/>
    <m/>
    <m/>
    <m/>
    <m/>
    <m/>
    <m/>
  </r>
  <r>
    <s v="Canal Virtual"/>
    <s v="Correo Atención Ciudadano"/>
    <x v="1"/>
    <s v="LUISA FERNANDA SOLANO PARRA "/>
    <s v="Persona Natural"/>
    <x v="5"/>
    <s v="CAC. Reiteración solicitud certificación laboral.  "/>
    <s v="Alvaro Perez"/>
    <s v="SUBDIRECCIÓN ADMINISTRATIVA Y FINANCIERA"/>
    <s v="SUBDIRECCIÓN ADMINISTRATIVA Y FINANCIERA"/>
    <s v="PETICIÓN DE INTERES PARTICULAR"/>
    <n v="30"/>
    <s v="20213800064242  "/>
    <d v="2021-03-01T00:00:00"/>
    <m/>
    <d v="2021-03-08T00:00:00"/>
    <n v="5"/>
    <s v="Cumplido"/>
    <m/>
    <m/>
    <s v="Correo Electronico "/>
    <s v="SI"/>
    <s v="N/A"/>
    <m/>
  </r>
  <r>
    <s v="Canal Virtual"/>
    <s v="Correo Atención Ciudadano"/>
    <x v="18"/>
    <s v="CUERPO DE BOMBEROS VOLUNTARIOS DE VILLAVICENCIO  "/>
    <s v="Entidad Bomberil"/>
    <x v="5"/>
    <s v="CAC CONSULTA BOMBEROS VILLAVICENCIO &amp;amp;quot;Ascensos&amp;amp;quot; "/>
    <s v="Edgar Alexander Maya Lopez"/>
    <s v="EDUCACIÓN"/>
    <s v="SUBDIRECCIÓN ESTRATÉGICA Y DE COORDINACIÓN BOMBERIL"/>
    <s v="CONSULTA"/>
    <n v="35"/>
    <s v="20213800064252  "/>
    <d v="2021-03-01T00:00:00"/>
    <n v="20212050089941"/>
    <d v="2021-03-24T00:00:00"/>
    <n v="16"/>
    <s v="Cumplido"/>
    <m/>
    <d v="2021-03-24T00:00:00"/>
    <s v="PDF "/>
    <s v="SI"/>
    <s v="N/A"/>
    <m/>
  </r>
  <r>
    <s v="Canal Virtual"/>
    <s v="Correo Atención Ciudadano"/>
    <x v="23"/>
    <s v="CUERPO DE BOMBEROS VOLUNTARIOS DE TADO CHOCO  "/>
    <s v="Entidad Territorial"/>
    <x v="5"/>
    <s v="CAC. SOLICITUD para cambio de destino de maquina cisterna que era para el cuerpo de bomberos voluntarios de Acandí-Chocó.  "/>
    <s v="Andrés Fernando Muñoz Cabrera"/>
    <s v="ÁREA CENTRAL DE REFERENCIA BOMBERIL"/>
    <s v="SUBDIRECCIÓN ESTRATÉGICA Y DE COORDINACIÓN BOMBERIL"/>
    <s v="PETICIÓN DE INTERES GENERAL"/>
    <n v="30"/>
    <s v="20213800064282  "/>
    <d v="2021-03-01T00:00:00"/>
    <n v="20212100016631"/>
    <d v="2021-04-15T00:00:00"/>
    <n v="10"/>
    <s v="Cumplido"/>
    <m/>
    <d v="2021-04-15T00:00:00"/>
    <s v="PDF "/>
    <s v="SI"/>
    <s v="N/A"/>
    <m/>
  </r>
  <r>
    <s v="Canal Virtual"/>
    <s v="Correo Atención Ciudadano"/>
    <x v="4"/>
    <s v="ALCALDIA MUNICIPAL EL PLAYON SANTANDER "/>
    <s v="Entidad Territorial"/>
    <x v="14"/>
    <s v="CAC. Solicitud de inspección y vigilancia al Cuerpo de Bomberos Voluntarios de El Playón - Santander.  "/>
    <s v="Melba Vidal"/>
    <s v="FORMULACIÓN Y ACTUALIZACIÓN NORMATIVA Y OPERATIVA"/>
    <s v="SUBDIRECCIÓN ESTRATÉGICA Y DE COORDINACIÓN BOMBERIL"/>
    <s v="PETICIÓN DE INTERES GENERAL"/>
    <n v="30"/>
    <s v="20213800064302  "/>
    <d v="2021-03-01T00:00:00"/>
    <m/>
    <d v="2021-04-25T00:00:00"/>
    <n v="17"/>
    <s v="Cumplido"/>
    <m/>
    <m/>
    <s v="Correo Electronico "/>
    <s v="SI"/>
    <s v="N/A"/>
    <m/>
  </r>
  <r>
    <s v="Canal Virtual"/>
    <s v="Correo Atención Ciudadano"/>
    <x v="28"/>
    <s v="SERVICENTRO IBERIA  "/>
    <s v="Persona Natural"/>
    <x v="16"/>
    <s v="CAC SOLICITUD ACLARACION CERTIFICADO BOMBERIL TUMACO "/>
    <s v="Edgar Alexander Maya Lopez"/>
    <s v="EDUCACIÓN"/>
    <s v="SUBDIRECCIÓN ESTRATÉGICA Y DE COORDINACIÓN BOMBERIL"/>
    <s v="CONSULTA"/>
    <n v="35"/>
    <s v="20213800064322  "/>
    <d v="2021-03-02T00:00:00"/>
    <n v="20212050089801"/>
    <d v="2021-03-18T00:00:00"/>
    <n v="11"/>
    <s v="Cumplido"/>
    <m/>
    <m/>
    <s v="PDF"/>
    <s v="SI"/>
    <s v="N/A"/>
    <m/>
  </r>
  <r>
    <s v="Canal Virtual"/>
    <s v="Correo Atención Ciudadano"/>
    <x v="30"/>
    <s v="BENEMERITO CUERPO DE BOMBEROS VOLUNTARIOS DE LETICIA  "/>
    <s v="Entidad Bomberil"/>
    <x v="14"/>
    <s v="CAC. OFICIO DRA. LUZ MARINA SERNA, Solicitud acompañamiento.  "/>
    <s v="Luz Marina Serna"/>
    <s v="COOPERACIÓN INTERNACIONAL Y ALIANZAS ESTRATÉGICAS"/>
    <s v="DIRECCIÓN GENERAL"/>
    <s v="PETICIÓN DE INTERES GENERAL"/>
    <n v="30"/>
    <s v="20213800064342  "/>
    <d v="2021-03-02T00:00:00"/>
    <m/>
    <d v="2021-03-10T00:00:00"/>
    <n v="6"/>
    <s v="Cumplido"/>
    <m/>
    <d v="2021-03-10T00:00:00"/>
    <s v="Reunión "/>
    <s v="SI"/>
    <s v="N/A"/>
    <m/>
  </r>
  <r>
    <s v="Canal Virtual"/>
    <s v="Correo Atención Ciudadano"/>
    <x v="1"/>
    <s v="GUSTAVO RIVERA  "/>
    <s v="Persona Natural"/>
    <x v="5"/>
    <s v="CAC. Atención de solicitud sobre aclaración de tarifa de prueba hidráulica por bomberos voluntarios... "/>
    <s v="Edgar Alexander Maya Lopez"/>
    <s v="EDUCACIÓN"/>
    <s v="SUBDIRECCIÓN ESTRATÉGICA Y DE COORDINACIÓN BOMBERIL"/>
    <s v="PETICIÓN DE INTERES PARTICULAR"/>
    <n v="30"/>
    <s v="20213800064352  "/>
    <d v="2021-03-02T00:00:00"/>
    <n v="20212050089951"/>
    <d v="2021-03-24T00:00:00"/>
    <n v="15"/>
    <s v="Cumplido"/>
    <m/>
    <m/>
    <s v="PDF"/>
    <s v="SI"/>
    <s v="N/A"/>
    <m/>
  </r>
  <r>
    <s v="Canal Virtual"/>
    <s v="Correo Atención Ciudadano"/>
    <x v="8"/>
    <s v="LADY NELCY LIZCANO QUINTERO "/>
    <s v="Entidad Territorial"/>
    <x v="17"/>
    <s v="CAC. Solicitud  "/>
    <s v="Julio Alejandro Chamorro Cabrera"/>
    <s v="INSPECCIÓN VIGILANCIA Y CONTROL"/>
    <s v="SUBDIRECCIÓN ADMINISTRATIVA Y FINANCIERA"/>
    <s v="PETICIÓN DE INTERES GENERAL"/>
    <n v="30"/>
    <s v="20213800064392  "/>
    <d v="2021-03-02T00:00:00"/>
    <n v="20212000015991"/>
    <d v="2021-04-09T00:00:00"/>
    <n v="25"/>
    <s v="Cumplido"/>
    <m/>
    <d v="2021-04-12T00:00:00"/>
    <s v="PDF"/>
    <s v="SI"/>
    <m/>
    <m/>
  </r>
  <r>
    <s v="Canal Escrito"/>
    <s v="Radicación Directa "/>
    <x v="1"/>
    <s v="CUERPOS DE BOMBEROS DE CUNDINAMARCA  "/>
    <s v="Entidad Territorial"/>
    <x v="16"/>
    <s v="RD. Requerimientos a la Gobernación de Cundinmarca por parte de los diferentes Cuerpos de bomberos. "/>
    <s v="Andrea Bibiana Castañeda Durán"/>
    <s v="FORMULACIÓN Y ACTUALIZACIÓN NORMATIVA Y OPERATIVA"/>
    <s v="SUBDIRECCIÓN ESTRATÉGICA Y DE COORDINACIÓN BOMBERIL"/>
    <s v="PETICIÓN DE INTERES GENERAL"/>
    <n v="30"/>
    <s v="20213800064412  "/>
    <d v="2021-03-02T00:00:00"/>
    <n v="20212050087531"/>
    <d v="2021-03-10T00:00:00"/>
    <n v="6"/>
    <s v="Cumplido"/>
    <m/>
    <m/>
    <s v="PDF"/>
    <s v="SI"/>
    <s v="N/A "/>
    <m/>
  </r>
  <r>
    <s v="Canal Virtual"/>
    <s v="Correo Atención Ciudadano"/>
    <x v="26"/>
    <s v="ALCALDIA TOLEDO ANTIOQUIA "/>
    <s v="Entidad Territorial"/>
    <x v="16"/>
    <s v="CAC. Respuesta a solicitud  "/>
    <s v="Andrea Bibiana Castañeda Durán"/>
    <s v="FORMULACIÓN Y ACTUALIZACIÓN NORMATIVA Y OPERATIVA"/>
    <s v="SUBDIRECCIÓN ESTRATÉGICA Y DE COORDINACIÓN BOMBERIL"/>
    <s v="PETICIÓN DE INTERES PARTICULAR"/>
    <n v="30"/>
    <s v="20213800064432  "/>
    <d v="2021-03-02T00:00:00"/>
    <n v="20212050087621"/>
    <d v="2021-03-15T00:00:00"/>
    <n v="9"/>
    <s v="Cumplido"/>
    <m/>
    <d v="2021-03-16T00:00:00"/>
    <s v="PDF "/>
    <s v="SI"/>
    <s v="N/A "/>
    <m/>
  </r>
  <r>
    <s v="Canal Virtual"/>
    <s v="Correo Atencion Ciudadano"/>
    <x v="1"/>
    <s v="JUAN CAMILO PARRA  "/>
    <s v="Persona Natural"/>
    <x v="5"/>
    <s v="CAC. Derecho de Petición.  "/>
    <s v="Faubricio Sanchez "/>
    <s v="ATENCIÓN AL CIUDADANO"/>
    <s v="SUBDIRECCIÓN ADMINISTRATIVA Y FINANCIERA"/>
    <s v="PETICIÓN DE DOCUMENTOS E INFORMACIÓN"/>
    <n v="20"/>
    <s v="20213800065482  "/>
    <d v="2021-04-08T00:00:00"/>
    <n v="20213800016401"/>
    <d v="2021-04-12T00:00:00"/>
    <n v="22"/>
    <s v="Extemporáneo"/>
    <m/>
    <d v="2021-04-13T00:00:00"/>
    <s v="PDF"/>
    <s v="SI"/>
    <s v="N/A "/>
    <m/>
  </r>
  <r>
    <s v="Canal Virtual"/>
    <s v="Correo Atención Ciudadano"/>
    <x v="0"/>
    <s v="CUERPO DE BOMBEROS VOLUNTARIOS DE ROVIRA - TOLIMA  "/>
    <s v="Entidad Bomberil"/>
    <x v="15"/>
    <s v="CAC. respuesta radicado DNBC 20212050084541.  "/>
    <s v="Camilo Portilla"/>
    <s v="FORMULACIÓN Y ACTUALIZACIÓN NORMATIVA Y OPERATIVA"/>
    <s v="SUBDIRECCIÓN ESTRATÉGICA Y DE COORDINACIÓN BOMBERIL"/>
    <s v="PETICIÓN DE INTERES GENERAL"/>
    <n v="30"/>
    <s v="20213800064452  "/>
    <d v="2021-03-02T00:00:00"/>
    <n v="20212050087841"/>
    <d v="2021-03-15T00:00:00"/>
    <n v="9"/>
    <s v="Cumplido"/>
    <m/>
    <d v="2021-03-16T00:00:00"/>
    <s v="PDF "/>
    <s v="SI"/>
    <s v="N/A "/>
    <m/>
  </r>
  <r>
    <s v="Canal Virtual"/>
    <s v="Correo Atención Ciudadano"/>
    <x v="10"/>
    <s v="CUERPO DE BOMBEROS VOLUNTARIOS DE PAZ DE ARIPORO  "/>
    <s v="Entidad Bomberil"/>
    <x v="14"/>
    <s v="CAC. PROPUESTA TECNICA Y ECONOMICA.  "/>
    <s v="Camilo Portilla"/>
    <s v="FORMULACIÓN Y ACTUALIZACIÓN NORMATIVA Y OPERATIVA"/>
    <s v="SUBDIRECCIÓN ESTRATÉGICA Y DE COORDINACIÓN BOMBERIL"/>
    <s v="PETICIÓN DE INTERES PARTICULAR"/>
    <n v="30"/>
    <s v="20213800064482  "/>
    <d v="2021-03-02T00:00:00"/>
    <n v="20212050089881"/>
    <d v="2021-04-07T00:00:00"/>
    <n v="22"/>
    <s v="Cumplido"/>
    <m/>
    <m/>
    <s v="PDF"/>
    <s v="SI"/>
    <s v="N/A "/>
    <m/>
  </r>
  <r>
    <s v="Canal Virtual"/>
    <s v="Correo Atención Ciudadano"/>
    <x v="24"/>
    <s v="CUERPOS DE BOMBEROS DE BOLIVAR - VALLE  "/>
    <s v="Entidad Bomberil"/>
    <x v="18"/>
    <s v="CAC. solicitud apoyo para atención medica unidad Cuerpo de Bomberos Bolivar Valle. Cabo William Medina Londoño "/>
    <s v="Andrea Bibiana Castañeda Durán"/>
    <s v="FORMULACIÓN Y ACTUALIZACIÓN NORMATIVA Y OPERATIVA"/>
    <s v="SUBDIRECCIÓN ESTRATÉGICA Y DE COORDINACIÓN BOMBERIL"/>
    <s v="PETICIÓN DE INTERES GENERAL"/>
    <n v="30"/>
    <s v="20213800064492  "/>
    <d v="2021-03-02T00:00:00"/>
    <n v="20212050086721"/>
    <d v="2021-03-05T00:00:00"/>
    <n v="3"/>
    <s v="Cumplido"/>
    <m/>
    <d v="2021-03-05T00:00:00"/>
    <s v="PDF "/>
    <s v="SI"/>
    <s v="N/A "/>
    <m/>
  </r>
  <r>
    <s v="Canal Virtual"/>
    <s v="Correo Atención Ciudadano"/>
    <x v="3"/>
    <s v="CUERPO DE BOMBEROS VOLUNTARIOS DE COTA  "/>
    <s v="Entidad Bomberil"/>
    <x v="14"/>
    <s v="CAC. REQ. PREVIO DE CUMPLIMIENTO - PROCESO DE VERIFICACIÓN DE CONDICIONES TÉCNICAS - C.B.V.COTA. "/>
    <s v="Melba Vidal"/>
    <s v="FORMULACIÓN Y ACTUALIZACIÓN NORMATIVA Y OPERATIVA"/>
    <s v="SUBDIRECCIÓN ESTRATÉGICA Y DE COORDINACIÓN BOMBERIL"/>
    <s v="PETICIÓN DE INTERES GENERAL"/>
    <n v="30"/>
    <s v="20213800064512  "/>
    <d v="2021-03-02T00:00:00"/>
    <n v="20212050090011"/>
    <d v="2021-04-09T00:00:00"/>
    <n v="25"/>
    <s v="Cumplido"/>
    <m/>
    <m/>
    <s v="PDF"/>
    <s v="SI"/>
    <m/>
    <m/>
  </r>
  <r>
    <s v="Canal Virtual"/>
    <s v="Correo Atención Ciudadano"/>
    <x v="21"/>
    <s v="CUERPO DE BOMBEROS DE SALAMINA  "/>
    <s v="Entidad Territorial"/>
    <x v="5"/>
    <s v="CAC. CONVENIO SALAMINA-MAGDALENA.  "/>
    <s v="Andrea Bibiana Castañeda Durán"/>
    <s v="FORMULACIÓN Y ACTUALIZACIÓN NORMATIVA Y OPERATIVA"/>
    <s v="SUBDIRECCIÓN ESTRATÉGICA Y DE COORDINACIÓN BOMBERIL"/>
    <s v="PETICIÓN DE INTERES PARTICULAR"/>
    <n v="30"/>
    <s v="20213800064582  "/>
    <d v="2021-03-03T00:00:00"/>
    <n v="20212050086751"/>
    <d v="2021-03-11T00:00:00"/>
    <n v="6"/>
    <s v="Cumplido"/>
    <m/>
    <m/>
    <s v="PDF"/>
    <s v="SI"/>
    <s v="N/A "/>
    <m/>
  </r>
  <r>
    <s v="Canal Virtual"/>
    <s v="Correo Atención Ciudadano"/>
    <x v="18"/>
    <s v="ALCALDÍA MUNICIPAL EL CASTILLO META "/>
    <s v="Entidad Territorial"/>
    <x v="5"/>
    <s v="CAC. Oficio solicitud base de datos  "/>
    <s v="Luis Alberto Valencia Pulido"/>
    <s v="ÁREA CENTRAL DE REFERENCIA BOMBERIL"/>
    <s v="SUBDIRECCIÓN ESTRATÉGICA Y DE COORDINACIÓN BOMBERIL"/>
    <s v="PETICIÓN DE DOCUMENTOS E INFORMACIÓN"/>
    <n v="20"/>
    <s v="20213800064662  "/>
    <d v="2021-03-04T00:00:00"/>
    <m/>
    <d v="2021-04-05T00:00:00"/>
    <n v="19"/>
    <s v="Cumplido"/>
    <m/>
    <m/>
    <s v="Correo Electronico "/>
    <s v="SI"/>
    <s v="N/A "/>
    <m/>
  </r>
  <r>
    <s v="Canal Virtual"/>
    <s v="Correo Atencion Ciudadano"/>
    <x v="11"/>
    <s v="DIANA PATRICIA CORREA BALCáZAR "/>
    <s v="Persona Natural"/>
    <x v="5"/>
    <s v="CAC. DERECHO DE PETICIÓN _REVOCATORIA o NULIDAD DE RESOLUCION N°006(10/04/2012) DE EXPULSION (BOMBERO DIANA CORREA) Sentencia T125 de 2010. "/>
    <s v="Arbey Hernan Trujillo Mendez"/>
    <s v="Subdirección Estratégica y de Coordinación Bomberil"/>
    <s v="SUBDIRECCIÓN ESTRATÉGICA Y DE COORDINACIÓN BOMBERIL"/>
    <s v="PETICIÓN DE INTERES PARTICULAR"/>
    <n v="30"/>
    <s v="20213800065692  "/>
    <d v="2021-03-10T00:00:00"/>
    <m/>
    <m/>
    <s v="73 DIAS "/>
    <s v="Vencido"/>
    <m/>
    <m/>
    <m/>
    <m/>
    <m/>
    <s v="NO SE EVIDENCIA RESPUESTA NI DOCUMENTOS ADJUNTOS "/>
  </r>
  <r>
    <s v="Canal Virtual"/>
    <s v="Correo Atención Ciudadano"/>
    <x v="4"/>
    <s v="BOMBEROS VOLUNTARIOS OCAMONTE  "/>
    <s v="Entidad Territorial"/>
    <x v="14"/>
    <s v="CAC. DOCUMENTACION. REF: RADICACIÓN PROYECTO CUERPO DE BOMBEROS VOLUNTARIOS DE OCAMONTE, SANTANDER "/>
    <s v="Andrés Fernando Muñoz Cabrera"/>
    <s v="ÁREA CENTRAL DE REFERENCIA BOMBERIL"/>
    <s v="SUBDIRECCIÓN ESTRATÉGICA Y DE COORDINACIÓN BOMBERIL"/>
    <s v="PETICIÓN DE INTERES GENERAL"/>
    <n v="30"/>
    <s v="20213800064742  "/>
    <d v="2021-03-04T00:00:00"/>
    <n v="20212100016651"/>
    <d v="2021-04-15T00:00:00"/>
    <n v="27"/>
    <s v="Cumplido"/>
    <m/>
    <m/>
    <s v="PDF "/>
    <s v="SI"/>
    <s v="N/A "/>
    <m/>
  </r>
  <r>
    <s v="Canal Virtual"/>
    <s v="Correo Atencion Ciudadano"/>
    <x v="20"/>
    <s v="MINISTERIO DEL INTERIOR  "/>
    <s v="Entidad Territorial"/>
    <x v="14"/>
    <s v="CAC. Solicitud Silvia, Cauca.  "/>
    <s v="Jiud Magnoly Gaviria"/>
    <s v="ÁREA CENTRAL DE REFERENCIA BOMBERIL"/>
    <s v="SUBDIRECCIÓN ESTRATÉGICA Y DE COORDINACIÓN BOMBERIL"/>
    <s v="PETICIÓN DE INTERES GENERAL"/>
    <n v="30"/>
    <s v="20213800065742  "/>
    <d v="2021-03-10T00:00:00"/>
    <n v="20212100017221"/>
    <d v="2021-05-04T00:00:00"/>
    <n v="36"/>
    <s v="Extemporáneo"/>
    <m/>
    <m/>
    <s v="PDF"/>
    <s v="SI"/>
    <m/>
    <s v="No se ha gestionado "/>
  </r>
  <r>
    <s v="Canal Virtual"/>
    <s v="Correo Atención Ciudadano"/>
    <x v="14"/>
    <s v="ALCALDIA PACORA CALDAS "/>
    <s v="Entidad Territorial"/>
    <x v="16"/>
    <s v="CAC, FUCIÓN PREVENTIVA. CUERPO DE BOMBEROS VOLUNTARIOS DE PÁCORA  "/>
    <s v="Julio Alejandro Chamorro Cabrera"/>
    <s v="Subdirección Estratégica y de Coordinación Bomberil"/>
    <s v="SUBDIRECCIÓN ESTRATÉGICA Y DE COORDINACIÓN BOMBERIL"/>
    <s v="PETICIÓN DE INTERES GENERAL"/>
    <n v="30"/>
    <s v="20213800064762  "/>
    <d v="2021-03-05T00:00:00"/>
    <n v="20212000015971"/>
    <d v="2021-04-09T00:00:00"/>
    <n v="22"/>
    <s v="Cumplido"/>
    <m/>
    <m/>
    <s v="PDF "/>
    <m/>
    <s v="N/A "/>
    <m/>
  </r>
  <r>
    <s v="Canal Virtual"/>
    <s v="Correo Atención Ciudadano"/>
    <x v="1"/>
    <s v="CATHERINE ANGELICA DIAZ OSORIO  "/>
    <s v="Persona Natural"/>
    <x v="5"/>
    <s v="CAC. Solicitud Certificación Laboral. "/>
    <s v="Alvaro Perez"/>
    <s v="SUBDIRECCIÓN ADMINISTRATIVA Y FINANCIERA"/>
    <s v="SUBDIRECCIÓN ADMINISTRATIVA Y FINANCIERA"/>
    <s v="PETICIÓN DE DOCUMENTOS E INFORMACIÓN"/>
    <n v="20"/>
    <s v="20213800064772  "/>
    <d v="2021-03-05T00:00:00"/>
    <m/>
    <d v="2021-03-15T00:00:00"/>
    <n v="8"/>
    <s v="Cumplido"/>
    <s v="se archiva el orfeo enviando la certificacion laboral al correo cate_diaz80@hotmail.es"/>
    <m/>
    <s v="Correo Electronico "/>
    <s v="SI"/>
    <s v="N/A "/>
    <s v="No se adjunta evidencia de respuesta, petición ni de envío de la misma en correo electronico"/>
  </r>
  <r>
    <s v="Canal Virtual"/>
    <s v="Correo Atención Ciudadano"/>
    <x v="0"/>
    <s v="CUERPO DE BOMBEROS VOLUNTARIOS SUAREZ CUERPO DE BOMBEROS VOLUNTARIOS SUAREZ  "/>
    <s v="Persona Natural"/>
    <x v="16"/>
    <s v="CAC. Solicitud de asesoramiento a los bomberos voluntarios de Suarez Tolima marzo 2021. "/>
    <s v="Andrea Bibiana Castañeda Durán"/>
    <s v="FORMULACIÓN Y ACTUALIZACIÓN NORMATIVA Y OPERATIVA"/>
    <s v="SUBDIRECCIÓN ESTRATÉGICA Y DE COORDINACIÓN BOMBERIL"/>
    <s v="PETICIÓN DE INTERES GENERAL"/>
    <n v="30"/>
    <s v="20213800064792  "/>
    <d v="2021-03-05T00:00:00"/>
    <n v="20212050087521"/>
    <d v="2021-03-10T00:00:00"/>
    <n v="4"/>
    <s v="Cumplido"/>
    <m/>
    <m/>
    <s v="PDF"/>
    <s v="SI"/>
    <s v="N/A "/>
    <m/>
  </r>
  <r>
    <s v="Canal Virtual"/>
    <s v="Correo Atención Ciudadano"/>
    <x v="1"/>
    <s v="USUARIO ANONIMO  "/>
    <s v="Persona Natural"/>
    <x v="16"/>
    <s v="CAC. Respuesta Oficial, EXT_S21-00012441-PQRSD-012415-PQR, código de consulta 01212149181817 del 18/02/2021.  "/>
    <s v="Luz Marina Serna"/>
    <s v="COOPERACIÓN INTERNACIONAL Y ALIANZAS ESTRATÉGICAS"/>
    <s v="DIRECCIÓN GENERAL"/>
    <s v="PETICIÓN DE INTERES GENERAL"/>
    <n v="30"/>
    <s v="20213800064822  "/>
    <d v="2021-03-05T00:00:00"/>
    <n v="20213400014771"/>
    <d v="2021-03-24T00:00:00"/>
    <n v="12"/>
    <s v="Cumplido"/>
    <m/>
    <m/>
    <s v="PDF"/>
    <s v="SI"/>
    <s v="N/A "/>
    <m/>
  </r>
  <r>
    <s v="Canal Virtual"/>
    <s v="Correo Atencion Ciudadano"/>
    <x v="10"/>
    <s v="CUERPO DE BOMBEROS VOLUNTARIOS DE TRINIDAD - CASANARE  "/>
    <s v="Entidad Bomberil"/>
    <x v="14"/>
    <s v="CAC. REQUERIMIENTO PARA CONTROL, INSPECCION Y VIGILANCIA DEL CUERPO DE BOMBERO VOLUNTARIO DE TRINIDAD. "/>
    <s v="Liz Margaret Álvarez Calderon"/>
    <s v="FORMULACIÓN Y ACTUALIZACIÓN NORMATIVA Y OPERATIVA"/>
    <s v="SUBDIRECCIÓN ESTRATÉGICA Y DE COORDINACIÓN BOMBERIL"/>
    <s v="PETICIÓN DE INTERES GENERAL"/>
    <n v="30"/>
    <s v="20213800065982  "/>
    <d v="2021-03-11T00:00:00"/>
    <n v="20212000015591"/>
    <d v="2021-05-10T00:00:00"/>
    <n v="39"/>
    <s v="Extemporáneo"/>
    <m/>
    <m/>
    <s v="PDF"/>
    <s v="SI"/>
    <m/>
    <s v="No se evidencia número y fecha de salida, tampoco número y fecha de digitalización "/>
  </r>
  <r>
    <s v="Canal Virtual"/>
    <s v="Correo Atención Ciudadano"/>
    <x v="0"/>
    <s v="CUERPO DE BOMBEROS VOLUNTARIOS SUAREZ CUERPO DE BOMBEROS VOLUNTARIOS SUAREZ  "/>
    <s v="Persona Natural"/>
    <x v="16"/>
    <s v="CAC. Solicitud de asesoramiento a los bomberos voluntarios de Suarez Tolima marzo 2021. "/>
    <s v="Andrea Bibiana Castañeda Durán"/>
    <s v="FORMULACIÓN Y ACTUALIZACIÓN NORMATIVA Y OPERATIVA"/>
    <s v="SUBDIRECCIÓN ESTRATÉGICA Y DE COORDINACIÓN BOMBERIL"/>
    <s v="PETICIÓN DE INTERES GENERAL"/>
    <n v="30"/>
    <s v="20213800064832  "/>
    <d v="2021-03-05T00:00:00"/>
    <n v="20212050087521"/>
    <d v="2021-03-10T00:00:00"/>
    <n v="4"/>
    <s v="Cumplido"/>
    <m/>
    <m/>
    <s v="PDF"/>
    <s v="SI"/>
    <s v="N/A "/>
    <m/>
  </r>
  <r>
    <s v="Canal Virtual"/>
    <s v="Correo Atención Ciudadano"/>
    <x v="18"/>
    <s v="ALCALDIA MAPIRIPAN  "/>
    <s v="Entidad Bomberil"/>
    <x v="5"/>
    <s v="CAC &amp;amp;quot;Solicitud de apoyo Mapiripan&amp;amp;quot; "/>
    <s v="Jorge Restrepo Sanguino"/>
    <s v="FORMULACIÓN Y ACTUALIZACIÓN NORMATIVA Y OPERATIVA"/>
    <s v="SUBDIRECCIÓN ESTRATÉGICA Y DE COORDINACIÓN BOMBERIL"/>
    <s v="PETICIÓN DE INTERES GENERAL"/>
    <n v="30"/>
    <s v="20213800064912  "/>
    <d v="2021-03-05T00:00:00"/>
    <n v="20212050087641"/>
    <d v="2021-03-15T00:00:00"/>
    <n v="8"/>
    <s v="Cumplido"/>
    <m/>
    <d v="2021-03-16T00:00:00"/>
    <s v="PDF"/>
    <s v="SI"/>
    <s v="N/A "/>
    <m/>
  </r>
  <r>
    <s v="Canal Virtual"/>
    <s v="Correo Atención Ciudadano"/>
    <x v="1"/>
    <s v="FRANCISCO RAFAEL VARGAS GARCIA  "/>
    <s v="Persona Natural"/>
    <x v="18"/>
    <s v="CAC. Solicitud. "/>
    <s v="Jorge Restrepo Sanguino"/>
    <s v="FORMULACIÓN Y ACTUALIZACIÓN NORMATIVA Y OPERATIVA"/>
    <s v="SUBDIRECCIÓN ESTRATÉGICA Y DE COORDINACIÓN BOMBERIL"/>
    <s v="PETICIÓN DE INTERES PARTICULAR"/>
    <n v="30"/>
    <s v="20213800064922  "/>
    <d v="2021-03-05T00:00:00"/>
    <n v="20212050087661"/>
    <d v="2021-03-15T00:00:00"/>
    <n v="8"/>
    <s v="Cumplido"/>
    <m/>
    <d v="2021-03-16T00:00:00"/>
    <s v="PDF"/>
    <s v="SI"/>
    <s v="N/A "/>
    <m/>
  </r>
  <r>
    <s v="Canal Virtual"/>
    <s v="Correo Atención Ciudadano"/>
    <x v="3"/>
    <s v="ALCALDIA BITUIMA CUNDINAMARCA "/>
    <s v="Entidad Territorial"/>
    <x v="14"/>
    <s v="CAC. SOLICITUD - BITUIMA CUNDINAMARCA.  "/>
    <s v="Camilo Portilla"/>
    <s v="FORMULACIÓN Y ACTUALIZACIÓN NORMATIVA Y OPERATIVA"/>
    <s v="SUBDIRECCIÓN ESTRATÉGICA Y DE COORDINACIÓN BOMBERIL"/>
    <s v="PETICIÓN DE INTERES GENERAL"/>
    <n v="30"/>
    <s v="20213800064942  "/>
    <d v="2021-03-05T00:00:00"/>
    <n v="20212050089711"/>
    <d v="2021-03-23T00:00:00"/>
    <n v="11"/>
    <s v="Cumplido"/>
    <m/>
    <m/>
    <s v="PDF"/>
    <s v="SI"/>
    <s v="N/A "/>
    <m/>
  </r>
  <r>
    <s v="Canal Virtual"/>
    <s v="Correo Atención Ciudadano"/>
    <x v="1"/>
    <s v="UNGRD  "/>
    <s v="Entidad Pública"/>
    <x v="5"/>
    <s v="CI. Solicitud de información relacionada a la oferta académica y formativa en gestión del riesgo de desastres existente DNBC "/>
    <s v="Lina Maria Rojas Gallego"/>
    <s v="EDUCACIÓN"/>
    <s v="SUBDIRECCIÓN ESTRATÉGICA Y DE COORDINACIÓN BOMBERIL"/>
    <s v="PETICIÓN DE DOCUMENTOS E INFORMACIÓN"/>
    <n v="20"/>
    <s v="20213800064982  "/>
    <d v="2021-03-05T00:00:00"/>
    <n v="20212000015751"/>
    <d v="2021-04-09T00:00:00"/>
    <n v="22"/>
    <s v="Cumplido"/>
    <m/>
    <d v="2021-04-09T00:00:00"/>
    <s v="PDF "/>
    <s v="SI"/>
    <s v="N/A "/>
    <m/>
  </r>
  <r>
    <s v="Canal Virtual"/>
    <s v="Correo Atencion Ciudadano"/>
    <x v="10"/>
    <s v="ALCALDIA TRINIDAD CASANARE "/>
    <s v="Entidad Territorial"/>
    <x v="14"/>
    <s v="CAC. Solicitud de apoyo ante la necesidad de carro tanque tipo Cisterna, para la atención de las necesidades de incendios en el Municipio de Trinidad Casanare "/>
    <s v="Jiud Magnoly Gaviria"/>
    <s v="ÁREA CENTRAL DE REFERENCIA BOMBERIL"/>
    <s v="SUBDIRECCIÓN ESTRATÉGICA Y DE COORDINACIÓN BOMBERIL"/>
    <s v="PETICIÓN DE INTERES GENERAL"/>
    <n v="30"/>
    <s v="20213800066102  "/>
    <d v="2021-03-11T00:00:00"/>
    <n v="20212100017661"/>
    <d v="2021-05-04T00:00:00"/>
    <n v="34"/>
    <s v="Extemporáneo"/>
    <m/>
    <m/>
    <s v="PDF"/>
    <s v="SI"/>
    <m/>
    <s v="No se evidencia número y fecha de salida, tampoco número y fecha de digitalización "/>
  </r>
  <r>
    <s v="Canal Virtual"/>
    <s v="Correo Atención Ciudadano"/>
    <x v="13"/>
    <s v="CUERPO OFICIAL DE BOMBEROS DE ARMENIA  "/>
    <s v="Entidad Bomberil"/>
    <x v="5"/>
    <s v="CAC. Petición Importante - Urgente.  "/>
    <s v="Maicol Villarreal Ospina"/>
    <s v="EDUCACIÓN"/>
    <s v="SUBDIRECCIÓN ESTRATÉGICA Y DE COORDINACIÓN BOMBERIL"/>
    <s v="PETICIÓN DE INTERES GENERAL"/>
    <n v="30"/>
    <s v="20213800065002  "/>
    <d v="2021-03-05T00:00:00"/>
    <n v="20212000015061"/>
    <d v="2021-03-16T00:00:00"/>
    <n v="7"/>
    <s v="Cumplido"/>
    <m/>
    <m/>
    <s v="PDF "/>
    <s v="SI"/>
    <s v="N/A "/>
    <m/>
  </r>
  <r>
    <s v="Canal Virtual"/>
    <s v="Correo Atención Ciudadano"/>
    <x v="13"/>
    <s v="ALCALDIA MUNICIPAL BUENAVISTA QUINDIO "/>
    <s v="Entidad Pública"/>
    <x v="16"/>
    <s v="CAC. Traslado oficio Alcalde de Municipal de Buenavista-Quindío, Oficio Ministerio del interior: OFI2021-5507-DVR-3000 "/>
    <s v="Andrés Fernando Muñoz Cabrera"/>
    <s v="ÁREA CENTRAL DE REFERENCIA BOMBERIL"/>
    <s v="SUBDIRECCIÓN ESTRATÉGICA Y DE COORDINACIÓN BOMBERIL"/>
    <s v="PETICIÓN DE INTERES GENERAL"/>
    <n v="30"/>
    <s v="20213800065162  "/>
    <d v="2021-03-08T00:00:00"/>
    <n v="20212100016661"/>
    <d v="2021-04-15T00:00:00"/>
    <n v="25"/>
    <s v="Cumplido"/>
    <m/>
    <m/>
    <s v="PDF"/>
    <s v="SI"/>
    <s v="N/A "/>
    <m/>
  </r>
  <r>
    <s v="Canal Virtual"/>
    <s v="Correo Atención Ciudadano"/>
    <x v="0"/>
    <s v="CUERPO DE BOMBEROS VOLUNTARIOS DE SUAREZ - CAUCA  "/>
    <s v="Entidad Pública"/>
    <x v="14"/>
    <s v="CAC. Solicitud de asesoramiento a los bomberos voluntarios de Suarez Tolima por escrito de la Alcaldia de Suarez.  "/>
    <s v="Andrea Bibiana Castañeda Durán"/>
    <s v="FORMULACIÓN Y ACTUALIZACIÓN NORMATIVA Y OPERATIVA"/>
    <s v="SUBDIRECCIÓN ESTRATÉGICA Y DE COORDINACIÓN BOMBERIL"/>
    <s v="PETICIÓN DE INTERES GENERAL"/>
    <n v="30"/>
    <s v="20213800065212  "/>
    <d v="2021-03-08T00:00:00"/>
    <n v="20212050087521"/>
    <d v="2021-03-10T00:00:00"/>
    <n v="2"/>
    <s v="Cumplido"/>
    <m/>
    <m/>
    <s v="PDF"/>
    <s v="SI"/>
    <s v="N/A "/>
    <m/>
  </r>
  <r>
    <s v="Canal Virtual"/>
    <s v="Correo Atención Ciudadano"/>
    <x v="3"/>
    <s v="CUERPO DE BOMBEROS VOLUNTARIOS DE NILO  "/>
    <s v="Entidad Bomberil"/>
    <x v="5"/>
    <s v="CAC. Convenio 001 de 2021 "/>
    <s v="Andrea Bibiana Castañeda Durán"/>
    <s v="FORMULACIÓN Y ACTUALIZACIÓN NORMATIVA Y OPERATIVA"/>
    <s v="SUBDIRECCIÓN ESTRATÉGICA Y DE COORDINACIÓN BOMBERIL"/>
    <s v="PETICIÓN DE INTERES GENERAL"/>
    <n v="30"/>
    <s v="20213800065272  "/>
    <d v="2021-03-08T00:00:00"/>
    <n v="20212050087781"/>
    <d v="2021-03-15T00:00:00"/>
    <n v="5"/>
    <s v="Cumplido"/>
    <m/>
    <d v="2021-03-15T00:00:00"/>
    <s v="PDF"/>
    <s v="SI"/>
    <s v="N/A "/>
    <m/>
  </r>
  <r>
    <s v="Canal Virtual"/>
    <s v="Correo Atención Ciudadano"/>
    <x v="1"/>
    <s v="ALCALDIA BOLIVAR CAUCA "/>
    <s v="Entidad Pública"/>
    <x v="16"/>
    <s v="CAC. Traslado Solicitud Asignación Maquina Cisterna- Capacidad de 2500 a 3000 GLS Municipio de BolIvar- Cauca;, Radicado UNGRD No. 2020ER07187.  "/>
    <s v="Andrés Fernando Muñoz Cabrera"/>
    <s v="ÁREA CENTRAL DE REFERENCIA BOMBERIL"/>
    <s v="SUBDIRECCIÓN ESTRATÉGICA Y DE COORDINACIÓN BOMBERIL"/>
    <s v="PETICIÓN DE INTERES GENERAL"/>
    <n v="30"/>
    <s v="20213800065302  "/>
    <d v="2021-03-08T00:00:00"/>
    <n v="20212100016671"/>
    <d v="2021-04-15T00:00:00"/>
    <n v="25"/>
    <s v="Cumplido"/>
    <m/>
    <d v="2021-04-15T00:00:00"/>
    <s v="PDF"/>
    <s v="SI"/>
    <s v="N/A "/>
    <m/>
  </r>
  <r>
    <s v="Canal Virtual"/>
    <s v="Correo Atencion Ciudadano"/>
    <x v="3"/>
    <s v="CUERPO DE BOMBEROS VOLUNTARIOS DE SIBATE  "/>
    <s v="Entidad Bomberil"/>
    <x v="16"/>
    <s v="CAC. Remisión OFI21-00035135, Presentación de proyecto para destacar el trabajo de los bomberos veteranos &amp;amp;quot;heroes aguilas del fuego&amp;amp;quot;.  "/>
    <s v="Juan Gabriel Parra"/>
    <s v="FORMULACIÓN Y ACTUALIZACIÓN NORMATIVA Y OPERATIVA"/>
    <s v="SUBDIRECCIÓN ESTRATÉGICA Y DE COORDINACIÓN BOMBERIL"/>
    <s v="PETICIÓN DE INTERES PARTICULAR"/>
    <n v="30"/>
    <s v="20213800066242  "/>
    <d v="2021-03-12T00:00:00"/>
    <n v="20212050089771"/>
    <m/>
    <m/>
    <s v="Vencido"/>
    <s v="No se evidencia documento  firmado ni fecha de envio"/>
    <m/>
    <m/>
    <m/>
    <m/>
    <m/>
  </r>
  <r>
    <s v="Canal Virtual"/>
    <s v="Correo Atención Ciudadano"/>
    <x v="9"/>
    <s v="CUERPO DE BOMBEROS VOLUNTARIOS SOLEDAD ATLANTICO  "/>
    <s v="Entidad Bomberil"/>
    <x v="14"/>
    <s v="CAC CUERPO DE BOMBEROS VOLUNTARIOS DE SOLEDAD CESE DE ACTIVIDADES ESCALONADO  "/>
    <s v="Camilo Portilla"/>
    <s v="FORMULACIÓN Y ACTUALIZACIÓN NORMATIVA Y OPERATIVA"/>
    <s v="SUBDIRECCIÓN ESTRATÉGICA Y DE COORDINACIÓN BOMBERIL"/>
    <s v="PETICIÓN DE INTERES GENERAL"/>
    <n v="30"/>
    <s v="20213800065442  "/>
    <d v="2021-03-09T00:00:00"/>
    <n v="20212050089751"/>
    <d v="2021-03-25T00:00:00"/>
    <n v="11"/>
    <s v="Cumplido"/>
    <m/>
    <m/>
    <s v="PDF"/>
    <s v="SI"/>
    <s v="N/A "/>
    <m/>
  </r>
  <r>
    <s v="Canal Virtual"/>
    <s v="Correo Atención Ciudadano"/>
    <x v="11"/>
    <s v="SECRETARíA DE LA SALUD ALCALDíA DE JAMUNDí  "/>
    <s v="Persona Jurídica"/>
    <x v="18"/>
    <s v="CAC. PQRS - Listado censal población especial para régimen subsidiado "/>
    <s v="Luis Alberto Valencia Pulido"/>
    <s v="ÁREA CENTRAL DE REFERENCIA BOMBERIL"/>
    <s v="SUBDIRECCIÓN ESTRATÉGICA Y DE COORDINACIÓN BOMBERIL"/>
    <s v="PETICIÓN DE DOCUMENTOS E INFORMACIÓN"/>
    <n v="20"/>
    <s v="20213800065452  "/>
    <d v="2021-03-09T00:00:00"/>
    <n v="20212100016321"/>
    <d v="2021-04-08T00:00:00"/>
    <n v="19"/>
    <s v="Cumplido"/>
    <m/>
    <m/>
    <m/>
    <s v="SI"/>
    <s v="N/A "/>
    <m/>
  </r>
  <r>
    <s v="Canal Virtual"/>
    <s v="Correo Atención Ciudadano"/>
    <x v="23"/>
    <s v="CUERPO DE BOMBEROS DE UNGUIA UNGUIA  "/>
    <s v="Entidad Bomberil"/>
    <x v="5"/>
    <s v="CAC. SOLICITUD DE CAPACITACION.  "/>
    <s v="Mauricio Delgado Perdomo"/>
    <s v="EDUCACIÓN"/>
    <s v="SUBDIRECCIÓN ESTRATÉGICA Y DE COORDINACIÓN BOMBERIL"/>
    <s v="PETICIÓN DE DOCUMENTOS E INFORMACIÓN"/>
    <n v="20"/>
    <s v="20213800065462  "/>
    <d v="2021-03-09T00:00:00"/>
    <m/>
    <d v="2021-03-12T00:00:00"/>
    <n v="3"/>
    <s v="Cumplido"/>
    <s v="SE RESPONDE MEDIANTE CORREO ELECTRONICO. SE ANEXA IMAGEN"/>
    <m/>
    <s v="Correo Electronico "/>
    <s v="SI"/>
    <s v="N/A "/>
    <m/>
  </r>
  <r>
    <s v="Canal Virtual"/>
    <s v="Correo Atención Ciudadano"/>
    <x v="6"/>
    <s v="CUERPO DE BOMBEROS VOLUNTARIOS DE TIBASOSA  "/>
    <s v="Entidad Bomberil"/>
    <x v="16"/>
    <s v="CAC. REMISIÓN DOCUMENTOS PROCESO TRASFERENCIA DE DINEROS PROVENIENTES DE LA SOBRETASA BOMBERIL ADMINISTRACIÓN MUNICIPAL DE TIBASOSA BOYACÁ. "/>
    <s v="Andrea Bibiana Castañeda Durán"/>
    <s v="FORMULACIÓN Y ACTUALIZACIÓN NORMATIVA Y OPERATIVA"/>
    <s v="SUBDIRECCIÓN ESTRATÉGICA Y DE COORDINACIÓN BOMBERIL"/>
    <s v="PETICIÓN DE INTERES GENERAL"/>
    <n v="30"/>
    <s v="20213800065532  "/>
    <d v="2021-03-09T00:00:00"/>
    <n v="20212050089831"/>
    <d v="2021-04-12T00:00:00"/>
    <n v="23"/>
    <s v="Cumplido"/>
    <m/>
    <m/>
    <s v="PDF"/>
    <s v="SI"/>
    <s v="N/A "/>
    <m/>
  </r>
  <r>
    <s v="Canal Virtual"/>
    <s v="Correo Atención Ciudadano"/>
    <x v="4"/>
    <s v="ALCALDIA MUNICIPAL LANDAZURI SANTANDER "/>
    <s v="Entidad Territorial"/>
    <x v="5"/>
    <s v="CAC. Solicitud, Queja inspección y Vigilancia.  "/>
    <s v="Julio Alejandro Chamorro Cabrera"/>
    <s v="Subdirección Estratégica y de Coordinación Bomberil"/>
    <s v="SUBDIRECCIÓN ESTRATÉGICA Y DE COORDINACIÓN BOMBERIL"/>
    <s v="PETICIÓN DE INTERES GENERAL"/>
    <n v="30"/>
    <s v="20213800065552  "/>
    <d v="2021-03-09T00:00:00"/>
    <n v="20212000015621"/>
    <d v="2021-04-07T00:00:00"/>
    <n v="18"/>
    <s v="Cumplido"/>
    <m/>
    <m/>
    <m/>
    <s v="SI"/>
    <s v="N/A "/>
    <m/>
  </r>
  <r>
    <s v="Canal Virtual"/>
    <s v="Correo Atención Ciudadano"/>
    <x v="2"/>
    <s v="CUERPO DE BOMBEROS VOLUNTARIOS DE RIONEGRO  "/>
    <s v="Entidad Bomberil"/>
    <x v="5"/>
    <s v="CAC. Solicitud listado unidades activas a la fecha. "/>
    <s v="Luis Alberto Valencia Pulido"/>
    <s v="ÁREA CENTRAL DE REFERENCIA BOMBERIL"/>
    <s v="SUBDIRECCIÓN ESTRATÉGICA Y DE COORDINACIÓN BOMBERIL"/>
    <s v="PETICIÓN DE DOCUMENTOS E INFORMACIÓN"/>
    <n v="20"/>
    <s v="20213800065562  "/>
    <d v="2021-03-09T00:00:00"/>
    <m/>
    <d v="2021-03-25T00:00:00"/>
    <n v="11"/>
    <s v="Cumplido"/>
    <s v="Se envía información solicitada por medio del correo institucional el día 25/03/2021"/>
    <m/>
    <s v="Correo Electronico "/>
    <s v="SI"/>
    <s v="N/A "/>
    <m/>
  </r>
  <r>
    <s v="Canal Virtual"/>
    <s v="Correo Atención Ciudadano"/>
    <x v="11"/>
    <s v="CUERPO DE BOMBEROS VOLUNTARIOS DE ALCALA  "/>
    <s v="Entidad Bomberil"/>
    <x v="5"/>
    <s v="CAC. SOLICITUD DE COPIA COMODATO VEHICULO CISTERNA. "/>
    <s v="Alvaro Perez"/>
    <s v="SUBDIRECCIÓN ADMINISTRATIVA Y FINANCIERA"/>
    <s v="SUBDIRECCIÓN ADMINISTRATIVA Y FINANCIERA"/>
    <s v="PETICIÓN DE DOCUMENTOS E INFORMACIÓN"/>
    <n v="20"/>
    <s v="20213800065602  "/>
    <d v="2021-03-09T00:00:00"/>
    <n v="20213000015071"/>
    <d v="2021-03-12T00:00:00"/>
    <n v="3"/>
    <s v="Cumplido"/>
    <m/>
    <m/>
    <s v="Correo Electronico "/>
    <s v="SI"/>
    <s v="N/A "/>
    <m/>
  </r>
  <r>
    <s v="Canal Virtual"/>
    <s v="Correo Atención Ciudadano"/>
    <x v="1"/>
    <s v="LINA DANIELA ARANGO  "/>
    <s v="Persona Natural"/>
    <x v="5"/>
    <s v="CAC. Alcance solicitud.  "/>
    <s v="Edgar Alexander Maya Lopez"/>
    <s v="FORMULACIÓN Y ACTUALIZACIÓN NORMATIVA Y OPERATIVA"/>
    <s v="SUBDIRECCIÓN ESTRATÉGICA Y DE COORDINACIÓN BOMBERIL"/>
    <s v="PETICIÓN DE INTERES PARTICULAR"/>
    <n v="30"/>
    <s v="20213800065632  "/>
    <d v="2021-03-10T00:00:00"/>
    <n v="20212050089901"/>
    <d v="2021-03-24T00:00:00"/>
    <n v="8"/>
    <s v="Cumplido"/>
    <m/>
    <m/>
    <s v="PDF"/>
    <s v="SI"/>
    <s v="N/A "/>
    <m/>
  </r>
  <r>
    <s v="Canal Virtual"/>
    <s v="Correo Institucional"/>
    <x v="3"/>
    <s v="ARGEMIRO HECHAVARRIA ESCANDON "/>
    <s v="Persona Natural"/>
    <x v="5"/>
    <s v="CI. Respuesta a queja sobre las irregularidades en EL CUERPO DE BOMBEROS VOLUNTARIOS DE FACATATIVA "/>
    <s v="Jorge Restrepo Sanguino"/>
    <s v="FORMULACIÓN Y ACTUALIZACIÓN NORMATIVA Y OPERATIVA"/>
    <s v="SUBDIRECCIÓN ESTRATÉGICA Y DE COORDINACIÓN BOMBERIL"/>
    <s v="PETICIÓN DE INTERES GENERAL"/>
    <n v="30"/>
    <s v="20213800065712  "/>
    <d v="2021-03-10T00:00:00"/>
    <n v="20212050088451"/>
    <d v="2021-03-23T00:00:00"/>
    <n v="8"/>
    <s v="Cumplido"/>
    <m/>
    <m/>
    <s v="PDF"/>
    <s v="SI"/>
    <s v="N/A "/>
    <m/>
  </r>
  <r>
    <s v="Canal Virtual"/>
    <s v="Correo Atención Ciudadano"/>
    <x v="6"/>
    <s v="CUERPO DE BOMBEROS VOLUNTARIOS DE CIENAGA - MAGDALENA  "/>
    <s v="Entidad Bomberil"/>
    <x v="14"/>
    <s v="CAC. Solicito certificación unidades activas.  "/>
    <s v="Luis Alberto Valencia Pulido"/>
    <s v="ÁREA CENTRAL DE REFERENCIA BOMBERIL"/>
    <s v="SUBDIRECCIÓN ESTRATÉGICA Y DE COORDINACIÓN BOMBERIL"/>
    <s v="PETICIÓN DE DOCUMENTOS E INFORMACIÓN"/>
    <n v="20"/>
    <s v="20213800065792  "/>
    <d v="2021-03-10T00:00:00"/>
    <m/>
    <d v="2021-04-07T00:00:00"/>
    <n v="17"/>
    <s v="Cumplido"/>
    <m/>
    <m/>
    <s v="Correo Electronico "/>
    <s v="SI"/>
    <s v="N/A "/>
    <m/>
  </r>
  <r>
    <s v="Canal Virtual"/>
    <s v="Correo Atención Ciudadano"/>
    <x v="22"/>
    <s v="CUERPO DE BOMBEROS OFICIAL DE ARAUCA - ARAUCA  "/>
    <s v="Entidad Bomberil"/>
    <x v="5"/>
    <s v="CAC. SOLICITUD DOCUMENTACION CAMIONETA. "/>
    <s v="Alvaro Perez"/>
    <s v="SUBDIRECCIÓN ADMINISTRATIVA Y FINANCIERA"/>
    <s v="SUBDIRECCIÓN ADMINISTRATIVA Y FINANCIERA"/>
    <s v="PETICIÓN DE DOCUMENTOS E INFORMACIÓN"/>
    <n v="20"/>
    <s v="20213800065802  "/>
    <d v="2021-03-10T00:00:00"/>
    <m/>
    <d v="2021-03-15T00:00:00"/>
    <n v="3"/>
    <s v="Cumplido"/>
    <m/>
    <m/>
    <s v="Correo Electronico "/>
    <s v="SI"/>
    <s v="N/A "/>
    <s v="No se adjunta evidencia de respuesta, petición ni de envío de la misma en correo electronico."/>
  </r>
  <r>
    <s v="Canal Virtual"/>
    <s v="Correo Atención Ciudadano"/>
    <x v="3"/>
    <s v="ALCALDIA MUNICIPAL DE PANDI CUNDINAMARCA "/>
    <s v="Entidad Territorial"/>
    <x v="16"/>
    <s v="CAC. (Sin asunto), Respuesta circular: 20212050082551, &amp;amp;quot;CUMPLIMIENTO RESPONSABILIDADES LEY 1575 DE 2012 – FORTALECIMIENTO Y CONTRATACION CON LOS CUERPOS DE BOMBEROS PARA LA GARANTÍA DE LA PRESTACIÓN DEL SERVICIO DE ATENCION DE INCEDIOS, RESCATES E INCIDENTES CON MATERIALES PELIGROSOS. &amp;amp;quot;  "/>
    <s v="Jorge Restrepo Sanguino"/>
    <s v="FORMULACIÓN Y ACTUALIZACIÓN NORMATIVA Y OPERATIVA"/>
    <s v="SUBDIRECCIÓN ESTRATÉGICA Y DE COORDINACIÓN BOMBERIL"/>
    <s v="PETICIÓN DE INTERES GENERAL"/>
    <n v="30"/>
    <s v="20213800065942  "/>
    <d v="2021-03-11T00:00:00"/>
    <n v="20212050088591"/>
    <d v="2021-03-23T00:00:00"/>
    <n v="7"/>
    <s v="Cumplido"/>
    <m/>
    <d v="2021-03-23T00:00:00"/>
    <s v="PDF"/>
    <s v="SI"/>
    <m/>
    <m/>
  </r>
  <r>
    <s v="Canal Virtual"/>
    <s v="Correo Atención Ciudadano"/>
    <x v="23"/>
    <s v="TRIBUNAL ADMINISTRATIVO DEL CHOCO  "/>
    <s v="Entidad Pública"/>
    <x v="5"/>
    <s v="CAC. OFICIO No 0245, REFERENCIA: 27001-23-33-000-2019 -00037-00 MEDIO DE CONTROL: REPARACION DIRECTA DEMANDANTE: DAVID ARMANDO GUTIERREZ GONZALEZ - OTROS DEMANDADO: MUNICIPIO DE QUIBDO.  "/>
    <s v="Camilo Portilla"/>
    <s v="FORMULACIÓN Y ACTUALIZACIÓN NORMATIVA Y OPERATIVA"/>
    <s v="SUBDIRECCIÓN ESTRATÉGICA Y DE COORDINACIÓN BOMBERIL"/>
    <s v="PETICIÓN ENTRE AUTORIDADES"/>
    <n v="30"/>
    <s v="20213800065992  "/>
    <d v="2021-03-11T00:00:00"/>
    <n v="20212050089841"/>
    <d v="2021-04-07T00:00:00"/>
    <n v="16"/>
    <s v="Cumplido"/>
    <m/>
    <d v="2021-04-07T00:00:00"/>
    <s v="PDF"/>
    <s v="SI"/>
    <m/>
    <m/>
  </r>
  <r>
    <s v="Canal Virtual"/>
    <s v="Correo Atención Ciudadano"/>
    <x v="1"/>
    <s v="SEGUROS BOLIVAR  "/>
    <s v="Persona Jurídica"/>
    <x v="5"/>
    <s v="CAC. Respuesta caso: [CASO - 22978186, Solicitud Concepto sobre si las entidades financieras están obligadas a conformar brigadas contraincendio teniendo en cuenta lo previsto en la Resolución 256 de 2014. "/>
    <s v="Edgar Alexander Maya Lopez"/>
    <s v="EDUCACIÓN"/>
    <s v="SUBDIRECCIÓN ESTRATÉGICA Y DE COORDINACIÓN BOMBERIL"/>
    <s v="PETICIÓN DE INTERES GENERAL"/>
    <n v="30"/>
    <s v="20213800066002  "/>
    <d v="2021-03-11T00:00:00"/>
    <s v=" 20212050090001"/>
    <d v="2021-04-05T00:00:00"/>
    <n v="14"/>
    <s v="Cumplido"/>
    <m/>
    <m/>
    <m/>
    <m/>
    <m/>
    <m/>
  </r>
  <r>
    <s v="Canal Virtual"/>
    <s v="Correo Atención Ciudadano"/>
    <x v="26"/>
    <s v="CUERPO DE BOMBEROS VOLUNTARIOS DE ABREGO - NORTE DE SANTANDER  "/>
    <s v="Entidad Bomberil"/>
    <x v="14"/>
    <s v="CAC. solicitud re revisión del convenio interinstitucional de cuerpo de bomberos de Abrego Norte de Santander. "/>
    <s v="Camilo Portilla"/>
    <s v="FORMULACIÓN Y ACTUALIZACIÓN NORMATIVA Y OPERATIVA"/>
    <s v="SUBDIRECCIÓN ESTRATÉGICA Y DE COORDINACIÓN BOMBERIL"/>
    <s v="PETICIÓN DE INTERES GENERAL"/>
    <n v="30"/>
    <s v="20213800066022  "/>
    <d v="2021-03-11T00:00:00"/>
    <n v="20212050089691"/>
    <d v="2021-03-23T00:00:00"/>
    <n v="7"/>
    <s v="Cumplido"/>
    <m/>
    <m/>
    <s v="PDF"/>
    <s v="SI"/>
    <m/>
    <m/>
  </r>
  <r>
    <s v="Canal Virtual"/>
    <s v="Correo Atencion Ciudadano"/>
    <x v="14"/>
    <s v="ALCALDIA PALESTINA CALDAS "/>
    <s v="Entidad Bomberil"/>
    <x v="14"/>
    <s v="CAC. Solicitud apoyo mejoramiento sede Bomberos Voluntarios Arauca (municipio de Palestina Caldas)  "/>
    <s v="Jonathan Prieto"/>
    <s v="ÁREA CENTRAL DE REFERENCIA BOMBERIL"/>
    <s v="SUBDIRECCIÓN ESTRATÉGICA Y DE COORDINACIÓN BOMBERIL"/>
    <s v="PETICIÓN DE INTERES GENERAL"/>
    <n v="30"/>
    <n v="20213800066822"/>
    <d v="2021-03-17T00:00:00"/>
    <m/>
    <m/>
    <m/>
    <s v="Vencido"/>
    <m/>
    <m/>
    <m/>
    <m/>
    <m/>
    <m/>
  </r>
  <r>
    <s v="Canal Virtual"/>
    <s v="Correo Atención Ciudadano"/>
    <x v="10"/>
    <s v="CUERPO DE BOMBEROS VOLUNTARIOS DE PAZ DE ARIPORO  "/>
    <s v="Entidad Bomberil"/>
    <x v="14"/>
    <s v="CAC. Requerimiento información plan de inversión 2021.  "/>
    <s v="Camilo Portilla"/>
    <s v="FORMULACIÓN Y ACTUALIZACIÓN NORMATIVA Y OPERATIVA"/>
    <s v="SUBDIRECCIÓN ESTRATÉGICA Y DE COORDINACIÓN BOMBERIL"/>
    <s v="PETICIÓN DE INTERES GENERAL"/>
    <n v="30"/>
    <s v="20213800066092  "/>
    <d v="2021-03-11T00:00:00"/>
    <n v="20212050089871"/>
    <d v="2021-04-07T00:00:00"/>
    <n v="16"/>
    <s v="Cumplido"/>
    <m/>
    <m/>
    <s v="PDF"/>
    <s v="SI"/>
    <m/>
    <m/>
  </r>
  <r>
    <s v="Canal Virtual"/>
    <s v="Correo Atencion Ciudadano"/>
    <x v="3"/>
    <s v="CONTE CONSEJO NACIONAL DE TECNICOS ELECTRISISTAS  "/>
    <s v="Persona Natural"/>
    <x v="5"/>
    <s v="CAC. Dirección Nacional Bomberos Colombia, Derecho de petición solicitud de cifras y datos sobre muertes por electrocución y accidentes por malas instalaciones eléctricas y el no cumplimiento de protocolos durante los años 2019 y 2020 a nivel Nacional. (Ley Estatutaria 1755/2015)  "/>
    <s v="Jorge Restrepo Sanguino"/>
    <s v="FORMULACIÓN Y ACTUALIZACIÓN NORMATIVA Y OPERATIVA"/>
    <s v="SUBDIRECCIÓN ESTRATÉGICA Y DE COORDINACIÓN BOMBERIL"/>
    <s v="PETICIÓN DE DOCUMENTOS E INFORMACIÓN"/>
    <n v="20"/>
    <s v="20213800066912  "/>
    <d v="2021-03-17T00:00:00"/>
    <n v="20212050090971"/>
    <d v="2021-05-04T00:00:00"/>
    <n v="31"/>
    <s v="Extemporáneo"/>
    <m/>
    <d v="2021-05-04T00:00:00"/>
    <s v="PDF"/>
    <s v="SI"/>
    <m/>
    <m/>
  </r>
  <r>
    <s v="Canal Virtual"/>
    <s v="Correo Atención Ciudadano"/>
    <x v="0"/>
    <s v="ALCALDIA DE DOLORES - TOLIMA  "/>
    <s v="Entidad Territorial"/>
    <x v="5"/>
    <s v="CAC. SOLICITUD DE INFORMACION Y DE ASESORIA BOMBEROS VOLUNTARIOS MUNICPIO DE DOLORES-TOLIMA.  "/>
    <s v="Jorge Restrepo Sanguino"/>
    <s v="FORMULACIÓN Y ACTUALIZACIÓN NORMATIVA Y OPERATIVA"/>
    <s v="SUBDIRECCIÓN ESTRATÉGICA Y DE COORDINACIÓN BOMBERIL"/>
    <s v="PETICIÓN DE INTERES GENERAL"/>
    <n v="30"/>
    <s v="20213800066122  "/>
    <d v="2021-03-25T00:00:00"/>
    <n v="20212050089741"/>
    <d v="2021-03-25T00:00:00"/>
    <n v="1"/>
    <s v="Cumplido"/>
    <m/>
    <d v="2021-03-25T00:00:00"/>
    <s v="PDF"/>
    <s v="SI"/>
    <m/>
    <m/>
  </r>
  <r>
    <s v="Canal Virtual"/>
    <s v="Correo Atención Ciudadano"/>
    <x v="26"/>
    <s v="JUZGADO 05 PENAL MUNICIPAL - N. DE SANTANDER - CúCUTA  "/>
    <s v="Entidad Pública"/>
    <x v="5"/>
    <s v="CAC. COMUNICACIÓN ADMISIÓN DE TUTELA RAD 2021-00100. "/>
    <s v="Andrea Bibiana Castañeda Durán"/>
    <s v="FORMULACIÓN Y ACTUALIZACIÓN NORMATIVA Y OPERATIVA"/>
    <s v="SUBDIRECCIÓN ESTRATÉGICA Y DE COORDINACIÓN BOMBERIL"/>
    <s v="PETICIÓN ENTRE AUTORIDADES"/>
    <n v="30"/>
    <s v="20213800066142  "/>
    <d v="2021-03-12T00:00:00"/>
    <n v="20212050088601"/>
    <d v="2021-03-15T00:00:00"/>
    <n v="1"/>
    <s v="Cumplido"/>
    <m/>
    <n v="44272"/>
    <s v="PDF"/>
    <s v="SI"/>
    <m/>
    <m/>
  </r>
  <r>
    <s v="Canal Virtual"/>
    <s v="Correo Atencion Ciudadano"/>
    <x v="6"/>
    <s v="CBV FIRAVITOBA  "/>
    <s v="Entidad Bomberil"/>
    <x v="5"/>
    <s v="CAC. solicitud respuesta para contraloría "/>
    <s v="Andrés Fernando Muñoz Cabrera"/>
    <s v="ÁREA CENTRAL DE REFERENCIA BOMBERIL"/>
    <s v="SUBDIRECCIÓN ESTRATÉGICA Y DE COORDINACIÓN BOMBERIL"/>
    <s v="PETICIÓN DE DOCUMENTOS E INFORMACIÓN"/>
    <n v="20"/>
    <s v="20213800066982  "/>
    <d v="2021-03-17T00:00:00"/>
    <m/>
    <m/>
    <m/>
    <s v="Vencido"/>
    <m/>
    <m/>
    <m/>
    <m/>
    <m/>
    <m/>
  </r>
  <r>
    <s v="Canal Virtual"/>
    <s v="Correo Atención Ciudadano"/>
    <x v="1"/>
    <s v="CARLOS ANDRES LOPEZ CHICA "/>
    <s v="Persona Natural"/>
    <x v="5"/>
    <s v="CAC. Solicitud certificación corregida.  "/>
    <s v="Alvaro Perez"/>
    <s v="SUBDIRECCIÓN ADMINISTRATIVA Y FINANCIERA"/>
    <s v="SUBDIRECCIÓN ADMINISTRATIVA Y FINANCIERA"/>
    <s v="PETICIÓN DE DOCUMENTOS E INFORMACIÓN"/>
    <n v="20"/>
    <s v="20213800066212  "/>
    <d v="2021-03-12T00:00:00"/>
    <m/>
    <d v="2021-03-15T00:00:00"/>
    <n v="1"/>
    <s v="Cumplido"/>
    <s v="se archiva el orfeo enviado la certificacion al correo"/>
    <m/>
    <s v="Correo Electronico "/>
    <s v="SI"/>
    <m/>
    <m/>
  </r>
  <r>
    <s v="Canal Virtual"/>
    <s v="Correo Atención Ciudadano"/>
    <x v="23"/>
    <s v="CUERPO DE BOMBEROS DE UNGUIA UNGUIA  "/>
    <s v="Entidad Bomberil"/>
    <x v="14"/>
    <s v="CAC. VISITA "/>
    <s v="Julio Alejandro Chamorro Cabrera"/>
    <s v="Subdirección Estratégica y de Coordinación Bomberil"/>
    <s v="SUBDIRECCIÓN ESTRATÉGICA Y DE COORDINACIÓN BOMBERIL"/>
    <s v="PETICIÓN DE INTERES GENERAL"/>
    <n v="30"/>
    <s v="20213800066222  "/>
    <d v="2021-03-12T00:00:00"/>
    <n v="20212000015951"/>
    <s v="9/04/20121"/>
    <n v="17"/>
    <s v="Cumplido"/>
    <m/>
    <m/>
    <s v="PDF"/>
    <s v="SI"/>
    <m/>
    <s v="No se evidencia fecha ni soporte de digitalización"/>
  </r>
  <r>
    <s v="Canal Virtual"/>
    <s v="Correo Atencion Ciudadano"/>
    <x v="3"/>
    <s v="ALCALDIA MUNICIPAL DE PANDI CUNDINAMARCA "/>
    <s v="Entidad Territorial"/>
    <x v="16"/>
    <s v="CAC. SOLICITUD AUTORIZACION -PANDI CUNDINAMARCA. "/>
    <s v="Jorge Restrepo Sanguino"/>
    <s v="FORMULACIÓN Y ACTUALIZACIÓN NORMATIVA Y OPERATIVA"/>
    <s v="SUBDIRECCIÓN ESTRATÉGICA Y DE COORDINACIÓN BOMBERIL"/>
    <s v="PETICIÓN DE INTERES GENERAL"/>
    <n v="30"/>
    <s v="20213800067262  "/>
    <d v="2021-03-17T00:00:00"/>
    <n v="20212050091001"/>
    <d v="2021-05-10T00:00:00"/>
    <n v="35"/>
    <s v="Extemporáneo"/>
    <m/>
    <d v="2021-05-10T00:00:00"/>
    <s v="PDF"/>
    <s v="SI"/>
    <m/>
    <m/>
  </r>
  <r>
    <s v="Canal Virtual"/>
    <s v="Correo Atención Ciudadano"/>
    <x v="0"/>
    <s v="SECRETARIA DE DESARROLLO SOCIAL ALCALDíA DE HERVEO - TOLIMA  "/>
    <s v="Entidad Territorial"/>
    <x v="5"/>
    <s v="CAC. Solicitud información de listado Censal. "/>
    <s v="Luis Alberto Valencia Pulido"/>
    <s v="ÁREA CENTRAL DE REFERENCIA BOMBERIL"/>
    <s v="SUBDIRECCIÓN ESTRATÉGICA Y DE COORDINACIÓN BOMBERIL"/>
    <s v="PETICIÓN DE DOCUMENTOS E INFORMACIÓN"/>
    <n v="20"/>
    <s v="20213800066232  "/>
    <d v="2021-03-12T00:00:00"/>
    <n v="20212100016341"/>
    <s v="9/04/20121"/>
    <n v="17"/>
    <s v="Cumplido"/>
    <s v="Se envía respuesta por correo electrónico el día 9/04/2021."/>
    <m/>
    <m/>
    <m/>
    <m/>
    <s v="No se evidencia fecha ni soporte de digitalización"/>
  </r>
  <r>
    <s v="Canal Virtual"/>
    <s v="Correo Atención Ciudadano"/>
    <x v="3"/>
    <s v="CUERPO DE BOMBEROS VOLUNTARIOS DE NILO  "/>
    <s v="Entidad Bomberil"/>
    <x v="16"/>
    <s v="CAC. REF. Respuesta Ofi. 100-14-02-157.  "/>
    <s v="Andrea Bibiana Castañeda Durán"/>
    <s v="FORMULACIÓN Y ACTUALIZACIÓN NORMATIVA Y OPERATIVA"/>
    <s v="SUBDIRECCIÓN ESTRATÉGICA Y DE COORDINACIÓN BOMBERIL"/>
    <s v="PETICIÓN DE INTERES PARTICULAR"/>
    <n v="30"/>
    <s v="20213800066252  "/>
    <d v="2021-03-12T00:00:00"/>
    <n v="20212050087781"/>
    <d v="2021-03-15T00:00:00"/>
    <n v="3"/>
    <s v="Cumplido"/>
    <m/>
    <n v="44271"/>
    <s v="PDF"/>
    <s v="SI"/>
    <m/>
    <m/>
  </r>
  <r>
    <s v="Canal Virtual"/>
    <s v="Correo Atención Ciudadano"/>
    <x v="13"/>
    <s v="EDIXON ALBERTO SALAZAR HERNáNDEZ "/>
    <s v="Persona Natural"/>
    <x v="16"/>
    <s v="CAC. Solicitud información a consulta a través del correo electrónico de la DNBC.  "/>
    <s v="Andrea Bibiana Castañeda Durán"/>
    <s v="FORMULACIÓN Y ACTUALIZACIÓN NORMATIVA Y OPERATIVA"/>
    <s v="SUBDIRECCIÓN ESTRATÉGICA Y DE COORDINACIÓN BOMBERIL"/>
    <s v="PETICIÓN DE INTERES PARTICULAR"/>
    <n v="30"/>
    <s v="20213800066262  "/>
    <d v="2021-03-12T00:00:00"/>
    <n v="20212050090491"/>
    <d v="2021-04-19T00:00:00"/>
    <n v="23"/>
    <s v="Cumplido"/>
    <m/>
    <m/>
    <s v="PDF"/>
    <s v="SI"/>
    <m/>
    <m/>
  </r>
  <r>
    <s v="Canal Virtual"/>
    <s v="Correo Atención Ciudadano"/>
    <x v="3"/>
    <s v="BOMBEROS HONESTOS  "/>
    <s v="Entidad Bomberil"/>
    <x v="15"/>
    <s v="CAC. Denuncia publica. "/>
    <s v="Carlos Armando López Barrera"/>
    <s v="OFICINA ASESORA JURÍDICA"/>
    <s v="DIRECCIÓN GENERAL"/>
    <s v="PETICIÓN DE INTERES GENERAL"/>
    <n v="30"/>
    <s v="20213800066292  "/>
    <d v="2021-03-12T00:00:00"/>
    <n v="20211200000733"/>
    <d v="2021-04-06T00:00:00"/>
    <n v="14"/>
    <s v="Cumplido"/>
    <m/>
    <m/>
    <m/>
    <m/>
    <m/>
    <s v="No se evidencia fecha ni soporte de digitalización"/>
  </r>
  <r>
    <s v="Canal Virtual"/>
    <s v="Correo Atención Ciudadano"/>
    <x v="8"/>
    <s v="CUERPO DE BOMBEROS VOLUNTARIOS GARZON  "/>
    <s v="Entidad Bomberil"/>
    <x v="14"/>
    <s v="CAC. CUERPO DE BOMBEROS VOLUNTARIOS DE GARZON, solicitud legalización de matrícula de vehículos ante el ministerio de transporte. "/>
    <s v="Carlos Armando López Barrera"/>
    <s v="OFICINA ASESORA JURÍDICA"/>
    <s v="DIRECCIÓN GENERAL"/>
    <s v="PETICIÓN DE INTERES GENERAL"/>
    <n v="30"/>
    <n v="20213800066312"/>
    <d v="2021-03-12T00:00:00"/>
    <n v="20211200000743"/>
    <d v="2021-04-06T00:00:00"/>
    <n v="14"/>
    <s v="Cumplido"/>
    <m/>
    <m/>
    <m/>
    <m/>
    <m/>
    <s v="No se evidencia fecha ni soporte de digitalización"/>
  </r>
  <r>
    <s v="Canal Virtual"/>
    <s v="Correo Atención Ciudadano"/>
    <x v="6"/>
    <s v="ALCALDIA PESCA BOYACA "/>
    <s v="Entidad Territorial"/>
    <x v="5"/>
    <s v="CAC. Solicitud Información Listado Censal.  "/>
    <s v="Luis Alberto Valencia Pulido"/>
    <s v="ÁREA CENTRAL DE REFERENCIA BOMBERIL"/>
    <s v="SUBDIRECCIÓN ESTRATÉGICA Y DE COORDINACIÓN BOMBERIL"/>
    <s v="PETICIÓN DE DOCUMENTOS E INFORMACIÓN"/>
    <n v="20"/>
    <s v="20213800066342  "/>
    <d v="2021-03-15T00:00:00"/>
    <m/>
    <d v="2021-04-09T00:00:00"/>
    <n v="16"/>
    <s v="Cumplido"/>
    <s v="Anotación ORFEO: Se envía respuesta por correo electrónico el día 9/04/2021."/>
    <m/>
    <s v="Correo Electronico "/>
    <s v="SI"/>
    <s v="N/A"/>
    <s v="No se evidencia fecha ni soporte de digitalización"/>
  </r>
  <r>
    <s v="Canal Virtual"/>
    <s v="Correo Atención Ciudadano"/>
    <x v="13"/>
    <s v="JOSé FERNANDO GARCíA JARAMILLO "/>
    <s v="Persona Natural"/>
    <x v="16"/>
    <s v="CAC. RV: carta solicitud. "/>
    <s v="Andrea Bibiana Castañeda Durán"/>
    <s v="FORMULACIÓN Y ACTUALIZACIÓN NORMATIVA Y OPERATIVA"/>
    <s v="SUBDIRECCIÓN ESTRATÉGICA Y DE COORDINACIÓN BOMBERIL"/>
    <s v="PETICIÓN DE INTERES PARTICULAR"/>
    <n v="30"/>
    <s v="20213800066352  "/>
    <d v="2021-03-15T00:00:00"/>
    <n v="20212050090491"/>
    <d v="2021-04-19T00:00:00"/>
    <n v="23"/>
    <s v="Cumplido"/>
    <s v="Anotaciòn ORFEO: MISMA SOLICITUD DEL RADICADO 20213800066262"/>
    <d v="2021-04-19T00:00:00"/>
    <s v="PDF"/>
    <s v="SI"/>
    <m/>
    <m/>
  </r>
  <r>
    <s v="Canal Virtual"/>
    <s v="Correo Atención Ciudadano"/>
    <x v="0"/>
    <s v="LEIDY LORENA DELGADO TAPIERO "/>
    <s v="Persona Natural"/>
    <x v="16"/>
    <s v="CAC: seguimiento denuncia causal de suspensión radicado 20213800059752, se requirió nuevamente con el radicado . 20213800066402.  "/>
    <s v="Camilo Portilla"/>
    <s v="FORMULACIÓN Y ACTUALIZACIÓN NORMATIVA Y OPERATIVA"/>
    <s v="SUBDIRECCIÓN ESTRATÉGICA Y DE COORDINACIÓN BOMBERIL"/>
    <s v="PETICIÓN DE INTERES PARTICULAR"/>
    <n v="30"/>
    <s v="20213800066402  "/>
    <d v="2021-03-15T00:00:00"/>
    <n v="20212050089911"/>
    <d v="2021-04-07T00:00:00"/>
    <n v="14"/>
    <s v="Cumplido"/>
    <m/>
    <d v="2021-04-07T00:00:00"/>
    <s v="PDF"/>
    <s v="SI"/>
    <m/>
    <m/>
  </r>
  <r>
    <s v="Canal Virtual"/>
    <s v="Correo Atención Ciudadano"/>
    <x v="0"/>
    <s v="CUERPO DE BOMBEROS NATAGAIMA  "/>
    <s v="Entidad Bomberil"/>
    <x v="16"/>
    <s v="CAC. CESE DE ACTIVIDADES DEL CUERPO DE BOMBEROS VOLUNTARIOS DE NATAGAIMA TOLIMA.  "/>
    <s v="Jorge Restrepo Sanguino"/>
    <s v="FORMULACIÓN Y ACTUALIZACIÓN NORMATIVA Y OPERATIVA"/>
    <s v="SUBDIRECCIÓN ESTRATÉGICA Y DE COORDINACIÓN BOMBERIL"/>
    <s v="PETICIÓN DE INTERES GENERAL"/>
    <n v="30"/>
    <s v="20213800066442  "/>
    <d v="2021-03-15T00:00:00"/>
    <n v="20212050089931"/>
    <d v="2021-04-07T00:00:00"/>
    <n v="14"/>
    <s v="Cumplido"/>
    <m/>
    <d v="2021-04-07T00:00:00"/>
    <s v="PDF"/>
    <s v="SI"/>
    <m/>
    <m/>
  </r>
  <r>
    <s v="Canal Virtual"/>
    <s v="Correo Atención Ciudadano"/>
    <x v="12"/>
    <s v="CUERPO DE BOMBEROS VOLUNTARIOS DE EL MOLINO GUAJIRA  "/>
    <s v="Entidad Bomberil"/>
    <x v="16"/>
    <s v="CAC. queja con respecto a la creación y desarrollo de las actividades que en este municipio se desarrollan. Molino departamento Guajira "/>
    <s v="Jorge Restrepo Sanguino"/>
    <s v="FORMULACIÓN Y ACTUALIZACIÓN NORMATIVA Y OPERATIVA"/>
    <s v="SUBDIRECCIÓN ESTRATÉGICA Y DE COORDINACIÓN BOMBERIL"/>
    <s v="PETICIÓN DE INTERES GENERAL"/>
    <n v="30"/>
    <s v="20213800066582  "/>
    <d v="2021-03-15T00:00:00"/>
    <n v="20212050089961"/>
    <d v="2021-04-09T00:00:00"/>
    <n v="16"/>
    <s v="Cumplido"/>
    <m/>
    <d v="2021-04-09T00:00:00"/>
    <s v="PDF"/>
    <s v="SI"/>
    <m/>
    <m/>
  </r>
  <r>
    <s v="Canal Virtual"/>
    <s v="Correo Atención Ciudadano"/>
    <x v="1"/>
    <s v="CIRO FERNANDEZ NUÑEZ REPRESENTANTE A LA CáMARA SANTANDER CAMBIO RADICAL  "/>
    <s v="Entidad Pública"/>
    <x v="5"/>
    <s v="CAC. RV: Traslado EXT_S21-00019623-PQRSD-019589-PQR, Derecho de Petición – Articulo 258 – Ley Quinta de 1992, Informe sobre Plan Nacional de Desarrollo 2018 - 2022 "/>
    <s v="Carlos Armando López Barrera"/>
    <s v="OFICINA ASESORA JURÍDICA"/>
    <s v="DIRECCIÓN GENERAL"/>
    <s v="INFORME POR CONGRESISTA"/>
    <n v="5"/>
    <s v="20213800066602  "/>
    <d v="2021-03-16T00:00:00"/>
    <n v="20211200000723"/>
    <d v="2021-03-24T00:00:00"/>
    <n v="5"/>
    <s v="Cumplido"/>
    <m/>
    <s v="N/A"/>
    <s v="PDF"/>
    <s v="SI"/>
    <s v="N/A"/>
    <s v="No se adjunta prueba del envio."/>
  </r>
  <r>
    <s v="Canal Virtual"/>
    <s v="Correo Institucional"/>
    <x v="1"/>
    <s v="JUZGADO 56 DE PEQUEÑAS CAUSAS Y COMPETENCIA MÚLTIPLE  "/>
    <s v="Entidad Pública"/>
    <x v="16"/>
    <s v="CI. URGENTE TUTELA 2021 – 00203.  "/>
    <s v="Camilo Portilla"/>
    <s v="FORMULACIÓN Y ACTUALIZACIÓN NORMATIVA Y OPERATIVA"/>
    <s v="SUBDIRECCIÓN ESTRATÉGICA Y DE COORDINACIÓN BOMBERIL"/>
    <s v="PETICIÓN ENTRE AUTORIDADES"/>
    <n v="1"/>
    <s v="20213800066642  "/>
    <d v="2021-03-16T00:00:00"/>
    <n v="20212050089721"/>
    <d v="2021-03-16T00:00:00"/>
    <n v="0"/>
    <s v="Cumplido"/>
    <m/>
    <d v="2021-03-16T00:00:00"/>
    <s v="PDF"/>
    <s v="SI"/>
    <m/>
    <m/>
  </r>
  <r>
    <s v="Canal Virtual"/>
    <s v="Correo Institucional"/>
    <x v="4"/>
    <s v="CUERPO DE BOMBEROS VOLUNTARIOS DE PARAMO  "/>
    <s v="Entidad Bomberil"/>
    <x v="16"/>
    <s v="CI. ACTAS ACLARATORIAS CBV PÁRAMO. "/>
    <s v="Andrea Bibiana Castañeda Durán"/>
    <s v="FORMULACIÓN Y ACTUALIZACIÓN NORMATIVA Y OPERATIVA"/>
    <s v="SUBDIRECCIÓN ESTRATÉGICA Y DE COORDINACIÓN BOMBERIL"/>
    <s v="PETICIÓN DE INTERES GENERAL"/>
    <n v="30"/>
    <s v="20213800066652  "/>
    <d v="2021-03-16T00:00:00"/>
    <m/>
    <d v="2021-03-16T00:00:00"/>
    <n v="0"/>
    <s v="Cumplido"/>
    <s v="Anotaciòn ORFEO: SE RESOLVIÓ LA SOLICITUD VÍA TELEFÓNICA."/>
    <m/>
    <m/>
    <m/>
    <m/>
    <m/>
  </r>
  <r>
    <s v="Canal Virtual"/>
    <s v="Correo Atención Ciudadano"/>
    <x v="1"/>
    <s v="UNGRD  "/>
    <s v="Entidad Pública"/>
    <x v="5"/>
    <s v="CAC. Reiteración de Solicitud de Información- Aplicación Decreto 1809 de 2020.  "/>
    <s v="Luis Alberto Valencia Pulido"/>
    <s v="ÁREA CENTRAL DE REFERENCIA BOMBERIL"/>
    <s v="SUBDIRECCIÓN ESTRATÉGICA Y DE COORDINACIÓN BOMBERIL"/>
    <s v="PETICIÓN DE DOCUMENTOS E INFORMACIÓN"/>
    <n v="20"/>
    <s v="20213800066662  "/>
    <d v="2021-03-16T00:00:00"/>
    <m/>
    <d v="2021-03-26T00:00:00"/>
    <n v="7"/>
    <s v="Cumplido"/>
    <s v="Anotaciòn ORFEO: Se dio respuesta por correo electrónico el día viernes 26/03/2021."/>
    <s v="N/A"/>
    <s v="N/A"/>
    <s v="SI"/>
    <s v="N/A"/>
    <s v="No se adjunta prueba del envio."/>
  </r>
  <r>
    <s v="Canal Virtual"/>
    <s v="Correo Atencion Ciudadano"/>
    <x v="11"/>
    <s v="CUERPO DE BOMBEROS VOLUNTARIOS DE CANDELARIA  "/>
    <s v="Entidad Bomberil"/>
    <x v="16"/>
    <s v="CAC. Respuesta solicitud, Contestación a observaciones proceso disciplinario de la Señora Diana Patricia Correa Balcazar.  "/>
    <s v="Arbey Hernan Trujillo Mendez"/>
    <s v="Subdirección Estratégica y de Coordinación Bomberil"/>
    <s v="SUBDIRECCIÓN ESTRATÉGICA Y DE COORDINACIÓN BOMBERIL"/>
    <s v="PETICIÓN DE INTERES PARTICULAR"/>
    <n v="30"/>
    <s v="20213800067772  "/>
    <d v="2021-03-19T00:00:00"/>
    <m/>
    <m/>
    <m/>
    <s v="Vencido"/>
    <m/>
    <m/>
    <m/>
    <m/>
    <m/>
    <m/>
  </r>
  <r>
    <s v="Canal Virtual"/>
    <s v="Correo Atención Ciudadano"/>
    <x v="11"/>
    <s v="GOBERNACION DEPARTAMENTAL DEL VALLE DEL CAUCA  "/>
    <s v="Entidad Territorial"/>
    <x v="5"/>
    <s v="CAC. Derecho de Petición - LUIS HENRY MONTAÑO ( Concejal B/ventura).  "/>
    <s v="Andrea Bibiana Castañeda Durán"/>
    <s v="FORMULACIÓN Y ACTUALIZACIÓN NORMATIVA Y OPERATIVA"/>
    <s v="SUBDIRECCIÓN ESTRATÉGICA Y DE COORDINACIÓN BOMBERIL"/>
    <s v="PETICIÓN DE DOCUMENTOS E INFORMACIÓN"/>
    <n v="20"/>
    <s v="20213800066702  "/>
    <d v="2021-03-16T00:00:00"/>
    <n v="20212050090271"/>
    <d v="2021-04-09T00:00:00"/>
    <n v="15"/>
    <s v="Cumplido"/>
    <m/>
    <m/>
    <s v="PDF"/>
    <s v="SI"/>
    <m/>
    <m/>
  </r>
  <r>
    <s v="Canal Virtual"/>
    <s v="Correo Atención Ciudadano"/>
    <x v="15"/>
    <s v="CUERPO DE BOMBEROS DE MOCOA  "/>
    <s v="Entidad Bomberil"/>
    <x v="16"/>
    <s v="CAC. Solicitud de asesoría Bomberos Mocoa "/>
    <s v="Camilo Portilla"/>
    <s v="FORMULACIÓN Y ACTUALIZACIÓN NORMATIVA Y OPERATIVA"/>
    <s v="SUBDIRECCIÓN ESTRATÉGICA Y DE COORDINACIÓN BOMBERIL"/>
    <s v="PETICIÓN DE INTERES GENERAL"/>
    <n v="30"/>
    <n v="20213800066742"/>
    <d v="2021-03-16T00:00:00"/>
    <n v="20212050089821"/>
    <d v="2021-04-07T00:00:00"/>
    <m/>
    <s v="Cumplido"/>
    <m/>
    <d v="2021-04-07T00:00:00"/>
    <s v="PDF"/>
    <s v="SI"/>
    <m/>
    <m/>
  </r>
  <r>
    <s v="Canal Virtual"/>
    <s v="Correo Atención Ciudadano"/>
    <x v="3"/>
    <s v="ALCALDIA MUNICIPAL DE TOCANCIPA  "/>
    <s v="Entidad Territorial"/>
    <x v="16"/>
    <s v="CAC. Compulsa copias queja. "/>
    <s v="Liz Margaret Álvarez Calderon"/>
    <s v="Subdirección Estratégica y de Coordinación Bomberil"/>
    <s v="SUBDIRECCIÓN ESTRATÉGICA Y DE COORDINACIÓN BOMBERIL"/>
    <s v="PETICIÓN DE INTERES GENERAL"/>
    <n v="30"/>
    <n v="20213800066852"/>
    <d v="2021-03-17T00:00:00"/>
    <n v="20212000016121"/>
    <d v="2021-04-12T00:00:00"/>
    <n v="16"/>
    <s v="Cumplido"/>
    <m/>
    <m/>
    <s v="PDF"/>
    <s v="SI"/>
    <m/>
    <m/>
  </r>
  <r>
    <s v="Canal Virtual"/>
    <s v="Correo Atención Ciudadano"/>
    <x v="3"/>
    <s v="1.126.598.963 SANTIAGO HERRERA BARRERO  "/>
    <s v="Persona Natural"/>
    <x v="5"/>
    <s v="CAC. Certificado Contratos Prestación de Servicios. "/>
    <s v="Alvaro Perez"/>
    <s v="SUBDIRECCIÓN ADMINISTRATIVA Y FINANCIERA"/>
    <s v="SUBDIRECCIÓN ADMINISTRATIVA Y FINANCIERA"/>
    <s v="PETICIÓN DE DOCUMENTOS E INFORMACIÓN"/>
    <n v="20"/>
    <s v="20213800066922  "/>
    <d v="2021-03-17T00:00:00"/>
    <m/>
    <d v="2021-03-23T00:00:00"/>
    <n v="4"/>
    <s v="Cumplido"/>
    <s v="se archiva el orfeo haciendo el envió de la certificación al correo santiagohb89@gmail.com"/>
    <m/>
    <s v="Correo Electronico "/>
    <s v="SI"/>
    <m/>
    <m/>
  </r>
  <r>
    <s v="Canal Virtual"/>
    <s v="Correo Atención Ciudadano"/>
    <x v="26"/>
    <s v="CUERPO DE BOMBEROS VOLUNTARIOS DE LOS PATIOS  "/>
    <s v="Entidad Bomberil"/>
    <x v="16"/>
    <s v="CAC. Solicitud de Concepto al CBV Los Patios.  "/>
    <s v="Andrea Bibiana Castañeda Durán"/>
    <s v="FORMULACIÓN Y ACTUALIZACIÓN NORMATIVA Y OPERATIVA"/>
    <s v="SUBDIRECCIÓN ESTRATÉGICA Y DE COORDINACIÓN BOMBERIL"/>
    <s v="PETICIÓN DE INTERES GENERAL"/>
    <n v="30"/>
    <s v="20213800068032  "/>
    <d v="2021-03-23T00:00:00"/>
    <n v="20212050090511"/>
    <d v="2021-04-29T00:00:00"/>
    <n v="25"/>
    <s v="Cumplido"/>
    <m/>
    <d v="2021-04-29T00:00:00"/>
    <s v="PDF"/>
    <s v="SI"/>
    <m/>
    <m/>
  </r>
  <r>
    <s v="Canal Virtual"/>
    <s v="Correo Atención Ciudadano"/>
    <x v="1"/>
    <s v="BOMBEROS HONESTOS  "/>
    <s v="Persona Natural"/>
    <x v="5"/>
    <s v="CAC. DERECHO PETICION LUIS BERNAL.  "/>
    <s v="Andrea Bibiana Castañeda Durán"/>
    <s v="FORMULACIÓN Y ACTUALIZACIÓN NORMATIVA Y OPERATIVA"/>
    <s v="SUBDIRECCIÓN ESTRATÉGICA Y DE COORDINACIÓN BOMBERIL"/>
    <s v="PETICIÓN DE INTERES PARTICULAR"/>
    <n v="30"/>
    <s v="20213800066942  "/>
    <d v="2021-03-17T00:00:00"/>
    <n v="20212050090351"/>
    <d v="2021-04-12T00:00:00"/>
    <n v="4"/>
    <s v="Cumplido"/>
    <m/>
    <d v="2021-04-12T00:00:00"/>
    <s v="PDF"/>
    <s v="SI"/>
    <m/>
    <m/>
  </r>
  <r>
    <s v="Canal Virtual"/>
    <s v="Correo Atención Ciudadano"/>
    <x v="9"/>
    <s v="ALCALDIA SANTO TOMAS SECRETARIA DE DESPACHO - GOBIERNO "/>
    <s v="Entidad Territorial"/>
    <x v="16"/>
    <s v="CAC. Respues Radicado No. 20212050086831 RESPONSABILDADES LEY 1575 DE 2012  "/>
    <s v="Camilo Portilla"/>
    <s v="FORMULACIÓN Y ACTUALIZACIÓN NORMATIVA Y OPERATIVA"/>
    <s v="SUBDIRECCIÓN ESTRATÉGICA Y DE COORDINACIÓN BOMBERIL"/>
    <s v="PETICIÓN DE INTERES GENERAL"/>
    <n v="30"/>
    <s v="20213800067152  "/>
    <d v="2021-03-17T00:00:00"/>
    <n v="20212050089981"/>
    <d v="2021-04-09T00:00:00"/>
    <n v="15"/>
    <s v="Cumplido"/>
    <m/>
    <m/>
    <m/>
    <s v="SI"/>
    <m/>
    <m/>
  </r>
  <r>
    <s v="Canal Virtual"/>
    <s v="Correo Atención Ciudadano"/>
    <x v="13"/>
    <s v="SANDRA NEILE PUENTES HENAO "/>
    <s v="Persona Natural"/>
    <x v="16"/>
    <s v="CAC. (Sin asunto), Solicitud de información a consulta a través del correo electrónico de la DNBC.  "/>
    <s v="Jorge Restrepo Sanguino"/>
    <s v="FORMULACIÓN Y ACTUALIZACIÓN NORMATIVA Y OPERATIVA"/>
    <s v="SUBDIRECCIÓN ESTRATÉGICA Y DE COORDINACIÓN BOMBERIL"/>
    <s v="PETICIÓN DE INTERES PARTICULAR"/>
    <n v="30"/>
    <s v="20213800067302  "/>
    <d v="2021-03-18T00:00:00"/>
    <n v="20212050090411"/>
    <d v="2021-04-12T00:00:00"/>
    <n v="15"/>
    <s v="Cumplido"/>
    <m/>
    <d v="2021-04-12T00:00:00"/>
    <s v="PDF"/>
    <s v="SI"/>
    <m/>
    <m/>
  </r>
  <r>
    <s v="Canal Virtual"/>
    <s v="Correo Atención Ciudadano"/>
    <x v="3"/>
    <s v="CUERPO DE BOMBEROS VOLUNTARIOS DE NILO  "/>
    <s v="Entidad Bomberil"/>
    <x v="16"/>
    <s v="CAC. ACOMPAÑAMIENTO JURÍDICO.  "/>
    <s v="Andrea Bibiana Castañeda Durán"/>
    <s v="FORMULACIÓN Y ACTUALIZACIÓN NORMATIVA Y OPERATIVA"/>
    <s v="SUBDIRECCIÓN ESTRATÉGICA Y DE COORDINACIÓN BOMBERIL"/>
    <s v="PETICIÓN DE INTERES GENERAL"/>
    <n v="30"/>
    <s v="20213800068132  "/>
    <d v="2021-03-23T00:00:00"/>
    <n v="20212050090711"/>
    <d v="2021-04-29T00:00:00"/>
    <n v="25"/>
    <s v="Cumplido"/>
    <m/>
    <d v="2021-04-29T00:00:00"/>
    <s v="PDF"/>
    <s v="SI"/>
    <m/>
    <m/>
  </r>
  <r>
    <s v="Canal Virtual"/>
    <s v="Correo Atencion Ciudadano"/>
    <x v="3"/>
    <s v="ALCALDIA MUNICIPAL DE SOPO CUNDINAMARCA "/>
    <s v="Entidad Territorial"/>
    <x v="16"/>
    <s v="CAC. Solicitud de concepto técnico Proceso Oficialización de Bomberos. "/>
    <s v="Andrea Bibiana Castañeda Durán"/>
    <s v="FORMULACIÓN Y ACTUALIZACIÓN NORMATIVA Y OPERATIVA"/>
    <s v="SUBDIRECCIÓN ESTRATÉGICA Y DE COORDINACIÓN BOMBERIL"/>
    <s v="PETICIÓN DE INTERES GENERAL"/>
    <n v="30"/>
    <s v="20213800068152  "/>
    <d v="2021-03-23T00:00:00"/>
    <n v="20212050091061"/>
    <d v="2021-05-10T00:00:00"/>
    <n v="32"/>
    <s v="Extemporáneo"/>
    <m/>
    <d v="2021-05-10T00:00:00"/>
    <s v="PDF"/>
    <s v="SI"/>
    <m/>
    <m/>
  </r>
  <r>
    <s v="Canal Virtual"/>
    <s v="Correo Atencion Ciudadano"/>
    <x v="9"/>
    <s v="COORDINACION DEPARTAMENTAL DE BOMBEROS DEL ATLANTICO  "/>
    <s v="Entidad Bomberil"/>
    <x v="16"/>
    <s v="CAC. Solicitud de apoyo jurídico y acompañamiento URGENTE. "/>
    <s v="Liz Margaret Álvarez Calderon"/>
    <s v="Subdirección Estratégica y de Coordinación Bomberil"/>
    <s v="SUBDIRECCIÓN ESTRATÉGICA Y DE COORDINACIÓN BOMBERIL"/>
    <s v="PETICIÓN DE INTERES GENERAL"/>
    <n v="30"/>
    <s v="20213800068192  "/>
    <d v="2021-03-23T00:00:00"/>
    <n v="20212000017021"/>
    <d v="2021-05-12T00:00:00"/>
    <n v="34"/>
    <s v="Extemporáneo"/>
    <m/>
    <m/>
    <s v="PDF"/>
    <s v="SI"/>
    <m/>
    <m/>
  </r>
  <r>
    <s v="Canal Virtual"/>
    <s v="Correo Atención Ciudadano"/>
    <x v="1"/>
    <s v="ESCUELA DE AVIACION DELTA FORCE S.A.S.  "/>
    <s v="Persona Natural"/>
    <x v="5"/>
    <s v="CAC. SOLICITUD ESPECIAL - BASE DE DATOS DE CUERPO DE BOMBEROS DE COLOMBIA. "/>
    <s v="Luis Alberto Valencia Pulido"/>
    <s v="Subdirección Estratégica y de Coordinación Bomberil"/>
    <s v="SUBDIRECCIÓN ESTRATÉGICA Y DE COORDINACIÓN BOMBERIL"/>
    <s v="PETICIÓN DE INTERES PARTICULAR"/>
    <n v="30"/>
    <s v="20213800067312  "/>
    <d v="2021-03-18T00:00:00"/>
    <m/>
    <d v="2021-04-05T00:00:00"/>
    <n v="10"/>
    <s v="Cumplido"/>
    <s v="Se envío respuesta por correo electrónico el día 05/04/2021"/>
    <m/>
    <s v="Correo Electronico "/>
    <s v="SI"/>
    <m/>
    <s v="NO SE ENCUENTRA EVIDENCIA DEL ENVIO"/>
  </r>
  <r>
    <s v="Canal Virtual"/>
    <s v="Correo Atención Ciudadano"/>
    <x v="3"/>
    <s v="ALCALDIA MUNICIPAL DE PANDI CUNDINAMARCA "/>
    <s v="Entidad Territorial"/>
    <x v="16"/>
    <s v="CAC. INFORME SERVICIO ESENCIAL DE BOMBEROS PANDI CUNDINAMARCA.  "/>
    <s v="Jorge Restrepo Sanguino"/>
    <s v="FORMULACIÓN Y ACTUALIZACIÓN NORMATIVA Y OPERATIVA"/>
    <s v="SUBDIRECCIÓN ESTRATÉGICA Y DE COORDINACIÓN BOMBERIL"/>
    <s v="PETICIÓN DE INTERES PARTICULAR"/>
    <n v="30"/>
    <s v="20213800067332  "/>
    <d v="2021-03-18T00:00:00"/>
    <n v="20212050090331"/>
    <d v="2021-04-11T00:00:00"/>
    <n v="15"/>
    <s v="Cumplido"/>
    <m/>
    <m/>
    <s v="PDF"/>
    <s v="SI"/>
    <m/>
    <m/>
  </r>
  <r>
    <s v="Canal Virtual"/>
    <s v="Correo Atención Ciudadano"/>
    <x v="21"/>
    <s v="CUERPO DE BOMBEROS VOLUNTARIOS DE NUEVA GRANADA - MAGDALENA  "/>
    <s v="Entidad Bomberil"/>
    <x v="16"/>
    <s v="CAC. PARA MI CT. SOTO, Requerimiento urgente del informe sobre los hallazgos encontrados en asamblea con fecha del 13 de marzo del 2021. "/>
    <s v="Jorge Restrepo Sanguino"/>
    <s v="FORMULACIÓN Y ACTUALIZACIÓN NORMATIVA Y OPERATIVA"/>
    <s v="SUBDIRECCIÓN ESTRATÉGICA Y DE COORDINACIÓN BOMBERIL"/>
    <s v="PETICIÓN DE INTERES GENERAL"/>
    <n v="30"/>
    <s v="20213800067472  "/>
    <d v="2021-03-18T00:00:00"/>
    <m/>
    <d v="2021-04-08T00:00:00"/>
    <n v="13"/>
    <s v="Cumplido"/>
    <s v="EL DR. CARLOS LOPEZ SE COMUNICO CON EL COMANDANTE DE LOS BOMBEROS DE NUEVA GRANADA MAGDALENA POR VÍA TELEFÓNICA Y PROCEDIÓ A RESOLVER LAS INQUIETUDES INDICANDO CUALES ERAN LAS RECOMENDACIONES QUE DEBÍA SEGUIR 08/04/2021"/>
    <m/>
    <s v="llamada telefonica"/>
    <s v="no"/>
    <m/>
    <m/>
  </r>
  <r>
    <s v="Canal Virtual"/>
    <s v="Correo Atención Ciudadano"/>
    <x v="2"/>
    <s v="IDALIA AMPARO GONZALEZ GIRALDO SECRETARIA DE GOBIERNO GOBERNACION DE ANTIOQUIA "/>
    <s v="Entidad Territorial"/>
    <x v="16"/>
    <s v="CAC. Documento - 2021030053313, Solicitud concepto jurídico.  "/>
    <s v="Camilo Portilla"/>
    <s v="FORMULACIÓN Y ACTUALIZACIÓN NORMATIVA Y OPERATIVA"/>
    <s v="SUBDIRECCIÓN ESTRATÉGICA Y DE COORDINACIÓN BOMBERIL"/>
    <s v="PETICIÓN DE INTERES GENERAL"/>
    <n v="30"/>
    <s v="20213800067482  "/>
    <d v="2021-03-19T00:00:00"/>
    <n v="20212050090471"/>
    <d v="2021-04-06T00:00:00"/>
    <n v="10"/>
    <s v="Cumplido"/>
    <m/>
    <m/>
    <s v="PDF"/>
    <s v="SI"/>
    <m/>
    <m/>
  </r>
  <r>
    <s v="Canal Virtual"/>
    <s v="Correo Atención Ciudadano"/>
    <x v="26"/>
    <s v="WILLIAM CARVAJAL CONTRERAS  "/>
    <s v="Persona Natural"/>
    <x v="16"/>
    <s v="CAC. DERECHO DE PETICIÓN - INFORMACIÓN SOBRE RUT E INSPECCIONES. "/>
    <s v="Edgar Alexander Maya Lopez"/>
    <s v="EDUCACIÓN"/>
    <s v="SUBDIRECCIÓN ESTRATÉGICA Y DE COORDINACIÓN BOMBERIL"/>
    <s v="PETICIÓN DE INTERES PARTICULAR"/>
    <n v="30"/>
    <s v="20213800067522  "/>
    <d v="2021-03-19T00:00:00"/>
    <n v="20212050090631"/>
    <d v="2021-04-14T00:00:00"/>
    <n v="16"/>
    <s v="Cumplido"/>
    <m/>
    <m/>
    <s v="PDF"/>
    <s v="SI"/>
    <m/>
    <m/>
  </r>
  <r>
    <s v="Canal Virtual"/>
    <s v="Correo Atención Ciudadano"/>
    <x v="11"/>
    <s v="CUERPO DE BOMBEROS VOLUNTARIOS DE ANDALUCIA  "/>
    <s v="Entidad Bomberil"/>
    <x v="16"/>
    <s v="CAC. OFICIO PARA ASESORIA AL CUERPO BOMBEROS ANDALUCIA.  "/>
    <s v="Andrea Bibiana Castañeda Durán"/>
    <s v="FORMULACIÓN Y ACTUALIZACIÓN NORMATIVA Y OPERATIVA"/>
    <s v="SUBDIRECCIÓN ESTRATÉGICA Y DE COORDINACIÓN BOMBERIL"/>
    <s v="PETICIÓN DE INTERES GENERAL"/>
    <n v="30"/>
    <s v="20213800067592  "/>
    <d v="2021-03-19T00:00:00"/>
    <m/>
    <d v="2021-03-23T00:00:00"/>
    <n v="2"/>
    <s v="Cumplido"/>
    <s v="SE DIO RESPUESTA POR CORREO ELECTRÓNICO EL DÍA 23/03/2021"/>
    <m/>
    <s v="Correo Electronico "/>
    <s v="SI"/>
    <m/>
    <m/>
  </r>
  <r>
    <s v="Canal Virtual"/>
    <s v="Correo Atención Ciudadano"/>
    <x v="6"/>
    <s v="ALCALDIA DE TURMEQUE  "/>
    <s v="Entidad Territorial"/>
    <x v="5"/>
    <s v="CAC. SOLICITUD CERTIFICACION. "/>
    <s v="Luis Alberto Valencia Pulido"/>
    <s v="Subdirección Estratégica y de Coordinación Bomberil"/>
    <s v="SUBDIRECCIÓN ESTRATÉGICA Y DE COORDINACIÓN BOMBERIL"/>
    <s v="PETICIÓN DE DOCUMENTOS E INFORMACIÓN"/>
    <n v="20"/>
    <s v="20213800067762  "/>
    <d v="2021-03-19T00:00:00"/>
    <n v="20212100016161"/>
    <d v="2021-04-09T00:00:00"/>
    <n v="13"/>
    <s v="Cumplido"/>
    <m/>
    <m/>
    <s v="PDF"/>
    <s v="SI"/>
    <m/>
    <m/>
  </r>
  <r>
    <s v="Canal Virtual"/>
    <s v="Correo Atención Ciudadano"/>
    <x v="9"/>
    <s v="EBEL MORA  "/>
    <s v="Persona Natural"/>
    <x v="19"/>
    <s v="CAC. Ayuda urgente. "/>
    <s v="Camilo Portilla"/>
    <s v="Subdirección Estratégica y de Coordinación Bomberil"/>
    <s v="SUBDIRECCIÓN ESTRATÉGICA Y DE COORDINACIÓN BOMBERIL"/>
    <s v="PETICIÓN DE INTERES PARTICULAR"/>
    <n v="30"/>
    <s v="20213800067942  "/>
    <d v="2021-03-23T00:00:00"/>
    <n v="20212050090591"/>
    <d v="2021-04-13T00:00:00"/>
    <n v="14"/>
    <s v="Cumplido"/>
    <m/>
    <d v="2021-04-13T00:00:00"/>
    <s v="PDF"/>
    <s v="SI"/>
    <m/>
    <m/>
  </r>
  <r>
    <s v="Canal Virtual"/>
    <s v="Correo Atención Ciudadano"/>
    <x v="14"/>
    <s v="CUERPO DE BOMBEROS VOLUNTARIOS DE VITERBO - CALDAS  "/>
    <s v="Entidad Bomberil"/>
    <x v="16"/>
    <s v="CAC. Solicitud de información.  "/>
    <s v="Edgar Alexander Maya Lopez"/>
    <s v="EDUCACIÓN"/>
    <s v="SUBDIRECCIÓN ESTRATÉGICA Y DE COORDINACIÓN BOMBERIL"/>
    <s v="PETICIÓN DE DOCUMENTOS E INFORMACIÓN"/>
    <n v="20"/>
    <s v="20213800067952  "/>
    <d v="2021-03-23T00:00:00"/>
    <m/>
    <d v="2021-04-07T00:00:00"/>
    <n v="10"/>
    <s v="Cumplido"/>
    <s v="Se da respuesta por correo electrónico se deja evidencia en digital"/>
    <m/>
    <s v="Correo Electronico "/>
    <s v="SI"/>
    <m/>
    <m/>
  </r>
  <r>
    <s v="Canal Virtual"/>
    <s v="Correo Atención Ciudadano"/>
    <x v="1"/>
    <s v="JAVIER DUVAN TORRES  "/>
    <s v="Persona Natural"/>
    <x v="16"/>
    <s v="CAC. Consulta Resolución 328 de Octubre 22 - 2020. "/>
    <s v="Carlos Armando López Barrera"/>
    <s v="Subdirección Estratégica y de Coordinación Bomberil"/>
    <s v="SUBDIRECCIÓN ESTRATÉGICA Y DE COORDINACIÓN BOMBERIL"/>
    <s v="PETICIÓN DE DOCUMENTOS E INFORMACIÓN"/>
    <n v="20"/>
    <s v="20213800068012  "/>
    <d v="2021-03-23T00:00:00"/>
    <m/>
    <d v="2021-04-08T00:00:00"/>
    <n v="11"/>
    <s v="Cumplido"/>
    <s v="Se archiva por cuanto se responde vía correo electrónico el día 8 de abril de 2020 adjuntando la resolución solicitada."/>
    <m/>
    <s v="Correo Electronico "/>
    <s v="SI"/>
    <m/>
    <m/>
  </r>
  <r>
    <s v="Canal Virtual"/>
    <s v="Correo Atencion Ciudadano"/>
    <x v="3"/>
    <s v="CUERPO DE BOMBEROS VOLUNTARIOS DE CHIA  "/>
    <s v="Entidad Bomberil"/>
    <x v="16"/>
    <s v="CAC. DOCUMENTOS CREACION BOMBEROS INDIGENAS.  "/>
    <s v="VIVIANA ANDRADE TOVAR "/>
    <s v="PLANEACIÓN ESTRATEGICA"/>
    <s v="SUBDIRECCIÓN ESTRATÉGICA Y DE COORDINACIÓN BOMBERIL"/>
    <s v="PETICIÓN DE INTERES GENERAL"/>
    <n v="30"/>
    <s v="20213800068632  "/>
    <d v="2021-03-24T00:00:00"/>
    <n v="20211100018391"/>
    <d v="2021-05-14T00:00:00"/>
    <n v="35"/>
    <s v="Vencido"/>
    <m/>
    <m/>
    <m/>
    <m/>
    <m/>
    <m/>
  </r>
  <r>
    <s v="Canal Escrito"/>
    <s v="Radicación Directa "/>
    <x v="3"/>
    <s v="CUERPO DE BOMBEROS VOLUNTARIOS DE SIBATE  "/>
    <s v="Entidad Bomberil"/>
    <x v="16"/>
    <s v="RD: INFORMACION CUERPO DE BOMBEROS "/>
    <s v="Julio Alejandro Chamorro Cabrera"/>
    <s v="Subdirección Estratégica y de Coordinación Bomberil"/>
    <s v="SUBDIRECCIÓN ESTRATÉGICA Y DE COORDINACIÓN BOMBERIL"/>
    <s v="PETICIÓN DE INTERES GENERAL"/>
    <n v="30"/>
    <s v="20213320068052  "/>
    <d v="2021-03-23T00:00:00"/>
    <m/>
    <d v="2021-04-12T00:00:00"/>
    <n v="13"/>
    <s v="Cumplido"/>
    <m/>
    <m/>
    <s v="Correo Electronico "/>
    <s v="SI"/>
    <m/>
    <m/>
  </r>
  <r>
    <s v="Canal Virtual"/>
    <s v="Correo Atencion Ciudadano"/>
    <x v="17"/>
    <s v="CUERPO DE BOMBEROS OFICIALES DE DOSQUEBRADAS  "/>
    <s v="Entidad Bomberil"/>
    <x v="5"/>
    <s v="CAC. SOLICITUD COPIA DE COMODATO "/>
    <s v="CAROLINA ESCARRAGA "/>
    <s v="GESTIÓN CONTRACTUAL"/>
    <s v="SUBDIRECCIÓN ADMINISTRATIVA Y FINANCIERA"/>
    <s v="PETICIÓN DE DOCUMENTOS E INFORMACIÓN"/>
    <n v="20"/>
    <s v="20213800068672  "/>
    <d v="2021-03-25T00:00:00"/>
    <m/>
    <m/>
    <m/>
    <s v="Vencido"/>
    <s v="NO SE EVIDENCIA NADA DE RESPUESTA"/>
    <m/>
    <m/>
    <m/>
    <m/>
    <m/>
  </r>
  <r>
    <s v="Canal Virtual"/>
    <s v="Correo Atención Ciudadano"/>
    <x v="3"/>
    <s v="GERMAN BARRERO TORRES "/>
    <s v="Persona Natural"/>
    <x v="16"/>
    <s v="CAC. CAPITAN CHARLES BENAVIDEZ DIRECTOR DE BOMBEROS COLOMBIA "/>
    <s v="Julio Alejandro Chamorro Cabrera"/>
    <s v="Subdirección Estratégica y de Coordinación Bomberil"/>
    <s v="SUBDIRECCIÓN ESTRATÉGICA Y DE COORDINACIÓN BOMBERIL"/>
    <s v="PETICIÓN DE INTERES GENERAL"/>
    <n v="30"/>
    <s v="20213800068102  "/>
    <d v="2021-03-23T00:00:00"/>
    <m/>
    <d v="2021-04-12T00:00:00"/>
    <n v="13"/>
    <s v="Cumplido"/>
    <m/>
    <m/>
    <s v="Correo Electronico "/>
    <s v="SI"/>
    <m/>
    <m/>
  </r>
  <r>
    <s v="Canal Virtual"/>
    <s v="Correo Atención Ciudadano"/>
    <x v="3"/>
    <s v="SECRETARIA DE GOBIERNO DE CUNDINAMARCA JULIO CESAR GARCIA TRIANA  "/>
    <s v="Entidad Bomberil"/>
    <x v="16"/>
    <s v="CAC. REMISION POR COMPETECIA RADICADO 2021031717 MUNICIPIO DE NILO. "/>
    <s v="Julio Alejandro Chamorro Cabrera"/>
    <s v="Subdirección Estratégica y de Coordinación Bomberil"/>
    <s v="SUBDIRECCIÓN ESTRATÉGICA Y DE COORDINACIÓN BOMBERIL"/>
    <s v="PETICIÓN DE INTERES PARTICULAR"/>
    <n v="30"/>
    <s v="20213800068112  "/>
    <d v="2021-03-23T00:00:00"/>
    <m/>
    <d v="2021-04-09T00:00:00"/>
    <n v="12"/>
    <s v="Cumplido"/>
    <m/>
    <m/>
    <s v="Correo Electronico "/>
    <s v="SI"/>
    <m/>
    <m/>
  </r>
  <r>
    <s v="Canal Virtual"/>
    <s v="Correo Atención Ciudadano"/>
    <x v="4"/>
    <s v="ALCALDIA MUNICIPAL MOGOTES SANTANDER "/>
    <s v="Entidad Territorial"/>
    <x v="16"/>
    <s v="CAC. SOLICITUD ASESORIA Y ORIENTACION PR ESTACION SERVICIO MUNICIPIO DE MOGOTES SANTANDER. "/>
    <s v="Jorge Restrepo Sanguino"/>
    <s v="FORMULACIÓN Y ACTUALIZACIÓN NORMATIVA Y OPERATIVA"/>
    <s v="SUBDIRECCIÓN ESTRATÉGICA Y DE COORDINACIÓN BOMBERIL"/>
    <s v="PETICIÓN DE INTERES GENERAL"/>
    <n v="30"/>
    <s v="20213800068222  "/>
    <d v="2021-03-24T00:00:00"/>
    <n v="20212050090301"/>
    <d v="2021-04-09T00:00:00"/>
    <n v="11"/>
    <s v="Cumplido"/>
    <m/>
    <d v="2021-04-09T00:00:00"/>
    <s v="PDF"/>
    <s v="SI"/>
    <m/>
    <m/>
  </r>
  <r>
    <s v="Canal Virtual"/>
    <s v="Correo Atención Ciudadano"/>
    <x v="3"/>
    <s v="CUERPO DE BOMBEROS VOLUNTARIOS DE ARBELAEZ - CUNDINAMARCA  "/>
    <s v="Entidad Bomberil"/>
    <x v="16"/>
    <s v="CAC. Solicitud Apoyo Direccion Nacional de Bomberos. "/>
    <s v="Camilo Portilla"/>
    <s v="FORMULACIÓN Y ACTUALIZACIÓN NORMATIVA Y OPERATIVA"/>
    <s v="SUBDIRECCIÓN ESTRATÉGICA Y DE COORDINACIÓN BOMBERIL"/>
    <s v="PETICIÓN DE INTERES GENERAL"/>
    <n v="30"/>
    <s v="20213800068242  "/>
    <d v="2021-03-24T00:00:00"/>
    <n v="20212050089921"/>
    <d v="2021-04-07T00:00:00"/>
    <n v="9"/>
    <s v="Cumplido"/>
    <m/>
    <d v="2021-04-07T00:00:00"/>
    <s v="PDF"/>
    <s v="SI"/>
    <m/>
    <m/>
  </r>
  <r>
    <s v="Canal Virtual"/>
    <s v="Correo Atención Ciudadano"/>
    <x v="2"/>
    <s v="PERSONERIA DE MEDELLIN  "/>
    <s v="Entidad Pública"/>
    <x v="5"/>
    <s v="CAC. Solicitud de información,  "/>
    <s v="Edgar Alexander Maya Lopez"/>
    <s v="EDUCACIÓN"/>
    <s v="SUBDIRECCIÓN ESTRATÉGICA Y DE COORDINACIÓN BOMBERIL"/>
    <s v="PETICIÓN DE DOCUMENTOS E INFORMACIÓN"/>
    <n v="20"/>
    <s v="20213800068262  "/>
    <d v="2021-03-24T00:00:00"/>
    <n v="20212050090481"/>
    <d v="2021-04-09T00:00:00"/>
    <n v="11"/>
    <s v="Cumplido"/>
    <m/>
    <m/>
    <s v="Correo Electronico "/>
    <s v="SI"/>
    <m/>
    <m/>
  </r>
  <r>
    <s v="Canal Virtual"/>
    <s v="Correo Atención Ciudadano"/>
    <x v="24"/>
    <s v="ASOCIACION DE BOMBEROS RESCATES Y SIMILARES DE BOLIVAR, ASDEBERBOL  "/>
    <s v="Persona Jurídica"/>
    <x v="16"/>
    <s v="CAC. Derecho de petición art 23 CNTP / Ley 1755 del 2015 "/>
    <s v="Edgar Alexander Maya Lopez"/>
    <s v="EDUCACIÓN"/>
    <s v="SUBDIRECCIÓN ESTRATÉGICA Y DE COORDINACIÓN BOMBERIL"/>
    <s v="PETICIÓN DE INTERES GENERAL"/>
    <n v="30"/>
    <s v="20213320068462  "/>
    <d v="2021-03-24T00:00:00"/>
    <n v="20212050090721"/>
    <d v="2021-04-15T00:00:00"/>
    <n v="15"/>
    <s v="Cumplido"/>
    <m/>
    <m/>
    <s v="Correo Electronico "/>
    <s v="SI"/>
    <m/>
    <m/>
  </r>
  <r>
    <s v="Canal Virtual"/>
    <s v="Correo Atención Ciudadano"/>
    <x v="3"/>
    <s v="CUERPO DE BOMBEROS VOLUNTARIOS DE ZIPAQUIRA  "/>
    <s v="Entidad Bomberil"/>
    <x v="5"/>
    <s v="CAC. Solicitud Información. "/>
    <s v="Jiud Magnoly Gaviria"/>
    <s v="Subdirección Estratégica y de Coordinación Bomberil"/>
    <s v="SUBDIRECCIÓN ESTRATÉGICA Y DE COORDINACIÓN BOMBERIL"/>
    <s v="PETICIÓN DE DOCUMENTOS E INFORMACIÓN"/>
    <n v="20"/>
    <s v="20213800068662  "/>
    <d v="2021-03-24T00:00:00"/>
    <m/>
    <d v="2021-04-07T00:00:00"/>
    <n v="9"/>
    <s v="Cumplido"/>
    <m/>
    <m/>
    <s v="Correo Electronico "/>
    <s v="SI"/>
    <m/>
    <m/>
  </r>
  <r>
    <s v="Canal Virtual"/>
    <s v="Correo Atención Ciudadano"/>
    <x v="13"/>
    <s v="IRLEY JARAMILLO MONTOYA "/>
    <s v="Persona Natural"/>
    <x v="16"/>
    <s v="CAC. (Sin asunto), Solicitud de información a consulta a traves del correo electrónico de la DNBC.  "/>
    <s v="Jorge Restrepo Sanguino"/>
    <s v="FORMULACIÓN Y ACTUALIZACIÓN NORMATIVA Y OPERATIVA"/>
    <s v="SUBDIRECCIÓN ESTRATÉGICA Y DE COORDINACIÓN BOMBERIL"/>
    <s v="PETICIÓN DE INTERES PARTICULAR"/>
    <n v="30"/>
    <s v="20213800068712  "/>
    <d v="2021-03-25T00:00:00"/>
    <n v="20212050090401"/>
    <d v="2021-04-12T00:00:00"/>
    <n v="11"/>
    <s v="Cumplido"/>
    <m/>
    <d v="2021-04-12T00:00:00"/>
    <s v="PDF"/>
    <s v="SI"/>
    <m/>
    <m/>
  </r>
  <r>
    <s v="Canal Virtual"/>
    <s v="Correo Atención Ciudadano"/>
    <x v="2"/>
    <s v="CUERPO DE BOMBEROS VOLUNTARIOS DE ARBOLETES  "/>
    <s v="Entidad Bomberil"/>
    <x v="16"/>
    <s v="CAC. ASESORIA JURÍDICA. "/>
    <s v="Jorge Restrepo Sanguino"/>
    <s v="FORMULACIÓN Y ACTUALIZACIÓN NORMATIVA Y OPERATIVA"/>
    <s v="SUBDIRECCIÓN ESTRATÉGICA Y DE COORDINACIÓN BOMBERIL"/>
    <s v="PETICIÓN DE INTERES GENERAL"/>
    <n v="30"/>
    <s v="20213800068762  "/>
    <d v="2021-03-25T00:00:00"/>
    <n v="20212050090391"/>
    <d v="2021-04-12T00:00:00"/>
    <n v="11"/>
    <s v="Cumplido"/>
    <m/>
    <d v="2021-04-12T00:00:00"/>
    <s v="PDF"/>
    <s v="SI"/>
    <m/>
    <m/>
  </r>
  <r>
    <s v="Canal Virtual"/>
    <s v="Correo Atención Ciudadano"/>
    <x v="20"/>
    <s v="CUERPO DE BOMBEROS VOLUNTARIOS DE CALOTO - CAUCA  "/>
    <s v="Entidad Bomberil"/>
    <x v="14"/>
    <s v="CAC. SOLICITUD CONSTRUCCION DE SEDE. "/>
    <s v="CHARLES WILBER BENAVIDES CASTILLO "/>
    <s v="FORMULACIÓN Y ACTUALIZACIÓN NORMATIVA Y OPERATIVA"/>
    <s v="SUBDIRECCIÓN ESTRATÉGICA Y DE COORDINACIÓN BOMBERIL"/>
    <s v="PETICIÓN DE INTERES GENERAL"/>
    <n v="30"/>
    <s v="20213800068782  "/>
    <d v="2021-03-25T00:00:00"/>
    <n v="20211000017171"/>
    <d v="2021-04-20T00:00:00"/>
    <n v="17"/>
    <s v="Cumplido"/>
    <m/>
    <m/>
    <s v="Correo Electronico "/>
    <s v="SI"/>
    <m/>
    <m/>
  </r>
  <r>
    <s v="Canal Virtual"/>
    <s v="Correo Atención Ciudadano"/>
    <x v="3"/>
    <s v="CUERPO DE BOMBEROS VOLUNTARIOS DE VENECIA - CUNDINAMARCA  "/>
    <s v="Entidad Bomberil"/>
    <x v="16"/>
    <s v="CAC. Solicitud apoyo proceso de contratación servicio publico esencial Bomberos Venecia Cundinamarca. "/>
    <s v="Jorge Restrepo Sanguino"/>
    <s v="FORMULACIÓN Y ACTUALIZACIÓN NORMATIVA Y OPERATIVA"/>
    <s v="SUBDIRECCIÓN ESTRATÉGICA Y DE COORDINACIÓN BOMBERIL"/>
    <s v="PETICIÓN DE INTERES GENERAL"/>
    <n v="30"/>
    <s v="20213800068802  "/>
    <d v="2021-03-25T00:00:00"/>
    <n v="20212050090281"/>
    <d v="2021-04-09T00:00:00"/>
    <n v="11"/>
    <s v="Cumplido"/>
    <m/>
    <d v="2021-04-09T00:00:00"/>
    <s v="PDF"/>
    <s v="SI"/>
    <m/>
    <m/>
  </r>
  <r>
    <s v="Canal Virtual"/>
    <s v="Correo Atención Ciudadano"/>
    <x v="1"/>
    <s v="UNIDAD PRA LA ATENCION Y REPARACION INTEGRAL A LAS VICTIMAS  "/>
    <s v="Entidad Pública"/>
    <x v="5"/>
    <s v="CAC. Solicitud Delegación de Enlaces.  "/>
    <s v="Carlos Armando López Barrera"/>
    <s v="FORMULACIÓN Y ACTUALIZACIÓN NORMATIVA Y OPERATIVA"/>
    <s v="SUBDIRECCIÓN ESTRATÉGICA Y DE COORDINACIÓN BOMBERIL"/>
    <s v="PETICIÓN DE DOCUMENTOS E INFORMACIÓN"/>
    <n v="20"/>
    <s v="20213800068812  "/>
    <d v="2021-03-25T00:00:00"/>
    <n v="20211200000753"/>
    <d v="2021-04-09T00:00:00"/>
    <n v="11"/>
    <s v="Cumplido"/>
    <m/>
    <m/>
    <s v="PDF"/>
    <s v="SI"/>
    <m/>
    <m/>
  </r>
  <r>
    <s v="Canal Virtual"/>
    <s v="Correo Atención Ciudadano"/>
    <x v="15"/>
    <s v="CUERPO DE BOMBEROS VOLUNTARIO SANTIAGO PUTUMAYO  "/>
    <s v="Entidad Bomberil"/>
    <x v="5"/>
    <s v="CAC. ENVÍO SOLICITUD DE APOYO.  "/>
    <s v="Andrés Fernando Muñoz Cabrera"/>
    <s v="ÁREA CENTRAL DE REFERENCIA BOMBERIL"/>
    <s v="SUBDIRECCIÓN ESTRATÉGICA Y DE COORDINACIÓN BOMBERIL"/>
    <s v="PETICIÓN DE INTERES GENERAL"/>
    <n v="30"/>
    <s v="20213800068882  "/>
    <d v="2021-03-26T00:00:00"/>
    <n v="20212100016681"/>
    <d v="2021-04-15T00:00:00"/>
    <n v="13"/>
    <s v="Cumplido"/>
    <m/>
    <m/>
    <s v="PDF"/>
    <s v="SI"/>
    <m/>
    <m/>
  </r>
  <r>
    <s v="Canal Virtual"/>
    <s v="Correo Atención Ciudadano"/>
    <x v="15"/>
    <s v="CUERPO DE BOMBEROS VOLUNTARIO SANTIAGO PUTUMAYO  "/>
    <s v="Entidad Bomberil"/>
    <x v="5"/>
    <s v="CAC. (Sin asunto) Solicitud adquisición de Unidad de Intervención Rápida y una máquina extintora.  "/>
    <s v="Andrés Fernando Muñoz Cabrera"/>
    <s v="ÁREA CENTRAL DE REFERENCIA BOMBERIL"/>
    <s v="SUBDIRECCIÓN ESTRATÉGICA Y DE COORDINACIÓN BOMBERIL"/>
    <s v="PETICIÓN DE INTERES GENERAL"/>
    <n v="30"/>
    <s v="20213800068892  "/>
    <d v="2021-03-26T00:00:00"/>
    <n v="20212100016691"/>
    <d v="2021-04-15T00:00:00"/>
    <n v="13"/>
    <s v="Cumplido"/>
    <m/>
    <m/>
    <s v="PDF"/>
    <s v="SI"/>
    <m/>
    <m/>
  </r>
  <r>
    <s v="Canal Virtual"/>
    <s v="Correo Atención Ciudadano"/>
    <x v="1"/>
    <s v="VEEDURIA CIUDADANA VIGIAS DEL CAFE LUIS FERNANDO REYES RAMíREZ  "/>
    <s v="Persona Jurídica"/>
    <x v="5"/>
    <s v="CAC. DERECHO DE PETICION: SOLICITUD RUE. "/>
    <s v="Luis Alberto Valencia Pulido"/>
    <s v="FORMULACIÓN Y ACTUALIZACIÓN NORMATIVA Y OPERATIVA"/>
    <s v="SUBDIRECCIÓN ESTRATÉGICA Y DE COORDINACIÓN BOMBERIL"/>
    <s v="PETICIÓN DE DOCUMENTOS E INFORMACIÓN"/>
    <n v="20"/>
    <s v="20213800068902  "/>
    <d v="2021-03-26T00:00:00"/>
    <m/>
    <d v="2021-04-07T00:00:00"/>
    <n v="7"/>
    <s v="Cumplido"/>
    <m/>
    <m/>
    <s v="Correo Electronico "/>
    <s v="SI"/>
    <m/>
    <m/>
  </r>
  <r>
    <s v="Canal Virtual"/>
    <s v="Correo Atención Ciudadano"/>
    <x v="2"/>
    <s v="ESTEBAN PÉREZ PÉREZ "/>
    <s v="Persona Natural"/>
    <x v="5"/>
    <s v="CAC. Solicitud información. "/>
    <s v="Luis Alberto Valencia Pulido"/>
    <s v="ÁREA CENTRAL DE REFERENCIA BOMBERIL"/>
    <s v="SUBDIRECCIÓN ESTRATÉGICA Y DE COORDINACIÓN BOMBERIL"/>
    <s v="CONSULTA"/>
    <n v="20"/>
    <s v="20213800069012  "/>
    <d v="2021-03-26T00:00:00"/>
    <m/>
    <d v="2021-04-05T00:00:00"/>
    <n v="5"/>
    <s v="Cumplido"/>
    <m/>
    <m/>
    <s v="Correo Electronico "/>
    <s v="SI"/>
    <m/>
    <m/>
  </r>
  <r>
    <s v="Canal Virtual"/>
    <s v="Correo Atención Ciudadano"/>
    <x v="1"/>
    <s v="MARIA PAOLA SUAREZ MORALES,  "/>
    <s v="Entidad Pública"/>
    <x v="5"/>
    <s v="CAC. Solicitud de Insumos EXT_S21-00024477-PQRSD-024421-PQR "/>
    <s v="Carlos Armando López Barrera"/>
    <s v="OFICINA ASESORA JURÍDICA"/>
    <s v="OFICINA ASESORA JURIDICA"/>
    <s v="INFORME POR CONGRESISTA"/>
    <n v="5"/>
    <s v="20213800069062  "/>
    <d v="2021-03-26T00:00:00"/>
    <m/>
    <d v="2021-04-05T00:00:00"/>
    <n v="5"/>
    <s v="Cumplido"/>
    <m/>
    <m/>
    <s v="Correo Electronico "/>
    <s v="SI"/>
    <m/>
    <m/>
  </r>
  <r>
    <s v="Canal Virtual"/>
    <s v="Correo Atención Ciudadano"/>
    <x v="10"/>
    <s v="CUERPO DE BOMBEROS VOLUNTARIOS DE AGUAZUL - CASANARE  "/>
    <s v="Entidad Bomberil"/>
    <x v="16"/>
    <s v="CAC. Solicitud de orientación respecto de las funciones del coordinador ejecutivo. CBV casanare- aguazul  "/>
    <s v="Andrea Bibiana Castañeda Durán"/>
    <s v="FORMULACIÓN Y ACTUALIZACIÓN NORMATIVA Y OPERATIVA"/>
    <s v="SUBDIRECCIÓN ESTRATÉGICA Y DE COORDINACIÓN BOMBERIL"/>
    <s v="PETICIÓN DE INTERES PARTICULAR"/>
    <n v="30"/>
    <s v="20213800069202  "/>
    <d v="2021-03-30T00:00:00"/>
    <n v="20212050090311"/>
    <d v="2021-04-12T00:00:00"/>
    <n v="8"/>
    <s v="Cumplido"/>
    <m/>
    <d v="2021-04-12T00:00:00"/>
    <s v="PDF"/>
    <s v="SI"/>
    <m/>
    <m/>
  </r>
  <r>
    <s v="Canal Virtual"/>
    <s v="Correo Atención Ciudadano"/>
    <x v="6"/>
    <s v="ALCALDIA MUNICIPAL TIBASOSA  "/>
    <s v="Entidad Territorial"/>
    <x v="5"/>
    <s v="CAC. Solicitud certificación de población Listado Censal "/>
    <s v="Luis Alberto Valencia Pulido"/>
    <s v="ÁREA CENTRAL DE REFERENCIA BOMBERIL"/>
    <s v="SUBDIRECCIÓN ESTRATÉGICA Y DE COORDINACIÓN BOMBERIL"/>
    <s v="PETICIÓN DE DOCUMENTOS E INFORMACIÓN"/>
    <n v="20"/>
    <s v="20213800069242  "/>
    <d v="2021-03-30T00:00:00"/>
    <m/>
    <d v="2021-04-09T00:00:00"/>
    <n v="7"/>
    <s v="Cumplido"/>
    <m/>
    <m/>
    <s v="Correo Electronico "/>
    <s v="SI"/>
    <m/>
    <m/>
  </r>
  <r>
    <s v="Canal Virtual"/>
    <s v="Correo Atención Ciudadano"/>
    <x v="13"/>
    <s v="CUERPO DE BOMBEROS QUIMBAYA  "/>
    <s v="Entidad Bomberil"/>
    <x v="5"/>
    <s v="CAC. Solicitud de Informacion. CBV Quimbaya  "/>
    <s v="Andrés Fernando Muñoz Cabrera"/>
    <s v="ÁREA CENTRAL DE REFERENCIA BOMBERIL"/>
    <s v="SUBDIRECCIÓN ESTRATÉGICA Y DE COORDINACIÓN BOMBERIL"/>
    <s v="PETICIÓN DE INTERES GENERAL"/>
    <n v="30"/>
    <s v="20213800069252  "/>
    <d v="2021-03-30T00:00:00"/>
    <n v="20212100016701"/>
    <d v="2021-04-15T00:00:00"/>
    <n v="11"/>
    <s v="Cumplido"/>
    <m/>
    <m/>
    <s v="PDF"/>
    <s v="SI"/>
    <m/>
    <m/>
  </r>
  <r>
    <s v="Canal Virtual"/>
    <s v="Correo Atención Ciudadano"/>
    <x v="4"/>
    <s v="SEGURIDAD GESTION DEL RIESGO GIRON - SANTANDER  "/>
    <s v="Entidad Territorial"/>
    <x v="16"/>
    <s v="CAC: SOLICITUD DE CERTIFICADO DE CUMPLIMIENTO  "/>
    <s v="Jorge Restrepo Sanguino"/>
    <s v="FORMULACIÓN Y ACTUALIZACIÓN NORMATIVA Y OPERATIVA"/>
    <s v="SUBDIRECCIÓN ESTRATÉGICA Y DE COORDINACIÓN BOMBERIL"/>
    <s v="PETICIÓN DE DOCUMENTOS E INFORMACIÓN"/>
    <n v="20"/>
    <s v="20213800069262  "/>
    <d v="2021-03-30T00:00:00"/>
    <n v="20212050090291"/>
    <d v="2021-04-09T00:00:00"/>
    <n v="7"/>
    <s v="Cumplido"/>
    <m/>
    <d v="2021-04-09T00:00:00"/>
    <s v="PDF"/>
    <s v="SI"/>
    <m/>
    <m/>
  </r>
  <r>
    <s v="Canal Virtual"/>
    <s v="Correo Atención Ciudadano"/>
    <x v="1"/>
    <s v="CUERPO DE BOMBEROS VOLUNTARIOS DE BOGOTA  "/>
    <s v="Entidad Bomberil"/>
    <x v="5"/>
    <s v="CAC. Solicitud concepto frente a suscripción de memorandos de entendimiento, cartas de intención, y convenios de cooperación internacional por parte de la U.A.E Cuerpo Oficial Bomberos Bogotá "/>
    <s v="Luz Marina Serna"/>
    <s v="COOPERACIÓN INTERNACIONAL Y ALIANZAS ESTRATÉGICAS"/>
    <s v="DIRECCIÓN GENERAL"/>
    <s v="PETICIÓN DE DOCUMENTOS E INFORMACIÓN"/>
    <n v="20"/>
    <s v="20213800069272  "/>
    <d v="2021-03-31T00:00:00"/>
    <m/>
    <d v="2021-04-21T00:00:00"/>
    <n v="14"/>
    <s v="Cumplido"/>
    <m/>
    <m/>
    <s v="Correo Electronico "/>
    <s v="SI"/>
    <m/>
    <m/>
  </r>
  <r>
    <s v="Canal Virtual"/>
    <s v="Correo Atención Ciudadano"/>
    <x v="11"/>
    <s v="FRANKLIN ROLANDO CANO VALCARCEL "/>
    <s v="Persona Natural"/>
    <x v="5"/>
    <s v="CAC. Homologación de Cursos Bombero Aeronáutico Franklin cano  "/>
    <s v="Lina Maria Rojas Gallego"/>
    <s v="EDUCACIÓN"/>
    <s v="SUBDIRECCIÓN ESTRATÉGICA Y DE COORDINACIÓN BOMBERIL"/>
    <s v="PETICIÓN DE INTERES PARTICULAR"/>
    <n v="30"/>
    <s v="20213800069282  "/>
    <d v="2021-03-31T00:00:00"/>
    <n v="20212000016411"/>
    <d v="2021-04-09T00:00:00"/>
    <n v="6"/>
    <s v="Cumplido"/>
    <m/>
    <d v="2021-04-09T00:00:00"/>
    <s v="PDF"/>
    <s v="SI"/>
    <m/>
    <m/>
  </r>
  <r>
    <s v="Canal Virtual"/>
    <s v="Correo Atención Ciudadano"/>
    <x v="14"/>
    <s v="CAROLINA RESTREPO BOTERO "/>
    <s v="Entidad Territorial"/>
    <x v="20"/>
    <s v="CAC. Solicitud búsqueda y rescate KSAR fallecidos  "/>
    <s v="Luis Alberto Valencia Pulido"/>
    <s v="ÁREA CENTRAL DE REFERENCIA BOMBERIL"/>
    <s v="SUBDIRECCIÓN ESTRATÉGICA Y DE COORDINACIÓN BOMBERIL"/>
    <s v="PETICIÓN DE INTERES PARTICULAR"/>
    <n v="30"/>
    <s v="20213800069322  "/>
    <d v="2021-03-31T00:00:00"/>
    <m/>
    <d v="2021-04-16T00:00:00"/>
    <n v="11"/>
    <s v="Cumplido"/>
    <m/>
    <m/>
    <s v="Correo Electronico "/>
    <s v="SI"/>
    <m/>
    <m/>
  </r>
  <r>
    <s v="Canal Virtual"/>
    <s v="Correo Atención Ciudadano"/>
    <x v="1"/>
    <s v="INCOLDEXT"/>
    <s v="Persona Jurídica"/>
    <x v="5"/>
    <s v="CAC: Solicitud certificado de retenciones y descuentos"/>
    <s v="Miguel Ángel Franco Torres"/>
    <s v="SUBDIRECCIÓN ADMINISTRATIVA Y FINANCIERA"/>
    <s v="SUBDIRECCIÓN ADMINISTRATIVA Y FINANCIERA"/>
    <s v="PETICIÓN DE DOCUMENTOS E INFORMACIÓN"/>
    <n v="20"/>
    <n v="20213320070052"/>
    <d v="2021-04-06T17:04:53"/>
    <m/>
    <d v="2021-04-30T00:00:00"/>
    <n v="18"/>
    <s v="Cumplido"/>
    <s v="Comentario Orfeo: El dia 12 de Abril de 2021, se expidio el Certificado de Ingresos y Retenciones de la UT Incoldext-Dotaequipos y fue enviado al correo electrónico: asiscontable@incoldext.com"/>
    <m/>
    <m/>
    <m/>
    <m/>
    <m/>
  </r>
  <r>
    <s v="Canal Virtual"/>
    <s v="Correo Atención Ciudadano"/>
    <x v="2"/>
    <s v="CUERPO DE BOMBEROS VOLUNTARIOS DE NECHI- ANTIOQUIA"/>
    <s v="Entidad Bomberil"/>
    <x v="2"/>
    <s v="CAC: SOLCITUD ARREGLO MAGUINA MARK 3"/>
    <s v="Jiud Magnoly Gaviria"/>
    <s v="ÁREA CENTRAL DE REFERENCIA BOMBERIL"/>
    <s v="SUBDIRECCIÓN ESTRATÉGICA Y DE COORDINACIÓN BOMBERIL"/>
    <s v="PETICIÓN DE INTERES GENERAL"/>
    <n v="30"/>
    <n v="20213320070072"/>
    <d v="2021-04-07T09:04:49"/>
    <m/>
    <d v="2021-04-12T00:00:00"/>
    <n v="3"/>
    <s v="Cumplido"/>
    <s v="Comentario Orfeo: Se da respuesta mediante correo electrónico, se adjunto evidencia, se procede a su archivo."/>
    <m/>
    <m/>
    <m/>
    <m/>
    <m/>
  </r>
  <r>
    <s v="Canal Virtual"/>
    <s v="Correo Atención Ciudadano"/>
    <x v="1"/>
    <s v="NATURAL RISK FOUNDATION"/>
    <s v="Persona Jurídica"/>
    <x v="5"/>
    <s v="CAC: Solicitud de información"/>
    <s v="Luis Alberto Valencia Pulido"/>
    <s v="ÁREA CENTRAL DE REFERENCIA BOMBERIL"/>
    <s v="SUBDIRECCIÓN ESTRATÉGICA Y DE COORDINACIÓN BOMBERIL"/>
    <s v="PETICIÓN DE DOCUMENTOS E INFORMACIÓN"/>
    <n v="20"/>
    <n v="20213320070322"/>
    <d v="2021-04-08T10:04:52"/>
    <m/>
    <d v="2021-04-09T00:00:00"/>
    <n v="1"/>
    <s v="Cumplido"/>
    <s v="Comentario Orfeo: Se envía respuesta por correo electrónico el día 09/04/2021"/>
    <m/>
    <m/>
    <m/>
    <m/>
    <m/>
  </r>
  <r>
    <s v="Canal Virtual"/>
    <s v="Correo Atención Ciudadano"/>
    <x v="3"/>
    <s v="CUERPO DE BOMBEROS VOLUNTARIOS DE SOACHA"/>
    <s v="Entidad Bomberil"/>
    <x v="7"/>
    <s v="CAC: Consulta"/>
    <s v="Edgar Alexander Maya Lopez"/>
    <s v="FORMULACIÓN Y ACTUALIZACIÓN NORMATIVA Y OPERATIVA"/>
    <s v="SUBDIRECCIÓN ESTRATÉGICA Y DE COORDINACIÓN BOMBERIL"/>
    <s v="PETICIÓN DE INTERES PARTICULAR"/>
    <n v="30"/>
    <n v="20213320070352"/>
    <d v="2021-04-08T11:04:07"/>
    <n v="20212050091011"/>
    <d v="2021-04-30T00:00:00"/>
    <n v="16"/>
    <s v="Cumplido"/>
    <m/>
    <m/>
    <m/>
    <m/>
    <m/>
    <s v="No se evidencia fecha de digitalización, tipo de documento, ni confirmaciónde canal de respuesta."/>
  </r>
  <r>
    <s v="Radicación Directa "/>
    <s v="Canal escrito"/>
    <x v="1"/>
    <s v="ALCALDÍA MUNICIPAL DE SAN BERNARDO DEL VIENTO"/>
    <s v="Entidad Pública"/>
    <x v="7"/>
    <s v="RD: Acompañamiento y asesoría en la creación del cuerpo de bomberos voluntarios del municipio de San Bernardo del Viento - Córdoba."/>
    <s v="Camilo Portilla"/>
    <s v="FORMULACIÓN Y ACTUALIZACIÓN NORMATIVA Y OPERATIVA"/>
    <s v="SUBDIRECCIÓN ESTRATÉGICA Y DE COORDINACIÓN BOMBERIL"/>
    <s v="PETICIÓN DE INTERES GENERAL"/>
    <n v="30"/>
    <n v="20213320072602"/>
    <d v="2021-04-26T12:04:08"/>
    <n v="20212050091551"/>
    <d v="2021-05-26T00:00:00"/>
    <n v="21"/>
    <s v="Cumplido"/>
    <m/>
    <m/>
    <m/>
    <m/>
    <m/>
    <m/>
  </r>
  <r>
    <s v="Radicación Directa "/>
    <s v="Canal escrito"/>
    <x v="13"/>
    <s v="CUERPO DE BOMBEROS VOLUTARIOS CALARCA QUINDIO"/>
    <s v="Entidad Bomberil"/>
    <x v="2"/>
    <s v="RD: Solicitud Adjudicatoria del vehículo carro tanque cisterna."/>
    <s v="Andrés Fernando Muñoz Cabrera"/>
    <s v="ÁREA CENTRAL DE REFERENCIA BOMBERIL"/>
    <s v="SUBDIRECCIÓN ESTRATÉGICA Y DE COORDINACIÓN BOMBERIL"/>
    <s v="PETICIÓN DE INTERES GENERAL"/>
    <n v="30"/>
    <n v="20213320072642"/>
    <d v="2021-04-26T12:04:29"/>
    <m/>
    <m/>
    <m/>
    <s v="Vencido"/>
    <m/>
    <m/>
    <m/>
    <m/>
    <m/>
    <s v="A la fecha 10/05/2021, han transcurrido 9 días hábiles"/>
  </r>
  <r>
    <s v="Canal Virtual"/>
    <s v="Correo Atención Ciudadano"/>
    <x v="1"/>
    <s v="MINISTERIO DE SALUD"/>
    <s v="Entidad Pública"/>
    <x v="5"/>
    <s v="CAC. Tramite a la solicitud del Ciudadano Radicado No. 202111600489941 Ministerio de Salud y Proteccion. Traslado por Competencia- Derecho de Petición Cooperación Internacional, Radicado. 202142400217172."/>
    <s v="Luz Marina Serna"/>
    <s v="COOPERACIÓN INTERNACIONAL Y ALIANZAS ESTRATÉGICAS"/>
    <s v="SUBDIRECCIÓN ESTRATÉGICA Y DE COORDINACIÓN BOMBERIL"/>
    <s v="PETICIÓN DE DOCUMENTOS E INFORMACIÓN"/>
    <n v="20"/>
    <n v="20213800069392"/>
    <d v="2021-04-05T11:04:42"/>
    <m/>
    <d v="2021-04-28T00:00:00"/>
    <n v="17"/>
    <s v="Cumplido"/>
    <s v="Comentario: Respuesta enviada al peticionario"/>
    <m/>
    <m/>
    <m/>
    <m/>
    <m/>
  </r>
  <r>
    <s v="Canal Virtual"/>
    <s v="Correo Atención Ciudadano"/>
    <x v="1"/>
    <s v="MERQUEO"/>
    <s v="Persona Jurídica"/>
    <x v="5"/>
    <s v="CAC. SOLICITUD CONCEPTO DE BOMBEROS MERQUEO SAS MEDELLIN"/>
    <s v="Edgar Alexander Maya Lopez"/>
    <s v="FORMULACIÓN Y ACTUALIZACIÓN NORMATIVA Y OPERATIVA"/>
    <s v="SUBDIRECCIÓN ESTRATÉGICA Y DE COORDINACIÓN BOMBERIL"/>
    <s v="PETICIÓN DE INTERES PARTICULAR"/>
    <n v="30"/>
    <n v="20213800069462"/>
    <d v="2021-04-05T11:04:04"/>
    <n v="20212050090901"/>
    <d v="2021-04-26T00:00:00"/>
    <n v="15"/>
    <s v="Cumplido"/>
    <m/>
    <d v="2021-05-05T00:00:00"/>
    <s v="PDF"/>
    <s v="SI"/>
    <m/>
    <s v=" "/>
  </r>
  <r>
    <s v="Canal Virtual"/>
    <s v="Correo Atención Ciudadano"/>
    <x v="11"/>
    <s v="USUARIO ANONIMO"/>
    <s v="Persona Natural"/>
    <x v="21"/>
    <s v="CAC. Denuncia Ciudadana"/>
    <s v="Jorge Restrepo Sanguino"/>
    <s v="FORMULACIÓN Y ACTUALIZACIÓN NORMATIVA Y OPERATIVA"/>
    <s v="SUBDIRECCIÓN ESTRATÉGICA Y DE COORDINACIÓN BOMBERIL"/>
    <s v="PETICIÓN DE INTERES PARTICULAR"/>
    <n v="30"/>
    <n v="20213800069472"/>
    <d v="2021-04-05T11:04:41"/>
    <n v="20212050090341"/>
    <d v="2021-04-12T00:00:00"/>
    <n v="5"/>
    <s v="Cumplido"/>
    <m/>
    <d v="2021-04-26T00:00:00"/>
    <s v="PDF"/>
    <s v="SI"/>
    <m/>
    <m/>
  </r>
  <r>
    <s v="Canal Virtual"/>
    <s v="Correo Atención Ciudadano"/>
    <x v="6"/>
    <s v="USUARIO ANONIMO"/>
    <s v="Persona Natural"/>
    <x v="21"/>
    <s v="CAC. respuesta oficio Asunto: Respuesta a su oficio Radicado DNBC No. *20212050086841* **20212050086841**"/>
    <s v="Camilo Portilla"/>
    <s v="FORMULACIÓN Y ACTUALIZACIÓN NORMATIVA Y OPERATIVA"/>
    <s v="SUBDIRECCIÓN ESTRATÉGICA Y DE COORDINACIÓN BOMBERIL"/>
    <s v="PETICIÓN DE INTERES PARTICULAR"/>
    <n v="30"/>
    <n v="20213800069602"/>
    <d v="2021-04-05T15:04:21"/>
    <n v="20212050090731"/>
    <d v="2021-04-26T00:00:00"/>
    <n v="15"/>
    <s v="Cumplido"/>
    <m/>
    <d v="2021-04-26T00:00:00"/>
    <s v="PDF"/>
    <s v="SI"/>
    <m/>
    <m/>
  </r>
  <r>
    <s v="Canal Virtual"/>
    <s v="Correo Atención Ciudadano"/>
    <x v="1"/>
    <s v="JOHANA SANTACRUZ GóMEZ"/>
    <s v="Persona Natural"/>
    <x v="21"/>
    <s v="CAC. MALA ATENCION A EMERGENCIA EN CALOTO CAUCA 06022021"/>
    <s v="Camilo Portilla"/>
    <s v="FORMULACIÓN Y ACTUALIZACIÓN NORMATIVA Y OPERATIVA"/>
    <s v="SUBDIRECCIÓN ESTRATÉGICA Y DE COORDINACIÓN BOMBERIL"/>
    <s v="PETICIÓN DE INTERES GENERAL"/>
    <n v="30"/>
    <n v="20213800069612"/>
    <d v="2021-04-05T16:04:39"/>
    <n v="20212050090851"/>
    <d v="2021-04-26T00:00:00"/>
    <n v="15"/>
    <s v="Cumplido"/>
    <m/>
    <d v="2021-04-26T00:00:00"/>
    <s v="PDF"/>
    <s v="SI"/>
    <m/>
    <m/>
  </r>
  <r>
    <s v="Canal Virtual"/>
    <s v="Correo Atención Ciudadano"/>
    <x v="24"/>
    <s v="FAINORIS WILCHES MEJIA"/>
    <s v="Persona Natural"/>
    <x v="5"/>
    <s v="CAC. Aspirante a la conformación cuerpo de bomberos de Cantagallo."/>
    <s v="Edgar Alexander Maya Lopez"/>
    <s v="FORMULACIÓN Y ACTUALIZACIÓN NORMATIVA Y OPERATIVA"/>
    <s v="SUBDIRECCIÓN ESTRATÉGICA Y DE COORDINACIÓN BOMBERIL"/>
    <s v="PETICIÓN DE DOCUMENTOS E INFORMACIÓN"/>
    <n v="30"/>
    <n v="20213800069632"/>
    <d v="2021-04-05T16:04:06"/>
    <n v="20212050090771"/>
    <d v="2021-04-19T00:00:00"/>
    <n v="10"/>
    <s v="Cumplido"/>
    <m/>
    <d v="2021-05-06T00:00:00"/>
    <s v="PDF"/>
    <s v="SI"/>
    <m/>
    <m/>
  </r>
  <r>
    <s v="Canal Virtual"/>
    <s v="Correo Atención Ciudadano"/>
    <x v="13"/>
    <s v="CUERPO DE BOMBEROS VOLUNTARIOS DE ARMENIA QUINDIO"/>
    <s v="Entidad Bomberil"/>
    <x v="5"/>
    <s v="CAC. SOLICITUD INFORMACION"/>
    <s v="Edgar Alexander Maya Lopez"/>
    <s v="FORMULACIÓN Y ACTUALIZACIÓN NORMATIVA Y OPERATIVA"/>
    <s v="SUBDIRECCIÓN ESTRATÉGICA Y DE COORDINACIÓN BOMBERIL"/>
    <s v="PETICIÓN DE INTERES GENERAL"/>
    <n v="30"/>
    <n v="20213800069662"/>
    <d v="2021-04-05T16:04:39"/>
    <n v="20212050090811"/>
    <d v="2021-04-30T00:00:00"/>
    <n v="19"/>
    <s v="Cumplido"/>
    <m/>
    <d v="2021-05-06T00:00:00"/>
    <s v="PDF"/>
    <s v="SI"/>
    <m/>
    <m/>
  </r>
  <r>
    <s v="Canal Virtual"/>
    <s v="Correo Institucional"/>
    <x v="15"/>
    <s v="CUERPO DE BOMBEROS DE MOCOA"/>
    <s v="Entidad Bomberil"/>
    <x v="7"/>
    <s v="CI. Solicitud de asesoría Bomberos Mocoa"/>
    <s v="Camilo Portilla"/>
    <s v="FORMULACIÓN Y ACTUALIZACIÓN NORMATIVA Y OPERATIVA"/>
    <s v="SUBDIRECCIÓN ESTRATÉGICA Y DE COORDINACIÓN BOMBERIL"/>
    <s v="PETICIÓN DE INTERES PARTICULAR"/>
    <n v="30"/>
    <n v="20213800069672"/>
    <d v="2021-04-05T16:04:28"/>
    <n v="20212050089821"/>
    <d v="2021-04-07T00:00:00"/>
    <n v="2"/>
    <s v="Cumplido"/>
    <m/>
    <d v="2021-04-28T00:00:00"/>
    <s v="PDF"/>
    <s v="SI"/>
    <m/>
    <m/>
  </r>
  <r>
    <s v="Canal Virtual"/>
    <s v="Correo Atención Ciudadano"/>
    <x v="0"/>
    <s v="CUERPO DE BOMBEROS VOLUNTARIOS DE MELGAR"/>
    <s v="Entidad Bomberil"/>
    <x v="7"/>
    <s v="CAC. En atención a su radicado N° 20212050084531 en mención sele está dando contestación así:"/>
    <s v="Andrea Bibiana Castañeda Durán"/>
    <s v="FORMULACIÓN Y ACTUALIZACIÓN NORMATIVA Y OPERATIVA"/>
    <s v="SUBDIRECCIÓN ESTRATÉGICA Y DE COORDINACIÓN BOMBERIL"/>
    <s v="PETICIÓN DE INTERES PARTICULAR"/>
    <n v="30"/>
    <n v="20213800069702"/>
    <d v="2021-04-05T16:04:44"/>
    <n v="20212050090931"/>
    <d v="2021-05-04T00:00:00"/>
    <n v="21"/>
    <s v="Cumplido"/>
    <m/>
    <m/>
    <m/>
    <m/>
    <m/>
    <m/>
  </r>
  <r>
    <s v="Canal Virtual"/>
    <s v="Correo Institucional"/>
    <x v="15"/>
    <s v="CUERPO DE BOMBEROS DE MOCOA"/>
    <s v="Entidad Bomberil"/>
    <x v="5"/>
    <s v="CI. Solicitud de apoyo Bomberos Mocoa."/>
    <s v="Juan Gabriel Parra"/>
    <s v="FORMULACIÓN Y ACTUALIZACIÓN NORMATIVA Y OPERATIVA"/>
    <s v="SUBDIRECCIÓN ESTRATÉGICA Y DE COORDINACIÓN BOMBERIL"/>
    <s v="PETICIÓN DE DOCUMENTOS E INFORMACIÓN"/>
    <n v="30"/>
    <n v="20213800069752"/>
    <d v="2021-04-06T09:04:03"/>
    <n v="20212050090791"/>
    <d v="2021-04-30T00:00:00"/>
    <n v="18"/>
    <s v="Cumplido"/>
    <m/>
    <m/>
    <m/>
    <m/>
    <m/>
    <m/>
  </r>
  <r>
    <s v="Canal Virtual"/>
    <s v="Correo Atención Ciudadano"/>
    <x v="3"/>
    <s v="ALCALDIA MUNICIPAL DE SOPO CUNDINAMARCA"/>
    <s v="Entidad Bomberil"/>
    <x v="21"/>
    <s v="CAC. REMISIÓN DENUNCIA"/>
    <s v="Jorge Restrepo Sanguino"/>
    <s v="FORMULACIÓN Y ACTUALIZACIÓN NORMATIVA Y OPERATIVA"/>
    <s v="SUBDIRECCIÓN ESTRATÉGICA Y DE COORDINACIÓN BOMBERIL"/>
    <s v="PETICIÓN DE INTERES PARTICULAR"/>
    <n v="30"/>
    <n v="20213800069762"/>
    <d v="2021-04-06T09:04:55"/>
    <n v="20212050090441"/>
    <d v="2021-04-12T00:00:00"/>
    <n v="4"/>
    <s v="Cumplido"/>
    <m/>
    <d v="2021-04-26T00:00:00"/>
    <s v="PDF"/>
    <s v="SI"/>
    <m/>
    <m/>
  </r>
  <r>
    <s v="Canal Virtual"/>
    <s v="Correo Atención Ciudadano"/>
    <x v="3"/>
    <s v="CUERPO DE BOMBEROS VOLUNTARIOS DE SAN ANTONIO DEL TEQUENDAMA"/>
    <s v="Entidad Bomberil"/>
    <x v="7"/>
    <s v="CAC. VALIDACION RESOLUCION 328 DEL 22 OCTUBRE DE 2020"/>
    <s v="Jorge Restrepo Sanguino"/>
    <s v="FORMULACIÓN Y ACTUALIZACIÓN NORMATIVA Y OPERATIVA"/>
    <s v="SUBDIRECCIÓN ESTRATÉGICA Y DE COORDINACIÓN BOMBERIL"/>
    <s v="PETICIÓN DE INTERES GENERAL"/>
    <n v="30"/>
    <n v="20213800069872"/>
    <d v="2021-04-06T12:04:36"/>
    <m/>
    <d v="2021-05-03T00:00:00"/>
    <n v="19"/>
    <s v="Cumplido"/>
    <s v="SE DIO RESPUESTA MEDIANTE CORREO ELECTRÓNICO EL DÍA 03/05/2021"/>
    <m/>
    <s v="Correo Electronico "/>
    <s v="SI"/>
    <m/>
    <s v="NO SE EVIDENCIA ENVIO DE LA RESPUESTA"/>
  </r>
  <r>
    <s v="Canal Virtual"/>
    <s v="Correo Atención Ciudadano"/>
    <x v="1"/>
    <s v="KAREN LILIANA SUAREZ SERRANO"/>
    <s v="Persona Natural"/>
    <x v="22"/>
    <s v="CAC. DERECHO DE PETICION"/>
    <s v="Paula Andrea Cortes Mojica"/>
    <s v="Subdirección Estratégica y de Coordinación Bomberil"/>
    <s v="SUBDIRECCIÓN ESTRATÉGICA Y DE COORDINACIÓN BOMBERIL"/>
    <s v="PETICIÓN DE INTERES PARTICULAR"/>
    <n v="30"/>
    <n v="20213800069932"/>
    <d v="2021-04-06T16:04:55"/>
    <n v="20211000017041"/>
    <d v="2021-04-16T00:00:00"/>
    <n v="6"/>
    <s v="Cumplido"/>
    <s v="Comentario Orfeo: Se incluyo Vinculacion Documento* (20211000017041)"/>
    <m/>
    <m/>
    <m/>
    <m/>
    <m/>
  </r>
  <r>
    <s v="Canal Virtual"/>
    <s v="Correo Atención Ciudadano"/>
    <x v="3"/>
    <s v="CUERPO DE BOMBEROS VOLUNTARIOS DE SIBATE CONSEJO DE OFICIALES"/>
    <s v="Entidad Bomberil"/>
    <x v="5"/>
    <s v="CAC. Solicitud respuesta."/>
    <s v="Paula Andrea Cortes Mojica"/>
    <s v="Subdirección Estratégica y de Coordinación Bomberil"/>
    <s v="SUBDIRECCIÓN ESTRATÉGICA Y DE COORDINACIÓN BOMBERIL"/>
    <s v="PETICIÓN DE INTERES PARTICULAR"/>
    <n v="30"/>
    <n v="20213800069982"/>
    <d v="2021-04-06T17:04:18"/>
    <n v="20211000017521"/>
    <d v="2021-04-26T00:00:00"/>
    <n v="14"/>
    <s v="Cumplido"/>
    <m/>
    <m/>
    <m/>
    <s v="SI"/>
    <m/>
    <s v="No se evidencia fecha de digitalización, tipo de documento, ni confirmaciónde canal de respuesta."/>
  </r>
  <r>
    <s v="Canal Virtual"/>
    <s v="Correo Atención Ciudadano"/>
    <x v="0"/>
    <s v="CUERPO DE BOMBEROS VOLUNTARIOS DE PLANADAS - TOLIMA"/>
    <s v="Entidad Bomberil"/>
    <x v="5"/>
    <s v="CAC. cuerpo de bomberos voluntarios de planadas Tolima apoyo de de intervención"/>
    <s v="Jorge Restrepo Sanguino"/>
    <s v="FORMULACIÓN Y ACTUALIZACIÓN NORMATIVA Y OPERATIVA"/>
    <s v="SUBDIRECCIÓN ESTRATÉGICA Y DE COORDINACIÓN BOMBERIL"/>
    <s v="PETICIÓN DE INTERES GENERAL"/>
    <n v="30"/>
    <n v="20213800070002"/>
    <d v="2021-04-06T17:04:55"/>
    <m/>
    <d v="2021-04-13T00:00:00"/>
    <n v="5"/>
    <s v="Cumplido"/>
    <s v="_x000a_Se dio respuesta mediante reunión sostenida con la comandante del cuerpo de bomberos de planas y la administración municipal, por medio de vía telefónica el día 13/04/2021_x000a_"/>
    <m/>
    <m/>
    <s v="no"/>
    <m/>
    <m/>
  </r>
  <r>
    <s v="Canal Virtual"/>
    <s v="Correo Atención Ciudadano"/>
    <x v="8"/>
    <s v="CUERPO DE BOMBEROS VOLUNTARIOS DE ALGECIRAS - HUILA"/>
    <s v="Entidad Pública"/>
    <x v="16"/>
    <s v="CAC. Respuesta de la Alcaldía Sobre la contratación con el Cuerpo de Bomberos."/>
    <s v="Jorge Restrepo Sanguino"/>
    <s v="FORMULACIÓN Y ACTUALIZACIÓN NORMATIVA Y OPERATIVA"/>
    <s v="SUBDIRECCIÓN ESTRATÉGICA Y DE COORDINACIÓN BOMBERIL"/>
    <s v="PETICIÓN DE INTERES GENERAL"/>
    <n v="30"/>
    <n v="20213800070082"/>
    <d v="2021-04-07T11:04:20"/>
    <n v="20212050091181"/>
    <d v="2021-05-10T00:00:00"/>
    <n v="23"/>
    <s v="Cumplido"/>
    <m/>
    <d v="2021-05-10T00:00:00"/>
    <s v="PDF"/>
    <s v="SI"/>
    <m/>
    <m/>
  </r>
  <r>
    <s v="Canal Virtual"/>
    <s v="Correo Atención Ciudadano"/>
    <x v="0"/>
    <s v="JOSé LEóN"/>
    <s v="Persona Natural"/>
    <x v="5"/>
    <s v="CAC. Derecho de petición certificado curso nivel 1 bombero Jose Ancizar Leon Agudelo."/>
    <s v="Edgar Alexander Maya Lopez"/>
    <s v="FORMULACIÓN Y ACTUALIZACIÓN NORMATIVA Y OPERATIVA"/>
    <s v="SUBDIRECCIÓN ESTRATÉGICA Y DE COORDINACIÓN BOMBERIL"/>
    <s v="PETICIÓN DE INTERES PARTICULAR"/>
    <n v="30"/>
    <n v="20213800070092"/>
    <d v="2021-04-07T12:04:18"/>
    <n v="20212050090961"/>
    <d v="2021-05-05T00:00:00"/>
    <n v="20"/>
    <s v="Cumplido"/>
    <m/>
    <d v="2021-05-05T00:00:00"/>
    <s v="PDF"/>
    <s v="SI"/>
    <m/>
    <m/>
  </r>
  <r>
    <s v="Canal Virtual"/>
    <s v="Correo Atención Ciudadano"/>
    <x v="0"/>
    <s v="CUERPO DE BOMBEROS VOLUNTARIOS DE PLANADAS - TOLIMA"/>
    <s v="Entidad Bomberil"/>
    <x v="5"/>
    <s v="CAC. Exploración rápida 06-04-2021 01:56.pdf. Solicitud de apoyo de información para ejecución del contrato del Cuerpo de Bomberos."/>
    <s v="Jorge Restrepo Sanguino"/>
    <s v="FORMULACIÓN Y ACTUALIZACIÓN NORMATIVA Y OPERATIVA"/>
    <s v="SUBDIRECCIÓN ESTRATÉGICA Y DE COORDINACIÓN BOMBERIL"/>
    <s v="PETICIÓN DE INTERES GENERAL"/>
    <n v="30"/>
    <n v="20213800070102"/>
    <d v="2021-04-07T13:04:48"/>
    <m/>
    <d v="2021-04-13T00:00:00"/>
    <n v="4"/>
    <s v="Cumplido"/>
    <m/>
    <d v="2021-05-10T00:00:00"/>
    <s v="PDF"/>
    <s v="SI"/>
    <m/>
    <m/>
  </r>
  <r>
    <s v="Canal Virtual"/>
    <s v="Correo Atencion Ciudadano"/>
    <x v="1"/>
    <s v="ANDRES FERNANDO RODRIGUEZ AGUDELO"/>
    <s v="Persona Natural"/>
    <x v="5"/>
    <s v="CAC. SOLICITUD DE INFORMACIÓN."/>
    <s v="Julio Alejandro Chamorro Cabrera"/>
    <s v="INSPECCIÓN VIGILANCIA Y CONTROL"/>
    <s v="SUBDIRECCIÓN ESTRATÉGICA Y DE COORDINACIÓN BOMBERIL"/>
    <s v="PETICIÓN DE DOCUMENTOS E INFORMACIÓN"/>
    <n v="20"/>
    <n v="20213800070212"/>
    <d v="2021-04-07T15:04:21"/>
    <n v="20212000017501"/>
    <d v="2021-05-12T00:00:00"/>
    <s v="24 DIAS "/>
    <s v="Extemporáneo"/>
    <m/>
    <d v="2021-06-29T00:00:00"/>
    <s v="PDF"/>
    <s v="SI"/>
    <m/>
    <m/>
  </r>
  <r>
    <s v="Canal Virtual"/>
    <s v="Correo Atención Ciudadano"/>
    <x v="25"/>
    <s v="ALCALDIA MILAN CAQUETA"/>
    <s v="Entidad Pública"/>
    <x v="5"/>
    <s v="CAC. Solicitud de Información para Contratar"/>
    <s v="Edgar Alexander Maya Lopez"/>
    <s v="FORMULACIÓN Y ACTUALIZACIÓN NORMATIVA Y OPERATIVA"/>
    <s v="SUBDIRECCIÓN ESTRATÉGICA Y DE COORDINACIÓN BOMBERIL"/>
    <s v="PETICIÓN DE INTERES PARTICULAR"/>
    <n v="30"/>
    <n v="20213800070222"/>
    <d v="2021-04-07T15:04:39"/>
    <n v="20212050090921"/>
    <d v="2021-05-05T00:00:00"/>
    <n v="20"/>
    <s v="Cumplido"/>
    <m/>
    <d v="2021-05-05T00:00:00"/>
    <s v="PDF"/>
    <s v="SI"/>
    <m/>
    <m/>
  </r>
  <r>
    <s v="Canal Virtual"/>
    <s v="Correo Atención Ciudadano"/>
    <x v="1"/>
    <s v="GOBERNACIÓN DE SANTANDER"/>
    <s v="Entidad Pública"/>
    <x v="16"/>
    <s v="CAC. Solicitud concepto Urgente"/>
    <s v="Andrea Bibiana Castañeda Durán"/>
    <s v="FORMULACIÓN Y ACTUALIZACIÓN NORMATIVA Y OPERATIVA"/>
    <s v="SUBDIRECCIÓN ESTRATÉGICA Y DE COORDINACIÓN BOMBERIL"/>
    <s v="PETICIÓN DE INTERES PARTICULAR"/>
    <n v="30"/>
    <n v="20213800070252"/>
    <d v="2021-04-07T16:04:47"/>
    <n v="20212050090451"/>
    <d v="2021-04-15T00:00:00"/>
    <n v="6"/>
    <s v="Cumplido"/>
    <m/>
    <d v="2021-04-26T00:00:00"/>
    <s v="PDF"/>
    <s v="SI"/>
    <m/>
    <m/>
  </r>
  <r>
    <s v="Canal Virtual"/>
    <s v="Correo Atención Ciudadano"/>
    <x v="1"/>
    <s v="ALCALDIA DE PUERTO CARREÑO"/>
    <s v="Entidad Pública"/>
    <x v="7"/>
    <s v="CAC. DERECHO DE PETCION"/>
    <s v="Camilo Portilla"/>
    <s v="FORMULACIÓN Y ACTUALIZACIÓN NORMATIVA Y OPERATIVA"/>
    <s v="SUBDIRECCIÓN ESTRATÉGICA Y DE COORDINACIÓN BOMBERIL"/>
    <s v="PETICIÓN DE INTERES GENERAL"/>
    <n v="30"/>
    <n v="20213800070262"/>
    <d v="2021-04-07T16:04:35"/>
    <n v="20212050090701"/>
    <d v="2021-04-30T00:00:00"/>
    <n v="17"/>
    <s v="Cumplido"/>
    <m/>
    <d v="2021-05-06T00:00:00"/>
    <s v="PDF"/>
    <s v="SI"/>
    <m/>
    <m/>
  </r>
  <r>
    <s v="Canal Virtual"/>
    <s v="Correo Atención Ciudadano"/>
    <x v="1"/>
    <s v="COORDINACION EJECUTIVA DEPARTAMENTAL BOMBEROS BOLIVAR"/>
    <s v="Entidad Bomberil"/>
    <x v="2"/>
    <s v="CAC. Información para adelantar las gestiones necesarias para que los Cuerpos de Bomberos obtengan sus respectivos Certificados de Cumplimiento."/>
    <s v="Jorge Restrepo Sanguino"/>
    <s v="FORMULACIÓN Y ACTUALIZACIÓN NORMATIVA Y OPERATIVA"/>
    <s v="SUBDIRECCIÓN ESTRATÉGICA Y DE COORDINACIÓN BOMBERIL"/>
    <s v="PETICIÓN DE INTERES GENERAL"/>
    <n v="30"/>
    <n v="20213800070292"/>
    <d v="2021-04-07T17:04:36"/>
    <n v="20212050090571"/>
    <d v="2021-04-14T00:00:00"/>
    <n v="5"/>
    <s v="Cumplido"/>
    <m/>
    <d v="2021-04-26T00:00:00"/>
    <s v="PDF "/>
    <s v="SI"/>
    <m/>
    <m/>
  </r>
  <r>
    <s v="Canal Virtual"/>
    <s v="Correo Institucional"/>
    <x v="11"/>
    <s v="BENEMERITO CUERPO DE BOMBEROS VOLUNTARIOS SANTA HELENA"/>
    <s v="Entidad Bomberil"/>
    <x v="7"/>
    <s v="CI. Consulta Bomberos Santa Elena El Cerrito - Valle"/>
    <s v="Andrea Bibiana Castañeda Durán"/>
    <s v="FORMULACIÓN Y ACTUALIZACIÓN NORMATIVA Y OPERATIVA"/>
    <s v="SUBDIRECCIÓN ESTRATÉGICA Y DE COORDINACIÓN BOMBERIL"/>
    <s v="PETICIÓN DE INTERES GENERAL"/>
    <n v="35"/>
    <n v="20213800070402"/>
    <d v="2021-04-08T12:04:04"/>
    <n v="20212050090651"/>
    <d v="2021-04-29T00:00:00"/>
    <n v="15"/>
    <s v="Cumplido"/>
    <m/>
    <d v="2021-05-06T00:00:00"/>
    <s v="PDF "/>
    <s v="SI"/>
    <m/>
    <m/>
  </r>
  <r>
    <s v="Canal Virtual"/>
    <s v="Correo Atención Ciudadano"/>
    <x v="3"/>
    <s v="ALCALDIA MUNICIPAL DE NILO SECRETARIA DE GOBIERNO"/>
    <s v="Entidad Pública"/>
    <x v="7"/>
    <s v="CAC. TRASLADO POR COMPETENCIA"/>
    <s v="Andrea Bibiana Castañeda Durán"/>
    <s v="FORMULACIÓN Y ACTUALIZACIÓN NORMATIVA Y OPERATIVA"/>
    <s v="SUBDIRECCIÓN ESTRATÉGICA Y DE COORDINACIÓN BOMBERIL"/>
    <s v="PETICIÓN DE INTERES GENERAL"/>
    <n v="30"/>
    <n v="20213800070432"/>
    <d v="2021-04-08T14:04:01"/>
    <n v="20212050090711"/>
    <d v="2021-04-29T00:00:00"/>
    <n v="15"/>
    <s v="Cumplido"/>
    <m/>
    <d v="2021-05-06T00:00:00"/>
    <s v="PDF "/>
    <s v="SI"/>
    <m/>
    <m/>
  </r>
  <r>
    <s v="Canal Virtual"/>
    <s v="Correo Atención Ciudadano"/>
    <x v="23"/>
    <s v="ALCALDIA NUQUI CHOCO"/>
    <s v="Entidad Pública"/>
    <x v="7"/>
    <s v="CAC. INVITACIÓN A NUQUI, días 15 y 16 de abril del año en curso."/>
    <s v="Jairo Soto Gil"/>
    <s v="Subdirección Estratégica y de Coordinación Bomberil"/>
    <s v="SUBDIRECCIÓN ESTRATÉGICA Y DE COORDINACIÓN BOMBERIL"/>
    <s v="PETICIÓN DE INTERES GENERAL"/>
    <n v="30"/>
    <n v="20213800070542"/>
    <d v="2021-04-09T09:04:16"/>
    <m/>
    <d v="2021-04-21T00:00:00"/>
    <n v="7"/>
    <s v="Cumplido"/>
    <s v="COMENTARIO ORFEO: SE ARCHIVA EL CT CARTAGENA ASISTIIO A LA REUNION"/>
    <m/>
    <m/>
    <m/>
    <m/>
    <m/>
  </r>
  <r>
    <s v="Canal Virtual"/>
    <s v="Correo Atencion Ciudadano"/>
    <x v="1"/>
    <s v="COORDINADOR GESTIóN DEL RIESGO DE DESASTRES ALCALDíA DE MAGANGUE"/>
    <s v="Entidad Pública"/>
    <x v="2"/>
    <s v="CAC. ANALISIS DE INFORME Y SOLICITUD DE REUNION."/>
    <s v="Melba Vidal"/>
    <s v="INSPECCIÓN VIGILANCIA Y CONTROL"/>
    <s v="SUBDIRECCIÓN ESTRATÉGICA Y DE COORDINACIÓN BOMBERIL"/>
    <s v="PETICIÓN DE INTERES GENERAL"/>
    <n v="30"/>
    <n v="20213800070552"/>
    <d v="2021-04-09T09:04:36"/>
    <m/>
    <m/>
    <m/>
    <s v="Vencido"/>
    <m/>
    <m/>
    <m/>
    <m/>
    <m/>
    <s v="A la fecha 18/05/2021, han transcurrido 26 días hábiles"/>
  </r>
  <r>
    <s v="Canal Virtual"/>
    <s v="Correo Atención Ciudadano"/>
    <x v="24"/>
    <s v="GRUPO SEI"/>
    <s v="Persona Jurídica"/>
    <x v="7"/>
    <s v="CAC. Solicitud."/>
    <s v="Carlos Armando López Barrera"/>
    <s v="OFICINA ASESORA JURÍDICA"/>
    <s v="DIRECCIÓN GENERAL"/>
    <s v="PETICIÓN DE DOCUMENTOS E INFORMACIÓN"/>
    <n v="30"/>
    <n v="20213800070582"/>
    <d v="2021-04-09T10:04:35"/>
    <n v="20211200000793"/>
    <d v="2021-04-23T00:00:00"/>
    <n v="10"/>
    <s v="Cumplido"/>
    <m/>
    <m/>
    <m/>
    <m/>
    <m/>
    <m/>
  </r>
  <r>
    <s v="Canal Virtual"/>
    <s v="Correo Atención Ciudadano"/>
    <x v="1"/>
    <s v="KELLY YOHANA NINO (MINISTERIO DEL INTERIOR)"/>
    <s v="Entidad Pública"/>
    <x v="7"/>
    <s v="CAC. Traslado solicitud Leonardo Reyes Contreras EXTMI2020-40286. Reglamentación concurso de méritos para bomberos oficiales."/>
    <s v="Carlos Armando López Barrera"/>
    <s v="OFICINA ASESORA JURÍDICA"/>
    <s v="DIRECCIÓN GENERAL"/>
    <s v="PETICIÓN DE INTERES GENERAL"/>
    <n v="30"/>
    <n v="20213800070642"/>
    <d v="2021-04-09T14:04:14"/>
    <n v="20211200000803"/>
    <d v="2021-04-30T00:00:00"/>
    <n v="15"/>
    <s v="Cumplido"/>
    <m/>
    <m/>
    <m/>
    <m/>
    <m/>
    <m/>
  </r>
  <r>
    <s v="Canal Virtual"/>
    <s v="Correo Atención Ciudadano"/>
    <x v="20"/>
    <s v="CUERPO DE BOMBEROS VOLUNTARIOS DE SANTANDER DE QUILICHAO"/>
    <s v="Entidad Bomberil"/>
    <x v="2"/>
    <s v="CAC. SOLICITUD DE INFORMACIÓN RESPECTO A LA RESOLUCION"/>
    <s v="Camilo Portilla"/>
    <s v="FORMULACIÓN Y ACTUALIZACIÓN NORMATIVA Y OPERATIVA"/>
    <s v="SUBDIRECCIÓN ESTRATÉGICA Y DE COORDINACIÓN BOMBERIL"/>
    <s v="PETICIÓN DE DOCUMENTOS E INFORMACIÓN"/>
    <n v="30"/>
    <n v="20213800070652"/>
    <d v="2021-04-09T15:04:07"/>
    <n v="20212050090881"/>
    <d v="2021-05-05T00:00:00"/>
    <n v="18"/>
    <s v="Cumplido"/>
    <m/>
    <d v="2021-05-05T00:00:00"/>
    <s v="PDF "/>
    <s v="SI"/>
    <m/>
    <m/>
  </r>
  <r>
    <s v="Canal Virtual"/>
    <s v="Correo Atención Ciudadano"/>
    <x v="1"/>
    <s v="JOSÉ DANIEL LÓPEZ"/>
    <s v="Entidad Pública"/>
    <x v="5"/>
    <s v="CAC. Solicitud de insumos EXT_S21-00028732-PQRSD-028547-PQR EXT_S21-00028827-PQRSD-028640-PQR"/>
    <s v="Carlos Armando López Barrera"/>
    <s v="OFICINA ASESORA JURÍDICA"/>
    <s v="DIRECCIÓN GENERAL"/>
    <s v="PETICIÓN ENTRE AUTORIDADES"/>
    <n v="10"/>
    <n v="20213800070982"/>
    <d v="2021-04-13T10:04:40"/>
    <n v="20211200000763"/>
    <d v="2021-04-14T00:00:00"/>
    <n v="1"/>
    <s v="Cumplido"/>
    <m/>
    <m/>
    <m/>
    <m/>
    <m/>
    <m/>
  </r>
  <r>
    <s v="Canal Virtual"/>
    <s v="Correo Atención Ciudadano"/>
    <x v="31"/>
    <s v="VICTOR LEON"/>
    <s v="Persona Natural"/>
    <x v="23"/>
    <s v="CAC. Consulta de certificado"/>
    <s v="Mauricio Delgado Perdomo"/>
    <s v="EDUCACIÓN"/>
    <s v="SUBDIRECCIÓN ESTRATÉGICA Y DE COORDINACIÓN BOMBERIL"/>
    <s v="PETICIÓN DE INTERES PARTICULAR"/>
    <n v="30"/>
    <n v="20213800071062"/>
    <d v="2021-04-13T14:04:01"/>
    <m/>
    <d v="2021-04-14T00:00:00"/>
    <n v="1"/>
    <s v="Cumplido"/>
    <m/>
    <m/>
    <m/>
    <s v="SI"/>
    <m/>
    <s v="No se evidencia fecha de digitalización, tipo de documento, ni confirmaciónde canal de respuesta."/>
  </r>
  <r>
    <s v="Canal Virtual"/>
    <s v="Chat"/>
    <x v="1"/>
    <s v="ALCALDÍA MUNICIPAL DE LIBANO - TOLIMA"/>
    <s v="Entidad Territorial"/>
    <x v="14"/>
    <s v="CH. Solicitud donación de elementos para fortalecer el Cuerpo de Bomberos."/>
    <s v="Andrés Fernando Muñoz Cabrera"/>
    <s v="ÁREA CENTRAL DE REFERENCIA BOMBERIL"/>
    <s v="SUBDIRECCIÓN ESTRATÉGICA Y DE COORDINACIÓN BOMBERIL"/>
    <s v="PETICIÓN DE INTERES PARTICULAR"/>
    <n v="30"/>
    <n v="20213800071082"/>
    <d v="2021-04-13T15:04:50"/>
    <m/>
    <m/>
    <m/>
    <s v="Vencido"/>
    <m/>
    <m/>
    <m/>
    <m/>
    <m/>
    <s v="A la fecha 14/05/2021, han pasado 22 días  hábiles "/>
  </r>
  <r>
    <s v="Canal Virtual"/>
    <s v="Correo Atención Ciudadano"/>
    <x v="1"/>
    <s v="JUAN PABLO LOPEZ DIAZ"/>
    <s v="Persona Natural"/>
    <x v="24"/>
    <s v="CAC. Solicitud de información de incendios estructurales"/>
    <s v="Luis Alberto Valencia Pulido"/>
    <s v="ÁREA CENTRAL DE REFERENCIA BOMBERIL"/>
    <s v="SUBDIRECCIÓN ESTRATÉGICA Y DE COORDINACIÓN BOMBERIL"/>
    <s v="PETICIÓN DE DOCUMENTOS E INFORMACIÓN"/>
    <n v="20"/>
    <n v="20213800071092"/>
    <d v="2021-04-13T15:04:56"/>
    <m/>
    <d v="2021-04-15T00:00:00"/>
    <n v="1"/>
    <s v="Cumplido"/>
    <m/>
    <m/>
    <m/>
    <s v="SI"/>
    <m/>
    <s v="No se evidencia fecha de digitalización, tipo de documento, ni confirmaciónde canal de respuesta."/>
  </r>
  <r>
    <s v="Canal Virtual"/>
    <s v="Correo Atención Ciudadano"/>
    <x v="1"/>
    <s v="NANCY ELENA GARCíA VINASCO"/>
    <s v="Persona Natural"/>
    <x v="16"/>
    <s v="CAC. Solicitud de Bombera de Chinchina Caldas"/>
    <s v="Camilo Portilla"/>
    <s v="FORMULACIÓN Y ACTUALIZACIÓN NORMATIVA Y OPERATIVA"/>
    <s v="SUBDIRECCIÓN ESTRATÉGICA Y DE COORDINACIÓN BOMBERIL"/>
    <s v="PETICIÓN DE INTERES PARTICULAR"/>
    <n v="30"/>
    <n v="20213800071102"/>
    <d v="2021-04-13T15:04:38"/>
    <n v="20212050091071"/>
    <d v="2021-05-10T00:00:00"/>
    <m/>
    <s v="Cumplido"/>
    <m/>
    <m/>
    <m/>
    <m/>
    <m/>
    <m/>
  </r>
  <r>
    <s v="Canal Virtual"/>
    <s v="Correo Atencion Ciudadano"/>
    <x v="1"/>
    <s v="GOBERNACION DE CASANARE"/>
    <s v="Persona Natural"/>
    <x v="23"/>
    <s v="CAC.CONSULTA BOMBERIL / con copia a la Inspección de Vigilancia y Control"/>
    <s v="Melba Vidal"/>
    <s v="INSPECCIÓN VIGILANCIA Y CONTROL"/>
    <s v="SUBDIRECCIÓN ESTRATÉGICA Y DE COORDINACIÓN BOMBERIL"/>
    <s v="PETICIÓN DE INTERES GENERAL"/>
    <n v="30"/>
    <n v="20213800071112"/>
    <d v="2021-04-13T16:04:40"/>
    <m/>
    <m/>
    <m/>
    <s v="Vencido"/>
    <m/>
    <m/>
    <m/>
    <m/>
    <m/>
    <s v="A la fecha 14/05/2021, han pasado 22 días  hábiles "/>
  </r>
  <r>
    <s v="Canal Virtual"/>
    <s v="Correo Atencion Ciudadano"/>
    <x v="1"/>
    <s v="MUNICIPIO YARUMAL"/>
    <s v="Entidad Territorial"/>
    <x v="14"/>
    <s v="CAC. Solicitud acompañamiento técnico del proyecto “Construcción de una Estación de Bomberos en el municipio de Yarumal –Antioquia”."/>
    <s v="Jonathan Prieto"/>
    <s v="FORMULACIÓN Y ACTUALIZACIÓN NORMATIVA Y OPERATIVA"/>
    <s v="SUBDIRECCIÓN ADMINISTRATIVA Y FINANCIERA"/>
    <s v="PETICIÓN DE INTERES GENERAL"/>
    <n v="30"/>
    <n v="20213800071132"/>
    <d v="2021-04-13T16:04:47"/>
    <m/>
    <m/>
    <m/>
    <s v="Vencido"/>
    <m/>
    <m/>
    <m/>
    <m/>
    <m/>
    <s v="A la fecha 14/05/2021, han pasado 22 días  hábiles "/>
  </r>
  <r>
    <s v="Canal Virtual"/>
    <s v="Correo Atención Ciudadano"/>
    <x v="0"/>
    <s v="DELEGACION DEPARTAMENTAL DE BOMBEROS DE TOLIMA"/>
    <s v="Entidad Bomberil"/>
    <x v="25"/>
    <s v="CAC. Concepto, Solicitud inscripción de dignatarios."/>
    <s v="Andrea Bibiana Castañeda Durán"/>
    <s v="FORMULACIÓN Y ACTUALIZACIÓN NORMATIVA Y OPERATIVA"/>
    <s v="SUBDIRECCIÓN ESTRATÉGICA Y DE COORDINACIÓN BOMBERIL"/>
    <s v="PETICIÓN DE INTERES GENERAL"/>
    <n v="30"/>
    <n v="20213800073812"/>
    <d v="2021-04-29T09:04:07"/>
    <n v="20212050090981"/>
    <d v="2021-04-29T00:00:00"/>
    <s v="1 DIA"/>
    <s v="Cumplido"/>
    <s v="NO SE EVIDENCIA DOCUMENTO DE ENVIO "/>
    <m/>
    <m/>
    <m/>
    <m/>
    <m/>
  </r>
  <r>
    <s v="Canal Virtual"/>
    <s v="Correo Atención Ciudadano"/>
    <x v="2"/>
    <s v="CUERPO DE BOMBEROS VOLUNTARIOS DE AMALFI"/>
    <s v="Entidad Bomberil"/>
    <x v="26"/>
    <s v="CAC. Solicitud de Ponencia."/>
    <s v="Julio Alejandro Chamorro Cabrera"/>
    <s v="INSPECCIÓN VIGILANCIA Y CONTROL"/>
    <s v="SUBDIRECCIÓN ESTRATÉGICA Y DE COORDINACIÓN BOMBERIL"/>
    <s v="PETICIÓN DE INTERES GENERAL"/>
    <n v="30"/>
    <n v="20213800073862"/>
    <d v="2021-04-29T12:04:00"/>
    <n v="20212000019181"/>
    <d v="2021-06-01T00:00:00"/>
    <n v="21"/>
    <s v="Cumplido"/>
    <s v="Anotación ORFEO:  se dio respuesta el día 01 de junio del 2021"/>
    <m/>
    <s v="PDF"/>
    <s v="N/A "/>
    <m/>
    <m/>
  </r>
  <r>
    <s v="Canal Virtual"/>
    <s v="Correo Atención Ciudadano"/>
    <x v="6"/>
    <s v="CUERPO DE BOMBEROS VOLUNTARIOS DE VENTAQUEMADA"/>
    <s v="Entidad Bomberil"/>
    <x v="27"/>
    <s v="CAC. Carta de solicitud respetuosa"/>
    <s v="Mauricio Delgado Perdomo"/>
    <s v="EDUCACIÓN"/>
    <s v="SUBDIRECCIÓN ESTRATÉGICA Y DE COORDINACIÓN BOMBERIL"/>
    <s v="PETICIÓN DE INTERES GENERAL"/>
    <n v="30"/>
    <n v="20213800073872"/>
    <d v="2021-04-29T12:04:26"/>
    <n v="20211100019311"/>
    <s v=" 03/06/2021"/>
    <n v="23"/>
    <s v="Cumplido"/>
    <m/>
    <s v=" 03/06/2021"/>
    <s v="PDF"/>
    <s v="SI"/>
    <m/>
    <m/>
  </r>
  <r>
    <s v="Canal Virtual"/>
    <s v="Correo Institucional"/>
    <x v="0"/>
    <s v="PROCURADURIA PROVINCIAL DE CHAPARRAL"/>
    <s v="Entidad Pública"/>
    <x v="28"/>
    <s v="CI. Radicado de salida S-2021-014602 PROCURADURIA, Acción Preventiva Rad. IUC P-2021-1826125 – IUS E-2021-182404,"/>
    <s v="Andrea Bibiana Castañeda Durán"/>
    <s v="FORMULACIÓN Y ACTUALIZACIÓN NORMATIVA Y OPERATIVA"/>
    <s v="SUBDIRECCIÓN ESTRATÉGICA Y DE COORDINACIÓN BOMBERIL"/>
    <s v="PETICIÓN ENTRE AUTORIDADES"/>
    <n v="10"/>
    <n v="20213800073902"/>
    <d v="2021-04-30T09:04:30"/>
    <n v="20212050091081"/>
    <d v="2021-05-10T00:00:00"/>
    <s v="6 DIAS "/>
    <s v="Cumplido"/>
    <m/>
    <m/>
    <s v="PDF"/>
    <s v="SI"/>
    <m/>
    <m/>
  </r>
  <r>
    <s v="Canal Virtual"/>
    <s v="Correo Atención Ciudadano"/>
    <x v="1"/>
    <s v="CONTRALORIA DELEGADA PARA EL SECTOR DE INFRAESTRUTURA"/>
    <s v="Entidad Pública"/>
    <x v="29"/>
    <s v="CAC. Solicitud Información – Atención Petición 2021-206085-82111-SE, con Radicado 2021ER0034954."/>
    <s v="Alvaro Perez"/>
    <s v="GESTIÓN CONTRACTUAL"/>
    <s v="SUBDIRECCIÓN ADMINISTRATIVA Y FINANCIERA"/>
    <s v="PETICIÓN ENTRE AUTORIDADES"/>
    <n v="10"/>
    <n v="20213800073922"/>
    <d v="2021-04-30T10:04:00"/>
    <n v="20213000018181"/>
    <d v="2021-05-07T00:00:00"/>
    <s v="5 DIAS"/>
    <s v="Cumplido"/>
    <s v="NO SE EVIDENCIA DOCUMENTO DE ENVIO "/>
    <d v="2021-05-07T00:00:00"/>
    <m/>
    <m/>
    <m/>
    <s v="NO SE EVIDENCIA DOCUMENTO DE ENVIO"/>
  </r>
  <r>
    <s v="Canal Virtual"/>
    <s v="Correo Atención Ciudadano"/>
    <x v="1"/>
    <s v="CONTRALORIA DELEGADA PARA EL SECTOR DE INFRAESTRUTURA"/>
    <s v="Entidad Pública"/>
    <x v="30"/>
    <s v="CAC. Solicitud Información – Atención Petición 2021-206012-82111-SE, con Radicado 2021ER0030735."/>
    <s v="Alvaro Perez"/>
    <s v="GESTIÓN CONTRACTUAL"/>
    <s v="SUBDIRECCIÓN ADMINISTRATIVA Y FINANCIERA"/>
    <s v="PETICIÓN ENTRE AUTORIDADES"/>
    <n v="10"/>
    <n v="20213800073942"/>
    <d v="2021-04-30T10:04:20"/>
    <n v="20213000018191"/>
    <d v="2021-05-07T00:00:00"/>
    <s v="5 DIAS"/>
    <s v="Cumplido"/>
    <s v="NO SE EVIDENCIA DOCUMENTO DE ENVIO "/>
    <m/>
    <m/>
    <m/>
    <m/>
    <s v="NO SE EVIDENCIA DOCUMENTO DE ENVIO"/>
  </r>
  <r>
    <s v="Canal Virtual"/>
    <s v="Correo Atención Ciudadano"/>
    <x v="0"/>
    <s v="PROCURADURIA PROVINCIAL DE CHAPARRAL"/>
    <s v="Entidad Pública"/>
    <x v="28"/>
    <s v="CAC. Radicado de salida S-2021-014603."/>
    <s v="Ronny Estiven Romero Velandia"/>
    <s v="FORMULACIÓN Y ACTUALIZACIÓN NORMATIVA Y OPERATIVA"/>
    <s v="SUBDIRECCIÓN ESTRATÉGICA Y DE COORDINACIÓN BOMBERIL"/>
    <s v="PETICIÓN ENTRE AUTORIDADES"/>
    <n v="10"/>
    <n v="20213800073982"/>
    <d v="2021-04-30T11:04:04"/>
    <n v="20212050091081"/>
    <d v="2021-05-10T00:00:00"/>
    <s v="6 DIAS"/>
    <s v="Cumplido"/>
    <m/>
    <m/>
    <s v="PDF"/>
    <s v="SI"/>
    <m/>
    <m/>
  </r>
  <r>
    <s v="Canal Virtual"/>
    <s v="Correo Atención Ciudadano"/>
    <x v="4"/>
    <s v="CUERPO DE BOMBEROS VOLUNTARIOS DE BUCARAMANGA"/>
    <s v="Entidad Bomberil"/>
    <x v="16"/>
    <s v="CAC. Consulta sobre modificación de planta de personal"/>
    <s v="Jorge Restrepo Sanguino"/>
    <s v="FORMULACIÓN Y ACTUALIZACIÓN NORMATIVA Y OPERATIVA"/>
    <s v="SUBDIRECCIÓN ESTRATÉGICA Y DE COORDINACIÓN BOMBERIL"/>
    <s v="PETICIÓN DE INTERES GENERAL"/>
    <n v="30"/>
    <n v="20213800070692"/>
    <d v="2021-04-09T15:04:21"/>
    <n v="20212050091501"/>
    <d v="2021-05-13T00:00:00"/>
    <n v="23"/>
    <s v="Cumplido"/>
    <m/>
    <m/>
    <m/>
    <s v="N/A "/>
    <m/>
    <m/>
  </r>
  <r>
    <s v="Canal Virtual"/>
    <s v="Correo Atención Ciudadano"/>
    <x v="26"/>
    <s v="JUZGADO 04 PENAL CIRCUITO FUNCION CONOCIMIENTO - N. DE SANTANDER - CúCUTA"/>
    <s v="Entidad Pública"/>
    <x v="31"/>
    <s v="CAC. NOTIFICACION ADMISION DE TUTELA 2 INSTANCIA 2021-0036-01 SHAMIR EDUARDO SANTOS FLOREZ."/>
    <s v="Camilo Portilla"/>
    <s v="FORMULACIÓN Y ACTUALIZACIÓN NORMATIVA Y OPERATIVA"/>
    <s v="SUBDIRECCIÓN ESTRATÉGICA Y DE COORDINACIÓN BOMBERIL"/>
    <s v="PETICIÓN ENTRE AUTORIDADES"/>
    <n v="10"/>
    <n v="20213800070722"/>
    <d v="2021-04-12T08:04:40"/>
    <m/>
    <d v="2021-04-13T00:00:00"/>
    <n v="1"/>
    <s v="Cumplido"/>
    <m/>
    <m/>
    <m/>
    <m/>
    <m/>
    <s v="No se evidencia fecha de digitalización, tipo de documento, ni confirmaciónde canal de respuesta."/>
  </r>
  <r>
    <s v="Canal Virtual"/>
    <s v="Correo Atención Ciudadano"/>
    <x v="4"/>
    <s v="CUERPO DE BOMBEROS OFICIALES DE BUCARAMANGA YELITZA OLIVEROS RAMíREZ"/>
    <s v="Entidad Bomberil"/>
    <x v="24"/>
    <s v="CAC. Consulta sobre autoridad competente para fijar el horario laboral y organizar grupos de trabajo del nivel asistencial en Bomberos de Bucaramanga."/>
    <s v="Juan Gabriel Parra"/>
    <s v="FORMULACIÓN Y ACTUALIZACIÓN NORMATIVA Y OPERATIVA"/>
    <s v="SUBDIRECCIÓN ESTRATÉGICA Y DE COORDINACIÓN BOMBERIL"/>
    <s v="PETICIÓN DE INTERES PARTICULAR"/>
    <n v="30"/>
    <n v="20213800070742"/>
    <d v="2021-04-12T09:04:46"/>
    <n v="20212050090801"/>
    <d v="2021-04-30T00:00:00"/>
    <n v="14"/>
    <s v="Cumplido"/>
    <m/>
    <m/>
    <m/>
    <m/>
    <m/>
    <m/>
  </r>
  <r>
    <s v="Canal Virtual"/>
    <s v="Correo Atención Ciudadano"/>
    <x v="4"/>
    <s v="CUERPO DE BOMBEROS OFICIALES DE BUCARAMANGA YELITZA OLIVEROS RAMíREZ"/>
    <s v="Entidad Bomberil"/>
    <x v="24"/>
    <s v="CAC. OFICIO N/REF.:PE-GE-0106-2021, solicitud concepto técnico y jurídico."/>
    <s v="Andrea Bibiana Castañeda Durán"/>
    <s v="FORMULACIÓN Y ACTUALIZACIÓN NORMATIVA Y OPERATIVA"/>
    <s v="SUBDIRECCIÓN ESTRATÉGICA Y DE COORDINACIÓN BOMBERIL"/>
    <s v="PETICIÓN DE INTERES GENERAL"/>
    <n v="30"/>
    <n v="20213800070752"/>
    <d v="2021-04-12T09:04:49"/>
    <n v="20212050090641"/>
    <d v="2021-04-29T00:00:00"/>
    <n v="13"/>
    <s v="Cumplido"/>
    <m/>
    <d v="2021-05-06T00:00:00"/>
    <s v="PDF"/>
    <s v="SI"/>
    <m/>
    <m/>
  </r>
  <r>
    <s v="Canal Virtual"/>
    <s v="Correo Atención Ciudadano"/>
    <x v="1"/>
    <s v="CONTRALORIA DELEGADA PARA DEFENSA Y SEGURIDAD"/>
    <s v="Entidad Pública"/>
    <x v="24"/>
    <s v="CAC. Traslado por competencia, Informe al Congreso sobre el Estado de los Recursos Naturales y del Ambiente 2020-2021. Capítulo 1 – Sector Defensa y Seguridad."/>
    <s v="Carlos Armando López Barrera"/>
    <s v="OFICINA ASESORA JURÍDICA"/>
    <s v="DIRECCIÓN GENERAL"/>
    <s v="PETICIÓN ENTRE AUTORIDADES"/>
    <n v="10"/>
    <n v="20213800070762"/>
    <d v="2021-04-12T10:04:13"/>
    <n v="20211200000773"/>
    <d v="2021-04-16T00:00:00"/>
    <n v="2"/>
    <s v="Cumplido"/>
    <m/>
    <m/>
    <m/>
    <m/>
    <m/>
    <m/>
  </r>
  <r>
    <s v="Canal Virtual"/>
    <s v="Correo Atención Ciudadano"/>
    <x v="16"/>
    <s v="ALCALDIA MUNICIPAL DE CUMARIBO"/>
    <s v="Entidad Pública"/>
    <x v="24"/>
    <s v="CAC. Presentación de la necesidad actual para implementar estrategias y apoyo al cuerpo de bomberos del Municipio de Cumaribo, Vichada."/>
    <s v="Jiud Magnoly Gaviria"/>
    <s v="ÁREA CENTRAL DE REFERENCIA BOMBERIL"/>
    <s v="SUBDIRECCIÓN ESTRATÉGICA Y DE COORDINACIÓN BOMBERIL"/>
    <s v="PETICIÓN DE INTERES GENERAL"/>
    <n v="30"/>
    <n v="20213800070772"/>
    <d v="2021-04-12T10:04:27"/>
    <n v="20212100018141"/>
    <s v="12/052021"/>
    <n v="21"/>
    <s v="Cumplido"/>
    <m/>
    <d v="2021-05-13T00:00:00"/>
    <s v="PDF"/>
    <s v="SI"/>
    <m/>
    <m/>
  </r>
  <r>
    <s v="Canal Virtual"/>
    <s v="Correo Atención Ciudadano"/>
    <x v="11"/>
    <s v="DIANA PATRICIA CORREA BALCáZAR"/>
    <s v="Persona Natural"/>
    <x v="16"/>
    <s v="CAC. DERECHO DE PETICION"/>
    <s v="Edgar Alexander Maya Lopez"/>
    <s v="FORMULACIÓN Y ACTUALIZACIÓN NORMATIVA Y OPERATIVA"/>
    <s v="SUBDIRECCIÓN ESTRATÉGICA Y DE COORDINACIÓN BOMBERIL"/>
    <s v="PETICIÓN DE INTERES GENERAL"/>
    <n v="30"/>
    <n v="20213800070792"/>
    <d v="2021-04-12T11:04:18"/>
    <n v="20212050091041"/>
    <d v="2021-05-12T00:00:00"/>
    <n v="21"/>
    <s v="Cumplido"/>
    <m/>
    <d v="2021-05-13T00:00:00"/>
    <s v="PDF"/>
    <s v="SI"/>
    <m/>
    <m/>
  </r>
  <r>
    <s v="Canal Virtual"/>
    <s v="Correo Atención Ciudadano"/>
    <x v="24"/>
    <s v="CUERPO DE BOMBEROS VOLUNTARIOS DE TURBACO - BOLÍVAR"/>
    <s v="Entidad Bomberil"/>
    <x v="16"/>
    <s v="CAC. Derecho de Petición"/>
    <s v="Edgar Alexander Maya Lopez"/>
    <s v="FORMULACIÓN Y ACTUALIZACIÓN NORMATIVA Y OPERATIVA"/>
    <s v="SUBDIRECCIÓN ESTRATÉGICA Y DE COORDINACIÓN BOMBERIL"/>
    <s v="PETICIÓN DE INTERES PARTICULAR"/>
    <n v="30"/>
    <n v="20213800070812"/>
    <d v="2021-04-12T11:04:32"/>
    <n v="20212100017881"/>
    <d v="2021-05-03T00:00:00"/>
    <n v="15"/>
    <s v="Cumplido"/>
    <m/>
    <m/>
    <m/>
    <m/>
    <m/>
    <m/>
  </r>
  <r>
    <s v="Canal Virtual"/>
    <s v="Correo Atención Ciudadano"/>
    <x v="1"/>
    <s v="YULI ANDREA TIJO MARTINEZ"/>
    <s v="Persona Natural"/>
    <x v="24"/>
    <s v="CAC. Consulta técnica sobre ascenso a Cabo."/>
    <s v="Camilo Portilla"/>
    <s v="FORMULACIÓN Y ACTUALIZACIÓN NORMATIVA Y OPERATIVA"/>
    <s v="SUBDIRECCIÓN ESTRATÉGICA Y DE COORDINACIÓN BOMBERIL"/>
    <s v="PETICIÓN DE INTERES PARTICULAR"/>
    <n v="30"/>
    <n v="20213800070822"/>
    <d v="2021-04-12T11:04:33"/>
    <n v="20212050090871"/>
    <d v="2021-05-05T00:00:00"/>
    <n v="17"/>
    <s v="Cumplido"/>
    <m/>
    <d v="2021-05-05T00:00:00"/>
    <s v="PDF"/>
    <s v="SI"/>
    <m/>
    <m/>
  </r>
  <r>
    <s v="Canal Virtual"/>
    <s v="Correo Atención Ciudadano"/>
    <x v="1"/>
    <s v="FABIàN CARDONA GIRALDO"/>
    <s v="Persona Natural"/>
    <x v="24"/>
    <s v="CAC. Solicitud certificaciòn bombero voluntario"/>
    <s v="Luis Alberto Valencia Pulido"/>
    <s v="ÁREA CENTRAL DE REFERENCIA BOMBERIL"/>
    <s v="SUBDIRECCIÓN ESTRATÉGICA Y DE COORDINACIÓN BOMBERIL"/>
    <s v="PETICIÓN DE DOCUMENTOS E INFORMACIÓN"/>
    <n v="20"/>
    <n v="20213800070832"/>
    <d v="2021-04-12T12:04:13"/>
    <n v="20212100017081"/>
    <d v="2021-04-23T00:00:00"/>
    <n v="6"/>
    <s v="Cumplido"/>
    <m/>
    <m/>
    <m/>
    <s v="SI"/>
    <m/>
    <m/>
  </r>
  <r>
    <s v="Canal Virtual"/>
    <s v="Correo Atención Ciudadano"/>
    <x v="1"/>
    <s v="FINCIMEC"/>
    <s v="Entidad Pública"/>
    <x v="24"/>
    <s v="CAC. Solicitud verificación de estudios Edwin Enrique Castilla Pájaro c.c. 9299864"/>
    <s v="Edgar Alexander Maya Lopez"/>
    <s v="FORMULACIÓN Y ACTUALIZACIÓN NORMATIVA Y OPERATIVA"/>
    <s v="SUBDIRECCIÓN ESTRATÉGICA Y DE COORDINACIÓN BOMBERIL"/>
    <s v="PETICIÓN DE DOCUMENTOS E INFORMACIÓN"/>
    <n v="20"/>
    <n v="20213800070852"/>
    <d v="2021-04-12T13:04:37"/>
    <n v="20212050091051"/>
    <d v="2021-05-03T00:00:00"/>
    <n v="15"/>
    <s v="Cumplido"/>
    <m/>
    <d v="2021-05-10T00:00:00"/>
    <s v="PDF"/>
    <s v="SI"/>
    <m/>
    <m/>
  </r>
  <r>
    <s v="Canal Virtual"/>
    <s v="Correo Atención Ciudadano"/>
    <x v="10"/>
    <s v="CORPORINOQUIA"/>
    <s v="Persona Natural"/>
    <x v="24"/>
    <s v="CAC. Solicitud de información:"/>
    <s v="Mauricio Delgado Perdomo"/>
    <s v="EDUCACIÓN"/>
    <s v="SUBDIRECCIÓN ESTRATÉGICA Y DE COORDINACIÓN BOMBERIL"/>
    <s v="PETICIÓN DE DOCUMENTOS E INFORMACIÓN"/>
    <n v="20"/>
    <n v="20213800070882"/>
    <d v="2021-04-12T15:04:11"/>
    <n v="20212000017071"/>
    <d v="2021-04-17T00:00:00"/>
    <n v="3"/>
    <s v="Cumplido"/>
    <m/>
    <m/>
    <m/>
    <s v="SI"/>
    <m/>
    <m/>
  </r>
  <r>
    <s v="Canal Virtual"/>
    <s v="Correo Atención Ciudadano"/>
    <x v="1"/>
    <s v="DAYRA REGINA MUñOZ IMBACHI"/>
    <s v="Persona Natural"/>
    <x v="24"/>
    <s v="CAC. Solicitud de Información"/>
    <s v="Paula Andrea Cortes Mojica"/>
    <s v="Subdirección Estratégica y de Coordinación Bomberil"/>
    <s v="SUBDIRECCIÓN ESTRATÉGICA Y DE COORDINACIÓN BOMBERIL"/>
    <s v="PETICIÓN DE INTERES GENERAL"/>
    <n v="30"/>
    <n v="20213800070902"/>
    <d v="2021-04-12T16:04:31"/>
    <n v="20211000017161"/>
    <d v="2021-04-20T00:00:00"/>
    <n v="6"/>
    <s v="Cumplido"/>
    <m/>
    <m/>
    <m/>
    <s v="SI"/>
    <m/>
    <s v="No se evidencia fecha de digitalización, tipo de documento, ni confirmaciónde canal de respuesta."/>
  </r>
  <r>
    <s v="Canal Virtual"/>
    <s v="Correo Atención Ciudadano"/>
    <x v="24"/>
    <s v="GOBERNACION DEL BOLIVAR SECRETARIA DEL INTERIOR Y ASUNTOS GUBERNAMENTALES CARLOS FELIZ MONSALVE"/>
    <s v="Entidad Pública"/>
    <x v="24"/>
    <s v="CAC. CONSULTA DE CRITERIO DE APLICACION DEL ARTICULO 18 de la Resolución No. 1127 del 24 de julio de 2018 – ELECCIÓN DELEGADO DEPARTAMENTAL DE BOMBEROS DE BOLIVAR."/>
    <s v="Melba Vidal"/>
    <s v="INSPECCIÓN VIGILANCIA Y CONTROL"/>
    <s v="SUBDIRECCIÓN ESTRATÉGICA Y DE COORDINACIÓN BOMBERIL"/>
    <s v="PETICIÓN DE INTERES GENERAL"/>
    <n v="30"/>
    <n v="20213800071182"/>
    <d v="2021-04-14T08:04:02"/>
    <n v="20212050090831"/>
    <d v="2021-04-26T00:00:00"/>
    <n v="8"/>
    <s v="Cumplido"/>
    <m/>
    <m/>
    <m/>
    <s v="SI"/>
    <m/>
    <s v="No se evidencia fecha de digitalización, tipo de documento, ni confirmaciónde canal de respuesta."/>
  </r>
  <r>
    <s v="Canal Virtual"/>
    <s v="Correo Atención Ciudadano"/>
    <x v="1"/>
    <s v="TITO MUNOZ ORDONEZ"/>
    <s v="Persona Natural"/>
    <x v="16"/>
    <s v="CAC. Bombero Muñoz ordoñez Tito presidente bomberos San Agustín"/>
    <s v="Juan Gabriel Parra"/>
    <s v="FORMULACIÓN Y ACTUALIZACIÓN NORMATIVA Y OPERATIVA"/>
    <s v="SUBDIRECCIÓN ESTRATÉGICA Y DE COORDINACIÓN BOMBERIL"/>
    <s v="PETICIÓN DE INTERES PARTICULAR"/>
    <n v="30"/>
    <n v="20213800071392"/>
    <d v="2021-04-15T16:04:09"/>
    <n v="20212050090841"/>
    <d v="2021-04-26T00:00:00"/>
    <n v="7"/>
    <s v="Cumplido"/>
    <m/>
    <d v="2021-04-26T00:00:00"/>
    <s v="PDF"/>
    <s v="SI"/>
    <m/>
    <m/>
  </r>
  <r>
    <s v="Canal Virtual"/>
    <s v="Correo Atención Ciudadano"/>
    <x v="21"/>
    <s v="ALCALDIA MUNICIPAL PIVIJAY MAGDALENA"/>
    <s v="Entidad Pública"/>
    <x v="24"/>
    <s v="CAC. SOLICITUD DE INFORMACION, ORIENTACION, ASESORIA Y CONSULTA."/>
    <s v="Camilo Portilla"/>
    <s v="FORMULACIÓN Y ACTUALIZACIÓN NORMATIVA Y OPERATIVA"/>
    <s v="SUBDIRECCIÓN ESTRATÉGICA Y DE COORDINACIÓN BOMBERIL"/>
    <s v="PETICIÓN DE INTERES GENERAL"/>
    <n v="30"/>
    <n v="20213800071402"/>
    <d v="2021-04-15T17:04:47"/>
    <n v="20212050091431"/>
    <d v="2021-05-25T00:00:00"/>
    <n v="6"/>
    <s v="Cumplido"/>
    <m/>
    <m/>
    <m/>
    <s v="SI"/>
    <m/>
    <m/>
  </r>
  <r>
    <s v="Canal Virtual"/>
    <s v="Correo Atención Ciudadano"/>
    <x v="3"/>
    <s v="CUERPO DE BOMBEROS VOLUNTARIOS DE SIBATE"/>
    <s v="Entidad Bomberil"/>
    <x v="24"/>
    <s v="CAC. OFICIO SOLICITUD DE CONVOCATORIA A REUNIÓN"/>
    <s v="Julio Alejandro Chamorro Cabrera"/>
    <s v="INSPECCIÓN VIGILANCIA Y CONTROL"/>
    <s v="SUBDIRECCIÓN ESTRATÉGICA Y DE COORDINACIÓN BOMBERIL"/>
    <s v="PETICIÓN DE INTERES GENERAL"/>
    <n v="30"/>
    <n v="20213800071492"/>
    <d v="2021-04-16T17:04:41"/>
    <n v="20212000017961"/>
    <s v=" 03/06/2021"/>
    <n v="23"/>
    <s v="Cumplido"/>
    <s v="Anotación ORFEO: Se envió a Ronny para revisión el 4 de mayo y atención al ciudadano lo envió a sus destinatarios el 3 de junio"/>
    <d v="2021-05-10T00:00:00"/>
    <s v="PDF"/>
    <s v="SI"/>
    <m/>
    <m/>
  </r>
  <r>
    <s v="Canal Virtual"/>
    <s v="Correo Atencion Ciudadano"/>
    <x v="13"/>
    <s v="PROCURADURIA GENERAL DE LA NACION ARMENIA - QUINDIO"/>
    <s v="Entidad Pública"/>
    <x v="24"/>
    <s v="CAC. EXPEDIENTE IUS E-2020-144235."/>
    <s v="Andrea Bibiana Castañeda Durán"/>
    <s v="FORMULACIÓN Y ACTUALIZACIÓN NORMATIVA Y OPERATIVA"/>
    <s v="SUBDIRECCIÓN ESTRATÉGICA Y DE COORDINACIÓN BOMBERIL"/>
    <s v="PETICIÓN ENTRE AUTORIDADES"/>
    <n v="10"/>
    <n v="20213800071502"/>
    <d v="2021-04-19T09:04:54"/>
    <n v="20212050090941"/>
    <d v="2021-05-05T00:00:00"/>
    <s v="11 DIAS "/>
    <s v="Extemporáneo"/>
    <m/>
    <m/>
    <s v="PDF"/>
    <s v="SI"/>
    <m/>
    <m/>
  </r>
  <r>
    <s v="Canal Virtual"/>
    <s v="Correo Atención Ciudadano"/>
    <x v="1"/>
    <s v="CARLOS ADOLFO ARDILA ESPINOSA"/>
    <s v="Persona Jurídica"/>
    <x v="2"/>
    <s v="CAC. RV: Solicitud de concepto PL 536-2021C."/>
    <s v="Carlos Armando López Barrera"/>
    <s v="OFICINA ASESORA JURÍDICA"/>
    <s v="DIRECCIÓN GENERAL"/>
    <s v="PETICIÓN ENTRE AUTORIDADES"/>
    <n v="10"/>
    <n v="20213800071632"/>
    <d v="2021-04-20T09:04:07"/>
    <m/>
    <d v="2021-05-04T00:00:00"/>
    <n v="9"/>
    <s v="Cumplido"/>
    <m/>
    <m/>
    <m/>
    <m/>
    <m/>
    <m/>
  </r>
  <r>
    <s v="Canal Virtual"/>
    <s v="Correo Atención Ciudadano"/>
    <x v="20"/>
    <s v="COORDINACIóN EJECUTIVA DE BOMBEROS DEL DEPARTAMENTO DEL CAUCA"/>
    <s v="Entidad Bomberil"/>
    <x v="24"/>
    <s v="CAC. Microsoft Word - certtificacion gerardo lopeda_1_.pdf."/>
    <s v="Jiud Magnoly Gaviria"/>
    <s v="Fortalecimiento bomberil"/>
    <s v="SUBDIRECCIÓN ESTRATÉGICA Y DE COORDINACIÓN BOMBERIL"/>
    <s v="PETICIÓN DE INTERES PARTICULAR"/>
    <n v="30"/>
    <n v="20213800071652"/>
    <d v="2021-04-20T10:04:54"/>
    <n v="20212100017841"/>
    <d v="2021-05-10T00:00:00"/>
    <n v="13"/>
    <s v="Cumplido"/>
    <m/>
    <m/>
    <s v="PDF"/>
    <s v="SI"/>
    <m/>
    <m/>
  </r>
  <r>
    <s v="Canal Escrito"/>
    <s v="Formato PQRSD"/>
    <x v="1"/>
    <s v="ALDEMAR DEL CRISTO BETTIN MARTINEZ"/>
    <s v="Entidad Bomberil"/>
    <x v="16"/>
    <s v="FT: PETICION"/>
    <s v="Camilo Portilla"/>
    <s v="FORMULACIÓN Y ACTUALIZACIÓN NORMATIVA Y OPERATIVA"/>
    <s v="SUBDIRECCIÓN ESTRATÉGICA Y DE COORDINACIÓN BOMBERIL"/>
    <s v="PETICIÓN DE DOCUMENTOS E INFORMACIÓN"/>
    <n v="20"/>
    <n v="20213800071702"/>
    <d v="2021-04-20T11:04:01"/>
    <n v="20212050090951"/>
    <d v="2021-06-03T00:00:00"/>
    <s v="47 DIAS "/>
    <s v="Extemporáneo"/>
    <m/>
    <d v="2021-06-03T00:00:00"/>
    <s v="PDF"/>
    <s v="SI"/>
    <m/>
    <m/>
  </r>
  <r>
    <s v="Canal Virtual"/>
    <s v="Correo Atencion Ciudadano"/>
    <x v="18"/>
    <s v="CUERPO DE BOMBEROS VOLUNTARIOS DE PUERTO GAITAN"/>
    <s v="Entidad Bomberil"/>
    <x v="7"/>
    <s v="CAC. Solicitud Revisión de concepto Puerto Gaitan Radicado DNBC No. *20212050090561."/>
    <s v="Melba Vidal"/>
    <s v="INSPECCIÓN VIGILANCIA Y CONTROL"/>
    <s v="SUBDIRECCIÓN ESTRATÉGICA Y DE COORDINACIÓN BOMBERIL"/>
    <s v="PETICIÓN DE INTERES GENERAL"/>
    <n v="30"/>
    <n v="20213800071922"/>
    <d v="2021-04-21T11:04:26"/>
    <n v="20212050093391"/>
    <d v="2021-07-12T00:00:00"/>
    <m/>
    <s v="Vencido"/>
    <m/>
    <m/>
    <m/>
    <m/>
    <m/>
    <s v="A la fecha 21/05/2021 han transcurrido 21 días hábiles."/>
  </r>
  <r>
    <s v="Canal Virtual"/>
    <s v="Correo Atención Ciudadano"/>
    <x v="3"/>
    <s v="CUERPO DE BOMBEROS CABRERA"/>
    <s v="Entidad Bomberil"/>
    <x v="7"/>
    <s v="CAC. solicitud apoyo y acompañamiento administrativo en procesos de contratación."/>
    <s v="Jorge Restrepo Sanguino"/>
    <s v="FORMULACIÓN Y ACTUALIZACIÓN NORMATIVA Y OPERATIVA"/>
    <s v="SUBDIRECCIÓN ESTRATÉGICA Y DE COORDINACIÓN BOMBERIL"/>
    <s v="PETICIÓN DE INTERES GENERAL"/>
    <n v="30"/>
    <n v="20213800071932"/>
    <d v="2021-04-21T11:04:01"/>
    <n v="20212050090991"/>
    <d v="2021-04-29T00:00:00"/>
    <n v="6"/>
    <s v="Cumplido"/>
    <s v="Se valida documento word - borrador."/>
    <m/>
    <m/>
    <m/>
    <m/>
    <m/>
  </r>
  <r>
    <s v="Canal Virtual"/>
    <s v="Correo Atención Ciudadano"/>
    <x v="3"/>
    <s v="CUERPO DE BOMBEROS VOLUNTARIOS DE CABRERA"/>
    <s v="Entidad Bomberil"/>
    <x v="7"/>
    <s v="CAC. Propuesta de servicios del cuerpo de bomberos para la alcaldía con vigencia del 2021."/>
    <s v="Jorge Restrepo Sanguino"/>
    <s v="FORMULACIÓN Y ACTUALIZACIÓN NORMATIVA Y OPERATIVA"/>
    <s v="SUBDIRECCIÓN ESTRATÉGICA Y DE COORDINACIÓN BOMBERIL"/>
    <s v="PETICIÓN DE INTERES GENERAL"/>
    <n v="30"/>
    <n v="20213800071942"/>
    <d v="2021-04-21T12:04:05"/>
    <n v="20212050090991"/>
    <d v="2021-05-10T00:00:00"/>
    <n v="15"/>
    <s v="Cumplido"/>
    <m/>
    <d v="2021-07-27T00:00:00"/>
    <s v="PDF"/>
    <s v="SI"/>
    <m/>
    <m/>
  </r>
  <r>
    <s v="Canal Virtual"/>
    <s v="Correo Atención Ciudadano"/>
    <x v="1"/>
    <s v="CNSC - COMISION NACIONAL DEL SERVICIO CIVIL"/>
    <s v="Entidad Pública"/>
    <x v="7"/>
    <s v="CAC. TRASLADO POR COMPETENCIA, Consulta sobre modificación de planta de personal."/>
    <s v="Camilo Portilla"/>
    <s v="FORMULACIÓN Y ACTUALIZACIÓN NORMATIVA Y OPERATIVA"/>
    <s v="SUBDIRECCIÓN ESTRATÉGICA Y DE COORDINACIÓN BOMBERIL"/>
    <s v="PETICIÓN DE INTERES GENERAL"/>
    <n v="30"/>
    <n v="20213800071972"/>
    <d v="2021-04-21T13:04:43"/>
    <n v="20212050091491"/>
    <d v="2021-05-26T00:00:00"/>
    <n v="24"/>
    <s v="Cumplido"/>
    <m/>
    <d v="2021-05-26T00:00:00"/>
    <s v="PDF"/>
    <s v="SI"/>
    <m/>
    <m/>
  </r>
  <r>
    <s v="Canal Virtual"/>
    <s v="Correo Atención Ciudadano"/>
    <x v="1"/>
    <s v="JUZGADO 64 ADMINISTRATIVO SECCION TERCERA - BOGOTá - BOGOTá D.C."/>
    <s v="Entidad Pública"/>
    <x v="7"/>
    <s v="CAC.RV: NOTIFICA Tutela en línea No 132425-11001334306420210008600."/>
    <s v="Julio Alejandro Chamorro Cabrera"/>
    <s v="INSPECCIÓN VIGILANCIA Y CONTROL"/>
    <s v="SUBDIRECCIÓN ESTRATÉGICA Y DE COORDINACIÓN BOMBERIL"/>
    <s v="PETICIÓN ENTRE AUTORIDADES"/>
    <n v="10"/>
    <n v="20213800071992"/>
    <d v="2021-04-21T14:04:13"/>
    <n v="20212000017481"/>
    <d v="2021-04-23T00:00:00"/>
    <n v="2"/>
    <s v="Cumplido"/>
    <s v="Comentario Orfeo: Respuesta Tutela proyectada por la Dra. Melba Vidal y revisada por el DR. López, el Tte. Javier Coral y el Ingeniero Alejandro Chamorro, se envió al juzgado el 23 de abril a las 4:55 pm."/>
    <m/>
    <m/>
    <m/>
    <m/>
    <m/>
  </r>
  <r>
    <s v="Canal Virtual"/>
    <s v="Correo Institucional"/>
    <x v="3"/>
    <s v="CUERPO DE BOMBEROS VOLUNTARIOS DE CABRERA"/>
    <s v="Entidad Bomberil"/>
    <x v="7"/>
    <s v="CI. SOLICITUD DE APOYO Y ACOMPAÑAMIENTO ADMINISTRATIVO EN TEMAS DE CONTRATCION ENTRE BOMBEROS CABRERA Y ALCALDIA."/>
    <s v="Jorge Restrepo Sanguino"/>
    <s v="FORMULACIÓN Y ACTUALIZACIÓN NORMATIVA Y OPERATIVA"/>
    <s v="SUBDIRECCIÓN ESTRATÉGICA Y DE COORDINACIÓN BOMBERIL"/>
    <s v="PETICIÓN DE INTERES GENERAL"/>
    <n v="30"/>
    <n v="20213800072192"/>
    <d v="2021-04-23T10:04:42"/>
    <n v="20212050090991"/>
    <d v="2021-05-10T00:00:00"/>
    <n v="11"/>
    <s v="Cumplido"/>
    <m/>
    <m/>
    <m/>
    <m/>
    <m/>
    <m/>
  </r>
  <r>
    <s v="Canal Virtual"/>
    <s v="Correo Institucional"/>
    <x v="28"/>
    <s v="CUERPO DE BOMBEROS VOLUNTARIOS DE ALDANA NARIÑO"/>
    <s v="Entidad Bomberil"/>
    <x v="7"/>
    <s v="CI. saludos desde Aldana-Nariño de parte del Cuerpo de Bomberos Voluntarios, solicitud de inspección CBV Aldana - Nariño."/>
    <s v="Julio Alejandro Chamorro Cabrera"/>
    <s v="FORMULACIÓN Y ACTUALIZACIÓN NORMATIVA Y OPERATIVA"/>
    <s v="SUBDIRECCIÓN ESTRATÉGICA Y DE COORDINACIÓN BOMBERIL"/>
    <s v="PETICIÓN DE INTERES GENERAL"/>
    <n v="30"/>
    <n v="20213800072312"/>
    <d v="2021-04-23T16:04:33"/>
    <m/>
    <d v="2021-04-21T00:00:00"/>
    <m/>
    <s v="Cumplido"/>
    <m/>
    <s v="N/A"/>
    <s v="N/A"/>
    <s v="SI"/>
    <m/>
    <m/>
  </r>
  <r>
    <s v="Canal Virtual"/>
    <s v="Correo Atención Ciudadano"/>
    <x v="26"/>
    <s v="PROCURADURIA PROVINCIAL DE OCAÑA NORTE DE SANTANDER"/>
    <s v="Entidad Pública"/>
    <x v="7"/>
    <s v="CAC. Oficio No. 1081. Solicitud de información"/>
    <s v="Andrea Bibiana Castañeda Durán"/>
    <s v="FORMULACIÓN Y ACTUALIZACIÓN NORMATIVA Y OPERATIVA"/>
    <s v="SUBDIRECCIÓN ESTRATÉGICA Y DE COORDINACIÓN BOMBERIL"/>
    <s v="PETICIÓN ENTRE AUTORIDADES"/>
    <n v="20"/>
    <n v="20213800072322"/>
    <d v="2021-04-23T17:04:23"/>
    <n v="20212050090911"/>
    <d v="2021-05-04T00:00:00"/>
    <n v="7"/>
    <s v="Cumplido"/>
    <s v="Se valida documento word - borrador."/>
    <m/>
    <m/>
    <m/>
    <m/>
    <m/>
  </r>
  <r>
    <s v="Canal Virtual"/>
    <s v="Correo Atención Ciudadano"/>
    <x v="1"/>
    <s v="MINISTERIO DE DEFENSA NACIONAL,"/>
    <s v="Entidad Pública"/>
    <x v="24"/>
    <s v="CAC. SOL INFORMACION - CAPITANIA DE PUERTO CARTAGENA."/>
    <s v="Luis Alberto Valencia Pulido"/>
    <s v="ÁREA CENTRAL DE REFERENCIA BOMBERIL"/>
    <s v="SUBDIRECCIÓN ESTRATÉGICA Y DE COORDINACIÓN BOMBERIL"/>
    <s v="PETICIÓN DE DOCUMENTOS E INFORMACIÓN"/>
    <n v="20"/>
    <n v="20213800072422"/>
    <d v="2021-04-23T19:04:58"/>
    <m/>
    <d v="2021-05-18T00:00:00"/>
    <n v="16"/>
    <s v="Cumplido"/>
    <s v="Comentario Orfeo: Se da respuesta a través de correo electrónico el día 18/05/2021."/>
    <m/>
    <m/>
    <m/>
    <m/>
    <s v="No se evidencia fecha de digitalización ni tipo de documento"/>
  </r>
  <r>
    <s v="Canal Virtual"/>
    <s v="Correo Atencion Ciudadano"/>
    <x v="8"/>
    <s v="CUERPO DE BOMBEROS VOLUNTARIOS DE TERUEL - HUILA"/>
    <s v="Entidad Bomberil"/>
    <x v="2"/>
    <s v="CAC. SOLICITUD BOMBEROS TERUEL HUILA."/>
    <s v="Alvaro Perez"/>
    <s v="GESTIÓN CONTRACTUAL"/>
    <s v="SUBDIRECCIÓN ADMINISTRATIVA Y FINANCIERA"/>
    <s v="PETICIÓN DE DOCUMENTOS E INFORMACIÓN"/>
    <n v="20"/>
    <n v="20213800072472"/>
    <d v="2021-04-26T09:04:10"/>
    <n v="20213000019071"/>
    <d v="2021-05-27T00:00:00"/>
    <n v="22"/>
    <s v="Extemporáneo"/>
    <m/>
    <m/>
    <s v="PDF"/>
    <m/>
    <m/>
    <s v="A la fecha 21/05/2021 han transcurrido 18 días hábiles."/>
  </r>
  <r>
    <s v="Canal Virtual"/>
    <s v="Correo Atención Ciudadano"/>
    <x v="1"/>
    <s v="GOBERNACION DE CUNDINAMARCA SECRETARIA DE GOBIERNO"/>
    <s v="Entidad Pública"/>
    <x v="7"/>
    <s v="CAC. REMISION POR COMPETENCIA QUEJA EN CONTRA CBV DE ARBELAEZ CUNDINAMARCA."/>
    <s v="Camilo Portilla"/>
    <s v="FORMULACIÓN Y ACTUALIZACIÓN NORMATIVA Y OPERATIVA"/>
    <s v="SUBDIRECCIÓN ESTRATÉGICA Y DE COORDINACIÓN BOMBERIL"/>
    <s v="PETICIÓN DE INTERES GENERAL"/>
    <n v="30"/>
    <n v="20213800072482"/>
    <d v="2021-04-26T09:04:42"/>
    <n v="20212050091541"/>
    <d v="2021-05-26T00:00:00"/>
    <n v="21"/>
    <s v="Cumplido"/>
    <m/>
    <d v="2021-05-26T00:00:00"/>
    <s v="PDF"/>
    <s v="SI"/>
    <m/>
    <m/>
  </r>
  <r>
    <s v="Canal Virtual"/>
    <s v="Correo Atención Ciudadano"/>
    <x v="1"/>
    <s v="GESTIÓN DEL RIESGO"/>
    <s v="Entidad Pública"/>
    <x v="2"/>
    <s v="CAC. Traslado 01 competencia — &amp;quot;Reiterar Soticitud información de los Rad. N° 2020ER06764 V Rad. 2020ER12144&amp;quot;. Radicado UNGRD No. 2021 ER02587."/>
    <s v="Jiud Magnoly Gaviria"/>
    <s v="ÁREA CENTRAL DE REFERENCIA BOMBERIL"/>
    <s v="SUBDIRECCIÓN ESTRATÉGICA Y DE COORDINACIÓN BOMBERIL"/>
    <s v="PETICIÓN DE INTERES GENERAL"/>
    <n v="30"/>
    <n v="20213800072512"/>
    <d v="2021-04-26T10:04:32"/>
    <n v="20212100019091"/>
    <d v="2021-05-27T00:00:00"/>
    <n v="22"/>
    <s v="Cumplido"/>
    <m/>
    <d v="2021-05-27T00:00:00"/>
    <s v="PDF"/>
    <s v="SI"/>
    <m/>
    <m/>
  </r>
  <r>
    <s v="Canal Virtual"/>
    <s v="Correo Atención Ciudadano"/>
    <x v="1"/>
    <s v="MINISTERIO DEL INTERIOR"/>
    <s v="Entidad Pública"/>
    <x v="24"/>
    <s v="CAC. Traslado solicitud EXT_S21-00029788-PQRSD-029541-PQR Sra. María Janeth Gómez."/>
    <s v="Jose Dario Martinez"/>
    <s v="FORMULACIÓN Y ACTUALIZACIÓN NORMATIVA Y OPERATIVA"/>
    <s v="SUBDIRECCIÓN ADMINISTRATIVA Y FINANCIERA"/>
    <s v="PETICIÓN DE INTERES GENERAL"/>
    <n v="30"/>
    <n v="20213800072522"/>
    <d v="2021-04-26T10:04:39"/>
    <n v="20212050091451"/>
    <d v="2021-05-12T00:00:00"/>
    <n v="12"/>
    <s v="Cumplido"/>
    <m/>
    <d v="2021-05-28T00:00:00"/>
    <s v="PDF"/>
    <s v="SI"/>
    <m/>
    <m/>
  </r>
  <r>
    <s v="Canal Virtual"/>
    <s v="Correo Atención Ciudadano"/>
    <x v="1"/>
    <s v="JHONNY ALEXANDER TRIANA R."/>
    <s v="Persona Natural"/>
    <x v="24"/>
    <s v="CAC. Solicitud de Informacion."/>
    <s v="Edgar Alexander Maya Lopez"/>
    <s v="FORMULACIÓN Y ACTUALIZACIÓN NORMATIVA Y OPERATIVA"/>
    <s v="SUBDIRECCIÓN ESTRATÉGICA Y DE COORDINACIÓN BOMBERIL"/>
    <s v="PETICIÓN DE INTERES GENERAL"/>
    <n v="30"/>
    <n v="20213800072572"/>
    <d v="2021-04-26T12:04:54"/>
    <s v=" 20212050091361"/>
    <d v="2021-05-10T00:00:00"/>
    <n v="10"/>
    <s v="Cumplido"/>
    <m/>
    <d v="2021-05-13T00:00:00"/>
    <s v="PDF"/>
    <s v="SI"/>
    <m/>
    <m/>
  </r>
  <r>
    <s v="Canal Virtual"/>
    <s v="Correo Atencion Ciudadano"/>
    <x v="1"/>
    <s v="MINISTERIO DE DEFENSA NACIONAL AGENCIA LOGISTICA DE LAS FUERZAS MILITARES"/>
    <s v="Entidad Pública"/>
    <x v="2"/>
    <s v="CAC. Solicitud apoyo técnico estructuración Proyecto “Construcción y Dotación del Cuerpo deBomberos del Fuerte Militar de Tolemaida. FMTOL”."/>
    <s v="Andrés Fernando Muñoz Cabrera"/>
    <s v="Fortalecimiento bomberil"/>
    <s v="SUBDIRECCIÓN ESTRATÉGICA Y DE COORDINACIÓN BOMBERIL"/>
    <s v="PETICIÓN DE INTERES GENERAL"/>
    <n v="30"/>
    <n v="20213800072592"/>
    <d v="2021-04-26T12:04:38"/>
    <m/>
    <m/>
    <m/>
    <s v="Vencido"/>
    <m/>
    <m/>
    <m/>
    <m/>
    <m/>
    <s v="A la fecha 26/05/2021 han transcurrido 21 días hábiles."/>
  </r>
  <r>
    <s v="Canal Virtual"/>
    <s v="Correo Atención Ciudadano"/>
    <x v="0"/>
    <s v="CUERPO DE BOMBEROS VOLUNTARIOS DE GUAMO"/>
    <s v="Entidad Bomberil"/>
    <x v="7"/>
    <s v="CAC. SOLICITUD CONCEPTO."/>
    <s v="Andrea Bibiana Castañeda Durán"/>
    <s v="FORMULACIÓN Y ACTUALIZACIÓN NORMATIVA Y OPERATIVA"/>
    <s v="SUBDIRECCIÓN ESTRATÉGICA Y DE COORDINACIÓN BOMBERIL"/>
    <s v="PETICIÓN DE INTERES GENERAL"/>
    <n v="30"/>
    <n v="20213800072662"/>
    <d v="2021-04-26T13:04:21"/>
    <n v="20212050091171"/>
    <d v="2021-05-10T00:00:00"/>
    <n v="10"/>
    <s v="Cumplido"/>
    <m/>
    <d v="2021-05-10T00:00:00"/>
    <s v="PDF"/>
    <s v="SI"/>
    <m/>
    <m/>
  </r>
  <r>
    <s v="Canal Virtual"/>
    <s v="Correo Atención Ciudadano"/>
    <x v="10"/>
    <s v="ALCALDAA DE TRINIDAD - CASANARE"/>
    <s v="Entidad Pública"/>
    <x v="7"/>
    <s v="CAC. Solicitud intervención Cuerpo de Bomberos Voluntarios de Trinidad."/>
    <s v="Julio Alejandro Chamorro Cabrera"/>
    <s v="INSPECCIÓN VIGILANCIA Y CONTROL"/>
    <s v="SUBDIRECCIÓN ESTRATÉGICA Y DE COORDINACIÓN BOMBERIL"/>
    <s v="PETICIÓN DE INTERES GENERAL"/>
    <n v="30"/>
    <n v="20213800072682"/>
    <d v="2021-04-26T13:04:55"/>
    <m/>
    <m/>
    <n v="19"/>
    <s v="Cumplido"/>
    <s v="Comentario Orfeo: Se realizó visita de verificación y acompañamiento dando respuesta en territorio a la solicitud de este oficio, se anexa acta de visita."/>
    <d v="2021-05-24T00:00:00"/>
    <m/>
    <m/>
    <m/>
    <m/>
  </r>
  <r>
    <s v="Canal Virtual"/>
    <s v="Correo Atención Ciudadano"/>
    <x v="0"/>
    <s v="ARROZ SONORA"/>
    <s v="Persona Jurídica"/>
    <x v="24"/>
    <s v="CAC. PQR Por falta de atención oportuna de bomberos"/>
    <s v="Jose Dario Martinez"/>
    <s v="FORMULACIÓN Y ACTUALIZACIÓN NORMATIVA Y OPERATIVA"/>
    <s v="SUBDIRECCIÓN ADMINISTRATIVA Y FINANCIERA"/>
    <s v="PETICIÓN DE INTERES GENERAL"/>
    <n v="30"/>
    <n v="20213800072772"/>
    <d v="2021-04-26T16:04:06"/>
    <n v="20212050091191"/>
    <d v="2021-05-04T00:00:00"/>
    <n v="6"/>
    <s v="Cumplido"/>
    <m/>
    <d v="2021-05-10T00:00:00"/>
    <s v="PDF"/>
    <s v="SI"/>
    <m/>
    <m/>
  </r>
  <r>
    <s v="Canal Virtual"/>
    <s v="Correo Atención Ciudadano"/>
    <x v="25"/>
    <s v="CUERPO DE BOMBEROS VOLUNTARIOS DE SAN VICENTE DEL CAGUAN - CAQUETA"/>
    <s v="Entidad Bomberil"/>
    <x v="24"/>
    <s v="CAC. CamScanner 04-26-2021 15.49.pdf. Solicitud copia del nuevo reglamento para los cursos que se están dictando REGISTRO, 1008 -2019, 1009-2019, REGISTRO 1010 2019."/>
    <s v="Lina Maria Rojas Gallego"/>
    <s v="EDUCACIÓN"/>
    <s v="SUBDIRECCIÓN ESTRATÉGICA Y DE COORDINACIÓN BOMBERIL"/>
    <s v="PETICIÓN DE DOCUMENTOS E INFORMACIÓN"/>
    <n v="30"/>
    <n v="20213800072822"/>
    <d v="2021-04-26T16:04:04"/>
    <n v="20212000017791"/>
    <d v="2021-05-10T00:00:00"/>
    <n v="10"/>
    <s v="Cumplido"/>
    <s v="COMENTARIO ORFEO: Se respondió radicado 20213800072822, enviada respuesta por correo electrónico el 10-05-2021."/>
    <m/>
    <m/>
    <m/>
    <m/>
    <m/>
  </r>
  <r>
    <s v="Canal Virtual"/>
    <s v="Correo Atencion Ciudadano"/>
    <x v="9"/>
    <s v="DELEGACION DEPARTAMENTAL DE ATLANTICO"/>
    <s v="Entidad Bomberil"/>
    <x v="2"/>
    <s v="CAC. oficio a la Alcaldia de Puerto Colombia."/>
    <s v="Andrés Fernando Muñoz Cabrera"/>
    <s v="Fortalecimiento bomberil"/>
    <s v="SUBDIRECCIÓN ESTRATÉGICA Y DE COORDINACIÓN BOMBERIL"/>
    <s v="PETICIÓN DE INTERES GENERAL"/>
    <n v="30"/>
    <n v="20213800072882"/>
    <d v="2021-04-26T17:04:24"/>
    <m/>
    <m/>
    <m/>
    <s v="Vencido"/>
    <m/>
    <m/>
    <m/>
    <m/>
    <m/>
    <s v="A la fecha 26/05/2021 han transcurrido 21 días hábiles."/>
  </r>
  <r>
    <s v="Canal Virtual"/>
    <s v="Correo Atención Ciudadano"/>
    <x v="24"/>
    <s v="GOBERNACION DEL BOLIVAR SECRETARIA DEL INTERIOR Y ASUNTOS GUBERNAMENTALES CARLOS FELIZ MONSALVE"/>
    <s v="Persona Jurídica"/>
    <x v="32"/>
    <s v="CAC. Solicitud de pronunciamiento sobre el procedimiento de elección del representante del Cuerpo de Bomberos Oficial del Departamento ante la Junta Departamental de Bomberos de Bolívar."/>
    <s v="Andrea Bibiana Castañeda Durán"/>
    <s v="FORMULACIÓN Y ACTUALIZACIÓN NORMATIVA Y OPERATIVA"/>
    <s v="SUBDIRECCIÓN ESTRATÉGICA Y DE COORDINACIÓN BOMBERIL"/>
    <s v="PETICIÓN DE INTERES PARTICULAR"/>
    <n v="30"/>
    <n v="20213800073062"/>
    <d v="2021-04-27T14:04:18"/>
    <n v="2021205009128"/>
    <d v="2021-05-12T00:00:00"/>
    <s v="11 DIAS"/>
    <s v="Cumplido"/>
    <m/>
    <d v="2021-05-06T00:00:00"/>
    <s v="PDF"/>
    <s v="SI"/>
    <m/>
    <m/>
  </r>
  <r>
    <s v="Canal Virtual"/>
    <s v="Correo Atención Ciudadano"/>
    <x v="0"/>
    <s v="CUERPO DE BOMBEROS VOLUNTARIOS DE GUAMO"/>
    <s v="Entidad Bomberil"/>
    <x v="32"/>
    <s v="CAC. Solicitud de aclaración quien es el compete de investigar y sancionar al comandante de bomberos del Guamo Tolima."/>
    <s v="Camilo Portilla"/>
    <s v="FORMULACIÓN Y ACTUALIZACIÓN NORMATIVA Y OPERATIVA"/>
    <s v="SUBDIRECCIÓN ESTRATÉGICA Y DE COORDINACIÓN BOMBERIL"/>
    <s v="PETICIÓN DE INTERES GENERAL"/>
    <n v="30"/>
    <n v="20213800073092"/>
    <d v="2021-04-27T14:04:31"/>
    <n v="20212050091591"/>
    <s v=" 26/05/2021"/>
    <n v="20"/>
    <s v="Cumplido"/>
    <m/>
    <s v=" 27/05/2021"/>
    <s v="PDF"/>
    <s v="SI"/>
    <m/>
    <m/>
  </r>
  <r>
    <s v="Canal Virtual"/>
    <s v="Correo Atención Ciudadano"/>
    <x v="1"/>
    <s v="YULIOS ABOGADOS ASESORES"/>
    <s v="Persona Jurídica"/>
    <x v="33"/>
    <s v="CAC. DERECHO DE PETICIÓN MICHAEL SUAREZ FOTLER (Q.E.P.D)"/>
    <s v="Jorge Restrepo Sanguino"/>
    <s v="FORMULACIÓN Y ACTUALIZACIÓN NORMATIVA Y OPERATIVA"/>
    <s v="SUBDIRECCIÓN ESTRATÉGICA Y DE COORDINACIÓN BOMBERIL"/>
    <s v="PETICIÓN DE INTERES PARTICULAR"/>
    <n v="30"/>
    <n v="20213800073122"/>
    <d v="2021-04-27T14:04:37"/>
    <n v="20212050091791"/>
    <d v="2021-05-26T00:00:00"/>
    <n v="19"/>
    <s v="Cumplido"/>
    <m/>
    <d v="2021-05-26T00:00:00"/>
    <s v="PDF"/>
    <s v="SI"/>
    <m/>
    <m/>
  </r>
  <r>
    <s v="Canal Virtual"/>
    <s v="Correo Atencion Ciudadano"/>
    <x v="8"/>
    <s v="GOBIERNO GARZON HUILA.GOV.CO"/>
    <s v="Entidad Territorial"/>
    <x v="32"/>
    <s v="CAC. SOLICITUD MAQUINA EXTINTORA PARA BOMBEROS."/>
    <s v="Andrés Fernando Muñoz Cabrera"/>
    <s v="Fortalecimiento bomberil"/>
    <s v="SUBDIRECCIÓN ESTRATÉGICA Y DE COORDINACIÓN BOMBERIL"/>
    <s v="PETICIÓN DE INTERES PARTICULAR"/>
    <n v="30"/>
    <n v="20213800073182"/>
    <d v="2021-04-27T15:04:09"/>
    <m/>
    <m/>
    <m/>
    <s v="Vencido"/>
    <m/>
    <m/>
    <m/>
    <m/>
    <m/>
    <m/>
  </r>
  <r>
    <s v="Canal Virtual"/>
    <s v="Correo Atención Ciudadano"/>
    <x v="24"/>
    <s v="GOBERNACION DEL BOLIVAR SECRETARIA DEL INTERIOR Y ASUNTOS GUBERNAMENTALES CARLOS FELIZ MONSALVE"/>
    <s v="Entidad Territorial"/>
    <x v="32"/>
    <s v="CAC. Solicitud información de la reunión de la Junta Nacional de Bomberos"/>
    <s v="Andrea González Sarmiento"/>
    <s v="DIRECCIÓN GENERAL"/>
    <s v="DIRECCIÓN GENERAL"/>
    <s v="PETICIÓN DE DOCUMENTOS E INFORMACIÓN"/>
    <n v="30"/>
    <n v="20213800073202"/>
    <d v="2021-04-27T15:04:12"/>
    <n v="20213000017801"/>
    <d v="2021-04-30T00:00:00"/>
    <s v="3 DIAS"/>
    <s v="Cumplido"/>
    <m/>
    <d v="2021-04-30T00:00:00"/>
    <s v="PDF"/>
    <s v="SI"/>
    <m/>
    <m/>
  </r>
  <r>
    <s v="Canal Virtual"/>
    <s v="Correo Atención Ciudadano"/>
    <x v="11"/>
    <s v="ALVARO JOSE VELEZ JURADO. MEDICO GENERAL."/>
    <s v="Persona Natural"/>
    <x v="32"/>
    <s v="CAC. Pregunta de requisitos para el aval como instructor en procesos de capacitación."/>
    <s v="Jose Alexander Teuta Gomez"/>
    <s v="EDUCACIÓN"/>
    <s v="SUBDIRECCIÓN ESTRATÉGICA Y DE COORDINACIÓN BOMBERIL"/>
    <s v="PETICIÓN DE DOCUMENTOS E INFORMACIÓN"/>
    <n v="30"/>
    <n v="20213800073382"/>
    <d v="2021-04-27T17:04:38"/>
    <s v="20212000018001 "/>
    <d v="2021-05-10T00:00:00"/>
    <s v="9 DIAS"/>
    <s v="Cumplido"/>
    <m/>
    <d v="2021-05-04T00:00:00"/>
    <s v="PDF"/>
    <s v="SI"/>
    <m/>
    <m/>
  </r>
  <r>
    <s v="Canal Virtual"/>
    <s v="Correo Atención Ciudadano"/>
    <x v="15"/>
    <s v="CUERPO DE BOMBEROS VOLUNTARIOS DE LA HORMIGA"/>
    <s v="Entidad Bomberil"/>
    <x v="32"/>
    <s v="CAC. Muy buenos días cordial saludo de parte de la estación de bomberos voluntarios de la hormiga asunto del correo electrónico es para enviar una información para consultar respecto a una resolución de ascenso del bombero palacios alomia Fernando iden..."/>
    <s v="Mauricio Delgado Perdomo"/>
    <s v="EDUCACIÓN"/>
    <s v="SUBDIRECCIÓN ESTRATÉGICA Y DE COORDINACIÓN BOMBERIL"/>
    <s v="PETICIÓN DE INTERES PARTICULAR"/>
    <n v="30"/>
    <n v="20213800073412"/>
    <d v="2021-04-27T17:04:41"/>
    <s v="20212050091301 "/>
    <d v="2021-05-12T00:00:00"/>
    <s v="11 DIAS"/>
    <s v="Cumplido"/>
    <m/>
    <m/>
    <m/>
    <m/>
    <m/>
    <m/>
  </r>
  <r>
    <s v="Canal Virtual"/>
    <s v="Correo Atención Ciudadano"/>
    <x v="1"/>
    <s v="LAURA SALGADO RAMIREZ"/>
    <s v="Persona Natural"/>
    <x v="32"/>
    <s v="CAC. Solicitud de información procesos de capacitación para Bomberos."/>
    <s v="Edgar Alexander Maya Lopez"/>
    <s v="FORMULACIÓN Y ACTUALIZACIÓN NORMATIVA Y OPERATIVA"/>
    <s v="SUBDIRECCIÓN ESTRATÉGICA Y DE COORDINACIÓN BOMBERIL"/>
    <s v="PETICIÓN DE INTERES GENERAL"/>
    <n v="30"/>
    <n v="20213800073442"/>
    <d v="2021-04-28T08:04:23"/>
    <n v="20212000019041"/>
    <d v="2021-05-27T00:00:00"/>
    <n v="20"/>
    <s v="Cumplido"/>
    <m/>
    <d v="2021-05-27T00:00:00"/>
    <s v="PDF"/>
    <s v="SI"/>
    <m/>
    <m/>
  </r>
  <r>
    <s v="Canal Virtual"/>
    <s v="Correo Atención Ciudadano"/>
    <x v="3"/>
    <s v="SECRETARIA DE GOBIERNO LA PALMA"/>
    <s v="Entidad Territorial"/>
    <x v="32"/>
    <s v="CAC. SOLICITUD DE INFORMACIÓN"/>
    <s v="Jorge Restrepo Sanguino"/>
    <s v="FORMULACIÓN Y ACTUALIZACIÓN NORMATIVA Y OPERATIVA"/>
    <s v="SUBDIRECCIÓN ESTRATÉGICA Y DE COORDINACIÓN BOMBERIL"/>
    <s v="PETICIÓN DE INTERES GENERAL"/>
    <n v="30"/>
    <n v="20213800073472"/>
    <d v="2021-04-28T08:04:03"/>
    <n v="20212050091471"/>
    <d v="2021-05-25T00:00:00"/>
    <n v="18"/>
    <s v="Cumplido"/>
    <m/>
    <d v="2021-05-25T00:00:00"/>
    <s v="PDF"/>
    <s v="SI"/>
    <m/>
    <m/>
  </r>
  <r>
    <s v="Canal Virtual"/>
    <s v="Correo Atención Ciudadano"/>
    <x v="28"/>
    <s v="CUERPO DE BOMBEROS VOLUNTARIOS DE PUPIALES"/>
    <s v="Entidad Bomberil"/>
    <x v="32"/>
    <s v="CAC. Petición."/>
    <s v="Edgar Alexander Maya Lopez"/>
    <s v="FORMULACIÓN Y ACTUALIZACIÓN NORMATIVA Y OPERATIVA"/>
    <s v="SUBDIRECCIÓN ESTRATÉGICA Y DE COORDINACIÓN BOMBERIL"/>
    <s v="PETICIÓN DE INTERES GENERAL"/>
    <n v="30"/>
    <n v="20213800073492"/>
    <d v="2021-04-28T08:04:47"/>
    <n v="20212050091561"/>
    <d v="2021-05-26T00:00:00"/>
    <n v="19"/>
    <s v="Cumplido"/>
    <m/>
    <d v="2021-05-26T00:00:00"/>
    <s v="PDF"/>
    <s v="SI"/>
    <m/>
    <m/>
  </r>
  <r>
    <s v="Canal Virtual"/>
    <s v="Correo Atención Ciudadano"/>
    <x v="24"/>
    <s v="CUERPO DE BOMBEROS OFICIALES DE CARTAGENA"/>
    <s v="Entidad Bomberil"/>
    <x v="32"/>
    <s v="CAC. SOLICITUD INCLUSION ESPECIAL. Radicado DNBC No. 20212000016971."/>
    <s v="Julio Alejandro Chamorro Cabrera"/>
    <s v="INSPECCIÓN VIGILANCIA Y CONTROL"/>
    <s v="SUBDIRECCIÓN ESTRATÉGICA Y DE COORDINACIÓN BOMBERIL"/>
    <s v="PETICIÓN DE INTERES GENERAL"/>
    <n v="30"/>
    <n v="20213800073512"/>
    <d v="2021-04-28T09:04:13"/>
    <m/>
    <d v="2021-05-05T00:00:00"/>
    <n v="5"/>
    <s v="Cumplido"/>
    <s v="Anotación ORFEO: Se realizó visita el 3,4 y 5 de mayo para dar trámite a la solicitud, anexamos el acta de la visita"/>
    <m/>
    <m/>
    <m/>
    <m/>
    <s v="Anexan acta queda en documentos."/>
  </r>
  <r>
    <s v="Canal Virtual"/>
    <s v="Correo Atencion Ciudadano"/>
    <x v="25"/>
    <s v="VICEMINISTERIO POLìTICAS"/>
    <s v="Entidad Territorial"/>
    <x v="34"/>
    <s v="SOLICITUD DE UNIFORMES PARA EL CUERPO DE BOMBEROS MILAN CAQUETA "/>
    <s v="Andrés Fernando Muñoz Cabrera"/>
    <s v="Fortalecimiento bomberil"/>
    <s v="SUBDIRECCIÓN ESTRATÉGICA Y DE COORDINACIÓN BOMBERIL"/>
    <s v="PETICIÓN DE INTERES GENERAL"/>
    <n v="30"/>
    <n v="20213800073522"/>
    <d v="2021-04-28T09:04:46"/>
    <m/>
    <m/>
    <m/>
    <s v="Vencido"/>
    <m/>
    <m/>
    <m/>
    <m/>
    <m/>
    <m/>
  </r>
  <r>
    <s v="Canal Virtual"/>
    <s v="Correo Atencion Ciudadano"/>
    <x v="1"/>
    <s v="VIKY JOHANA FUENTES ORTIZ"/>
    <s v="Persona Natural"/>
    <x v="32"/>
    <s v="CAC. Asesoría maltrato intrafamiliar a Bomberos."/>
    <s v="Maria Lourdes Castillejo Padilla"/>
    <s v="equidad y genero   "/>
    <s v="SUBDIRECCIÓN ADMINISTRATIVA Y FINANCIERA"/>
    <s v="PETICIÓN DE INTERES PARTICULAR"/>
    <n v="30"/>
    <n v="20213800073532"/>
    <d v="2021-04-28T09:04:05"/>
    <m/>
    <m/>
    <m/>
    <s v="Vencido"/>
    <m/>
    <m/>
    <m/>
    <m/>
    <m/>
    <m/>
  </r>
  <r>
    <s v="Canal Virtual"/>
    <s v="Correo Atención Ciudadano"/>
    <x v="20"/>
    <s v="BOMBEROS VOLUNTARIOS BOLIVAR - CAUCA"/>
    <s v="Entidad Bomberil"/>
    <x v="32"/>
    <s v="CAC. Oficio para capitán en jefe charles."/>
    <s v="Jairo Soto Gil"/>
    <s v="Subdirección Estratégica y de Coordinación Bomberil"/>
    <s v="SUBDIRECCIÓN ESTRATÉGICA Y DE COORDINACIÓN BOMBERIL"/>
    <s v="PETICIÓN DE INTERES GENERAL"/>
    <n v="30"/>
    <n v="20213800073542"/>
    <d v="2021-04-28T09:04:30"/>
    <n v="20212100019441"/>
    <d v="2021-06-04T00:00:00"/>
    <n v="26"/>
    <s v="Cumplido"/>
    <m/>
    <d v="2021-06-04T00:00:00"/>
    <s v="PDF"/>
    <s v="SI"/>
    <m/>
    <m/>
  </r>
  <r>
    <s v="Canal Virtual"/>
    <s v="Correo Institucional"/>
    <x v="0"/>
    <s v="CUERPO DE BOMBEROS VOLUNTARIOS DE LERIDA - TOLIMA"/>
    <s v="Entidad Bomberil"/>
    <x v="35"/>
    <s v="CI. Envio carta solicitud Bomberos Lérida."/>
    <s v="Ronny Estiven Romero Velandia"/>
    <s v="FORMULACIÓN Y ACTUALIZACIÓN NORMATIVA Y OPERATIVA"/>
    <s v="SUBDIRECCIÓN ESTRATÉGICA Y DE COORDINACIÓN BOMBERIL"/>
    <s v="PETICIÓN DE INTERES GENERAL"/>
    <n v="30"/>
    <n v="20213800073562"/>
    <d v="2021-04-28T09:04:39"/>
    <n v="20212050091741"/>
    <d v="2021-05-27T00:00:00"/>
    <n v="20"/>
    <s v="Cumplido"/>
    <m/>
    <d v="2021-05-27T00:00:00"/>
    <s v="PDF"/>
    <s v="SI"/>
    <m/>
    <m/>
  </r>
  <r>
    <s v="Canal Virtual"/>
    <s v="Correo Atención Ciudadano"/>
    <x v="24"/>
    <s v="CUERPO DE BOMBEROS VOLUNTARIOS DE SANTA CRUZ DE MOMPOX"/>
    <s v="Entidad Bomberil"/>
    <x v="32"/>
    <s v="CAC. Transferencia de Bienes."/>
    <s v="Andrés Fernando Muñoz Cabrera"/>
    <s v="Fortalecimiento bomberil"/>
    <s v="SUBDIRECCIÓN ESTRATÉGICA Y DE COORDINACIÓN BOMBERIL"/>
    <s v="PETICIÓN DE INTERES GENERAL"/>
    <n v="30"/>
    <n v="20213800073572"/>
    <d v="2021-04-28T10:04:12"/>
    <m/>
    <d v="2021-06-16T00:00:00"/>
    <m/>
    <s v="Cumplido"/>
    <s v="Anotación ORFEO:  Se archiva por se documentación solicitada para Transferencia de bienes."/>
    <m/>
    <m/>
    <m/>
    <m/>
    <m/>
  </r>
  <r>
    <s v="Canal Virtual"/>
    <s v="Correo Atención Ciudadano"/>
    <x v="11"/>
    <s v="DORA LILIA URREA AMAYA"/>
    <s v="Persona Natural"/>
    <x v="32"/>
    <s v="CAC. Solicitud verificación póliza vida grupo, José Diosnel Urrea, identificado con número de cédula :8.255.632 de Medellín."/>
    <s v="Jiud Magnoly Gaviria"/>
    <s v="Fortalecimiento bomberil"/>
    <s v="SUBDIRECCIÓN ESTRATÉGICA Y DE COORDINACIÓN BOMBERIL"/>
    <s v="PETICIÓN DE INTERES PARTICULAR"/>
    <n v="30"/>
    <n v="20213800073582"/>
    <d v="2021-04-28T10:04:39"/>
    <m/>
    <d v="2021-06-08T00:00:00"/>
    <n v="27"/>
    <s v="Cumplido"/>
    <s v="Anotación ORFEO: Se revisa documentación, esta incompleta, se le da respuesta por email el día martes 8 de junio de 2021."/>
    <s v="N/A"/>
    <s v="N/A"/>
    <s v="SI"/>
    <m/>
    <m/>
  </r>
  <r>
    <s v="Canal Virtual"/>
    <s v="Correo Atención Ciudadano"/>
    <x v="9"/>
    <s v="CUERPO DE BOMBEROS VOLUNTARIOS DE MALAMBO"/>
    <s v="Entidad Bomberil"/>
    <x v="32"/>
    <s v="CAC. Radicación, Acompañamiento a la institución CBVM."/>
    <s v="Arbey Hernan Trujillo Mendez"/>
    <s v="FORMULACIÓN Y ACTUALIZACIÓN NORMATIVA Y OPERATIVA"/>
    <s v="SUBDIRECCIÓN ESTRATÉGICA Y DE COORDINACIÓN BOMBERIL"/>
    <s v="PETICIÓN DE INTERES GENERAL"/>
    <n v="30"/>
    <n v="20213800073602"/>
    <d v="2021-04-28T10:04:08"/>
    <n v="20212000019761"/>
    <d v="2021-06-08T00:00:00"/>
    <n v="27"/>
    <s v="Cumplido"/>
    <m/>
    <m/>
    <m/>
    <m/>
    <m/>
    <s v="No se evidencia fecha de envio ni la imagen."/>
  </r>
  <r>
    <s v="Canal Virtual"/>
    <s v="Correo Atención Ciudadano"/>
    <x v="21"/>
    <s v="CUERPO DE BOMBEROS VOLUNTARIOS DEL MUNICIPIO DE FUNDACION - MAGDALENA"/>
    <s v="Entidad Bomberil"/>
    <x v="32"/>
    <s v="CAC. SOLICITUD TRASLADO DE LA UNIDAD LOIDER MIGUEL PASSO MERCADO DE MANERA ACUACIANTE."/>
    <s v="Luis Alberto Valencia Pulido"/>
    <s v="ÁREA CENTRAL DE REFERENCIA BOMBERIL"/>
    <s v="SUBDIRECCIÓN ESTRATÉGICA Y DE COORDINACIÓN BOMBERIL"/>
    <s v="PETICIÓN DE INTERES PARTICULAR"/>
    <n v="30"/>
    <n v="20213800073612"/>
    <d v="2021-04-28T10:04:45"/>
    <m/>
    <d v="2021-05-03T00:00:00"/>
    <s v="4DIAS"/>
    <s v="Cumplido"/>
    <s v="Comentario orfeo: Se da respuesta por correo electrónico el día 03/05/20121"/>
    <m/>
    <m/>
    <m/>
    <m/>
    <m/>
  </r>
  <r>
    <s v="Canal Virtual"/>
    <s v="Correo Atención Ciudadano"/>
    <x v="1"/>
    <s v="VEEDURIA CIUDADANA VIGIAS DEL CAFE LUIS FERNANDO REYES RAMíREZ"/>
    <s v="Persona Jurídica"/>
    <x v="32"/>
    <s v="CAC. RESPUESTA FUNCION PUBLICA RAD. 20216000144011.SOLICITUD DE INFORMACION"/>
    <s v="Andrea Bibiana Castañeda Durán"/>
    <s v="FORMULACIÓN Y ACTUALIZACIÓN NORMATIVA Y OPERATIVA"/>
    <s v="SUBDIRECCIÓN ESTRATÉGICA Y DE COORDINACIÓN BOMBERIL"/>
    <s v="PETICIÓN DE DOCUMENTOS E INFORMACIÓN"/>
    <n v="30"/>
    <n v="20213800073642"/>
    <d v="2021-04-28T10:04:23"/>
    <n v="20212050091331"/>
    <d v="2021-05-13T00:00:00"/>
    <s v="10 DIAS "/>
    <s v="Cumplido"/>
    <m/>
    <d v="2021-05-13T00:00:00"/>
    <s v="PDF"/>
    <s v="SI"/>
    <m/>
    <m/>
  </r>
  <r>
    <s v="Canal Virtual"/>
    <s v="Correo Atencion Ciudadano"/>
    <x v="22"/>
    <s v="CUERPO DE BOMBEROS OFICIAL DE ARAUCA - ARAUCA"/>
    <s v="Entidad Bomberil"/>
    <x v="32"/>
    <s v="CAC. DOCUMENTO PARA PROYECTO BOMBEROS ARAUCA. Documento de proyecto de KIT VERTICAL ."/>
    <s v="Andrés Fernando Muñoz Cabrera"/>
    <s v="ÁREA CENTRAL DE REFERENCIA BOMBERIL"/>
    <s v="SUBDIRECCIÓN ESTRATÉGICA Y DE COORDINACIÓN BOMBERIL"/>
    <s v="PETICIÓN DE INTERES GENERAL"/>
    <n v="30"/>
    <n v="20213800073652"/>
    <d v="2021-04-28T11:04:57"/>
    <m/>
    <m/>
    <m/>
    <s v="Vencido"/>
    <m/>
    <m/>
    <m/>
    <m/>
    <m/>
    <m/>
  </r>
  <r>
    <s v="Canal Virtual"/>
    <s v="Correo Atención Ciudadano"/>
    <x v="1"/>
    <s v="ABRAHAM FERNANDEZ AVILA"/>
    <s v="Persona Natural"/>
    <x v="32"/>
    <s v="CAC. VISITAS A EDS GASOLINA."/>
    <s v="Edgar Alexander Maya Lopez"/>
    <s v="FORMULACIÓN Y ACTUALIZACIÓN NORMATIVA Y OPERATIVA"/>
    <s v="SUBDIRECCIÓN ESTRATÉGICA Y DE COORDINACIÓN BOMBERIL"/>
    <s v="PETICIÓN DE INTERES GENERAL"/>
    <n v="30"/>
    <n v="20213800073672"/>
    <d v="2021-04-28T11:04:09"/>
    <n v="20212050091441"/>
    <d v="2021-05-25T00:00:00"/>
    <n v="18"/>
    <s v="Cumplido"/>
    <m/>
    <d v="2021-05-25T00:00:00"/>
    <s v="PDF"/>
    <s v="SI"/>
    <m/>
    <m/>
  </r>
  <r>
    <s v="Canal Virtual"/>
    <s v="Correo Atención Ciudadano"/>
    <x v="3"/>
    <s v="JULIO CESAR GARCIA TRIANA"/>
    <s v="Persona Natural"/>
    <x v="36"/>
    <s v="CAC. RESPUESTA RADICADO 2021050446"/>
    <s v="Julio Alejandro Chamorro Cabrera"/>
    <s v="INSPECCIÓN VIGILANCIA Y CONTROL"/>
    <s v="SUBDIRECCIÓN ESTRATÉGICA Y DE COORDINACIÓN BOMBERIL"/>
    <s v="PETICIÓN DE INTERES GENERAL"/>
    <n v="30"/>
    <n v="20213800073702"/>
    <d v="2021-04-28T11:04:39"/>
    <n v="20212000018951"/>
    <d v="2021-05-28T11:04:39"/>
    <n v="21"/>
    <s v="Cumplido"/>
    <m/>
    <d v="2021-05-28T11:04:39"/>
    <s v="PDF"/>
    <s v="SI"/>
    <m/>
    <m/>
  </r>
  <r>
    <s v="Canal Virtual"/>
    <s v="Correo Atención Ciudadano"/>
    <x v="11"/>
    <s v="CUERPO DE BOMBEROS VOLUNTARIOS DE VILLAGORGONA CANDELARIA"/>
    <s v="Entidad Bomberil"/>
    <x v="32"/>
    <s v="CAC. SOLICITUD RUE."/>
    <s v="Luis Alberto Valencia Pulido"/>
    <s v="ÁREA CENTRAL DE REFERENCIA BOMBERIL"/>
    <s v="SUBDIRECCIÓN ESTRATÉGICA Y DE COORDINACIÓN BOMBERIL"/>
    <s v="PETICIÓN DE INTERES GENERAL"/>
    <n v="30"/>
    <n v="20213800073712"/>
    <d v="2021-04-28T11:04:33"/>
    <m/>
    <d v="2021-05-03T00:00:00"/>
    <s v="4 DIAS"/>
    <s v="Cumplido"/>
    <s v="Se da respuesta a través de correo electrónico el día 03/05/2021"/>
    <m/>
    <m/>
    <m/>
    <m/>
    <s v="no se evidencia documento de salida "/>
  </r>
  <r>
    <s v="Canal Virtual"/>
    <s v="Correo Atención Ciudadano"/>
    <x v="1"/>
    <s v=" ROBERTO CASTAÑO"/>
    <s v="Persona Natural"/>
    <x v="4"/>
    <s v=" CAC: oferta Asociación Nacional de Escritores Libres."/>
    <s v="Carlos Armando López Barrera"/>
    <s v="OFICINA ASESORA JURÍDICA"/>
    <s v="DIRECCIÓN GENERAL"/>
    <s v="PETICIÓN DE INTERES PARTICULAR"/>
    <n v="30"/>
    <s v=" 20213800076212"/>
    <s v=" 10/05/2021 16:05:05"/>
    <n v="20211200000833"/>
    <d v="2021-06-03T00:00:00"/>
    <n v="17"/>
    <s v="Cumplido"/>
    <m/>
    <m/>
    <s v="PDF"/>
    <s v="N/A"/>
    <s v="N/A"/>
    <s v="No se evidencia fecha de digitalización, tipo de docuemento, ni canal de envio."/>
  </r>
  <r>
    <s v="Canal Virtual"/>
    <s v="Correo Atención Ciudadano"/>
    <x v="19"/>
    <s v=" CUERPO DE BOMBEROS VOLUNTARIOS AGUACHICA"/>
    <s v="Entidad Bomberil"/>
    <x v="16"/>
    <s v=" CAC. REVISION URGENTE - CUERPO DE BOMBEROS VOLUNTARIOS DE AGUACHICA."/>
    <s v="Julio Alejandro Chamorro Cabrera"/>
    <s v="INSPECCIÓN VIGILANCIA Y CONTROL"/>
    <s v="SUBDIRECCIÓN ESTRATÉGICA Y DE COORDINACIÓN BOMBERIL"/>
    <s v="PETICIÓN DE INTERES GENERAL"/>
    <n v="30"/>
    <s v=" 20213800075542"/>
    <s v=" 06/05/2021 09:05:39"/>
    <n v="20212000018311"/>
    <d v="2021-05-13T00:00:00"/>
    <n v="5"/>
    <s v="Cumplido"/>
    <m/>
    <d v="2021-05-13T00:00:00"/>
    <s v="PDF"/>
    <s v="SI"/>
    <m/>
    <m/>
  </r>
  <r>
    <s v="Canal Virtual"/>
    <s v="Correo Atención Ciudadano"/>
    <x v="24"/>
    <s v=" CUERPO DE BOMBEROS VOLUNTARIOS DE VILLANUEVA - BOLIVAR"/>
    <s v="Entidad Bomberil"/>
    <x v="14"/>
    <s v=" CAC. ACCIONES CORRECTIVAS DEL RADICADO 20212000015281-VISTA EN CUEPOR DE BOMBEROS VOLUNTARIOS DE VILLANUEVA BOLIVAR"/>
    <s v="Cristian Fernando Salcedo Rueda"/>
    <s v="INSPECCIÓN VIGILANCIA Y CONTROL"/>
    <s v="SUBDIRECCIÓN ESTRATÉGICA Y DE COORDINACIÓN BOMBERIL"/>
    <s v="PETICIÓN DE INTERES PARTICULAR"/>
    <n v="30"/>
    <s v=" 20213800076222"/>
    <s v=" 10/05/2021 16:05:05"/>
    <n v="20212000018681"/>
    <d v="2021-05-26T00:00:00"/>
    <n v="11"/>
    <s v="Cumplido"/>
    <m/>
    <d v="2021-05-26T00:00:00"/>
    <s v="PDF"/>
    <s v="SI"/>
    <m/>
    <m/>
  </r>
  <r>
    <s v="Canal Virtual"/>
    <s v="Correo Atención Ciudadano"/>
    <x v="1"/>
    <s v=" DANIEL LONDOÑO AVENDAÑO"/>
    <s v="Persona Natural"/>
    <x v="16"/>
    <s v=" CAC: Queja y/o denuncia unidad bomberil"/>
    <s v="Julio Alejandro Chamorro Cabrera"/>
    <s v="INSPECCIÓN VIGILANCIA Y CONTROL"/>
    <s v="SUBDIRECCIÓN ESTRATÉGICA Y DE COORDINACIÓN BOMBERIL"/>
    <s v="PETICIÓN DE INTERES PARTICULAR"/>
    <n v="30"/>
    <s v=" 20213800075062"/>
    <s v=" 04/05/2021 16:05:33"/>
    <n v="20212000019001"/>
    <d v="2021-05-27T00:00:00"/>
    <n v="17"/>
    <s v="Cumplido"/>
    <s v="Se envía correo el Jue 27/05/2021 15:15."/>
    <d v="2021-05-27T00:00:00"/>
    <s v="PDF"/>
    <s v="SI"/>
    <m/>
    <m/>
  </r>
  <r>
    <s v="Canal Virtual"/>
    <s v="Correo Atención Ciudadano"/>
    <x v="4"/>
    <s v=" CUERPO DE BOMBEROS VOLUNTARIOS DE SAN JUAN GIRON"/>
    <s v="Entidad Bomberil"/>
    <x v="16"/>
    <s v=" CAC. Radicado 20212000017861"/>
    <s v="Julio Alejandro Chamorro Cabrera"/>
    <s v="INSPECCIÓN VIGILANCIA Y CONTROL"/>
    <s v="SUBDIRECCIÓN ESTRATÉGICA Y DE COORDINACIÓN BOMBERIL"/>
    <s v="PETICIÓN DE INTERES GENERAL"/>
    <n v="30"/>
    <s v=" 20213800075732"/>
    <s v=" 06/05/2021 16:05:58"/>
    <n v="20212000019011"/>
    <d v="2021-06-11T00:00:00"/>
    <n v="24"/>
    <s v="Cumplido"/>
    <m/>
    <d v="2021-05-27T00:00:00"/>
    <s v="PDF"/>
    <s v="SI"/>
    <m/>
    <m/>
  </r>
  <r>
    <s v="Canal Virtual"/>
    <s v="Correo Atención Ciudadano"/>
    <x v="4"/>
    <s v=" DELEGACIÓN DEPARTAMENTAL DE SANTANDER"/>
    <s v="Entidad Bomberil"/>
    <x v="14"/>
    <s v=" CAC: Manifestación de inconformidad"/>
    <s v="Julio Alejandro Chamorro Cabrera"/>
    <s v="INSPECCIÓN VIGILANCIA Y CONTROL"/>
    <s v="SUBDIRECCIÓN ESTRATÉGICA Y DE COORDINACIÓN BOMBERIL"/>
    <s v="PETICIÓN DE INTERES PARTICULAR"/>
    <n v="30"/>
    <s v=" 20213800076292"/>
    <s v=" 11/05/2021 09:05:18"/>
    <n v="20212000019021"/>
    <d v="2021-06-23T00:00:00"/>
    <n v="27"/>
    <s v="Cumplido"/>
    <m/>
    <d v="2021-06-23T00:00:00"/>
    <s v="PDF"/>
    <s v="SI"/>
    <m/>
    <m/>
  </r>
  <r>
    <s v="Canal Virtual"/>
    <s v="Correo Atención Ciudadano"/>
    <x v="1"/>
    <s v=" COORDINACIÓN EJECUTIVA DEPARTAMENTAL BOMBEROS BOLIVAR"/>
    <s v="Entidad Bomberil"/>
    <x v="16"/>
    <s v=" CAC. Solicitud de acompañamiento del lÍder de inspección, vigilancia y control Te. Javier Coral."/>
    <s v="Cristian Fernando Salcedo Rueda"/>
    <s v="INSPECCIÓN VIGILANCIA Y CONTROL"/>
    <s v="SUBDIRECCIÓN ESTRATÉGICA Y DE COORDINACIÓN BOMBERIL"/>
    <s v="PETICIÓN DE INTERES GENERAL"/>
    <n v="30"/>
    <s v=" 20213800075522"/>
    <s v=" 06/05/2021 08:05:34"/>
    <n v="20212000019221"/>
    <d v="2021-06-01T00:00:00"/>
    <n v="17"/>
    <s v="Cumplido"/>
    <m/>
    <d v="2021-06-01T00:00:00"/>
    <s v="PDF"/>
    <s v="SI"/>
    <m/>
    <m/>
  </r>
  <r>
    <s v="Canal Virtual"/>
    <s v="Correo Atencion Ciudadano"/>
    <x v="24"/>
    <s v=" CORPOLUCHA"/>
    <s v="Persona Jurídica"/>
    <x v="24"/>
    <s v=" CAC. SOLICITUD DE INFORME."/>
    <s v="Cristian Fernando Salcedo Rueda"/>
    <s v="INSPECCIÓN VIGILANCIA Y CONTROL"/>
    <s v="SUBDIRECCIÓN ESTRATÉGICA Y DE COORDINACIÓN BOMBERIL"/>
    <s v="PETICIÓN DE DOCUMENTOS E INFORMACIÓN"/>
    <n v="20"/>
    <s v=" 20213800074592"/>
    <s v=" 03/05/2021 15:05:56"/>
    <n v="20212000019241"/>
    <d v="2021-06-24T00:00:00"/>
    <n v="35"/>
    <s v="Extemporáneo"/>
    <s v="Se envía correo el Mar 01/06/2021 16:58."/>
    <d v="2021-07-26T00:00:00"/>
    <s v="PDF"/>
    <s v="SI"/>
    <m/>
    <m/>
  </r>
  <r>
    <s v="Canal Virtual"/>
    <s v="Correo Atención Ciudadano"/>
    <x v="4"/>
    <s v=" CUERPO DE BOMBEROS VOLUNTARIOS DE BARBOSA - SANTANDER"/>
    <s v="Entidad Bomberil"/>
    <x v="16"/>
    <s v=" CAC. Radicado DNBC No. * 20212000017971* - DERECHO DE PETICION"/>
    <s v="Julio Alejandro Chamorro Cabrera"/>
    <s v="INSPECCIÓN VIGILANCIA Y CONTROL"/>
    <s v="SUBDIRECCIÓN ESTRATÉGICA Y DE COORDINACIÓN BOMBERIL"/>
    <s v="PETICIÓN DE INTERES PARTICULAR"/>
    <n v="30"/>
    <s v=" 20213800075842"/>
    <s v=" 07/05/2021 14:05:34"/>
    <n v="20212000019351"/>
    <d v="2021-06-24T00:00:00"/>
    <n v="31"/>
    <s v="Extemporáneo"/>
    <m/>
    <d v="2021-06-24T00:00:00"/>
    <s v="PDF"/>
    <s v="SI"/>
    <m/>
    <m/>
  </r>
  <r>
    <s v="Canal Virtual"/>
    <s v="Correo Atención Ciudadano"/>
    <x v="1"/>
    <s v=" JUAN SEBASTIAN SOLARTE ÃLVAREZ"/>
    <s v="Persona Natural"/>
    <x v="24"/>
    <s v=" CAC. emisión por competencia - Petición de certificado de cumplimiento normativo"/>
    <s v="Julio Alejandro Chamorro Cabrera"/>
    <s v="INSPECCIÓN VIGILANCIA Y CONTROL"/>
    <s v="SUBDIRECCIÓN ESTRATÉGICA Y DE COORDINACIÓN BOMBERIL"/>
    <s v="PETICIÓN DE INTERES GENERAL"/>
    <n v="30"/>
    <n v="20213800076622"/>
    <s v=" 12/05/2021 16:05:12"/>
    <n v="20212000019731"/>
    <d v="2021-06-08T00:00:00"/>
    <s v="14 dias"/>
    <s v="Cumplido"/>
    <m/>
    <d v="2021-06-17T00:00:00"/>
    <s v="PDF"/>
    <s v="SI"/>
    <m/>
    <m/>
  </r>
  <r>
    <s v="Canal Virtual"/>
    <s v="Correo Atención Ciudadano"/>
    <x v="25"/>
    <s v=" CUERPO DE BOMBEROS VOLUNTARIOS EL DONCELLO - CAQUETÃ"/>
    <s v="Entidad Bomberil"/>
    <x v="4"/>
    <s v=" CAC: solicitud concepto"/>
    <s v="Lina Maria Rojas Gallego"/>
    <s v="EDUCACIÓN"/>
    <s v="SUBDIRECCIÓN ESTRATÉGICA Y DE COORDINACIÓN BOMBERIL"/>
    <s v="PETICIÓN DE INTERES GENERAL"/>
    <n v="30"/>
    <s v=" 20213800077042"/>
    <s v=" 14/05/2021 08:05:28"/>
    <n v="20212000019751"/>
    <d v="2021-06-10T00:00:00"/>
    <s v="17 dias"/>
    <s v="Cumplido"/>
    <m/>
    <d v="2021-06-10T00:00:00"/>
    <s v="PDF"/>
    <s v="SI"/>
    <m/>
    <m/>
  </r>
  <r>
    <s v="Canal Virtual"/>
    <s v="Correo Atención Ciudadano"/>
    <x v="9"/>
    <s v=" CUERPO DE BOMBEROS VOLUNTARIOS DE MALAMBO"/>
    <s v="Entidad Bomberil"/>
    <x v="16"/>
    <s v=" CAC: Inspección Vigilancia y Control de la D.N.B.C ,"/>
    <s v="Arbey Hernan Trujillo Mendez"/>
    <s v="Subdirección Estratégica y de Coordinación Bomberil"/>
    <s v="SUBDIRECCIÓN ESTRATÉGICA Y DE COORDINACIÓN BOMBERIL"/>
    <s v="PETICIÓN DE INTERES GENERAL"/>
    <n v="30"/>
    <s v=" 20213800075402"/>
    <s v=" 05/05/2021 20:05:51"/>
    <n v="20212000019761"/>
    <d v="2021-06-08T00:00:00"/>
    <n v="22"/>
    <s v="Cumplido"/>
    <m/>
    <m/>
    <m/>
    <m/>
    <m/>
    <s v="no se evidencia envio de la respuesta"/>
  </r>
  <r>
    <s v="Canal Virtual"/>
    <s v="Correo Atencion Ciudadano"/>
    <x v="3"/>
    <s v=" PERSONERIA MUNICIPAL DE COTA"/>
    <s v="Entidad Territorial"/>
    <x v="16"/>
    <s v=" CAC. EXPEDIENTE 013-2019"/>
    <s v="Ronny Estiven Romero Velandia"/>
    <s v="FORMULACIÓN Y ACTUALIZACIÓN NORMATIVA Y OPERATIVA"/>
    <s v="SUBDIRECCIÓN ESTRATÉGICA Y DE COORDINACIÓN BOMBERIL"/>
    <s v="PETICIÓN DE DOCUMENTOS E INFORMACIÓN"/>
    <n v="20"/>
    <s v=" 20213800077712"/>
    <s v=" 18/05/2021 18:05:08"/>
    <n v="20212000020411"/>
    <d v="2021-07-22T00:00:00"/>
    <s v="43 dias"/>
    <s v="Extemporáneo"/>
    <m/>
    <d v="2021-07-22T00:00:00"/>
    <s v="PDF"/>
    <s v="SI"/>
    <m/>
    <m/>
  </r>
  <r>
    <s v="Canal Virtual"/>
    <s v="Correo Atención Ciudadano"/>
    <x v="1"/>
    <s v=" CBV FIRAVITOBA"/>
    <s v="Entidad Bomberil"/>
    <x v="16"/>
    <s v=" CAC: Respuesta Radicado No. 20212050090731 Bomberos Firavitoba"/>
    <s v="Camilo Portilla"/>
    <s v="FORMULACIÓN Y ACTUALIZACIÓN NORMATIVA Y OPERATIVA"/>
    <s v="SUBDIRECCIÓN ESTRATÉGICA Y DE COORDINACIÓN BOMBERIL"/>
    <s v="PETICIÓN DE INTERES PARTICULAR"/>
    <n v="30"/>
    <s v=" 20213800075932"/>
    <s v=" 07/05/2021 15:05:18"/>
    <n v="20212050090731"/>
    <d v="2021-05-31T00:00:00"/>
    <n v="15"/>
    <s v="Cumplido"/>
    <m/>
    <d v="2021-04-26T00:00:00"/>
    <s v="PDF"/>
    <s v="SI"/>
    <s v="N/A"/>
    <m/>
  </r>
  <r>
    <s v="Canal Virtual"/>
    <s v="Correo Atención Ciudadano"/>
    <x v="14"/>
    <s v=" CUERPO DE BOMBEROS VOLUNTARIOS DE CHINCHINA"/>
    <s v="Entidad Bomberil"/>
    <x v="16"/>
    <s v=" CAC. Respuesta rad. DNBC 20212050091071"/>
    <s v="Camilo Portilla"/>
    <s v="FORMULACIÓN Y ACTUALIZACIÓN NORMATIVA Y OPERATIVA"/>
    <s v="SUBDIRECCIÓN ESTRATÉGICA Y DE COORDINACIÓN BOMBERIL"/>
    <s v="PETICIÓN DE INTERES GENERAL"/>
    <n v="30"/>
    <n v="20213800076722"/>
    <s v=" 12/05/2021 18:05:45"/>
    <n v="20212050091071"/>
    <d v="2021-06-30T00:00:00"/>
    <s v="32 dias "/>
    <s v="Extemporáneo"/>
    <m/>
    <d v="2021-06-30T00:00:00"/>
    <s v="PDF"/>
    <s v="SI"/>
    <m/>
    <m/>
  </r>
  <r>
    <s v="Canal Virtual"/>
    <s v="Correo Institucional"/>
    <x v="19"/>
    <s v=" CUERPO DE BOMBEROS VOLUNTARIOS DE VALLEDUPAR"/>
    <s v="Entidad Bomberil"/>
    <x v="24"/>
    <s v=" CI. RESPUESTA SOLICITUD DOCUMENTO"/>
    <s v="Melba Vidal"/>
    <s v="INSPECCIÓN VIGILANCIA Y CONTROL"/>
    <s v="SUBDIRECCIÓN ESTRATÉGICA Y DE COORDINACIÓN BOMBERIL"/>
    <s v="PETICIÓN DE DOCUMENTOS E INFORMACIÓN"/>
    <n v="20"/>
    <s v=" 20213800075632"/>
    <s v=" 06/05/2021 11:05:53"/>
    <n v="20212050091201"/>
    <d v="2021-05-10T00:00:00"/>
    <n v="2"/>
    <s v="Cumplido"/>
    <s v="Respuesta enviada el 10 de mayo del 2021"/>
    <d v="2021-05-13T00:00:00"/>
    <s v="PDF"/>
    <s v="SI"/>
    <s v="N/A"/>
    <m/>
  </r>
  <r>
    <s v="Canal Virtual"/>
    <s v="Correo Atención Ciudadano"/>
    <x v="4"/>
    <s v=" ALCALDIA MUNICIPAL DE OIBA SANTANDER"/>
    <s v="Entidad Territorial"/>
    <x v="16"/>
    <s v="CAC.  Copia oficio Cuerpo de Bomberos voluntarios de Oiba de fecha 29/04/2021"/>
    <s v="Jorge Restrepo Sanguino"/>
    <s v="FORMULACIÓN Y ACTUALIZACIÓN NORMATIVA Y OPERATIVA"/>
    <s v="SUBDIRECCIÓN ESTRATÉGICA Y DE COORDINACIÓN BOMBERIL"/>
    <s v="PETICIÓN DE INTERES GENERAL"/>
    <n v="30"/>
    <s v=" 20213800074792"/>
    <s v=" 03/05/2021 16:05:44"/>
    <n v="20212050091511"/>
    <d v="2021-05-26T00:00:00"/>
    <n v="16"/>
    <s v="Cumplido"/>
    <s v="SE ENVIA CORREO EL 26/05/2021"/>
    <d v="2021-05-26T00:00:00"/>
    <s v="PDF"/>
    <s v="SI"/>
    <m/>
    <m/>
  </r>
  <r>
    <s v="Canal Virtual"/>
    <s v="Correo Atención Ciudadano"/>
    <x v="6"/>
    <s v=" CUERPO DE BOMBEROS VOLUNTARIOS DE MONIQUIRA"/>
    <s v="Entidad Bomberil"/>
    <x v="24"/>
    <s v=" CAC. SOLICITUD CERTIFICACIÓN PARA TRAMITE POLICIVO"/>
    <s v="Andrea Bibiana Castañeda Durán"/>
    <s v="FORMULACIÓN Y ACTUALIZACIÓN NORMATIVA Y OPERATIVA"/>
    <s v="SUBDIRECCIÓN ESTRATÉGICA Y DE COORDINACIÓN BOMBERIL"/>
    <s v="PETICIÓN DE DOCUMENTOS E INFORMACIÓN"/>
    <n v="20"/>
    <s v=" 20213800075912"/>
    <s v=" 07/05/2021 15:05:00"/>
    <n v="20212050091601"/>
    <d v="2021-05-26T00:00:00"/>
    <n v="12"/>
    <s v="Cumplido"/>
    <m/>
    <d v="2021-05-27T00:00:00"/>
    <s v="PDF"/>
    <s v="SI"/>
    <s v="N/A"/>
    <m/>
  </r>
  <r>
    <s v="Canal Virtual"/>
    <s v="Correo Atención Ciudadano"/>
    <x v="2"/>
    <s v=" SEBASTIAN GOMEZ BEDOYA"/>
    <s v="Persona Natural"/>
    <x v="24"/>
    <s v=" CAC: Derecho de peticiÃ³n"/>
    <s v="Jose Dario Martinez"/>
    <s v="FORMULACIÓN Y ACTUALIZACIÓN NORMATIVA Y OPERATIVA"/>
    <s v="SUBDIRECCIÓN ESTRATÉGICA Y DE COORDINACIÓN BOMBERIL"/>
    <s v="PETICIÓN DE INTERES PARTICULAR"/>
    <n v="30"/>
    <s v=" 20213800075972"/>
    <s v=" 07/05/2021 16:05:30"/>
    <n v="20212050091671"/>
    <d v="2021-05-26T00:00:00"/>
    <n v="12"/>
    <s v="Cumplido"/>
    <m/>
    <d v="2021-05-26T00:00:00"/>
    <s v="PDF"/>
    <s v="SI"/>
    <m/>
    <m/>
  </r>
  <r>
    <s v="Canal Virtual"/>
    <s v="Correo Atención Ciudadano"/>
    <x v="14"/>
    <s v=" CUERPO DE BOMBEROS VOLUNTARIOS DE VITERBO - CALDAS"/>
    <s v="Entidad Bomberil"/>
    <x v="16"/>
    <s v=" CAC. SOLICITUD DE CONCEPTO A CONSULTA"/>
    <s v="Andrea Bibiana Castañeda Durán"/>
    <s v="FORMULACIÓN Y ACTUALIZACIÓN NORMATIVA Y OPERATIVA"/>
    <s v="SUBDIRECCIÓN ESTRATÉGICA Y DE COORDINACIÓN BOMBERIL"/>
    <s v="PETICIÓN DE INTERES PARTICULAR"/>
    <n v="30"/>
    <s v=" 20213800076132"/>
    <s v=" 10/05/2021 14:05:21"/>
    <n v="20212050091681"/>
    <d v="2021-05-26T00:00:00"/>
    <n v="11"/>
    <s v="Cumplido"/>
    <m/>
    <d v="2021-05-26T00:00:00"/>
    <s v="PDF"/>
    <s v="SI"/>
    <s v="N/A"/>
    <m/>
  </r>
  <r>
    <s v="Canal Virtual"/>
    <s v="Correo Atención Ciudadano"/>
    <x v="11"/>
    <s v=" JUZGADO 01 PENAL MUNICIPAL"/>
    <s v="Entidad Pública"/>
    <x v="16"/>
    <s v=" CAC. NOTIFICACIÓN ADMISIÓN DE TUTELA RAD. 2021-00111 - Jorge Mario Azcarate Buitrago"/>
    <s v="Camilo Portilla"/>
    <s v="FORMULACIÓN Y ACTUALIZACIÓN NORMATIVA Y OPERATIVA"/>
    <s v="SUBDIRECCIÓN ESTRATÉGICA Y DE COORDINACIÓN BOMBERIL"/>
    <s v="PETICIÓN ENTRE AUTORIDADES"/>
    <n v="10"/>
    <s v=" 20213800077272"/>
    <s v=" 18/05/2021 11:05:50"/>
    <n v="20212050091691"/>
    <m/>
    <m/>
    <s v="Vencido"/>
    <s v="NO SE EVIDENCIA IMAGEN O CORREO ENVIADO"/>
    <m/>
    <m/>
    <m/>
    <m/>
    <m/>
  </r>
  <r>
    <s v="Canal Virtual"/>
    <s v="Correo Atención Ciudadano"/>
    <x v="14"/>
    <s v=" CUERPO DE BOMBEROS VOLUNTARIOS DE VITERBO - CALDAS"/>
    <s v="Entidad Bomberil"/>
    <x v="16"/>
    <s v=" CAC. EMISIÓN DE CONCEPTO CONSULTA"/>
    <s v="Andrea Bibiana Castañeda Durán"/>
    <s v="FORMULACIÓN Y ACTUALIZACIÓN NORMATIVA Y OPERATIVA"/>
    <s v="SUBDIRECCIÓN ESTRATÉGICA Y DE COORDINACIÓN BOMBERIL"/>
    <s v="CONSULTA"/>
    <n v="35"/>
    <s v=" 20213800076152"/>
    <s v=" 10/05/2021 14:05:20"/>
    <n v="20212050091701"/>
    <d v="2021-05-26T00:00:00"/>
    <n v="11"/>
    <s v="Cumplido"/>
    <m/>
    <d v="2021-05-26T00:00:00"/>
    <s v="PDF"/>
    <s v="SI"/>
    <s v="N/A"/>
    <m/>
  </r>
  <r>
    <s v="Canal Virtual"/>
    <s v="Correo Atención Ciudadano"/>
    <x v="6"/>
    <s v=" ZULY CAROLINA RAMIREZ CEPEDA"/>
    <s v="Persona Natural"/>
    <x v="15"/>
    <s v=" CAC: Queja en contra de algunos miembros del CBV de Moniquira"/>
    <s v="Andrea Bibiana Castañeda Durán"/>
    <s v="FORMULACIÓN Y ACTUALIZACIÓN NORMATIVA Y OPERATIVA"/>
    <s v="SUBDIRECCIÓN ESTRATÉGICA Y DE COORDINACIÓN BOMBERIL"/>
    <s v="PETICIÓN DE INTERES PARTICULAR"/>
    <n v="30"/>
    <s v=" 20213320076582"/>
    <s v=" 12/05/2021 09:05:26"/>
    <n v="20212050091711"/>
    <d v="2021-05-26T00:00:00"/>
    <n v="9"/>
    <s v="Cumplido"/>
    <m/>
    <d v="2021-05-27T00:00:00"/>
    <s v="PDF"/>
    <s v="SI"/>
    <m/>
    <m/>
  </r>
  <r>
    <s v="Canal Virtual"/>
    <s v="Correo Atención Ciudadano"/>
    <x v="24"/>
    <s v=" DELEGACIÓN DEPARTAMENTAL DE BOMBEROS DE BOLIVAR"/>
    <s v="Entidad Bomberil"/>
    <x v="16"/>
    <s v=" CAC: solicitud de requisitos."/>
    <s v="Jorge Restrepo Sanguino"/>
    <s v="FORMULACIÓN Y ACTUALIZACIÓN NORMATIVA Y OPERATIVA"/>
    <s v="SUBDIRECCIÓN ESTRATÉGICA Y DE COORDINACIÓN BOMBERIL"/>
    <s v="PETICIÓN DE INTERES GENERAL"/>
    <n v="30"/>
    <s v=" 20213800076342"/>
    <s v=" 11/05/2021 10:05:01"/>
    <n v="20212050091751"/>
    <d v="2021-05-26T00:00:00"/>
    <n v="10"/>
    <s v="Cumplido"/>
    <m/>
    <d v="2021-05-27T00:00:00"/>
    <s v="PDF"/>
    <s v="SI"/>
    <s v="N/A"/>
    <m/>
  </r>
  <r>
    <s v="Canal Virtual"/>
    <s v="Correo Atencion Ciudadano"/>
    <x v="14"/>
    <s v=" Aura Maria Ramirez Betancur"/>
    <s v="Persona Natural"/>
    <x v="24"/>
    <s v="FE. Peticion de copia de documentos y DENUNCIA"/>
    <s v="Jorge Restrepo Sanguino"/>
    <s v="FORMULACIÓN Y ACTUALIZACIÓN NORMATIVA Y OPERATIVA"/>
    <s v="SUBDIRECCIÓN ESTRATÉGICA Y DE COORDINACIÓN BOMBERIL"/>
    <s v="PETICIÓN DE INTERES PARTICULAR"/>
    <n v="30"/>
    <s v=" 20219000076852"/>
    <s v=" 12/05/2021 22:05:27"/>
    <n v="20212050091821"/>
    <d v="2021-06-30T00:00:00"/>
    <s v="32 dias "/>
    <s v="Extemporáneo"/>
    <m/>
    <d v="2021-06-30T00:00:00"/>
    <s v="PDF"/>
    <s v="SI"/>
    <m/>
    <m/>
  </r>
  <r>
    <s v="Canal Virtual"/>
    <s v="Correo Atención Ciudadano"/>
    <x v="3"/>
    <s v=" JUAN CAMILO JARAMILLO CRUZ"/>
    <s v="Persona Natural"/>
    <x v="24"/>
    <s v=" CAC: Solicitud de corrección paz y salvo"/>
    <s v="Camilo Portilla"/>
    <s v="FORMULACIÓN Y ACTUALIZACIÓN NORMATIVA Y OPERATIVA"/>
    <s v="SUBDIRECCIÓN ESTRATÉGICA Y DE COORDINACIÓN BOMBERIL"/>
    <s v="PETICIÓN DE INTERES PARTICULAR"/>
    <n v="30"/>
    <s v=" 20213800076372"/>
    <s v=" 11/05/2021 11:05:02"/>
    <n v="20212050091841"/>
    <d v="2021-06-01T00:00:00"/>
    <n v="14"/>
    <s v="Cumplido"/>
    <m/>
    <m/>
    <s v="PDF"/>
    <s v="N/A"/>
    <s v="N/A"/>
    <s v="No se evidencia fecha de digitalización, tipo de documento, ni canal de envio."/>
  </r>
  <r>
    <s v="Canal Virtual"/>
    <s v="Correo Atención Ciudadano"/>
    <x v="10"/>
    <s v=" CUERPO DE BOMBEROS VOLUNTARIOS DE TRINIDAD - CASANARE"/>
    <s v="Entidad Bomberil"/>
    <x v="16"/>
    <s v=" CAC: Solicitud concepto DNBC"/>
    <s v="Andrea Bibiana Castañeda Durán"/>
    <s v="FORMULACIÓN Y ACTUALIZACIÓN NORMATIVA Y OPERATIVA"/>
    <s v="SUBDIRECCIÓN ESTRATÉGICA Y DE COORDINACIÓN BOMBERIL"/>
    <s v="CONSULTA"/>
    <n v="35"/>
    <s v=" 20213800076822"/>
    <s v=" 12/05/2021 19:05:14"/>
    <n v="20212050091941"/>
    <d v="2021-06-04T00:00:00"/>
    <n v="16"/>
    <s v="Cumplido"/>
    <m/>
    <d v="2021-06-04T00:00:00"/>
    <s v="PDF"/>
    <s v="SI"/>
    <s v="N/A"/>
    <m/>
  </r>
  <r>
    <s v="Canal Virtual"/>
    <s v="Correo Atención Ciudadano"/>
    <x v="24"/>
    <s v=" CUERPO DE BOMBEROS VOLUNTARIOS DE TURBACO - BOLÃVAR"/>
    <s v="Entidad Bomberil"/>
    <x v="24"/>
    <s v=" CAC. PETICIÓN CONFIRMACIÓN DE CORREOS"/>
    <s v="Andrea Bibiana Castañeda Durán"/>
    <s v="FORMULACIÓN Y ACTUALIZACIÓN NORMATIVA Y OPERATIVA"/>
    <s v="SUBDIRECCIÓN ESTRATÉGICA Y DE COORDINACIÓN BOMBERIL"/>
    <s v="CONSULTA"/>
    <n v="35"/>
    <s v=" 20213800077352"/>
    <s v=" 18/05/2021 14:05:30"/>
    <n v="20212050091961"/>
    <d v="2021-05-31T00:00:00"/>
    <n v="6"/>
    <s v="Cumplido"/>
    <m/>
    <m/>
    <s v="PDF"/>
    <s v="N/A"/>
    <s v="N/A"/>
    <s v="No se evidencia fecha de digitalización, tipo de docuemento, ni canal de envio."/>
  </r>
  <r>
    <s v="Canal Escrito"/>
    <s v="Radicación Directa "/>
    <x v="6"/>
    <s v=" CUERPO DE BOMBEROS VOLUNTARIOS DE MONIQUIRA"/>
    <s v="Entidad Bomberil"/>
    <x v="24"/>
    <s v=" RD: SOLICITUD CERTIFICACION O CONSTANCIA"/>
    <s v="Melba Vidal"/>
    <s v="INSPECCIÓN VIGILANCIA Y CONTROL"/>
    <s v="SUBDIRECCIÓN ESTRATÉGICA Y DE COORDINACIÓN BOMBERIL"/>
    <s v="PETICIÓN DE DOCUMENTOS E INFORMACIÓN"/>
    <n v="20"/>
    <s v=" 20213800077242"/>
    <s v=" 18/05/2021 10:05:30"/>
    <n v="20212050091971"/>
    <d v="2021-06-04T00:00:00"/>
    <s v="13 dias"/>
    <s v="Cumplido"/>
    <m/>
    <d v="2021-06-04T00:00:00"/>
    <s v="PDF"/>
    <s v="SI"/>
    <m/>
    <m/>
  </r>
  <r>
    <s v="Canal Virtual"/>
    <s v="Correo Atención Ciudadano"/>
    <x v="14"/>
    <s v=" CUERPO DE BOMBEROS VOLUNTARIOS DE MANIZALES"/>
    <s v="Entidad Bomberil"/>
    <x v="16"/>
    <s v=" CAC. Solicitud concepto juridico, idoneidad de dignatarios"/>
    <s v="Andrea Bibiana Castañeda Durán"/>
    <s v="FORMULACIÓN Y ACTUALIZACIÓN NORMATIVA Y OPERATIVA"/>
    <s v="SUBDIRECCIÓN ESTRATÉGICA Y DE COORDINACIÓN BOMBERIL"/>
    <s v="CONSULTA"/>
    <n v="35"/>
    <s v=" 20213800076262"/>
    <s v=" 10/05/2021 17:05:18"/>
    <n v="20212050092171"/>
    <d v="2021-06-09T00:00:00"/>
    <n v="20"/>
    <s v="Cumplido"/>
    <m/>
    <d v="2021-06-09T00:00:00"/>
    <s v="PDF"/>
    <s v="SI"/>
    <m/>
    <m/>
  </r>
  <r>
    <s v="Canal Virtual"/>
    <s v="Correo Atención Ciudadano"/>
    <x v="11"/>
    <s v=" BENEMÃ‰RITO CUERPO DE BOMBEROS CANDELARIA - VALLE"/>
    <s v="Entidad Bomberil"/>
    <x v="24"/>
    <s v=" CAC: Respuesta Radicado 20212050090531"/>
    <s v="Edgar Alexander Maya Lopez"/>
    <s v="EDUCACIÓN"/>
    <s v="SUBDIRECCIÓN ESTRATÉGICA Y DE COORDINACIÓN BOMBERIL"/>
    <s v="PETICIÓN DE INTERES PARTICULAR"/>
    <n v="30"/>
    <s v=" 20213800076992"/>
    <s v=" 13/05/2021 16:05:39"/>
    <n v="20212050092181"/>
    <d v="2021-06-04T00:00:00"/>
    <s v="15 dias"/>
    <s v="Cumplido"/>
    <m/>
    <d v="2021-06-04T00:00:00"/>
    <s v="PDF"/>
    <s v="SI"/>
    <m/>
    <m/>
  </r>
  <r>
    <s v="Canal Virtual"/>
    <s v="Correo Atención Ciudadano"/>
    <x v="24"/>
    <s v="CUERPO DE BOMBEROS VOLUNTARIOS DE BOLIVAR"/>
    <s v="Entidad Bomberil"/>
    <x v="16"/>
    <s v=" CAC. Auto 001 de la GobernaciÃ³n de BolÃ­var 2019 y otros 3 documentos.pdf"/>
    <s v="Julio Alejandro Chamorro Cabrera"/>
    <s v="INSPECCIÓN VIGILANCIA Y CONTROL"/>
    <s v="SUBDIRECCIÓN ESTRATÉGICA Y DE COORDINACIÓN BOMBERIL"/>
    <s v="PETICIÓN DE INTERES PARTICULAR"/>
    <n v="30"/>
    <s v=" 20213800077622"/>
    <s v=" 18/05/2021 17:05:43"/>
    <n v="20212050092271"/>
    <d v="2021-06-15T00:00:00"/>
    <s v="14 dias"/>
    <s v="Cumplido"/>
    <m/>
    <d v="2021-06-15T00:00:00"/>
    <s v="PDF"/>
    <s v="SI"/>
    <m/>
    <m/>
  </r>
  <r>
    <s v="Canal Virtual"/>
    <s v="Correo Atencion Ciudadano"/>
    <x v="10"/>
    <s v=" CUERPO DE BOMBEROS VOLUNTARIOS DE OROCUE - CASANARE"/>
    <s v="Entidad Bomberil"/>
    <x v="16"/>
    <s v=" CAC. Solicitud de Acuerdo Municipal Sobretasa Bomberil"/>
    <s v="Camilo Portilla"/>
    <s v="FORMULACIÓN Y ACTUALIZACIÓN NORMATIVA Y OPERATIVA"/>
    <s v="SUBDIRECCIÓN ESTRATÉGICA Y DE COORDINACIÓN BOMBERIL"/>
    <s v="PETICIÓN DE INTERES PARTICULAR"/>
    <n v="30"/>
    <s v=" 20213800077612"/>
    <s v=" 18/05/2021 17:05:46"/>
    <n v="20212050093361"/>
    <d v="2021-07-12T00:00:00"/>
    <s v="37 dias"/>
    <s v="Extemporáneo"/>
    <m/>
    <d v="2021-07-12T00:00:00"/>
    <s v="PDF"/>
    <s v="SI"/>
    <m/>
    <m/>
  </r>
  <r>
    <s v="Canal Virtual"/>
    <s v="Correo Atención Ciudadano"/>
    <x v="2"/>
    <s v=" CUERPO DE BOMBEROS VOLUNTARIOS DE SANTAFE DE ANTIOQUIA"/>
    <s v="Entidad Bomberil"/>
    <x v="16"/>
    <s v=" CAC. INFORMACION PROBLEMÁTICA PRESTACION DEL SERVICIO PUBLICO ESENCIAL BOMBERIL MUNICIPIO DE SANTA FE DE ANTIOQUIA"/>
    <s v="Camilo Portilla"/>
    <s v="FORMULACIÓN Y ACTUALIZACIÓN NORMATIVA Y OPERATIVA"/>
    <s v="SUBDIRECCIÓN ESTRATÉGICA Y DE COORDINACIÓN BOMBERIL"/>
    <s v="PETICIÓN DE INTERES PARTICULAR"/>
    <n v="30"/>
    <s v=" 20213800077282"/>
    <s v=" 18/05/2021 11:05:39"/>
    <n v="20212050093421"/>
    <d v="2021-07-12T00:00:00"/>
    <s v="39 dias"/>
    <s v="Extemporáneo"/>
    <m/>
    <d v="2021-07-12T00:00:00"/>
    <s v="PDF"/>
    <s v="SI"/>
    <m/>
    <m/>
  </r>
  <r>
    <s v="Canal Virtual"/>
    <s v="Correo Atención Ciudadano"/>
    <x v="9"/>
    <s v=" FREDYS MARMOL"/>
    <s v="Persona Natural"/>
    <x v="24"/>
    <s v=" CAC. PETICIÓN SOBRE MESES NO REMUNERADOS"/>
    <s v="Camilo Portilla"/>
    <s v="FORMULACIÓN Y ACTUALIZACIÓN NORMATIVA Y OPERATIVA"/>
    <s v="SUBDIRECCIÓN ESTRATÉGICA Y DE COORDINACIÓN BOMBERIL"/>
    <s v="PETICIÓN DE INTERES PARTICULAR"/>
    <n v="30"/>
    <s v=" 20213800076162"/>
    <s v=" 10/05/2021 15:05:32"/>
    <n v="20212050093441"/>
    <d v="2021-07-07T00:00:00"/>
    <n v="38"/>
    <s v="Extemporáneo"/>
    <m/>
    <d v="2021-07-07T00:00:00"/>
    <s v="PDF"/>
    <s v="SI"/>
    <m/>
    <m/>
  </r>
  <r>
    <s v="Canal Virtual"/>
    <s v="Correo Atención Ciudadano"/>
    <x v="2"/>
    <s v=" OFICINA ASESORA JURÍDICA ANTIOQUIA"/>
    <s v="Entidad Pública"/>
    <x v="16"/>
    <s v=" CAC: Solicitud de viabilidad para suscribir convenio de bomberos"/>
    <s v="Camilo Portilla"/>
    <s v="FORMULACIÓN Y ACTUALIZACIÓN NORMATIVA Y OPERATIVA"/>
    <s v="SUBDIRECCIÓN ESTRATÉGICA Y DE COORDINACIÓN BOMBERIL"/>
    <s v="PETICIÓN DE INTERES GENERAL"/>
    <n v="30"/>
    <s v=" 20213800076352"/>
    <s v=" 11/05/2021 11:05:45"/>
    <n v="20212050093451"/>
    <m/>
    <m/>
    <s v="Vencido"/>
    <m/>
    <m/>
    <m/>
    <m/>
    <m/>
    <m/>
  </r>
  <r>
    <s v="Canal Virtual"/>
    <s v="Correo Atencion Ciudadano"/>
    <x v="13"/>
    <s v=" CUERPO DE BOMBEROS VOLUNTARIOS MONTENEGRO"/>
    <s v="Entidad Bomberil"/>
    <x v="16"/>
    <s v=" CAC: DERECHO DE PETICIÃ“N ESCRITO Para Concepto tÃ©cnico"/>
    <s v="Camilo Portilla"/>
    <s v="FORMULACIÓN Y ACTUALIZACIÓN NORMATIVA Y OPERATIVA"/>
    <s v="SUBDIRECCIÓN ESTRATÉGICA Y DE COORDINACIÓN BOMBERIL"/>
    <s v="PETICIÓN DE INTERES GENERAL"/>
    <n v="30"/>
    <s v=" 20213800078082"/>
    <s v=" 19/05/2021 19:05:04"/>
    <n v="20212050093461"/>
    <d v="2021-07-14T00:00:00"/>
    <s v="37 dias"/>
    <s v="Extemporáneo"/>
    <m/>
    <d v="2021-07-14T00:00:00"/>
    <s v="PDF"/>
    <s v="SI"/>
    <m/>
    <m/>
  </r>
  <r>
    <s v="Canal Virtual"/>
    <s v="Correo Atencion Ciudadano"/>
    <x v="24"/>
    <s v=" COORDINACION EJECUTIVA DEPARTAMENTAL BOMBEROS BOLIVAR"/>
    <s v="Entidad Bomberil"/>
    <x v="37"/>
    <s v=" CAC. Solicitud de acompaÃ±amiento JurÃ­dico."/>
    <s v="Julio Alejandro Chamorro Cabrera"/>
    <s v="INSPECCIÓN VIGILANCIA Y CONTROL"/>
    <s v="SUBDIRECCIÓN ESTRATÉGICA Y DE COORDINACIÓN BOMBERIL"/>
    <s v="PETICIÓN DE INTERES PARTICULAR"/>
    <n v="30"/>
    <s v=" 20213800074422"/>
    <s v=" 03/05/2021 11:05:56"/>
    <n v="20212050094211"/>
    <d v="2021-07-27T00:00:00"/>
    <n v="39"/>
    <s v="Vencido"/>
    <m/>
    <m/>
    <m/>
    <m/>
    <m/>
    <m/>
  </r>
  <r>
    <s v="Canal Virtual"/>
    <s v="Correo Atención Ciudadano"/>
    <x v="3"/>
    <s v=" CUERPO DE BOMBEROS VOLUNTARIOS DE SIBATE"/>
    <s v="Entidad Bomberil"/>
    <x v="24"/>
    <s v=" CAC. OFICIO PARA RUE"/>
    <s v="Luis Alberto Valencia Pulido"/>
    <s v="ÁREA CENTRAL DE REFERENCIA BOMBERIL"/>
    <s v="SUBDIRECCIÓN ESTRATÉGICA Y DE COORDINACIÓN BOMBERIL"/>
    <s v="PETICIÓN DE INTERES PARTICULAR"/>
    <n v="30"/>
    <s v=" 20213800076672"/>
    <s v=" 12/05/2021 17:05:45"/>
    <n v="20212100019481"/>
    <d v="2021-06-03T00:00:00"/>
    <n v="15"/>
    <s v="Cumplido"/>
    <m/>
    <d v="2021-06-03T00:00:00"/>
    <s v="PDF"/>
    <s v="SI"/>
    <s v="N/A"/>
    <m/>
  </r>
  <r>
    <s v="Canal Virtual"/>
    <s v="Correo Atención Ciudadano"/>
    <x v="1"/>
    <s v=" PRESIDENCIA DE LA REPUBLICA"/>
    <s v="Entidad Pública"/>
    <x v="16"/>
    <s v=" CAC. OFI21-00069949 / IDM: Traslado"/>
    <s v="Alvaro Perez"/>
    <s v="SUBDIRECCIÓN ADMINISTRATIVA Y FINANCIERA"/>
    <s v="SUBDIRECCIÓN ADMINISTRATIVA Y FINANCIERA"/>
    <s v="PETICIÓN ENTRE AUTORIDADES"/>
    <n v="10"/>
    <s v=" 20213800076662"/>
    <s v=" 12/05/2021 17:05:40"/>
    <n v="20213000019261"/>
    <d v="2021-06-10T00:00:00"/>
    <n v="19"/>
    <s v="Vencido"/>
    <m/>
    <m/>
    <m/>
    <m/>
    <m/>
    <s v="SE REMITE POR CORREO ELECTRÓNICO"/>
  </r>
  <r>
    <s v="Canal Virtual"/>
    <s v="Correo Atención Ciudadano"/>
    <x v="1"/>
    <s v=" PANAMERICANA S.A."/>
    <s v="Persona Jurídica"/>
    <x v="24"/>
    <s v=" CAC: DERECHO DE PETICIÃ“N ART. 23 CONSTITUCIÃ“N POLÃTICA DE COLOMBIA."/>
    <s v="Arley Coy"/>
    <s v="SUBDIRECCIÓN ADMINISTRATIVA Y FINANCIERA"/>
    <s v="SUBDIRECCIÓN ADMINISTRATIVA Y FINANCIERA"/>
    <s v="PETICIÓN DE INTERES PARTICULAR"/>
    <n v="30"/>
    <s v=" 20213320076282"/>
    <s v=" 11/05/2021 09:05:39"/>
    <n v="20213000019401"/>
    <d v="2021-06-02T00:00:00"/>
    <n v="14"/>
    <s v="Cumplido"/>
    <m/>
    <d v="2021-06-02T00:00:00"/>
    <s v="PDF"/>
    <s v="SI"/>
    <m/>
    <m/>
  </r>
  <r>
    <s v="Canal Virtual"/>
    <s v="Correo Atención Ciudadano"/>
    <x v="18"/>
    <s v=" CUERPO DE BOMBEROS VOLUNTARIOS DE PUERTO LOPEZ"/>
    <s v="Entidad Bomberil"/>
    <x v="24"/>
    <s v=" CAC: Solicitud informaciÃ³n"/>
    <s v="Jorge Restrepo Sanguino"/>
    <s v="FORMULACIÓN Y ACTUALIZACIÓN NORMATIVA Y OPERATIVA"/>
    <s v="SUBDIRECCIÓN ESTRATÉGICA Y DE COORDINACIÓN BOMBERIL"/>
    <s v="PETICIÓN DE INTERES PARTICULAR"/>
    <n v="30"/>
    <s v=" 20213800078882"/>
    <s v=" 22/05/2021 12:05:57"/>
    <s v=" "/>
    <d v="2021-05-26T00:00:00"/>
    <n v="3"/>
    <s v="Cumplido"/>
    <s v="Anotación ORFEO: SE DIO RESPUESTA MEDIANTE CORREO ELECTRÓNICO EL 26/05/2021"/>
    <s v="N/A"/>
    <s v="N/A"/>
    <s v="SI"/>
    <s v="N/A"/>
    <s v="No se adjunta evidencia de respuesta peticion ni de envio de la misma en correo electronico"/>
  </r>
  <r>
    <s v="Canal Virtual"/>
    <s v="Correo Atención Ciudadano"/>
    <x v="1"/>
    <s v=" VISIÃ“N &amp; PROYECTOS - CONSULTORÃAS ORGANIZACIONALES"/>
    <s v="Persona Jurídica"/>
    <x v="24"/>
    <s v=" CAC: SOLICITUD INFORMACION CTO 070 2021 ANSV y V &amp;amp; p"/>
    <s v="Luis Alberto Valencia Pulido"/>
    <s v="ÁREA CENTRAL DE REFERENCIA BOMBERIL"/>
    <s v="SUBDIRECCIÓN ESTRATÉGICA Y DE COORDINACIÓN BOMBERIL"/>
    <s v="PETICIÓN DE INTERES PARTICULAR"/>
    <n v="30"/>
    <s v=" 20213800078912"/>
    <s v=" 23/05/2021 12:05:27"/>
    <s v=" "/>
    <d v="2021-06-17T00:00:00"/>
    <n v="17"/>
    <s v="Cumplido"/>
    <s v="Anotación ORFEO: Se da respuesta a través del correo electrónico adjunto como imagen el dìa 17/06/2021"/>
    <s v="N/A"/>
    <s v="N/A"/>
    <s v="SI"/>
    <s v="N/A"/>
    <s v="No se adjunta evidencia de respuesta peticion ni de envio de la misma en correo electronico"/>
  </r>
  <r>
    <s v="Canal Virtual"/>
    <s v="Correo Atención Ciudadano"/>
    <x v="1"/>
    <s v=" EDWIN FRANCISCO MEJIA PACHECO"/>
    <s v="Entidad Bomberil"/>
    <x v="16"/>
    <s v=" CAC: TRASLADO POR COMPETENCIA"/>
    <s v="Jorge Restrepo Sanguino"/>
    <s v="FORMULACIÓN Y ACTUALIZACIÓN NORMATIVA Y OPERATIVA"/>
    <s v="SUBDIRECCIÓN ESTRATÉGICA Y DE COORDINACIÓN BOMBERIL"/>
    <s v="PETICIÓN DE INTERES GENERAL"/>
    <n v="30"/>
    <s v=" 20213800079092"/>
    <s v=" 24/05/2021 18:05:55"/>
    <s v=" "/>
    <s v="10/06/2021  "/>
    <n v="12"/>
    <s v="Cumplido"/>
    <s v="Anotación ORFEO: TENIENDO EN CUENTA QUE LA SOLICITUD NO ERA CLARA, SE PROCEDIÓ A COMUNICARSE DIRECTAMENTE CON EL PETICIONARIO VÍA TELEFÓNICA Y SE LE INDICO CUAL ERA EL PROCEDIMIENTO QUE TENIA QUE REALIZAR."/>
    <s v="N/A"/>
    <s v="N/A"/>
    <s v="N/A"/>
    <s v="N/A"/>
    <s v=" "/>
  </r>
  <r>
    <s v="Canal Virtual"/>
    <s v="Correo Institucional"/>
    <x v="1"/>
    <s v=" HARRY GIOVANNY GONZALEZ GARCIA REPRESENTANTE A LA CAMARA"/>
    <s v="Entidad Pública"/>
    <x v="14"/>
    <s v=" CI. TRASLADO POR COMPETENCIA"/>
    <s v="Carlos Armando López Barrera"/>
    <s v="OFICINA ASESORA JURÍDICA"/>
    <s v="DIRECCIÓN GENERAL"/>
    <s v="INFORME POR CONGRESISTA"/>
    <n v="5"/>
    <s v=" 20213800075002"/>
    <s v=" 04/05/2021 15:05:26"/>
    <s v=" 20211200000823"/>
    <d v="2021-06-17T00:00:00"/>
    <n v="29"/>
    <s v="Extemporáneo"/>
    <m/>
    <m/>
    <s v="PDF"/>
    <s v="SI"/>
    <s v="N/A"/>
    <s v="No se adjunta evidencia de respuesta peticion ni de envio de la misma en correo electronico"/>
  </r>
  <r>
    <s v="Canal Virtual"/>
    <s v="Correo Atención Ciudadano"/>
    <x v="1"/>
    <s v=" PEDRO ANGEL MARTINEZ CARPINTERO"/>
    <s v="Persona Natural"/>
    <x v="24"/>
    <s v="CAC.  solicitud de informaciÃ³n"/>
    <s v="Lina Maria Rojas Gallego"/>
    <s v="EDUCACIÓN"/>
    <s v="SUBDIRECCIÓN ESTRATÉGICA Y DE COORDINACIÓN BOMBERIL"/>
    <s v="CONSULTA"/>
    <n v="35"/>
    <s v=" 20213800076082"/>
    <s v=" 10/05/2021 14:05:08"/>
    <s v=" 20212000018521"/>
    <d v="2021-05-26T00:00:00"/>
    <n v="11"/>
    <s v="Cumplido"/>
    <m/>
    <d v="2021-05-26T00:00:00"/>
    <s v="PDF"/>
    <s v="SI"/>
    <s v="N/A"/>
    <m/>
  </r>
  <r>
    <s v="Canal Virtual"/>
    <s v="Correo Atención Ciudadano"/>
    <x v="4"/>
    <s v=" ALCALDIA MUNICIPAL EL PLAYON SECRETARIA DEL INTERIOR"/>
    <s v="Entidad Pública"/>
    <x v="37"/>
    <s v=" CAC. Solicitud de InspecciÃ³n y vigilancia a Cuerpo de Bomberos Voluntarios de El PlayÃ³n, Santander."/>
    <s v="Julio Alejandro Chamorro Cabrera"/>
    <s v="INSPECCIÓN VIGILANCIA Y CONTROL"/>
    <s v="SUBDIRECCIÓN ESTRATÉGICA Y DE COORDINACIÓN BOMBERIL"/>
    <s v="PETICIÓN DE INTERES GENERAL"/>
    <n v="30"/>
    <s v=" 20213800074352"/>
    <s v=" 03/05/2021 11:05:13"/>
    <s v=" 20212000018961"/>
    <d v="2021-06-11T00:00:00"/>
    <n v="27"/>
    <s v="Cumplido"/>
    <s v="Anotación Orfeo: Respuestas enviadas por atención al ciudadano a sus destinatarios el 11 de junio del 2021"/>
    <s v="N/A"/>
    <s v="N/A"/>
    <s v="SI"/>
    <s v="N/A"/>
    <s v="No se adjunta evidencia de respuesta peticion ni de envio de la misma en correo electronico"/>
  </r>
  <r>
    <s v="Canal Virtual"/>
    <s v="Correo Atención Ciudadano"/>
    <x v="9"/>
    <s v=" ALCALDIA GALAPA ATLANTICO"/>
    <s v="Entidad Territorial"/>
    <x v="16"/>
    <s v=" CAC. REQUERIMIENTO ABRIL 28 DE 2021."/>
    <s v="Julio Alejandro Chamorro Cabrera"/>
    <s v="INSPECCIÓN VIGILANCIA Y CONTROL"/>
    <s v="SUBDIRECCIÓN ESTRATÉGICA Y DE COORDINACIÓN BOMBERIL"/>
    <s v="PETICIÓN DE INTERES PARTICULAR"/>
    <n v="30"/>
    <s v=" 20213800074502"/>
    <s v=" 03/05/2021 13:05:29"/>
    <s v=" 20212000018981"/>
    <d v="2021-06-11T00:00:00"/>
    <n v="27"/>
    <s v="Cumplido"/>
    <s v="Anotación Orfeo: Respuestas enviadas por atención al ciudadano a sus destinatarios el 11 de junio del 2021"/>
    <s v="N/A"/>
    <s v="N/A"/>
    <s v="SI"/>
    <s v="N/A"/>
    <s v="No se adjunta evidencia de respuesta peticion ni de envio de la misma en correo electronico"/>
  </r>
  <r>
    <s v="Canal Virtual"/>
    <s v="Correo Institucional"/>
    <x v="0"/>
    <s v=" DELEGACION DEPARTAMENTAL DE BOMBEROS DE TOLIMA"/>
    <s v="Entidad Bomberil"/>
    <x v="24"/>
    <s v=" CI. AclaraciÃ³n a interrogantes"/>
    <s v="Andrea Bibiana Castañeda Durán"/>
    <s v="FORMULACIÓN Y ACTUALIZACIÓN NORMATIVA Y OPERATIVA"/>
    <s v="SUBDIRECCIÓN ESTRATÉGICA Y DE COORDINACIÓN BOMBERIL"/>
    <s v="PETICIÓN DE INTERES GENERAL"/>
    <n v="30"/>
    <s v=" 20213800074302"/>
    <s v=" 03/05/2021 10:05:52"/>
    <s v=" 20212050091031"/>
    <d v="2021-05-05T00:00:00"/>
    <n v="2"/>
    <s v="Cumplido"/>
    <m/>
    <d v="2021-05-06T00:00:00"/>
    <s v="PDF"/>
    <s v="SI"/>
    <m/>
    <m/>
  </r>
  <r>
    <s v="Canal Virtual"/>
    <s v="Correo Atención Ciudadano"/>
    <x v="20"/>
    <s v=" CUERPO DE BOMBEROS VOLUNTARIOS DEL BORDO PATIA"/>
    <s v="Entidad Bomberil"/>
    <x v="16"/>
    <s v=" CAC. documentos bomberos el bordo"/>
    <s v="Camilo Portilla"/>
    <s v="FORMULACIÓN Y ACTUALIZACIÓN NORMATIVA Y OPERATIVA"/>
    <s v="SUBDIRECCIÓN ESTRATÉGICA Y DE COORDINACIÓN BOMBERIL"/>
    <s v="PETICIÓN DE INTERES GENERAL"/>
    <n v="30"/>
    <s v=" 20213800074892"/>
    <s v=" 04/05/2021 12:05:33"/>
    <s v=" 20212050091341"/>
    <d v="2021-05-12T00:00:00"/>
    <n v="6"/>
    <s v="Cumplido"/>
    <m/>
    <d v="2021-05-13T00:00:00"/>
    <s v="PDF"/>
    <s v="SI"/>
    <s v="N/A"/>
    <m/>
  </r>
  <r>
    <s v="Canal Virtual"/>
    <s v="Correo Atención Ciudadano"/>
    <x v="27"/>
    <s v=" CUERPO DE BOMBEROS VOLUNTARIOS DE SAN JOSE DEL GUAVIARE"/>
    <s v="Entidad Bomberil"/>
    <x v="16"/>
    <s v=" CAC. SOLICITUD CONCEPTO JURIDICO."/>
    <s v="Camilo Portilla"/>
    <s v="FORMULACIÓN Y ACTUALIZACIÓN NORMATIVA Y OPERATIVA"/>
    <s v="SUBDIRECCIÓN ESTRATÉGICA Y DE COORDINACIÓN BOMBERIL"/>
    <s v="PETICIÓN DE INTERES GENERAL"/>
    <n v="30"/>
    <s v=" 20213800074652"/>
    <s v=" 03/05/2021 15:05:41"/>
    <s v=" 20212050091351"/>
    <d v="2021-05-12T00:00:00"/>
    <n v="7"/>
    <s v="Cumplido"/>
    <m/>
    <d v="2021-05-13T00:00:00"/>
    <s v="PDF"/>
    <s v="SI"/>
    <s v="N/A"/>
    <m/>
  </r>
  <r>
    <s v="Canal Virtual"/>
    <s v="Correo Atención Ciudadano"/>
    <x v="4"/>
    <s v=" CUERPO DE BOMBEROS VOLUNTARIOS DE MALAGA - SANTANDER"/>
    <s v="Entidad Bomberil"/>
    <x v="14"/>
    <s v=" CAC. URGENTE - PUESTA EN CONOCIMIENTO Y SOLICITUD DE INFORMACION."/>
    <s v="Jorge Restrepo Sanguino"/>
    <s v="FORMULACIÓN Y ACTUALIZACIÓN NORMATIVA Y OPERATIVA"/>
    <s v="SUBDIRECCIÓN ESTRATÉGICA Y DE COORDINACIÓN BOMBERIL"/>
    <s v="PETICIÓN DE INTERES GENERAL"/>
    <n v="30"/>
    <s v=" 20213800074212"/>
    <s v=" 03/05/2021 08:05:12"/>
    <s v=" 20212050091481"/>
    <d v="2021-05-26T00:00:00"/>
    <n v="16"/>
    <s v="Cumplido"/>
    <m/>
    <d v="2021-05-26T00:00:00"/>
    <s v="PDF"/>
    <s v="SI"/>
    <m/>
    <m/>
  </r>
  <r>
    <s v="Canal Virtual"/>
    <s v="Correo Atención Ciudadano"/>
    <x v="4"/>
    <s v=" DELEGACION DEPARTAMENTAL DE SANTANDER"/>
    <s v="Entidad Bomberil"/>
    <x v="16"/>
    <s v=" CAC.requerimiento"/>
    <s v="Jorge Restrepo Sanguino"/>
    <s v="FORMULACIÓN Y ACTUALIZACIÓN NORMATIVA Y OPERATIVA"/>
    <s v="SUBDIRECCIÓN ESTRATÉGICA Y DE COORDINACIÓN BOMBERIL"/>
    <s v="PETICIÓN DE INTERES GENERAL"/>
    <n v="30"/>
    <s v=" 20213800074642"/>
    <s v=" 03/05/2021 15:05:33"/>
    <s v=" 20212050091511"/>
    <d v="2021-05-26T00:00:00"/>
    <n v="16"/>
    <s v="Cumplido"/>
    <m/>
    <d v="2021-05-26T00:00:00"/>
    <s v="PDF"/>
    <s v="SI"/>
    <s v="N/A"/>
    <m/>
  </r>
  <r>
    <s v="Canal Virtual"/>
    <s v="Correo Atención Ciudadano"/>
    <x v="1"/>
    <s v=" JORGE ELIECER CARDENAS"/>
    <s v="Persona Natural"/>
    <x v="24"/>
    <s v=" CAC: Solicitud"/>
    <s v="Jorge Restrepo Sanguino"/>
    <s v="FORMULACIÓN Y ACTUALIZACIÓN NORMATIVA Y OPERATIVA"/>
    <s v="SUBDIRECCIÓN ESTRATÉGICA Y DE COORDINACIÓN BOMBERIL"/>
    <s v="PETICIÓN DE INTERES GENERAL"/>
    <n v="30"/>
    <s v=" 20213800075072"/>
    <s v=" 04/05/2021 16:05:13"/>
    <s v=" 20212050091531"/>
    <d v="2021-05-26T00:00:00"/>
    <n v="15"/>
    <s v="Cumplido"/>
    <m/>
    <d v="2021-05-26T00:00:00"/>
    <s v="PDF"/>
    <s v="SI"/>
    <s v="N/A"/>
    <m/>
  </r>
  <r>
    <s v="Canal Virtual"/>
    <s v="Correo Atención Ciudadano"/>
    <x v="8"/>
    <s v=" CUERPO DE BOMBEROS VOLUNTARIOS DE PITALITO"/>
    <s v="Entidad Bomberil"/>
    <x v="16"/>
    <s v=" CAC: Solicitud de informaciÃ³n"/>
    <s v="Edgar Alexander Maya Lopez"/>
    <s v="EDUCACIÓN"/>
    <s v="SUBDIRECCIÓN ESTRATÉGICA Y DE COORDINACIÓN BOMBERIL"/>
    <s v="PETICIÓN DE INTERES GENERAL"/>
    <n v="30"/>
    <s v=" 20213800074632"/>
    <s v=" 03/05/2021 15:05:26"/>
    <s v=" 20212050091581"/>
    <d v="2021-05-26T00:00:00"/>
    <n v="16"/>
    <s v="Cumplido"/>
    <m/>
    <d v="2021-05-27T00:00:00"/>
    <s v="PDF"/>
    <s v="SI"/>
    <s v="N/A"/>
    <m/>
  </r>
  <r>
    <s v="Canal Virtual"/>
    <s v="Correo Atención Ciudadano"/>
    <x v="1"/>
    <s v=" DANIEL MADRID BUSTAMENTE"/>
    <s v="Persona Natural"/>
    <x v="16"/>
    <s v=" CAC: Derecho de peticiÃ³n, aclaraciÃ³n de inquietudes"/>
    <s v="Andrea Bibiana Castañeda Durán"/>
    <s v="FORMULACIÓN Y ACTUALIZACIÓN NORMATIVA Y OPERATIVA"/>
    <s v="SUBDIRECCIÓN ESTRATÉGICA Y DE COORDINACIÓN BOMBERIL"/>
    <s v="PETICIÓN DE INTERES PARTICULAR"/>
    <n v="30"/>
    <s v=" 20213800075012"/>
    <s v=" 04/05/2021 15:05:09"/>
    <s v=" 20212050091631"/>
    <d v="2021-05-26T00:00:00"/>
    <n v="15"/>
    <s v="Cumplido"/>
    <m/>
    <d v="2021-05-27T00:00:00"/>
    <s v="PDF"/>
    <s v="SI"/>
    <s v="N/A"/>
    <m/>
  </r>
  <r>
    <s v="Canal Virtual"/>
    <s v="Correo Atención Ciudadano"/>
    <x v="1"/>
    <s v=" ELIANA PATRICIA RIVAS FLOREZ"/>
    <s v="Persona Natural"/>
    <x v="24"/>
    <s v=" CAC. Visita para expediciÃ³n de patente Bomberil"/>
    <s v="Jorge Restrepo Sanguino"/>
    <s v="FORMULACIÓN Y ACTUALIZACIÓN NORMATIVA Y OPERATIVA"/>
    <s v="SUBDIRECCIÓN ESTRATÉGICA Y DE COORDINACIÓN BOMBERIL"/>
    <s v="PETICIÓN DE INTERES PARTICULAR"/>
    <n v="30"/>
    <s v=" 20213800076682"/>
    <s v=" 12/05/2021 17:05:21"/>
    <s v=" 20212050091761"/>
    <d v="2021-05-26T00:00:00"/>
    <n v="9"/>
    <s v="Cumplido"/>
    <m/>
    <d v="2021-05-27T00:00:00"/>
    <s v="PDF"/>
    <s v="SI"/>
    <s v="N/A"/>
    <m/>
  </r>
  <r>
    <s v="Canal Virtual"/>
    <s v="Correo Atención Ciudadano"/>
    <x v="1"/>
    <s v=" JUAN SEBASTIAN CASTAÃ±EDA DELGADO"/>
    <s v="Persona Natural"/>
    <x v="24"/>
    <s v=" CAC. Solicitud informaciÃ³n Cuerpos de Bomberos"/>
    <s v="Jorge Restrepo Sanguino"/>
    <s v="FORMULACIÓN Y ACTUALIZACIÓN NORMATIVA Y OPERATIVA"/>
    <s v="SUBDIRECCIÓN ESTRATÉGICA Y DE COORDINACIÓN BOMBERIL"/>
    <s v="PETICIÓN DE INTERES PARTICULAR"/>
    <n v="30"/>
    <s v=" 20213800076712"/>
    <s v=" 12/05/2021 18:05:38"/>
    <s v=" 20212050091811"/>
    <d v="2021-05-26T00:00:00"/>
    <n v="9"/>
    <s v="Cumplido"/>
    <m/>
    <d v="2021-05-27T00:00:00"/>
    <s v="PDF"/>
    <s v="SI"/>
    <s v="N/A"/>
    <m/>
  </r>
  <r>
    <s v="Canal Virtual"/>
    <s v="Correo Atención Ciudadano"/>
    <x v="6"/>
    <s v=" CUERPO DE BOMBEROS VOLUNTARIOS COMBITA"/>
    <s v="Entidad Bomberil"/>
    <x v="16"/>
    <s v=" CAC: CONSULTA JURIDICA"/>
    <s v="Andrea Bibiana Castañeda Durán"/>
    <s v="FORMULACIÓN Y ACTUALIZACIÓN NORMATIVA Y OPERATIVA"/>
    <s v="SUBDIRECCIÓN ESTRATÉGICA Y DE COORDINACIÓN BOMBERIL"/>
    <s v="PETICIÓN DE INTERES PARTICULAR"/>
    <n v="30"/>
    <s v=" 20213800078622"/>
    <s v=" 21/05/2021 15:05:00"/>
    <s v=" 20212050091861"/>
    <d v="2021-05-27T00:00:00"/>
    <n v="4"/>
    <s v="Cumplido"/>
    <m/>
    <d v="2021-05-27T00:00:00"/>
    <s v="PDF"/>
    <s v="SI"/>
    <s v="N/A"/>
    <m/>
  </r>
  <r>
    <s v="Canal Virtual"/>
    <s v="Correo Atención Ciudadano"/>
    <x v="3"/>
    <s v=" CUERPO DE BOMBEROS VOLUNTARIOS DE NILO"/>
    <s v="Entidad Bomberil"/>
    <x v="24"/>
    <s v=" CAC: solicitud de documento"/>
    <s v="Jorge Restrepo Sanguino"/>
    <s v="FORMULACIÓN Y ACTUALIZACIÓN NORMATIVA Y OPERATIVA"/>
    <s v="SUBDIRECCIÓN ESTRATÉGICA Y DE COORDINACIÓN BOMBERIL"/>
    <s v="PETICIÓN DE DOCUMENTOS E INFORMACIÓN"/>
    <n v="20"/>
    <s v=" 20213800077182"/>
    <s v=" 14/05/2021 13:05:17"/>
    <s v=" 20212050091871"/>
    <d v="2021-06-03T00:00:00"/>
    <n v="13"/>
    <s v="Cumplido"/>
    <m/>
    <d v="2021-06-03T00:00:00"/>
    <s v="PDF"/>
    <s v="SI"/>
    <s v="N/A"/>
    <m/>
  </r>
  <r>
    <s v="Canal Virtual"/>
    <s v="Correo Atención Ciudadano"/>
    <x v="21"/>
    <s v=" CUERPO DE BOMBEROS VOLUNTARIOS MUNICIPIO ZONA BANANERA"/>
    <s v="Entidad Bomberil"/>
    <x v="24"/>
    <s v=" CAC. Inquietud a la circular No. 20202050064791."/>
    <s v="Camilo Portilla"/>
    <s v="FORMULACIÓN Y ACTUALIZACIÓN NORMATIVA Y OPERATIVA"/>
    <s v="SUBDIRECCIÓN ESTRATÉGICA Y DE COORDINACIÓN BOMBERIL"/>
    <s v="PETICIÓN DE INTERES GENERAL"/>
    <n v="30"/>
    <s v=" 20213800074662"/>
    <s v=" 03/05/2021 15:05:56"/>
    <s v=" 20212050091891"/>
    <d v="2021-06-03T00:00:00"/>
    <n v="22"/>
    <s v="Cumplido"/>
    <m/>
    <d v="2021-06-03T00:00:00"/>
    <s v="PDF"/>
    <s v="SI"/>
    <s v="N/A"/>
    <m/>
  </r>
  <r>
    <s v="Canal Virtual"/>
    <s v="Correo Atención Ciudadano"/>
    <x v="1"/>
    <s v=" VICEMINISTERIO POLÃ¬TICAS"/>
    <s v="Entidad Territorial"/>
    <x v="14"/>
    <s v=" CAC. OFI21-00068220 / IDM: Solicitud de audiencia para las organizaciones sociales independientes."/>
    <s v="Jorge Restrepo Sanguino"/>
    <s v="FORMULACIÓN Y ACTUALIZACIÓN NORMATIVA Y OPERATIVA"/>
    <s v="SUBDIRECCIÓN ESTRATÉGICA Y DE COORDINACIÓN BOMBERIL"/>
    <s v="PETICIÓN DE INTERES GENERAL"/>
    <n v="30"/>
    <s v=" 20213800077532"/>
    <s v=" 18/05/2021 16:05:19"/>
    <s v=" 20212050091901"/>
    <d v="2021-05-26T00:00:00"/>
    <n v="6"/>
    <s v="Cumplido"/>
    <s v="NO SE EVIDENCIA IMAGEN O CORREO ENVIADO"/>
    <d v="2021-06-03T00:00:00"/>
    <s v="PDF"/>
    <s v="SI"/>
    <s v="N/A"/>
    <m/>
  </r>
  <r>
    <s v="Canal Virtual"/>
    <s v="Correo Atención Ciudadano"/>
    <x v="1"/>
    <s v=" DIANA MARCELA SUAREZ JIMENEZ"/>
    <s v="Persona Natural"/>
    <x v="24"/>
    <s v=" CAC: Solicitud de informaciÃ³n"/>
    <s v="Jorge Restrepo Sanguino"/>
    <s v="FORMULACIÓN Y ACTUALIZACIÓN NORMATIVA Y OPERATIVA"/>
    <s v="SUBDIRECCIÓN ESTRATÉGICA Y DE COORDINACIÓN BOMBERIL"/>
    <s v="PETICIÓN DE INTERES PARTICULAR"/>
    <n v="30"/>
    <s v=" 20213800078172"/>
    <s v=" 19/05/2021 22:05:32"/>
    <s v=" 20212050091911"/>
    <d v="2021-05-27T00:00:00"/>
    <n v="6"/>
    <s v="Cumplido"/>
    <s v="NO SE EVIDENCIA IMAGEN O CORREO ENVIADO"/>
    <m/>
    <s v="PDF"/>
    <s v="SI"/>
    <s v="N/A"/>
    <s v="No se evidencia fecha de digitalización, tipo de documento, ni canal de envio."/>
  </r>
  <r>
    <s v="Canal Virtual"/>
    <s v="Correo Atención Ciudadano"/>
    <x v="0"/>
    <s v=" CUERPO DE BOMBEROS VOLUNTARIOS DEL ESPINAL"/>
    <s v="Entidad Bomberil"/>
    <x v="16"/>
    <s v=" CAC: AclaraciÃ³n a interrogantes"/>
    <s v="Andrea Bibiana Castañeda Durán"/>
    <s v="FORMULACIÓN Y ACTUALIZACIÓN NORMATIVA Y OPERATIVA"/>
    <s v="SUBDIRECCIÓN ESTRATÉGICA Y DE COORDINACIÓN BOMBERIL"/>
    <s v="PETICIÓN DE INTERES GENERAL"/>
    <n v="30"/>
    <s v=" 20213800078142"/>
    <s v=" 19/05/2021 22:05:38"/>
    <s v=" 20212050091921"/>
    <d v="2021-05-31T00:00:00"/>
    <n v="8"/>
    <s v="Cumplido"/>
    <m/>
    <m/>
    <s v="PDF"/>
    <s v="SI"/>
    <s v="N/A"/>
    <s v="No se evidencia fecha de digitalización, tipo de documento, ni canal de envio."/>
  </r>
  <r>
    <s v="Canal Virtual"/>
    <s v="Correo Atención Ciudadano"/>
    <x v="1"/>
    <s v=" Jody Fernanda Martinez Triana"/>
    <s v="Persona Natural"/>
    <x v="24"/>
    <s v="FE.  Solicitud de informaciÃ³n si estÃ¡n realizando capacitaciones de brigadas contra fuego"/>
    <s v="Edgar Alexander Maya Lopez"/>
    <s v="EDUCACIÓN"/>
    <s v="SUBDIRECCIÓN ESTRATÉGICA Y DE COORDINACIÓN BOMBERIL"/>
    <s v="PETICIÓN DE INTERES GENERAL"/>
    <n v="30"/>
    <s v=" 20219000076942"/>
    <s v=" 13/05/2021 15:05:54"/>
    <s v=" 20212050092011"/>
    <d v="2021-06-04T00:00:00"/>
    <s v="15 dias"/>
    <s v="Cumplido"/>
    <m/>
    <d v="2021-06-04T00:00:00"/>
    <s v="PDF"/>
    <s v="SI"/>
    <m/>
    <m/>
  </r>
  <r>
    <s v="Canal Virtual"/>
    <s v="Correo Atención Ciudadano"/>
    <x v="3"/>
    <s v=" AERONAUTICA CIVIL UNIDAD ADMINISTRATIVA ESPECIAL REGIONALCUDIAMARCA AEROPUERTO PERALES / IBAGUÃ‰"/>
    <s v="Persona Natural"/>
    <x v="4"/>
    <s v=" CAC: SOLICITUD SANCIÃ“N AGRESIÃ“N FÃSICA AEROPUERTO PERALES"/>
    <s v="Jorge Restrepo Sanguino"/>
    <s v="FORMULACIÓN Y ACTUALIZACIÓN NORMATIVA Y OPERATIVA"/>
    <s v="SUBDIRECCIÓN ESTRATÉGICA Y DE COORDINACIÓN BOMBERIL"/>
    <s v="PETICIÓN DE INTERES PARTICULAR"/>
    <n v="30"/>
    <s v=" 20213800078942"/>
    <s v=" 24/05/2021 10:05:41"/>
    <s v=" 20212050092221"/>
    <s v=" 17/06/2021"/>
    <n v="16"/>
    <s v="Cumplido"/>
    <s v=" "/>
    <s v="N/A"/>
    <s v="N/A"/>
    <s v="SI"/>
    <s v="N/A"/>
    <s v="No se adjunta evidencia de respuesta peticion ni de envio de la misma en correo electronico"/>
  </r>
  <r>
    <s v="Canal Virtual"/>
    <s v="Correo Atención Ciudadano"/>
    <x v="1"/>
    <s v=" GUSTAVO GARCÃA"/>
    <s v="Persona Natural"/>
    <x v="24"/>
    <s v=" CAC. Solicitud de informaciÃ³n: Trabajo de grado"/>
    <s v="Luis Alberto Valencia Pulido"/>
    <s v="ÁREA CENTRAL DE REFERENCIA BOMBERIL"/>
    <s v="SUBDIRECCIÓN ESTRATÉGICA Y DE COORDINACIÓN BOMBERIL"/>
    <s v="PETICIÓN DE DOCUMENTOS E INFORMACIÓN"/>
    <n v="20"/>
    <s v=" 20213800074942"/>
    <s v=" 04/05/2021 14:05:24"/>
    <s v=" 20212100018251"/>
    <d v="2021-05-18T00:00:00"/>
    <n v="9"/>
    <s v="Cumplido"/>
    <s v="Anotación ORFEO: Se da respuesta a través de correo electrónico el día 18/05/2021."/>
    <m/>
    <s v="PDF"/>
    <s v="SI"/>
    <s v="N/A"/>
    <s v="No se adjunta evidencia de respuesta peticion ni de envio de la misma en correo electronico."/>
  </r>
  <r>
    <s v="Canal Virtual"/>
    <s v="Correo Atención Ciudadano"/>
    <x v="6"/>
    <s v=" ALCALDIA TOGUI BOYACA"/>
    <s v="Persona Jurídica"/>
    <x v="16"/>
    <s v=" CAC: SOLITUD DE INFORMACIÃ“N REFERENTE A COMANDANTE DE BOMBEROS MONIQUIRÃ BOYACÃ"/>
    <s v="Luis Alberto Valencia Pulido"/>
    <s v="ÁREA CENTRAL DE REFERENCIA BOMBERIL"/>
    <s v="SUBDIRECCIÓN ESTRATÉGICA Y DE COORDINACIÓN BOMBERIL"/>
    <s v="PETICIÓN DE DOCUMENTOS E INFORMACIÓN"/>
    <n v="20"/>
    <s v=" 20213320075292"/>
    <d v="2021-05-05T00:00:00"/>
    <s v=" 20212100018591"/>
    <d v="2021-05-18T00:00:00"/>
    <n v="11"/>
    <s v="Cumplido"/>
    <m/>
    <s v="N/A"/>
    <s v="N/A"/>
    <s v="SI"/>
    <s v="N/A"/>
    <s v="No se adjunta evidencia de respuesta peticion ni de envio de la misma en correo electronico"/>
  </r>
  <r>
    <s v="Canal Virtual"/>
    <s v="Correo Atención Ciudadano"/>
    <x v="1"/>
    <s v=" PREVISORA SEGUROS SOAT"/>
    <s v="Persona Jurídica"/>
    <x v="24"/>
    <s v=" CAC: Acceso consultas reclamaciones SOAT"/>
    <s v="Jiud Magnoly Gaviria"/>
    <s v="ÁREA CENTRAL DE REFERENCIA BOMBERIL"/>
    <s v="SUBDIRECCIÓN ESTRATÉGICA Y DE COORDINACIÓN BOMBERIL"/>
    <s v="PETICIÓN DE DOCUMENTOS E INFORMACIÓN"/>
    <n v="20"/>
    <s v=" 20213800074872"/>
    <s v=" 04/05/2021 10:05:43"/>
    <s v=" 20212100019101"/>
    <d v="2021-05-25T00:00:00"/>
    <n v="13"/>
    <s v="Cumplido"/>
    <m/>
    <m/>
    <s v="PDF"/>
    <s v="SI"/>
    <s v="N/A"/>
    <s v="No se adjunta evidencia de respuesta peticion ni de envio de la misma en correo electronico"/>
  </r>
  <r>
    <s v="Canal Virtual"/>
    <s v="Correo Atención Ciudadano"/>
    <x v="1"/>
    <s v=" MANUEL ARTURO MEDINA ANGARITA"/>
    <s v="Persona Natural"/>
    <x v="24"/>
    <s v=" CAC: CertificaciÃ³n Dignatarios"/>
    <s v="Luis Alberto Valencia Pulido"/>
    <s v="ÁREA CENTRAL DE REFERENCIA BOMBERIL"/>
    <s v="SUBDIRECCIÓN ESTRATÉGICA Y DE COORDINACIÓN BOMBERIL"/>
    <s v="PETICIÓN DE INTERES PARTICULAR"/>
    <n v="30"/>
    <s v=" 20213800079142"/>
    <s v=" 25/05/2021 09:05:11"/>
    <s v=" 20212100019461"/>
    <s v=" 03/06/2021"/>
    <n v="7"/>
    <s v="Cumplido"/>
    <s v=" "/>
    <s v=" 03/06/2021"/>
    <s v="PDF"/>
    <s v="SI"/>
    <s v="N/A"/>
    <s v=" "/>
  </r>
  <r>
    <s v="Canal Virtual"/>
    <s v="Correo Atención Ciudadano"/>
    <x v="1"/>
    <s v=" PROCURADURIA"/>
    <s v="Entidad Territorial"/>
    <x v="24"/>
    <s v=" CAC:2021EE0082076 - Solicitud informaciÃ³n, programaciÃ³n presupuestal de gastos, composiciÃ³n patrimonial pÃºblica y privada y transferencias presupuestadas por recibir, para la vigencia 2021."/>
    <s v="Miguel Ángel Franco Torres"/>
    <s v="GESTIÓN TESORERIA"/>
    <s v="SUBDIRECCIÓN ADMINISTRATIVA Y FINANCIERA"/>
    <s v="PETICIÓN DE DOCUMENTOS E INFORMACIÓN"/>
    <n v="20"/>
    <s v=" 20213800079892"/>
    <s v=" 27/05/2021 16:05:20"/>
    <s v=" 20213630019251"/>
    <d v="2021-05-28T00:00:00"/>
    <s v="1"/>
    <s v="Cumplido"/>
    <s v="El día 28 de Mayo de 2021, se envío al correo electrónico 'vanessa.varon@contraloria.gov.co' la respuesta de la solicitud de la Contraloria General de la Nación mediante Orfeo de Salida DNBC 20213630019251."/>
    <m/>
    <s v="PDF"/>
    <s v="SI"/>
    <s v="N/A"/>
    <s v="No se evidencia fecha de digitalización, tipo de documento, ni canal de envio."/>
  </r>
  <r>
    <s v="Canal Virtual"/>
    <s v="Correo Atención Ciudadano"/>
    <x v="1"/>
    <s v=" GOBERNACION DE SANTANDER"/>
    <s v="Entidad Territorial"/>
    <x v="16"/>
    <s v=" CAC. SOLICITUD CONCEPTO JURIDICO"/>
    <s v="Jorge Restrepo Sanguino"/>
    <s v="FORMULACIÓN Y ACTUALIZACIÓN NORMATIVA Y OPERATIVA"/>
    <s v="SUBDIRECCIÓN ESTRATÉGICA Y DE COORDINACIÓN BOMBERIL"/>
    <s v="CONSULTA"/>
    <n v="35"/>
    <s v=" 20213800077592"/>
    <s v=" 18/05/2021 17:05:08"/>
    <s v="°20212050092421"/>
    <d v="2021-06-17T00:00:00"/>
    <s v="21 dias"/>
    <s v="Cumplido"/>
    <m/>
    <d v="2021-06-17T00:00:00"/>
    <s v="PDF"/>
    <s v="SI"/>
    <m/>
    <m/>
  </r>
  <r>
    <s v="Canal Virtual"/>
    <s v="Correo Atencion Ciudadano"/>
    <x v="1"/>
    <s v=" HARRY GIOVANNY GONZALEZ GARCIA REPRESENTANTE A LA CAMARA"/>
    <s v="Entidad Pública"/>
    <x v="14"/>
    <s v=" CAC. Respuesta Oficial, EXT_S21-00036513-PQRSD035994-PQR, Harry Giovanny Gonzalez Garcia, Representante a la CÃ mara por el Departamento del CaquetÃ¡."/>
    <s v="Carlos Armando López Barrera"/>
    <s v="OFICINA ASESORA JURÍDICA"/>
    <s v="DIRECCIÓN GENERAL"/>
    <s v="INFORME POR CONGRESISTA"/>
    <n v="5"/>
    <s v=" 20213800074982"/>
    <s v=" 04/05/2021 14:05:13"/>
    <s v="20211200000823"/>
    <d v="2021-06-17T00:00:00"/>
    <n v="29"/>
    <s v="Extemporáneo"/>
    <m/>
    <m/>
    <s v="PDF"/>
    <s v="SI"/>
    <s v="N/A"/>
    <s v="No se adjunta evidencia de respuesta peticion ni de envio de la misma en correo electronico"/>
  </r>
  <r>
    <s v="Canal Virtual"/>
    <s v="Correo Atención Ciudadano"/>
    <x v="6"/>
    <s v=" CUERPO DE BOMBEROS VOLUNTARIOS DE MONIQUIRA TRIBUNAL DISCIPLINARIO"/>
    <s v="Entidad Bomberil"/>
    <x v="24"/>
    <s v=" CAC:SOLICITUD CONSTANCIA PARA TUTELA 2021-0032 - SOLICITUD INFORMACIÃ“N CON CARÃCTER DE URGENCIA"/>
    <s v="Andrea Bibiana Castañeda Durán"/>
    <s v="FORMULACIÓN Y ACTUALIZACIÓN NORMATIVA Y OPERATIVA"/>
    <s v="SUBDIRECCIÓN ESTRATÉGICA Y DE COORDINACIÓN BOMBERIL"/>
    <s v="PETICIÓN DE DOCUMENTOS E INFORMACIÓN"/>
    <n v="20"/>
    <s v=" 20213800075212"/>
    <s v=" 05/05/2021 16:05:55"/>
    <s v="20212050091411"/>
    <d v="2021-05-25T00:00:00"/>
    <n v="13"/>
    <s v="Cumplido"/>
    <m/>
    <d v="2021-05-27T00:00:00"/>
    <s v="PDF"/>
    <s v="SI"/>
    <s v="N/A"/>
    <m/>
  </r>
  <r>
    <s v="Canal Virtual"/>
    <s v="Correo Institucional"/>
    <x v="3"/>
    <s v=" ALCALDIA MUNICIPAL DE SIBATE"/>
    <s v="Entidad Territorial"/>
    <x v="24"/>
    <s v=" CI. Copia Solicitud de InformaciÃ³n"/>
    <s v="Camilo Portilla"/>
    <s v="FORMULACIÓN Y ACTUALIZACIÓN NORMATIVA Y OPERATIVA"/>
    <s v="SUBDIRECCIÓN ESTRATÉGICA Y DE COORDINACIÓN BOMBERIL"/>
    <s v="PETICIÓN DE INTERES GENERAL"/>
    <n v="30"/>
    <s v=" 20213800075672"/>
    <s v=" 06/05/2021 15:05:29"/>
    <s v="20212050091421"/>
    <d v="2021-05-10T00:00:00"/>
    <n v="2"/>
    <s v="Cumplido"/>
    <s v="Anotación Orfeo:  se dio respuesta a la solicitud con el radicado 20212050091421, radicado que fue respuesta para el 20213800064552. ASUNTO: Lineamientos contratación bomberil."/>
    <m/>
    <s v="PDF"/>
    <s v="SI"/>
    <s v="N/A"/>
    <s v="No se adjunta evidencia de respuesta peticion ni de envio de la misma en correo electronico"/>
  </r>
  <r>
    <s v="Canal Virtual"/>
    <s v="Correo Atención Ciudadano"/>
    <x v="17"/>
    <s v=" CUERPO DE BOMBEROS VOLUNTARIOS DE LA VIRGINIA - RISARALDA"/>
    <s v="Entidad Bomberil"/>
    <x v="24"/>
    <s v=" CAC. Solicitud legalidad de mi ascenso al grado de CapitÃ¡n"/>
    <s v="Andrea Bibiana Castañeda Durán"/>
    <s v="FORMULACIÓN Y ACTUALIZACIÓN NORMATIVA Y OPERATIVA"/>
    <s v="SUBDIRECCIÓN ESTRATÉGICA Y DE COORDINACIÓN BOMBERIL"/>
    <s v="PETICIÓN DE DOCUMENTOS E INFORMACIÓN"/>
    <n v="20"/>
    <s v=" 20213800074822"/>
    <s v=" 03/05/2021 17:05:18"/>
    <s v="20212050091641"/>
    <d v="2021-05-26T00:00:00"/>
    <n v="16"/>
    <s v="Cumplido"/>
    <m/>
    <d v="2021-05-27T00:00:00"/>
    <s v="PDF"/>
    <s v="SI"/>
    <s v="N/A"/>
    <m/>
  </r>
  <r>
    <s v="Canal Virtual"/>
    <s v="Correo Atención Ciudadano"/>
    <x v="9"/>
    <s v=" CUERPO DE BOMBEROS VOLUNTARIOS DE GALAPA - ATLANTICO"/>
    <s v="Entidad Bomberil"/>
    <x v="16"/>
    <s v=" CAC. PROBLEMÃTICA PRESTACIÃ“N DEL SERVICIO PUBLICO ESCENCIAL DE BOMBEROS EN EL MUNICIPIO DE GALAPA."/>
    <s v="Andrea Bibiana Castañeda Durán"/>
    <s v="FORMULACIÓN Y ACTUALIZACIÓN NORMATIVA Y OPERATIVA"/>
    <s v="SUBDIRECCIÓN ESTRATÉGICA Y DE COORDINACIÓN BOMBERIL"/>
    <s v="PETICIÓN DE INTERES GENERAL"/>
    <n v="30"/>
    <s v=" 20213800075602"/>
    <s v=" 06/05/2021 10:05:53"/>
    <s v="20212050091651"/>
    <d v="2021-05-26T00:00:00"/>
    <n v="13"/>
    <s v="Cumplido"/>
    <m/>
    <d v="2021-05-27T00:00:00"/>
    <s v="PDF"/>
    <s v="SI"/>
    <s v="N/A"/>
    <m/>
  </r>
  <r>
    <s v="Canal Virtual"/>
    <s v="Correo Atención Ciudadano"/>
    <x v="1"/>
    <s v=" MARTHA LUCIA RAMIREZ GONZALEZ"/>
    <s v="Persona Natural"/>
    <x v="16"/>
    <s v=" CAC. Solicitud de asistencia jurÃ­dica a Bomberos Voluntarios de Florida Valle"/>
    <s v="Andrea Bibiana Castañeda Durán"/>
    <s v="FORMULACIÓN Y ACTUALIZACIÓN NORMATIVA Y OPERATIVA"/>
    <s v="SUBDIRECCIÓN ESTRATÉGICA Y DE COORDINACIÓN BOMBERIL"/>
    <s v="PETICIÓN DE INTERES GENERAL"/>
    <n v="30"/>
    <s v=" 20213800077692"/>
    <s v=" 18/05/2021 18:05:50"/>
    <s v="20212050091951"/>
    <d v="2021-05-31T00:00:00"/>
    <n v="9"/>
    <s v="Cumplido"/>
    <s v="MISMA SOLICITUD DEL RADICADO 20213800077722 CON EL CUAL SE LE DARÁ TRÁMITE"/>
    <m/>
    <s v="PDF"/>
    <s v="SI"/>
    <s v="N/A"/>
    <s v="No se evidencia fecha de digitalización, tipo de documento, ni canal de envio."/>
  </r>
  <r>
    <s v="Canal Virtual"/>
    <s v="Correo Atención Ciudadano"/>
    <x v="4"/>
    <s v=" CUERPO DE BOMBEROS VOLUNTARIOS DE BARRANCABERMEJA"/>
    <s v="Entidad Bomberil"/>
    <x v="16"/>
    <s v=" CAC. SOLICITUD DE CONCEPTO . OFICIO BVB-0330 DE MAYO 19 DE 2021"/>
    <s v="Jorge Restrepo Sanguino"/>
    <s v="FORMULACIÓN Y ACTUALIZACIÓN NORMATIVA Y OPERATIVA"/>
    <s v="SUBDIRECCIÓN ESTRATÉGICA Y DE COORDINACIÓN BOMBERIL"/>
    <s v="PETICIÓN DE INTERES PARTICULAR"/>
    <n v="30"/>
    <s v=" 20213800078472"/>
    <s v=" 20/05/2021 17:05:38"/>
    <s v="20212050092101"/>
    <d v="2021-06-04T00:00:00"/>
    <n v="11"/>
    <s v="Cumplido"/>
    <m/>
    <d v="2021-06-04T00:00:00"/>
    <s v="PDF"/>
    <s v="SI"/>
    <s v="N/A"/>
    <m/>
  </r>
  <r>
    <s v="Canal Virtual"/>
    <s v="Correo Atención Ciudadano"/>
    <x v="1"/>
    <s v=" GOBERNACIÓN DE SANTANDER"/>
    <s v="Entidad Pública"/>
    <x v="16"/>
    <s v=" CAC. Solicitud Concepto Jurídico"/>
    <s v="Jorge Restrepo Sanguino"/>
    <s v="FORMULACIÓN Y ACTUALIZACIÓN NORMATIVA Y OPERATIVA"/>
    <s v="SUBDIRECCIÓN ESTRATÉGICA Y DE COORDINACIÓN BOMBERIL"/>
    <s v="PETICIÓN DE INTERES GENERAL"/>
    <n v="30"/>
    <s v=" 20213800076772"/>
    <s v=" 12/05/2021 18:05:05"/>
    <s v="20212050092421 "/>
    <d v="2021-06-17T00:00:00"/>
    <s v="24 dias"/>
    <s v="Cumplido"/>
    <m/>
    <d v="2021-06-17T00:00:00"/>
    <s v="PDF"/>
    <s v="SI"/>
    <m/>
    <m/>
  </r>
  <r>
    <s v="Canal Virtual"/>
    <s v="Correo Atención Ciudadano"/>
    <x v="1"/>
    <s v=" CONTRALORIA GENERAL DE LA REPUBLICA"/>
    <s v="Entidad Territorial"/>
    <x v="24"/>
    <s v=" CAC. SOLICITUD DE INFOMACION"/>
    <s v="Alvaro Perez"/>
    <s v="SUBDIRECCIÓN ADMINISTRATIVA Y FINANCIERA"/>
    <s v="SUBDIRECCIÓN ADMINISTRATIVA Y FINANCIERA"/>
    <s v="PETICIÓN ENTRE AUTORIDADES"/>
    <n v="10"/>
    <s v=" 20213800076782"/>
    <s v=" 12/05/2021 19:05:18"/>
    <s v="20213000018701"/>
    <d v="2021-05-27T00:00:00"/>
    <n v="10"/>
    <s v="Cumplido"/>
    <m/>
    <d v="2021-05-27T00:00:00"/>
    <s v="PDF"/>
    <s v="SI"/>
    <s v="N/A"/>
    <m/>
  </r>
  <r>
    <s v="Canal Virtual"/>
    <s v="Correo Atencion Ciudadano"/>
    <x v="18"/>
    <s v=" UNIDAD DEPARTAMENTAL PARA LA GESTION DEL RIESGO DE DESASTRES"/>
    <s v="Entidad Territorial"/>
    <x v="14"/>
    <s v=" CAC. RESPUESTA DNBC 20213000014491."/>
    <s v="Andrés Fernando Muñoz Cabrera"/>
    <s v="ÁREA CENTRAL DE REFERENCIA BOMBERIL"/>
    <s v="SUBDIRECCIÓN ESTRATÉGICA Y DE COORDINACIÓN BOMBERIL"/>
    <s v="PETICIÓN DE INTERES GENERAL"/>
    <n v="30"/>
    <s v=" 20213800074362"/>
    <s v=" 03/05/2021 11:05:40"/>
    <m/>
    <m/>
    <m/>
    <s v="Vencido"/>
    <m/>
    <m/>
    <m/>
    <m/>
    <m/>
    <m/>
  </r>
  <r>
    <s v="Canal Virtual"/>
    <s v="Correo Atención Ciudadano"/>
    <x v="1"/>
    <s v=" CATALINA GONZALEZ CASTRO"/>
    <s v="Persona Natural"/>
    <x v="24"/>
    <s v=" CAC. CERTIFICACION BOMBERO ACTIVO."/>
    <s v="Luis Alberto Valencia Pulido"/>
    <s v="ÁREA CENTRAL DE REFERENCIA BOMBERIL"/>
    <s v="SUBDIRECCIÓN ESTRATÉGICA Y DE COORDINACIÓN BOMBERIL"/>
    <s v="PETICIÓN DE DOCUMENTOS E INFORMACIÓN"/>
    <n v="20"/>
    <s v=" 20213800074382"/>
    <s v=" 03/05/2021 11:05:36"/>
    <m/>
    <d v="2021-05-29T00:00:00"/>
    <n v="18"/>
    <s v="Cumplido"/>
    <m/>
    <m/>
    <m/>
    <s v="SI"/>
    <m/>
    <m/>
  </r>
  <r>
    <s v="Canal Virtual"/>
    <s v="Correo Atencion Ciudadano"/>
    <x v="15"/>
    <s v=" CUERPO DE BOMBEROS VOLUNTARIOS SIBUNDOY"/>
    <s v="Entidad Bomberil"/>
    <x v="14"/>
    <s v=" CAC. PETICION SOBRE LEGALIZACION DEL VEHICULO."/>
    <s v="Andrés Fernando Muñoz Cabrera"/>
    <s v="ÁREA CENTRAL DE REFERENCIA BOMBERIL"/>
    <s v="SUBDIRECCIÓN ESTRATÉGICA Y DE COORDINACIÓN BOMBERIL"/>
    <s v="PETICIÓN DE INTERES GENERAL"/>
    <n v="30"/>
    <s v=" 20213800074402"/>
    <s v=" 03/05/2021 11:05:48"/>
    <m/>
    <m/>
    <m/>
    <s v="Vencido"/>
    <m/>
    <m/>
    <m/>
    <m/>
    <m/>
    <m/>
  </r>
  <r>
    <s v="Canal Virtual"/>
    <s v="Correo Atención Ciudadano"/>
    <x v="1"/>
    <s v=" GAD ASESORES LEGALES"/>
    <s v="Persona Jurídica"/>
    <x v="4"/>
    <s v=" CAC. EXPEDIENTE 11001 33 43 065 201700316 00 DERECHO DE PETICIÃ“N, RECAUDO DE PRUEBAS DOCUMENALES, TÃ‰RMINO DE 10 DÃAS."/>
    <s v="Carlos Armando López Barrera"/>
    <s v="OFICINA ASESORA JURÍDICA"/>
    <s v="DIRECCIÓN GENERAL"/>
    <s v="PETICIÓN ENTRE AUTORIDADES"/>
    <n v="10"/>
    <s v=" 20213800074452"/>
    <s v=" 03/05/2021 13:05:33"/>
    <m/>
    <d v="2021-05-10T00:00:00"/>
    <n v="5"/>
    <s v="Cumplido"/>
    <s v="Se archiva por cuanto se dio respuesta vía mail, remitiendo a los correos electrónicos tanto del peticionario como del juzgado 65 administrativo de Bogotá la información correspondiente. el correo está fechado de hoy, 10 de mayo de 2021."/>
    <m/>
    <m/>
    <s v="SI"/>
    <m/>
    <s v="No se adjunta evidencia de respuesta peticion ni de envio de la misma en correo electronico"/>
  </r>
  <r>
    <s v="Canal Virtual"/>
    <s v="Correo Atención Ciudadano"/>
    <x v="24"/>
    <s v=" GESTION DEL RIESGO ARJONA - BOLÃVAR"/>
    <s v="Entidad Territorial"/>
    <x v="37"/>
    <s v=" CAC. Proceso de verificaciÃ³n ejecutado al Cuerpo Oficial de Bomberos del municipio de Arjona Bolivar."/>
    <s v="Julio Alejandro Chamorro Cabrera"/>
    <s v="INSPECCIÓN VIGILANCIA Y CONTROL"/>
    <s v="SUBDIRECCIÓN ESTRATÉGICA Y DE COORDINACIÓN BOMBERIL"/>
    <s v="PETICIÓN DE INTERES GENERAL"/>
    <n v="30"/>
    <s v=" 20213800074562"/>
    <s v=" 03/05/2021 14:05:48"/>
    <m/>
    <d v="2021-06-11T00:00:00"/>
    <n v="27"/>
    <s v="Cumplido"/>
    <s v="Anotación ORFEO: Enviado el 11 de junio"/>
    <s v="N/A"/>
    <s v="N/A"/>
    <s v="SI"/>
    <s v="N/A"/>
    <s v="No se adjunta evidencia de respuesta peticion ni de envio de la misma en correo electronico"/>
  </r>
  <r>
    <s v="Canal Virtual"/>
    <s v="Correo Atención Ciudadano"/>
    <x v="1"/>
    <s v=" CAJACOPI EPS"/>
    <s v="Persona Jurídica"/>
    <x v="24"/>
    <s v="CAC.  SOLICITUD BASE DE DATOS DE USUARIOS BOMBEROS VOLUNTARIOS, AFILIADOS A CAJACOPI EPS PARA PRIORIZAR PARA VACUNA CONTRA COVID 19"/>
    <s v="Luis Alberto Valencia Pulido"/>
    <s v="ÁREA CENTRAL DE REFERENCIA BOMBERIL"/>
    <s v="SUBDIRECCIÓN ESTRATÉGICA Y DE COORDINACIÓN BOMBERIL"/>
    <s v="PETICIÓN DE DOCUMENTOS E INFORMACIÓN"/>
    <n v="20"/>
    <s v=" 20213800074962"/>
    <s v=" 04/05/2021 14:05:02"/>
    <m/>
    <d v="2021-05-06T00:00:00"/>
    <n v="2"/>
    <s v="Cumplido"/>
    <s v="Anotación ORFEO: Se da respuesta a través del correo electrónico el día 06/05/2021."/>
    <m/>
    <s v="PDF"/>
    <s v="SI"/>
    <s v="N/A"/>
    <m/>
  </r>
  <r>
    <s v="Canal Virtual"/>
    <s v="Correo Atención Ciudadano"/>
    <x v="9"/>
    <s v=" GOBERNACION ATLANTICO SECRETARIA DEL INTERIOR"/>
    <s v="Entidad Territorial"/>
    <x v="37"/>
    <s v=" CAC. Solicitud de AcompaÃ±amiento y Apoyo JurÃ­dico, para los dÃ­as 12, 13 y 14, del mes de mayo del presente."/>
    <s v="Ronny Estiven Romero Velandia"/>
    <s v="FORMULACIÓN Y ACTUALIZACIÓN NORMATIVA Y OPERATIVA"/>
    <s v="SUBDIRECCIÓN ESTRATÉGICA Y DE COORDINACIÓN BOMBERIL"/>
    <s v="PETICIÓN DE INTERES GENERAL"/>
    <n v="30"/>
    <s v=" 20213800075032"/>
    <s v=" 04/05/2021 16:05:44"/>
    <m/>
    <d v="2021-05-05T00:00:00"/>
    <n v="1"/>
    <s v="Cumplido"/>
    <s v="Anotación ORFEO: SE DESIGNÓ AL FUNCIONARIO RONNY ROMERO Y AL CONTRATISTA ARBEY RAMIREZ PARA REALIZAR EL RESPECTIVO ACOMPAÑAMIENTO PRESENCIAL."/>
    <s v="N/A"/>
    <s v="N/A"/>
    <s v="N/A"/>
    <s v="N/A"/>
    <s v="No se aclara el día del acompañamiento presencial"/>
  </r>
  <r>
    <s v="Canal Virtual"/>
    <s v="Correo Atención Ciudadano"/>
    <x v="0"/>
    <s v=" CUERPO DE BOMBEROS VOLUNTARIOS DE MELGAR"/>
    <s v="Entidad Bomberil"/>
    <x v="4"/>
    <s v=" CAC. Ateniendo su radicado en menciÃ³n, se le estÃ¡ dando contestaciÃ³n asÃ­: 2021100006281"/>
    <s v="Jiud Magnoly Gaviria"/>
    <s v="ÁREA CENTRAL DE REFERENCIA BOMBERIL"/>
    <s v="SUBDIRECCIÓN ESTRATÉGICA Y DE COORDINACIÓN BOMBERIL"/>
    <s v="PETICIÓN DE INTERES PARTICULAR"/>
    <n v="30"/>
    <s v=" 20213800075052"/>
    <s v=" 04/05/2021 16:05:22"/>
    <m/>
    <d v="2021-06-08T00:00:00"/>
    <n v="23"/>
    <s v="Cumplido"/>
    <m/>
    <s v="N/A"/>
    <s v="N/A"/>
    <s v="N/A"/>
    <s v="N/A"/>
    <m/>
  </r>
  <r>
    <s v="Canal Virtual"/>
    <s v="Correo Institucional"/>
    <x v="28"/>
    <s v=" ALCALDIA MUNICIPAL DE SAMANIEGO - NARIÑO"/>
    <s v="Entidad Pública"/>
    <x v="24"/>
    <s v=" CI. Solicitud información sobre fecha de entrega de la Unidad de Intervencion Rapida para Bomberos Samaniego"/>
    <s v="Andrés Fernando Muñoz Cabrera"/>
    <s v="ÁREA CENTRAL DE REFERENCIA BOMBERIL"/>
    <s v="SUBDIRECCIÓN ESTRATÉGICA Y DE COORDINACIÓN BOMBERIL"/>
    <s v="PETICIÓN DE DOCUMENTOS E INFORMACIÓN"/>
    <n v="20"/>
    <s v=" 20213800075122"/>
    <s v=" 05/05/2021 13:05:27"/>
    <m/>
    <m/>
    <m/>
    <s v="Vencido"/>
    <m/>
    <m/>
    <m/>
    <m/>
    <m/>
    <m/>
  </r>
  <r>
    <s v="Canal Virtual"/>
    <s v="Correo Atencion Ciudadano"/>
    <x v="3"/>
    <s v=" HECTOR HERNANDEZ PINZON"/>
    <s v="Entidad Bomberil"/>
    <x v="14"/>
    <s v=" CAC: COPIA OFICIO RADICADO A ALCALDIA SOPO SOBRE &amp;quot;Solicitud de Equipos y Herramientas&amp;quot;"/>
    <s v="Andrés Fernando Muñoz Cabrera"/>
    <s v="ÁREA CENTRAL DE REFERENCIA BOMBERIL"/>
    <s v="SUBDIRECCIÓN ESTRATÉGICA Y DE COORDINACIÓN BOMBERIL"/>
    <s v="PETICIÓN DE INTERES GENERAL"/>
    <n v="30"/>
    <s v=" 20213320075312"/>
    <s v=" 05/05/2021 18:05:21"/>
    <m/>
    <m/>
    <m/>
    <s v="Vencido"/>
    <m/>
    <m/>
    <m/>
    <m/>
    <m/>
    <m/>
  </r>
  <r>
    <s v="Canal Virtual"/>
    <s v="Correo Atención Ciudadano"/>
    <x v="1"/>
    <s v=" CUERPO DE BOMBEROS VOLUNTARIOS DEL PEÑON"/>
    <s v="Entidad Bomberil"/>
    <x v="14"/>
    <s v=" CAC. Inquietud sobre el proceso del proyecto el cual fue enviado cumpliendo con todo lo requerido"/>
    <s v="Andrés Fernando Muñoz Cabrera"/>
    <s v="ÁREA CENTRAL DE REFERENCIA BOMBERIL"/>
    <s v="SUBDIRECCIÓN ESTRATÉGICA Y DE COORDINACIÓN BOMBERIL"/>
    <s v="PETICIÓN DE INTERES GENERAL"/>
    <n v="30"/>
    <s v=" 20213800075702"/>
    <s v=" 06/05/2021 16:05:02"/>
    <m/>
    <m/>
    <m/>
    <s v="Vencido"/>
    <m/>
    <m/>
    <m/>
    <m/>
    <m/>
    <m/>
  </r>
  <r>
    <s v="Canal Virtual"/>
    <s v="Correo Atención Ciudadano"/>
    <x v="25"/>
    <s v=" CUERPO DE BOMBEROS VOLUNTARIOS EL DONCELLO - CAQUETÃ"/>
    <s v="Entidad Bomberil"/>
    <x v="4"/>
    <s v=" CAC. SOLICITUD ASESORIA JURIDICA"/>
    <s v="Camilo Portilla"/>
    <s v="FORMULACIÓN Y ACTUALIZACIÓN NORMATIVA Y OPERATIVA"/>
    <s v="SUBDIRECCIÓN ESTRATÉGICA Y DE COORDINACIÓN BOMBERIL"/>
    <s v="PETICIÓN DE INTERES GENERAL"/>
    <n v="30"/>
    <s v=" 20213800075722"/>
    <s v=" 06/05/2021 16:05:10"/>
    <m/>
    <d v="2021-05-31T00:00:00"/>
    <n v="16"/>
    <s v="Cumplido"/>
    <s v="Anotación ORFEO:  En razón al contenido del documento el cual no tenía tema definido, se procedió a comunicarse telefónicamente con la Cte del C.B.V. de El Doncello, donde expone la situación que es es ajena a las funciones de la DNBC. (Asunto de competencia de la fiscalía gral de la nación)."/>
    <s v="N/A"/>
    <s v="N/A"/>
    <s v="N/A"/>
    <s v="N/A"/>
    <m/>
  </r>
  <r>
    <s v="Canal Virtual"/>
    <s v="Correo Atención Ciudadano"/>
    <x v="4"/>
    <s v=" CUERPO DE BOMBEROS VOLUNTARIOS DE SURATA - SANTANDER"/>
    <s v="Entidad Bomberil"/>
    <x v="24"/>
    <s v=" CAC: Solicitud"/>
    <s v="Andrés Fernando Muñoz Cabrera"/>
    <s v="ÁREA CENTRAL DE REFERENCIA BOMBERIL"/>
    <s v="SUBDIRECCIÓN ESTRATÉGICA Y DE COORDINACIÓN BOMBERIL"/>
    <s v="PETICIÓN DE INTERES PARTICULAR"/>
    <n v="30"/>
    <s v=" 20213800075812"/>
    <s v=" 07/05/2021 11:05:25"/>
    <m/>
    <m/>
    <m/>
    <s v="Vencido"/>
    <m/>
    <m/>
    <m/>
    <m/>
    <m/>
    <m/>
  </r>
  <r>
    <s v="Canal Virtual"/>
    <s v="Correo Atención Ciudadano"/>
    <x v="8"/>
    <s v=" CUERPO DE BOMBEROS VOLUNTARIOS DE CAMPOALEGRE - HUILA"/>
    <s v="Entidad Bomberil"/>
    <x v="24"/>
    <s v=" CAC. Derecho de peticion"/>
    <s v="Andrés Fernando Muñoz Cabrera"/>
    <s v="ÁREA CENTRAL DE REFERENCIA BOMBERIL"/>
    <s v="SUBDIRECCIÓN ESTRATÉGICA Y DE COORDINACIÓN BOMBERIL"/>
    <s v="PETICIÓN DE DOCUMENTOS E INFORMACIÓN"/>
    <n v="20"/>
    <s v=" 20213800076182"/>
    <s v=" 10/05/2021 16:05:44"/>
    <m/>
    <m/>
    <m/>
    <s v="Vencido"/>
    <m/>
    <m/>
    <m/>
    <m/>
    <m/>
    <m/>
  </r>
  <r>
    <s v="Canal Virtual"/>
    <s v="Correo Atención Ciudadano"/>
    <x v="1"/>
    <s v=" JUAN GUILLERMO CANO USMA"/>
    <s v="Persona Natural"/>
    <x v="24"/>
    <s v=" CAC: solicitud de información"/>
    <s v="Andrés Fernando Muñoz Cabrera"/>
    <s v="ÁREA CENTRAL DE REFERENCIA BOMBERIL"/>
    <s v="SUBDIRECCIÓN ESTRATÉGICA Y DE COORDINACIÓN BOMBERIL"/>
    <s v="PETICIÓN DE INTERES PARTICULAR"/>
    <n v="30"/>
    <s v=" 20213800076362"/>
    <s v=" 11/05/2021 11:05:31"/>
    <m/>
    <m/>
    <m/>
    <s v="Vencido"/>
    <m/>
    <m/>
    <m/>
    <m/>
    <m/>
    <m/>
  </r>
  <r>
    <s v="Canal Virtual"/>
    <s v="Correo Atención Ciudadano"/>
    <x v="1"/>
    <s v=" CONSEJO MUNICIPAL CHOCO"/>
    <s v="Entidad Territorial"/>
    <x v="4"/>
    <s v=" CAC: Solicitud de apoyo para proceso de formaciÃ³n de los Cuerpos de Bomberos del ChocÃ³"/>
    <s v="Edgar Alexander Maya Lopez"/>
    <s v="EDUCACIÓN"/>
    <s v="SUBDIRECCIÓN ESTRATÉGICA Y DE COORDINACIÓN BOMBERIL"/>
    <s v="PETICIÓN DE INTERES GENERAL"/>
    <n v="30"/>
    <s v=" 20213800077002"/>
    <s v=" 13/05/2021 16:05:27"/>
    <m/>
    <d v="2021-05-26T00:00:00"/>
    <s v="8"/>
    <s v="Cumplido"/>
    <s v="_x000a_Se da respuesta en Reunión programada con los alcaldes de los municipios interesados en la realización de los cursos en compañía de las Directivas de la DNBC."/>
    <s v="N/A"/>
    <s v="N/A"/>
    <s v="N/A"/>
    <s v="N/A"/>
    <m/>
  </r>
  <r>
    <s v="Canal Virtual"/>
    <s v="Correo Atención Ciudadano"/>
    <x v="21"/>
    <s v=" CUERPO DE BOMBEROS VOLUNTARIOS DE PIVIJAY MAGDALENA"/>
    <s v="Entidad Bomberil"/>
    <x v="24"/>
    <s v=" CAC: Solicitud de certificaciÃ³n que el cuerpo de bomberos Pivijay estÃ¡ activo"/>
    <s v="Luis Alberto Valencia Pulido"/>
    <s v="ÁREA CENTRAL DE REFERENCIA BOMBERIL"/>
    <s v="SUBDIRECCIÓN ESTRATÉGICA Y DE COORDINACIÓN BOMBERIL"/>
    <s v="PETICIÓN DE DOCUMENTOS E INFORMACIÓN"/>
    <n v="20"/>
    <s v=" 20213800078212"/>
    <s v=" 19/05/2021 22:05:22"/>
    <m/>
    <d v="2021-06-01T00:00:00"/>
    <n v="8"/>
    <s v="Cumplido"/>
    <s v="Se da respuesta a través de correo electrónico el día 01/06/2021 , oficio"/>
    <s v="N/A"/>
    <s v="N/A"/>
    <s v="SI"/>
    <s v="N/A"/>
    <m/>
  </r>
  <r>
    <s v="Canal Virtual"/>
    <s v="Correo Atención Ciudadano"/>
    <x v="1"/>
    <s v=" GAD ASESORES LEGALES"/>
    <s v="Persona Jurídica"/>
    <x v="16"/>
    <s v=" CAC: EXPEDIENTE 11001334306520170031600 Acreditación del trámite de solicitud del expediente administrativo del demandante"/>
    <s v="Viviana Gonzalez Cano"/>
    <s v="GESTIÓN ASUNTOS DISCIPLINARIOS"/>
    <s v="SUBDIRECCIÓN ADMINISTRATIVA Y FINANCIERA"/>
    <s v="PETICIÓN DE DOCUMENTOS E INFORMACIÓN"/>
    <n v="20"/>
    <s v=" 20213800076532"/>
    <s v=" 11/05/2021 22:05:33"/>
    <m/>
    <d v="2021-05-10T00:00:00"/>
    <s v="1 dias"/>
    <s v="Cumplido"/>
    <s v="Esta solicitud fue contestada de manera oportuna al juzgado, del correo electrónico del Dr.Carlos López, con fecha 10 de mayo de 2021."/>
    <m/>
    <m/>
    <m/>
    <m/>
    <m/>
  </r>
  <r>
    <s v="Canal Virtual"/>
    <s v="Correo Atención Ciudadano"/>
    <x v="3"/>
    <s v=" CUERPO DE BOMBEROS VOLUNTARIOS DE SIBATE CONSEJO DE OFICIALES"/>
    <s v="Entidad Bomberil"/>
    <x v="16"/>
    <s v=" CAC. Junta Directiva y/ o mesa Directiva Articulo 23 de ley 1575 del 2012"/>
    <s v="Andrea Bibiana Castañeda Durán"/>
    <s v="FORMULACIÓN Y ACTUALIZACIÓN NORMATIVA Y OPERATIVA"/>
    <s v="SUBDIRECCIÓN ESTRATÉGICA Y DE COORDINACIÓN BOMBERIL"/>
    <s v="CONSULTA"/>
    <n v="35"/>
    <s v=" 20213800077502"/>
    <s v=" 18/05/2021 16:05:51"/>
    <n v="20212050092201"/>
    <d v="2021-06-10T00:00:00"/>
    <n v="31"/>
    <s v="Cumplido"/>
    <m/>
    <m/>
    <m/>
    <m/>
    <m/>
    <m/>
  </r>
  <r>
    <s v="Canal Virtual"/>
    <s v="Correo Atencion Ciudadano"/>
    <x v="15"/>
    <s v=" CUERPO DE BOMBEROS VOLUNTARIOS DE LA HORMIGA"/>
    <s v="Entidad Bomberil"/>
    <x v="16"/>
    <s v=" CAC. Solicitud de aclaraciÃ³n de reintegro de unidad Bomberil."/>
    <s v="Camilo Portilla"/>
    <s v="FORMULACIÓN Y ACTUALIZACIÓN NORMATIVA Y OPERATIVA"/>
    <s v="SUBDIRECCIÓN ESTRATÉGICA Y DE COORDINACIÓN BOMBERIL"/>
    <s v="PETICIÓN DE INTERES GENERAL"/>
    <n v="30"/>
    <s v=" 20213800078152"/>
    <s v=" 19/05/2021 22:05:20"/>
    <n v="20212050093471"/>
    <d v="2021-07-14T00:00:00"/>
    <n v="37"/>
    <s v="Extemporáneo"/>
    <m/>
    <d v="2021-07-14T00:00:00"/>
    <s v="PDF "/>
    <s v="SI"/>
    <m/>
    <m/>
  </r>
  <r>
    <s v="Canal Virtual"/>
    <s v="Correo Atención Ciudadano"/>
    <x v="0"/>
    <s v=" CUERPO DE BOMBEROS VOLUNTARIOS SUAREZ TOLIMA"/>
    <s v="Entidad Bomberil"/>
    <x v="24"/>
    <s v=" CAC: Solicitud de InformaciÃ³n."/>
    <s v="Andrea Bibiana Castañeda Durán"/>
    <s v="FORMULACIÓN Y ACTUALIZACIÓN NORMATIVA Y OPERATIVA"/>
    <s v="SUBDIRECCIÓN ESTRATÉGICA Y DE COORDINACIÓN BOMBERIL"/>
    <s v="PETICIÓN DE INTERES PARTICULAR"/>
    <n v="30"/>
    <s v=" 20213800078202"/>
    <s v=" 19/05/2021 22:05:13"/>
    <n v="20212050092161"/>
    <d v="2021-06-08T00:00:00"/>
    <n v="13"/>
    <s v="Cumplido"/>
    <m/>
    <d v="2021-06-08T00:00:00"/>
    <s v="PDF "/>
    <s v="SI"/>
    <m/>
    <m/>
  </r>
  <r>
    <s v="Canal Virtual"/>
    <s v="Correo Atencion Ciudadano"/>
    <x v="6"/>
    <s v=" DARWIN GIOVANY RODRIGUEZ SANCHEZ"/>
    <s v="Persona Natural"/>
    <x v="24"/>
    <s v=" FE. SOLUCIÃ“N DE MI SITUACIÃ“N COMO UNIDAD ACTIVA OPERATIVA DE LOS BOMBEROS DE COLOMBIA"/>
    <s v="Camilo Portilla"/>
    <s v="FORMULACIÓN Y ACTUALIZACIÓN NORMATIVA Y OPERATIVA"/>
    <s v="SUBDIRECCIÓN ESTRATÉGICA Y DE COORDINACIÓN BOMBERIL"/>
    <s v="PETICIÓN DE INTERES PARTICULAR"/>
    <n v="30"/>
    <s v=" 20219000078302"/>
    <s v=" 20/05/2021 08:05:50"/>
    <n v="20212050093521"/>
    <d v="2021-07-15T00:00:00"/>
    <n v="36"/>
    <s v="Extemporáneo"/>
    <m/>
    <d v="2021-07-15T00:00:00"/>
    <s v="PDF "/>
    <s v="SI"/>
    <m/>
    <m/>
  </r>
  <r>
    <s v="Canal Virtual"/>
    <s v="Correo Atencion Ciudadano"/>
    <x v="24"/>
    <s v=" SECRETARIA DEL INTERIOR BOLIVAR"/>
    <s v="Entidad Territorial"/>
    <x v="16"/>
    <s v=" CAC. InformaciÃ³n oficio del 12 de mayo de 2021, radicado, EXT-BOL-21-012678 de fecha 12 de mayo de 2021, presentado por Manuel Isaac Valdelamar Castro â€“ Secretario General y del Interior de la ALCALDIA DE MAGANGUE-BOLIVAR,"/>
    <s v="Julio Alejandro Chamorro Cabrera"/>
    <s v="INSPECCIÓN VIGILANCIA Y CONTROL"/>
    <s v="SUBDIRECCIÓN ESTRATÉGICA Y DE COORDINACIÓN BOMBERIL"/>
    <s v="PETICIÓN DE INTERES PARTICULAR"/>
    <n v="30"/>
    <s v=" 20213800078322"/>
    <s v=" 20/05/2021 14:05:20"/>
    <n v="20212050093891"/>
    <d v="2021-07-16T00:00:00"/>
    <n v="37"/>
    <s v="Extemporáneo"/>
    <m/>
    <m/>
    <m/>
    <m/>
    <m/>
    <m/>
  </r>
  <r>
    <s v="Canal Virtual"/>
    <s v="Correo Atención Ciudadano"/>
    <x v="6"/>
    <s v=" ALCALDIA ARCABUCO BOYACA"/>
    <s v="Entidad Territorial"/>
    <x v="16"/>
    <s v=" CAC. REMISION QUEJA POR COMPETENCIA"/>
    <s v="Camilo Portilla"/>
    <s v="FORMULACIÓN Y ACTUALIZACIÓN NORMATIVA Y OPERATIVA"/>
    <s v="SUBDIRECCIÓN ESTRATÉGICA Y DE COORDINACIÓN BOMBERIL"/>
    <s v="PETICIÓN DE INTERES PARTICULAR"/>
    <n v="30"/>
    <s v=" 20213800078392"/>
    <s v=" 20/05/2021 16:05:29"/>
    <n v="20212050093531"/>
    <d v="2021-07-06T00:00:00"/>
    <n v="30"/>
    <s v="Cumplido"/>
    <m/>
    <d v="2021-07-06T00:00:00"/>
    <s v="PDF"/>
    <s v="SI"/>
    <m/>
    <m/>
  </r>
  <r>
    <s v="Canal Virtual"/>
    <s v="Correo Atención Ciudadano"/>
    <x v="4"/>
    <s v=" CUERPO DE BOMBEROS VOLUNTARIOS DE BUCARAMANGA"/>
    <s v="Entidad Bomberil"/>
    <x v="24"/>
    <s v=" CAC. SOLICITUD INFORMACIÃ“N SOBRE INSTRUCTORES CERTIFICADOS."/>
    <s v="Jose Alexander Teuta Gomez"/>
    <s v="EDUCACIÓN"/>
    <s v="SUBDIRECCIÓN ESTRATÉGICA Y DE COORDINACIÓN BOMBERIL"/>
    <s v="PETICIÓN DE INTERES PARTICULAR"/>
    <n v="30"/>
    <s v=" 20213800078462"/>
    <s v=" 20/05/2021 17:05:42"/>
    <n v="20212000019831"/>
    <d v="2021-06-09T00:00:00"/>
    <n v="13"/>
    <s v="Cumplido"/>
    <m/>
    <d v="2021-06-09T00:00:00"/>
    <s v="PDF"/>
    <s v="SI"/>
    <m/>
    <m/>
  </r>
  <r>
    <s v="Canal Virtual"/>
    <s v="Correo Atencion Ciudadano"/>
    <x v="11"/>
    <s v=" RODRIGO JIMENEZ GUZMAN"/>
    <s v="Persona Natural"/>
    <x v="16"/>
    <s v="FE. Consulta legal"/>
    <s v="Camilo Portilla"/>
    <s v="FORMULACIÓN Y ACTUALIZACIÓN NORMATIVA Y OPERATIVA"/>
    <s v="SUBDIRECCIÓN ESTRATÉGICA Y DE COORDINACIÓN BOMBERIL"/>
    <s v="CONSULTA"/>
    <n v="35"/>
    <s v=" 20219000078492"/>
    <s v=" 20/05/2021 18:05:21"/>
    <s v="20212050093541 "/>
    <d v="2021-07-14T00:00:00"/>
    <n v="36"/>
    <s v="Extemporáneo"/>
    <m/>
    <d v="2021-07-14T00:00:00"/>
    <s v="PDF"/>
    <s v="SI"/>
    <m/>
    <m/>
  </r>
  <r>
    <s v="Canal Virtual"/>
    <s v="Correo Atencion Ciudadano"/>
    <x v="1"/>
    <s v=" ANTONY GUSTAVO PADILLA"/>
    <s v="Persona Natural"/>
    <x v="16"/>
    <s v=" CAC: SOLICITUD DE VIGILANCIA Y CONTROL"/>
    <s v="Andrea Bibiana Castañeda Durán"/>
    <s v="FORMULACIÓN Y ACTUALIZACIÓN NORMATIVA Y OPERATIVA"/>
    <s v="SUBDIRECCIÓN ESTRATÉGICA Y DE COORDINACIÓN BOMBERIL"/>
    <s v="PETICIÓN DE INTERES PARTICULAR"/>
    <n v="30"/>
    <s v=" 20213800078632"/>
    <s v=" 21/05/2021 15:05:12"/>
    <n v="20212050092511"/>
    <d v="2021-07-14T00:00:00"/>
    <n v="35"/>
    <s v="Extemporáneo"/>
    <m/>
    <d v="2021-07-27T00:00:00"/>
    <s v="PDF "/>
    <s v="SI"/>
    <m/>
    <m/>
  </r>
  <r>
    <s v="Canal Virtual"/>
    <s v="Correo Atencion Ciudadano"/>
    <x v="12"/>
    <s v=" CUERPO DE BOMBEROS VOLUNTARIOS DE FONSECA"/>
    <s v="Entidad Bomberil"/>
    <x v="16"/>
    <s v=" CAC: SOLICITUD ACOMPAÃ‘AMIENTO"/>
    <s v="Julio Alejandro Chamorro Cabrera"/>
    <s v="INSPECCIÓN VIGILANCIA Y CONTROL"/>
    <s v="SUBDIRECCIÓN ESTRATÉGICA Y DE COORDINACIÓN BOMBERIL"/>
    <s v="PETICIÓN DE INTERES PARTICULAR"/>
    <n v="30"/>
    <s v=" 20213800078732"/>
    <s v=" 21/05/2021 16:05:09"/>
    <m/>
    <m/>
    <n v="43"/>
    <s v="Vencido"/>
    <s v="A la fecha 27/07/2021, lleva en proceso 43 días y 13 días vencidos."/>
    <m/>
    <m/>
    <m/>
    <m/>
    <m/>
  </r>
  <r>
    <s v="Canal Virtual"/>
    <s v="Correo Atención Ciudadano"/>
    <x v="11"/>
    <s v=" DIANA PATRICIA CORREA BALCÃ¡ZAR"/>
    <s v="Persona Natural"/>
    <x v="16"/>
    <s v=" CAC: DERECHO DE PETICION,QUEJA . y SOLICITUD DE INTERVENCION AL BCBV DE CANDELARIA VALLE"/>
    <s v="Julio Alejandro Chamorro Cabrera"/>
    <s v="INSPECCIÓN VIGILANCIA Y CONTROL"/>
    <s v="SUBDIRECCIÓN ESTRATÉGICA Y DE COORDINACIÓN BOMBERIL"/>
    <s v="PETICIÓN DE INTERES PARTICULAR"/>
    <n v="30"/>
    <s v=" 20213800078782"/>
    <s v=" 21/05/2021 18:05:25"/>
    <n v="20212000020291"/>
    <d v="2021-07-02T00:00:00"/>
    <n v="28"/>
    <s v="Cumplido"/>
    <m/>
    <d v="2021-07-22T00:00:00"/>
    <s v="PDF"/>
    <s v="SI"/>
    <m/>
    <m/>
  </r>
  <r>
    <s v="Canal Virtual"/>
    <s v="Correo Atención Ciudadano"/>
    <x v="19"/>
    <s v=" CUERPO DE BOMBEROS VOLUNTARIOS DE SAN ALBERTO"/>
    <s v="Entidad Bomberil"/>
    <x v="16"/>
    <s v=" CAC: DERECHO DE PETICION"/>
    <s v="Jorge Restrepo Sanguino"/>
    <s v="FORMULACIÓN Y ACTUALIZACIÓN NORMATIVA Y OPERATIVA"/>
    <s v="SUBDIRECCIÓN ESTRATÉGICA Y DE COORDINACIÓN BOMBERIL"/>
    <s v="PETICIÓN DE INTERES PARTICULAR"/>
    <n v="30"/>
    <s v=" 20213800078802"/>
    <s v=" 21/05/2021 18:05:53"/>
    <s v="20212050091931"/>
    <d v="2021-06-01T00:00:00"/>
    <n v="7"/>
    <s v="Cumplido"/>
    <m/>
    <d v="2021-07-27T00:00:00"/>
    <s v="PDF"/>
    <s v="SI"/>
    <m/>
    <m/>
  </r>
  <r>
    <s v="Canal Virtual"/>
    <s v="Correo Atención Ciudadano"/>
    <x v="2"/>
    <s v=" CUERPO DE BOMBEROS VOLUNTARIOS DE TURBO - ANTIOQUIA"/>
    <s v="Entidad Bomberil"/>
    <x v="16"/>
    <s v=" CAC: Solicitud de apoyo jurÃ­dico"/>
    <s v="Orlando Murillo Lopez"/>
    <s v="FORMULACIÓN Y ACTUALIZACIÓN NORMATIVA Y OPERATIVA"/>
    <s v="SUBDIRECCIÓN ESTRATÉGICA Y DE COORDINACIÓN BOMBERIL"/>
    <s v="PETICIÓN DE INTERES PARTICULAR"/>
    <n v="30"/>
    <s v=" 20213800078832"/>
    <s v=" 21/05/2021 21:05:24"/>
    <m/>
    <d v="2021-06-21T00:00:00"/>
    <n v="19"/>
    <s v="Cumplido"/>
    <s v=" SE LLEVO A CABO REUNIÓN VIRTUAL POR TEAM CON LOS DIFERENTES COMANDANTES DE LOS CUERPOS DE BOMBEROS DE URABA ANTIOQUEÑO EL DÍA 21 DE JUNIO DEL 2021"/>
    <m/>
    <m/>
    <m/>
    <m/>
    <m/>
  </r>
  <r>
    <s v="Canal Virtual"/>
    <s v="Correo Atención Ciudadano"/>
    <x v="6"/>
    <s v=" CUERPO DE BOMBEROS VOLUNTARIOS DE TUTA"/>
    <s v="Entidad Bomberil"/>
    <x v="16"/>
    <s v=" CAC: PeticiÃ³n"/>
    <s v="Jorge Restrepo Sanguino"/>
    <s v="FORMULACIÓN Y ACTUALIZACIÓN NORMATIVA Y OPERATIVA"/>
    <s v="SUBDIRECCIÓN ESTRATÉGICA Y DE COORDINACIÓN BOMBERIL"/>
    <s v="PETICIÓN DE INTERES PARTICULAR"/>
    <n v="30"/>
    <s v=" 20213800078922"/>
    <s v=" 23/05/2021 21:05:49"/>
    <s v=" "/>
    <d v="2021-06-30T00:00:00"/>
    <s v=" "/>
    <s v="Cumplido"/>
    <s v=" "/>
    <s v=" "/>
    <s v=" "/>
    <s v=" "/>
    <s v=" "/>
    <s v="no se evidencia prueba de envio "/>
  </r>
  <r>
    <s v="Canal Virtual"/>
    <s v="Correo Atencion Ciudadano"/>
    <x v="1"/>
    <s v=" ANDRÃ‰S ADEMIR VÃ‰LEZ JURADO"/>
    <s v="Persona Natural"/>
    <x v="24"/>
    <s v=" CAC: Consulta"/>
    <s v="Maria Lourdes Castillejo Padilla"/>
    <s v="Subdirección Estratégica y de Coordinación Bomberil"/>
    <s v="SUBDIRECCIÓN ESTRATÉGICA Y DE COORDINACIÓN BOMBERIL"/>
    <s v="PETICIÓN DE INTERES GENERAL"/>
    <n v="30"/>
    <s v=" 20213800079122"/>
    <s v=" 24/05/2021 19:05:01"/>
    <s v=" "/>
    <s v=" "/>
    <n v="42"/>
    <s v="Vencido"/>
    <s v="A la fecha 27/07/2021, lleva en proceso 42 días y 12 días vencidos. "/>
    <s v=" "/>
    <s v=" "/>
    <s v=" "/>
    <s v=" "/>
    <s v=" "/>
  </r>
  <r>
    <s v="Canal Virtual"/>
    <s v="Correo Atención Ciudadano"/>
    <x v="11"/>
    <s v=" SEMA SAS"/>
    <s v="Persona Jurídica"/>
    <x v="16"/>
    <s v=" CAC: Solicitud de informaciÃ³n"/>
    <s v="Edgar Alexander Maya Lopez"/>
    <s v="EDUCACIÓN"/>
    <s v="SUBDIRECCIÓN ESTRATÉGICA Y DE COORDINACIÓN BOMBERIL"/>
    <s v="CONSULTA"/>
    <n v="35"/>
    <s v=" 20213800079132"/>
    <s v=" 24/05/2021 19:05:14"/>
    <s v="20212050093561"/>
    <d v="2021-07-07T00:00:00"/>
    <n v="29"/>
    <s v="Cumplido"/>
    <s v=" "/>
    <d v="2021-07-07T00:00:00"/>
    <s v="PDF "/>
    <s v="SI"/>
    <s v=" "/>
    <s v=" "/>
  </r>
  <r>
    <s v="Canal Virtual"/>
    <s v="Correo Atencion Ciudadano"/>
    <x v="3"/>
    <s v=" JULIO CESAR GARCIA TRIANA"/>
    <s v="Persona Jurídica"/>
    <x v="16"/>
    <s v=" CAC: REMISION POR COMPETENCIA RADICADO 2021057931 MUNICIPIO DE SIBATE"/>
    <s v="Melba Vidal"/>
    <s v="INSPECCIÓN VIGILANCIA Y CONTROL"/>
    <s v="SUBDIRECCIÓN ESTRATÉGICA Y DE COORDINACIÓN BOMBERIL"/>
    <s v="PETICIÓN DE INTERES PARTICULAR"/>
    <n v="30"/>
    <s v=" 20213800079182"/>
    <s v=" 25/05/2021 10:05:35"/>
    <s v=" "/>
    <s v=" "/>
    <n v="41"/>
    <s v="Vencido"/>
    <s v="A la fecha 27/07/2021, lleva en proceso 41 días y 11 días vencidos. "/>
    <s v=" "/>
    <s v=" "/>
    <s v=" "/>
    <s v=" "/>
    <s v=" "/>
  </r>
  <r>
    <s v="Canal Virtual"/>
    <s v="Correo Atencion Ciudadano"/>
    <x v="8"/>
    <s v=" CUERPO DE BOMBEROS VOLUNTARIOS DE CAMPOALEGRE - HUILA"/>
    <s v="Entidad Bomberil"/>
    <x v="16"/>
    <s v=" CAC: solicitud acompaÃ±amiento asesorÃ­a- temas disciplinarios"/>
    <s v="Arbey Hernan Trujillo Mendez"/>
    <s v="INSPECCIÓN VIGILANCIA Y CONTROL"/>
    <s v="SUBDIRECCIÓN ESTRATÉGICA Y DE COORDINACIÓN BOMBERIL"/>
    <s v="PETICIÓN DE INTERES PARTICULAR"/>
    <n v="30"/>
    <s v=" 20213800079202"/>
    <s v=" 25/05/2021 10:05:21"/>
    <s v=" "/>
    <s v=" "/>
    <n v="41"/>
    <s v="Vencido"/>
    <s v="A la fecha 27/07/2021, lleva en proceso 41 días y 11 días vencidos. "/>
    <s v=" "/>
    <s v=" "/>
    <s v=" "/>
    <s v=" "/>
    <s v=" "/>
  </r>
  <r>
    <s v="Canal Virtual"/>
    <s v="Correo Atencion Ciudadano"/>
    <x v="18"/>
    <s v=" CUERPO DE BOMBEROS VOLUNTARIOS DE GUAMAL"/>
    <s v="Entidad Bomberil"/>
    <x v="24"/>
    <s v=" CAC: SOLICITUD"/>
    <s v="Jorge Restrepo Sanguino"/>
    <s v="FORMULACIÓN Y ACTUALIZACIÓN NORMATIVA Y OPERATIVA"/>
    <s v="SUBDIRECCIÓN ESTRATÉGICA Y DE COORDINACIÓN BOMBERIL"/>
    <s v="PETICIÓN DE INTERES PARTICULAR"/>
    <n v="30"/>
    <s v=" 20213800079242"/>
    <s v=" 25/05/2021 12:05:21"/>
    <s v=" 20212050092211 "/>
    <d v="2021-07-28T00:00:00"/>
    <n v="42"/>
    <s v="Extemporáneo"/>
    <m/>
    <d v="2021-07-28T00:00:00"/>
    <s v="PDF"/>
    <s v="SI"/>
    <s v=" "/>
    <s v=" "/>
  </r>
  <r>
    <s v="Canal Virtual"/>
    <s v="Correo Atención Ciudadano"/>
    <x v="24"/>
    <s v=" CUERPO DE BOMBEROS VOLUNTARIOS DE TURBACO - BOLÃVAR"/>
    <s v="Entidad Bomberil"/>
    <x v="4"/>
    <s v=" CAC: Anexo documentos recomendados en Radicado 20212000014881"/>
    <s v="Mauricio Delgado Perdomo"/>
    <s v="EDUCACIÓN"/>
    <s v="SUBDIRECCIÓN ESTRATÉGICA Y DE COORDINACIÓN BOMBERIL"/>
    <s v="PETICIÓN DE INTERES PARTICULAR"/>
    <n v="30"/>
    <s v=" 20213800079772"/>
    <s v=" 27/05/2021 10:05:32"/>
    <n v="20212000019861"/>
    <d v="2021-06-17T00:00:00"/>
    <n v="13"/>
    <s v="Cumplido"/>
    <s v=" "/>
    <d v="2021-06-17T00:00:00"/>
    <s v="PDF"/>
    <s v="SI"/>
    <s v=" "/>
    <m/>
  </r>
  <r>
    <s v="Canal Virtual"/>
    <s v="Correo Atención Ciudadano"/>
    <x v="25"/>
    <s v=" CHARLES SAMBONI"/>
    <s v="Persona Natural"/>
    <x v="16"/>
    <s v=" CAC: CONCEPTO JURÃDICO"/>
    <s v="Andrea Bibiana Castañeda Durán"/>
    <s v="FORMULACIÓN Y ACTUALIZACIÓN NORMATIVA Y OPERATIVA"/>
    <s v="SUBDIRECCIÓN ESTRATÉGICA Y DE COORDINACIÓN BOMBERIL"/>
    <s v="CONSULTA"/>
    <n v="35"/>
    <s v=" 20213800079792"/>
    <s v=" 27/05/2021 10:05:14"/>
    <n v="20212050092781"/>
    <d v="2021-07-21T00:00:00"/>
    <n v="35"/>
    <s v="Cumplido"/>
    <s v=" "/>
    <d v="2021-07-21T00:00:00"/>
    <s v="PDF"/>
    <s v="SI"/>
    <s v=" "/>
    <m/>
  </r>
  <r>
    <s v="Canal Virtual"/>
    <s v="Correo Atención Ciudadano"/>
    <x v="4"/>
    <s v=" CUERPO DE BOMBEROS VOLUNTARIOS DE EL PLAYON - SANTANDER"/>
    <s v="Entidad Bomberil"/>
    <x v="16"/>
    <s v=" CAC: DERECHO DE PETICIÃ“N"/>
    <s v="Andrea Bibiana Castañeda Durán"/>
    <s v="FORMULACIÓN Y ACTUALIZACIÓN NORMATIVA Y OPERATIVA"/>
    <s v="SUBDIRECCIÓN ESTRATÉGICA Y DE COORDINACIÓN BOMBERIL"/>
    <s v="CONSULTA"/>
    <n v="35"/>
    <s v=" 20213800079932"/>
    <s v=" 27/05/2021 16:05:14"/>
    <n v="20212050093821"/>
    <d v="2021-07-14T00:00:00"/>
    <n v="31"/>
    <s v="Cumplido"/>
    <m/>
    <s v=" "/>
    <s v=" "/>
    <s v=" "/>
    <s v=" "/>
    <m/>
  </r>
  <r>
    <s v="Canal Virtual"/>
    <s v="Correo Atención Ciudadano"/>
    <x v="1"/>
    <s v=" JOSE LEON"/>
    <s v="Persona Natural"/>
    <x v="24"/>
    <s v=" CAC: Solicitud de mi certificado como bombero"/>
    <s v="Maicol Villarreal Ospina"/>
    <s v="EDUCACIÓN"/>
    <s v="SUBDIRECCIÓN ESTRATÉGICA Y DE COORDINACIÓN BOMBERIL"/>
    <s v="PETICIÓN DE DOCUMENTOS E INFORMACIÓN"/>
    <n v="20"/>
    <s v=" 20213800079942"/>
    <s v=" 27/05/2021 16:05:30"/>
    <s v="20212000019501 "/>
    <d v="2021-06-03T00:00:00"/>
    <n v="5"/>
    <s v="Cumplido"/>
    <s v=" "/>
    <d v="2021-06-03T00:00:00"/>
    <s v="PDF"/>
    <s v="SI"/>
    <s v=" "/>
    <m/>
  </r>
  <r>
    <s v="Canal Escrito"/>
    <s v="Radicación Directa "/>
    <x v="1"/>
    <s v=" UNIVERSIDAD MILITAR NUEVA GRANADA"/>
    <s v="Persona Jurídica"/>
    <x v="24"/>
    <s v=" RD : SOLICITUD DE ACTA DE LIQUIDACIÃ“N DEL CONTRATO INTERADMINISTRATIVO NO 269 DE 2020"/>
    <s v="MARYOLY DIAZ"/>
    <s v="GESTIÓN TALENTO HUMANO"/>
    <s v="SUBDIRECCIÓN ADMINISTRATIVA Y FINANCIERA"/>
    <s v="PETICIÓN DE DOCUMENTOS E INFORMACIÓN"/>
    <n v="20"/>
    <s v=" 20213800080102"/>
    <s v=" 28/05/2021 15:05:02"/>
    <s v=" "/>
    <d v="2021-06-16T00:00:00"/>
    <n v="11"/>
    <s v="Cumplido"/>
    <s v=" SE REMITE ACTA DE LIQUIDACIÓN AL CORREO INDICADO"/>
    <s v=" "/>
    <s v=" "/>
    <s v="SI"/>
    <s v=" "/>
    <m/>
  </r>
  <r>
    <s v="Canal Virtual"/>
    <s v="Correo Atención Ciudadano"/>
    <x v="1"/>
    <s v=" MINISTERIO DEL INTEROR VICEMINISTERIO DE RELACIONES POLÃTICAS"/>
    <s v="Entidad Territorial"/>
    <x v="4"/>
    <s v=" CAC: OFI2021-14776 Cp Charles Benavides - Traslado OFI21-00068941 / IDM: Solicitud InclusiÃ³n en salario mÃ­nimo vital para bomberos voluntarios de Colombia."/>
    <s v="Ronny Estiven Romero Velandia"/>
    <s v="FORMULACIÓN Y ACTUALIZACIÓN NORMATIVA Y OPERATIVA"/>
    <s v="SUBDIRECCIÓN ESTRATÉGICA Y DE COORDINACIÓN BOMBERIL"/>
    <s v="PETICIÓN DE INTERES GENERAL"/>
    <n v="30"/>
    <s v=" 20213800080142"/>
    <s v=" 28/05/2021 22:05:07"/>
    <n v="20212050093321"/>
    <d v="2021-07-07T00:00:00"/>
    <n v="25"/>
    <s v="Cumplido"/>
    <s v=" "/>
    <s v=" "/>
    <s v=" "/>
    <s v="SI"/>
    <s v=" "/>
    <s v="No se evidencia documento de salida ni fecha de digitalizaciòn "/>
  </r>
  <r>
    <s v="Canal Virtual"/>
    <s v="Correo Atención Ciudadano"/>
    <x v="1"/>
    <s v=" UNIDAD NACIONAL PARA LA GESTIÃ“N DEL RIESGO DE DESASTRES MONICA TATIANA LEMOS NEIRA"/>
    <s v="Entidad Territorial"/>
    <x v="24"/>
    <s v=" CAC: SOLICITUD DE VERIFICACIÃ“N DE EXPERIENCIA LABORAL"/>
    <s v="Alvaro Perez"/>
    <s v="SUBDIRECCIÓN ADMINISTRATIVA Y FINANCIERA"/>
    <s v="SUBDIRECCIÓN ADMINISTRATIVA Y FINANCIERA"/>
    <s v="PETICIÓN DE DOCUMENTOS E INFORMACIÓN"/>
    <n v="20"/>
    <s v=" 20213800080192"/>
    <s v=" 28/05/2021 23:05:10"/>
    <n v="20213000019711"/>
    <d v="2021-06-08T00:00:00"/>
    <n v="6"/>
    <s v="Cumplido"/>
    <s v=" "/>
    <s v=" "/>
    <s v=" "/>
    <s v="SI"/>
    <s v=" "/>
    <s v="No se evidencia documento de salida ni fecha de digitalizaciòn "/>
  </r>
</pivotCacheRecords>
</file>

<file path=xl/pivotCache/pivotCacheRecords2.xml><?xml version="1.0" encoding="utf-8"?>
<pivotCacheRecords xmlns="http://schemas.openxmlformats.org/spreadsheetml/2006/main" xmlns:r="http://schemas.openxmlformats.org/officeDocument/2006/relationships" count="738">
  <r>
    <s v="Radicación Directa "/>
    <s v="Radicación Directa "/>
    <s v="TOLIMA"/>
    <s v="JIMMY POLO DEVIA "/>
    <s v="Persona Natural"/>
    <x v="0"/>
    <s v="RD: derecho de petición "/>
    <s v="Camilo Portilla"/>
    <s v="FORMULACIÓN Y ACTUALIZACIÓN NORMATIVA Y OPERATIVA"/>
    <s v="SUBDIRECCIÓN ESTRATÉGICA Y DE COORDINACIÓN BOMBERIL"/>
    <s v="PETICIÓN DE INTERES GENERAL"/>
    <n v="30"/>
    <s v="20213800080982  "/>
    <s v="2021-06-01 13:46:21 "/>
    <n v="20212050093771"/>
    <d v="2021-07-15T00:00:00"/>
    <n v="30"/>
    <s v="Cumplido"/>
    <m/>
    <d v="2021-07-15T00:00:00"/>
    <s v="PDF"/>
    <s v="SI"/>
    <m/>
    <m/>
  </r>
  <r>
    <s v="Canal Virtual"/>
    <s v="Correo Atención Ciudadano"/>
    <s v="BOGOTÁ"/>
    <s v="ALCALDIA BOGOTA CUNDINAMARCA "/>
    <s v="Entidad Pública"/>
    <x v="0"/>
    <s v="CAC. DOC. E-01052-2021003839 Id 82202 - DNBC - TRASLADO POR COMPETENCIA PQRS 1532252021 Y 1550302021 - PET. JHOJAN GARAY Y ERIKA SICATHA "/>
    <s v="Edgar Alexander Maya Lopez"/>
    <s v="FORMULACIÓN Y ACTUALIZACIÓN NORMATIVA Y OPERATIVA"/>
    <s v="SUBDIRECCIÓN ESTRATÉGICA Y DE COORDINACIÓN BOMBERIL"/>
    <s v="PETICIÓN DE INTERES PARTICULAR"/>
    <n v="30"/>
    <s v="20213800081002  "/>
    <s v="2021-06-01 15:54:38 "/>
    <m/>
    <d v="2021-06-24T00:00:00"/>
    <n v="15"/>
    <s v="Cumplido"/>
    <s v="Se da respuesta por correo electrónico se deja evidencia en digital 24/06/21"/>
    <d v="2021-06-24T00:00:00"/>
    <s v="PDF"/>
    <s v="SI"/>
    <m/>
    <m/>
  </r>
  <r>
    <s v="Canal Virtual"/>
    <s v="Correo Institucional "/>
    <s v="TOLIMA"/>
    <s v="CUERPO DE BOMBEROS VOLUNTARIOS DE LERIDA - TOLIMA"/>
    <s v="Entidad Pública"/>
    <x v="0"/>
    <s v="CI. envio documento evidalio tinoco bomberos lerida "/>
    <s v="Camilo Portilla"/>
    <s v="FORMULACIÓN Y ACTUALIZACIÓN NORMATIVA Y OPERATIVA"/>
    <s v="SUBDIRECCIÓN ESTRATÉGICA Y DE COORDINACIÓN BOMBERIL"/>
    <s v="PETICIÓN DE INTERES GENERAL"/>
    <n v="30"/>
    <s v="20213800081022  "/>
    <s v="2021-06-01 16:38:10 "/>
    <n v="20212050093781"/>
    <d v="2021-07-15T00:00:00"/>
    <n v="30"/>
    <s v="Cumplido"/>
    <m/>
    <d v="2021-07-15T00:00:00"/>
    <s v="PDF"/>
    <s v="SI"/>
    <m/>
    <m/>
  </r>
  <r>
    <s v="Canal Virtual"/>
    <s v="Correo Atención Ciudadano"/>
    <s v="ANTIOQUIA"/>
    <s v="COORDINACIóN EJECUTIVA BOMBEROS DE ANTIOQUIA TE. PAULA ANDREA RíOS"/>
    <s v="Entidad Pública"/>
    <x v="0"/>
    <s v="CAC. SOLICITUD DE INFORMACIÓN Coordinación Ejecutiva de Bomberos De Antioquia "/>
    <s v="Jorge Restrepo Sanguino"/>
    <s v="FORMULACIÓN Y ACTUALIZACIÓN NORMATIVA Y OPERATIVA"/>
    <s v="SUBDIRECCIÓN ESTRATÉGICA Y DE COORDINACIÓN BOMBERIL"/>
    <s v="PETICIÓN DE INTERES GENERAL"/>
    <n v="30"/>
    <s v="20213800081032  "/>
    <s v="2021-06-01 16:54:28 "/>
    <n v="20212050092251"/>
    <d v="2021-06-17T00:00:00"/>
    <n v="10"/>
    <s v="Cumplido"/>
    <m/>
    <d v="2021-06-23T00:00:00"/>
    <s v="PDF"/>
    <s v="SI"/>
    <m/>
    <m/>
  </r>
  <r>
    <s v="Canal Virtual"/>
    <s v="Correo Atención Ciudadano"/>
    <s v="CUNDINAMARCA"/>
    <s v="PERSONERIA MUNICIPAL DE COTA  "/>
    <s v="Entidad Pública"/>
    <x v="1"/>
    <s v="CAC. EXPEDIENTE 013-2019 REITERACIÓN SOLICITUD DE INFORMACIÓN  "/>
    <s v="Julio Alejandro Chamorro Cabrera"/>
    <s v="INSPECCIÓN VIGILANCIA Y CONTROL"/>
    <s v="SUBDIRECCIÓN ESTRATÉGICA Y DE COORDINACIÓN BOMBERIL"/>
    <s v="PETICIÓN DE INTERES GENERAL"/>
    <n v="30"/>
    <s v="20213800081042  "/>
    <s v="2021-06-01 17:04:34 "/>
    <n v="20212000020341"/>
    <m/>
    <m/>
    <s v="Vencido"/>
    <m/>
    <m/>
    <m/>
    <m/>
    <m/>
    <m/>
  </r>
  <r>
    <s v="Canal Virtual"/>
    <s v="Correo Atención Ciudadano"/>
    <s v="BOGOTÁ"/>
    <s v="MINISTERIO DEL INTEROR VICEMINISTERIO DE RELACIONES POLÍTICAS  "/>
    <s v="Entidad Pública"/>
    <x v="2"/>
    <s v="CAC. OFI2021-15227-DVR-3000 Traslado Secretario del Interior y Convivencia Ciudadana de la Alcaldía de Cartagena de Indias "/>
    <s v="Ronny Estiven Romero Velandia"/>
    <s v="FORMULACIÓN Y ACTUALIZACIÓN NORMATIVA Y OPERATIVA"/>
    <s v="SUBDIRECCIÓN ESTRATÉGICA Y DE COORDINACIÓN BOMBERIL"/>
    <s v="PETICIÓN DE INTERES PARTICULAR"/>
    <n v="30"/>
    <s v="20213800081052  "/>
    <s v="2021-06-01 17:11:01 "/>
    <n v="20212050093811"/>
    <d v="2021-07-14T00:00:00"/>
    <n v="29"/>
    <s v="Cumplido"/>
    <m/>
    <d v="2021-07-14T00:00:00"/>
    <s v="PDF"/>
    <s v="SI"/>
    <m/>
    <m/>
  </r>
  <r>
    <s v="Canal Virtual"/>
    <s v="Correo Atención Ciudadano"/>
    <s v="SANTANDER"/>
    <s v="CUERPO DE BOMBEROS VOLUNTARIOS FLORIDABLANCA  "/>
    <s v="Entidad Bomberil"/>
    <x v="3"/>
    <s v="CAC. DERECHO DE PETICION DE CONSULTA - CBVF-2021-COMD-00805-S "/>
    <s v="Carlos Armando López Barrera"/>
    <s v="OFICINA ASESORA JURÍDICA"/>
    <s v="DIRECCIÓN GENERAL"/>
    <s v="CONSULTA"/>
    <n v="35"/>
    <s v="20213800081132  "/>
    <s v="2021-06-02 10:53:42 "/>
    <n v="20211200000843"/>
    <d v="2021-06-08T00:00:00"/>
    <n v="3"/>
    <s v="Cumplido"/>
    <m/>
    <d v="2021-06-17T00:00:00"/>
    <s v="PDF"/>
    <s v="SI"/>
    <m/>
    <m/>
  </r>
  <r>
    <s v="Canal Virtual"/>
    <s v="Correo Atención Ciudadano"/>
    <s v="SUCRE"/>
    <s v="EDGAR JOSE MEDINA TORRES "/>
    <s v="Persona Natural"/>
    <x v="0"/>
    <s v="CAC. Derecho de petición "/>
    <s v="Camilo Portilla"/>
    <s v="FORMULACIÓN Y ACTUALIZACIÓN NORMATIVA Y OPERATIVA"/>
    <s v="SUBDIRECCIÓN ESTRATÉGICA Y DE COORDINACIÓN BOMBERIL"/>
    <s v="PETICIÓN DE INTERES PARTICULAR"/>
    <n v="30"/>
    <s v="20213800081202  "/>
    <s v="2021-06-02 12:36:52 "/>
    <n v="20212050093791"/>
    <d v="2021-07-22T00:00:00"/>
    <n v="33"/>
    <s v="Extemporáneo"/>
    <m/>
    <d v="2021-07-22T00:00:00"/>
    <s v="PDF"/>
    <s v="SI"/>
    <m/>
    <m/>
  </r>
  <r>
    <s v="Canal Virtual"/>
    <s v="Correo Atención Ciudadano"/>
    <s v="CUNDINAMARCA"/>
    <s v="GOBERNACIÓN DE CUNDINAMARCA"/>
    <s v="Entidad Pública"/>
    <x v="2"/>
    <s v="CAC. NOTIFICACION ELECTRONICA PROCESO 2020-004 CONTRA CUERPO DE BOMBEROS VOLUNTARIOS COTA "/>
    <s v="Julio Alejandro Chamorro Cabrera"/>
    <s v="INSPECCIÓN VIGILANCIA Y CONTROL"/>
    <s v="SUBDIRECCIÓN ESTRATÉGICA Y DE COORDINACIÓN BOMBERIL"/>
    <s v="PETICIÓN DE INTERES GENERAL"/>
    <n v="30"/>
    <s v="20213800081212  "/>
    <s v="2021-06-02 12:43:29 "/>
    <n v="20212050092811"/>
    <d v="2021-06-29T00:00:00"/>
    <n v="17"/>
    <s v="Cumplido"/>
    <m/>
    <d v="2021-06-29T00:00:00"/>
    <s v="PDF"/>
    <s v="SI"/>
    <m/>
    <m/>
  </r>
  <r>
    <s v="Canal Virtual"/>
    <s v="Correo Atención Ciudadano"/>
    <s v="ANTIOQUIA"/>
    <s v="GOBERNACION DE ANTIOQUIA SECRETARIA DE GOBIERNO PAZ Y NO VIOLENCIA  "/>
    <s v="Entidad Pública"/>
    <x v="1"/>
    <s v="CAC. RESPUESTA A SOLICITUD DE INFORMACION RADICADO 2021010130391  "/>
    <s v="Julio Alejandro Chamorro Cabrera"/>
    <s v="INSPECCIÓN VIGILANCIA Y CONTROL"/>
    <s v="SUBDIRECCIÓN ESTRATÉGICA Y DE COORDINACIÓN BOMBERIL"/>
    <s v="PETICIÓN DE INTERES GENERAL"/>
    <n v="30"/>
    <s v="20213800081232  "/>
    <s v="2021-06-02 13:01:53 "/>
    <m/>
    <m/>
    <m/>
    <s v="Vencido"/>
    <m/>
    <m/>
    <m/>
    <m/>
    <m/>
    <m/>
  </r>
  <r>
    <s v="Canal Virtual"/>
    <s v="Correo Atención Ciudadano"/>
    <s v="CUNDINAMARCA"/>
    <s v="CUERPO DE BOMBEROS VOLUNTARIOS DE SAN ANTONIO DEL TEQUENDAMA  "/>
    <s v="Entidad Bomberil"/>
    <x v="4"/>
    <s v="CAC. CARTA ABIERTA AL SEÑOR PRESIDENTE DE LA REPÚBLICA, PARA LA PRIORIZACIÓN DE ORGANISMOS DE SOCORRO DEL PAÍS EN EL PROGRAMA DE PLAN NACIONAL DE VACUNACIÓN CONTRA EL COVID-19 "/>
    <s v="Jorge Restrepo Sanguino"/>
    <s v="FORMULACIÓN Y ACTUALIZACIÓN NORMATIVA Y OPERATIVA"/>
    <s v="SUBDIRECCIÓN ESTRATÉGICA Y DE COORDINACIÓN BOMBERIL"/>
    <s v="PETICIÓN DE INTERES GENERAL"/>
    <n v="30"/>
    <s v="20213800081262  "/>
    <s v="2021-06-02 14:04:02 "/>
    <n v="20212050092261"/>
    <d v="2021-06-17T00:00:00"/>
    <n v="9"/>
    <s v="Cumplido"/>
    <m/>
    <d v="2021-06-17T00:00:00"/>
    <s v="PDF"/>
    <s v="SI"/>
    <m/>
    <m/>
  </r>
  <r>
    <s v="Canal Virtual"/>
    <s v="Correo Atención Ciudadano"/>
    <s v="BOGOTÁ"/>
    <s v="PROCURADURIA 2 DELEGADA CONTRATACION ESTATAL  "/>
    <s v="Entidad Pública"/>
    <x v="1"/>
    <s v="CAC. Solicitud de Información para EXP: E-2020-236741 D-2020-1700391 Dirigido a Uae Direccion Nacional De Bomberos "/>
    <s v="Alvaro Perez"/>
    <s v="GESTIÓN CONTRACTUAL"/>
    <s v="SUBDIRECCIÓN ADMINISTRATIVA Y FINANCIERA"/>
    <s v="PETICIÓN ENTRE AUTORIDADES"/>
    <n v="10"/>
    <s v="20213800081332  "/>
    <s v="2021-06-02 16:55:29 "/>
    <n v="20211000020921"/>
    <s v="02/072021"/>
    <n v="20"/>
    <s v="Extemporáneo"/>
    <m/>
    <d v="2021-07-02T00:00:00"/>
    <s v="PDF"/>
    <s v="SI"/>
    <m/>
    <m/>
  </r>
  <r>
    <s v="Canal Virtual"/>
    <s v="Correo Atención Ciudadano"/>
    <s v="BOYACÁ"/>
    <s v="JOSE ROLANDO FRESNEDA AVILA "/>
    <s v="Persona Natural"/>
    <x v="1"/>
    <s v="CAC. Derecho de petición  "/>
    <s v="Julio Alejandro Chamorro Cabrera"/>
    <s v="INSPECCIÓN VIGILANCIA Y CONTROL"/>
    <s v="SUBDIRECCIÓN ESTRATÉGICA Y DE COORDINACIÓN BOMBERIL"/>
    <s v="PETICIÓN DE INTERES GENERAL"/>
    <n v="30"/>
    <s v="20213800081342  "/>
    <s v="2021-06-02 17:06:03 "/>
    <n v="20212050093191"/>
    <d v="2021-07-21T00:00:00"/>
    <n v="32"/>
    <s v="Extemporáneo"/>
    <m/>
    <d v="2021-07-21T00:00:00"/>
    <s v="PDF"/>
    <s v="SI"/>
    <m/>
    <m/>
  </r>
  <r>
    <s v="Canal Virtual"/>
    <s v="Formulario Electrònico "/>
    <s v="BOGOTÁ"/>
    <s v="DIEGO RICARDO GARCIA AVILA "/>
    <s v="Persona Natural"/>
    <x v="0"/>
    <s v="facultades de los representantes legales de los cuerpos de bomberos "/>
    <s v="Jorge Restrepo Sanguino"/>
    <s v="FORMULACIÓN Y ACTUALIZACIÓN NORMATIVA Y OPERATIVA"/>
    <s v="SUBDIRECCIÓN ESTRATÉGICA Y DE COORDINACIÓN BOMBERIL"/>
    <s v="PETICIÓN DE DOCUMENTOS E INFORMACIÓN"/>
    <n v="20"/>
    <s v="20219000081382  "/>
    <s v="2021-06-02 17:59:28 "/>
    <n v="20212050092291"/>
    <d v="2021-06-17T00:00:00"/>
    <n v="9"/>
    <s v="Cumplido"/>
    <m/>
    <d v="2021-06-17T00:00:00"/>
    <s v="PDF"/>
    <s v="SI"/>
    <m/>
    <m/>
  </r>
  <r>
    <s v="Canal Virtual"/>
    <s v="Correo Atención Ciudadano"/>
    <s v="BOYACÁ"/>
    <s v="DARWIN GIOVANY RODRIGUEZ SANCHEZ "/>
    <s v="Persona Natural"/>
    <x v="0"/>
    <s v="PETICIÓN SOLUCION DE MI SITUACIÓN COMO UNIDAD ACTIVA OPERATIVA DE LOS BOMBEROS DE COLOMBIA "/>
    <s v="Ronny Estiven Romero Velandia"/>
    <s v="FORMULACIÓN Y ACTUALIZACIÓN NORMATIVA Y OPERATIVA"/>
    <s v="SUBDIRECCIÓN ESTRATÉGICA Y DE COORDINACIÓN BOMBERIL"/>
    <s v="PETICIÓN DE INTERES PARTICULAR"/>
    <n v="30"/>
    <s v="20219000081432  "/>
    <s v="2021-06-03 13:38:45 "/>
    <s v=" 20212050093581 "/>
    <d v="2021-07-06T00:00:00"/>
    <n v="20"/>
    <s v="Cumplido"/>
    <m/>
    <d v="2021-07-06T00:00:00"/>
    <s v="PDF"/>
    <s v="SI"/>
    <m/>
    <m/>
  </r>
  <r>
    <s v="Canal Virtual"/>
    <s v="Correo Atención Ciudadano"/>
    <s v="CORDOBA"/>
    <s v="ALCALDIA MOÑITOS CORDOBA "/>
    <s v="Entidad Pública"/>
    <x v="3"/>
    <s v="CAC: SOLICITUD DE ACOMPAÑAMIENTOY ASESORIA PARA LA CREACION DEL CUERPO DE BOMBEROS VOLUNTARIOS DEL MUNICIPIO DE MOÑITOS "/>
    <s v="Jorge Restrepo Sanguino"/>
    <s v="FORMULACIÓN Y ACTUALIZACIÓN NORMATIVA Y OPERATIVA"/>
    <s v="SUBDIRECCIÓN ESTRATÉGICA Y DE COORDINACIÓN BOMBERIL"/>
    <s v="PETICIÓN DE INTERES GENERAL"/>
    <n v="30"/>
    <s v="20213800081462  "/>
    <s v="2021-06-03 16:00:09 "/>
    <n v="20212050092301"/>
    <d v="2021-07-29T00:00:00"/>
    <n v="37"/>
    <s v="Extemporáneo"/>
    <m/>
    <d v="2021-07-29T00:00:00"/>
    <s v="PDF"/>
    <s v="SI"/>
    <m/>
    <m/>
  </r>
  <r>
    <s v="Canal Virtual"/>
    <s v="Correo Atención Ciudadano"/>
    <s v="HUILA"/>
    <s v="ASDEBER NEIVA  "/>
    <s v="Persona Natural"/>
    <x v="1"/>
    <s v="CAC: derecho de petición  "/>
    <s v="Ronny Estiven Romero Velandia"/>
    <s v="FORMULACIÓN Y ACTUALIZACIÓN NORMATIVA Y OPERATIVA"/>
    <s v="SUBDIRECCIÓN ESTRATÉGICA Y DE COORDINACIÓN BOMBERIL"/>
    <s v="PETICIÓN DE DOCUMENTOS E INFORMACIÓN"/>
    <n v="20"/>
    <s v="20213800081582  "/>
    <s v="2021-06-04 14:40:10 "/>
    <n v="20212050093861"/>
    <d v="2021-07-14T00:00:00"/>
    <n v="25"/>
    <s v="Cumplido"/>
    <m/>
    <s v="2021-06-04 14:40:10 "/>
    <s v="PDF"/>
    <s v="SI"/>
    <m/>
    <m/>
  </r>
  <r>
    <s v="Canal Virtual"/>
    <s v="Correo Atención Ciudadano"/>
    <s v="ATLÁNTICO"/>
    <s v="ALCALDIA GALAPA ATLANTICO "/>
    <s v="Entidad Pública"/>
    <x v="4"/>
    <s v="CAC: RESPUESTA BOMBEROS  "/>
    <s v="Julio Alejandro Chamorro Cabrera"/>
    <s v="INSPECCIÓN VIGILANCIA Y CONTROL"/>
    <s v="SUBDIRECCIÓN ESTRATÉGICA Y DE COORDINACIÓN BOMBERIL"/>
    <s v="PETICIÓN DE INTERES GENERAL"/>
    <n v="30"/>
    <s v="20213800081592  "/>
    <s v="2021-06-04 14:43:52 "/>
    <m/>
    <m/>
    <m/>
    <s v="Vencido"/>
    <m/>
    <m/>
    <m/>
    <m/>
    <m/>
    <s v="NO se evidencia documento ni envio"/>
  </r>
  <r>
    <s v="Canal Virtual"/>
    <s v="Correo Atención Ciudadano"/>
    <s v="CASANARE"/>
    <s v="CUERPO DE BOMBEROS VOLUNTARIOS DE VILLANUEVA - CASANARE  "/>
    <s v="Entidad Bomberil"/>
    <x v="3"/>
    <s v="CAC. Solicitud apoyo jurídico ante contratación con Administración Municipal Villanueva Casanare. "/>
    <s v="Andrea Bibiana Castañeda Durán"/>
    <s v="FORMULACIÓN Y ACTUALIZACIÓN NORMATIVA Y OPERATIVA"/>
    <s v="SUBDIRECCIÓN ESTRATÉGICA Y DE COORDINACIÓN BOMBERIL"/>
    <s v="PETICIÓN DE INTERES GENERAL"/>
    <n v="30"/>
    <s v="20213800081642  "/>
    <s v="2021-06-08 09:15:48 "/>
    <m/>
    <d v="2021-06-09T00:00:00"/>
    <n v="1"/>
    <s v="Cumplido"/>
    <s v="EL DÍA 9/06/2021 LA EL PERSONAL DE INSPECCIÓN VIGILANCIA Y CONTROL REALIZÓ UNA REUNIÓN CON LA ALCALDÍA MUNICIPAL Y EL COMANDANTE DEL CUERPO DE BOMBEROS VOLUNTARIOS DE VILLANUEVA DONDE SE ASESORÓ EN MATERIA DE CONTRATACIÓN SOBRE LA SOLICITUD PRESENTADA EN ESTE OFICIO"/>
    <m/>
    <m/>
    <m/>
    <m/>
    <m/>
  </r>
  <r>
    <s v="Canal Virtual"/>
    <s v="Correo Atención Ciudadano"/>
    <s v="BOGOTÁ"/>
    <s v="PROCURADURIA DELEGADA PARA LAS ENTIDADES TERRITORIALES Y DIALOGO SOCIAL  "/>
    <s v="Entidad Pública"/>
    <x v="1"/>
    <s v="CAC. OFICIO PDTDS 1158 DIRECCIÓN NACIONAL DE BOMBEROS. "/>
    <s v="Jairo Soto Gil"/>
    <s v="ÁREA CENTRAL DE REFERENCIA BOMBERIL"/>
    <s v="SUBDIRECCIÓN ESTRATÉGICA Y DE COORDINACIÓN BOMBERIL"/>
    <s v="PETICIÓN ENTRE AUTORIDADES"/>
    <n v="10"/>
    <s v="20213800081692  "/>
    <s v="2021-06-08 10:48:24 "/>
    <m/>
    <m/>
    <m/>
    <s v="Vencido"/>
    <m/>
    <m/>
    <m/>
    <m/>
    <m/>
    <s v="NO se evidencia documento ni envio"/>
  </r>
  <r>
    <s v="Canal Virtual"/>
    <s v="Correo Atención Ciudadano"/>
    <s v="VALLE DEL CAUCA"/>
    <s v="DIANA PATRICIA CORREA  "/>
    <s v="Persona Natural"/>
    <x v="4"/>
    <s v="CAC. DERECHO DE PETICION:RADICADO DESDE EL 29 MAYO 2021.  "/>
    <s v="Andrea Bibiana Castañeda Durán"/>
    <s v="FORMULACIÓN Y ACTUALIZACIÓN NORMATIVA Y OPERATIVA"/>
    <s v="SUBDIRECCIÓN ESTRATÉGICA Y DE COORDINACIÓN BOMBERIL"/>
    <s v="CONSULTA"/>
    <n v="35"/>
    <s v="20213800081722  "/>
    <s v="2021-06-08 11:19:12 "/>
    <n v="20212050093381"/>
    <d v="2021-07-08T00:00:00"/>
    <n v="20"/>
    <s v="Cumplido"/>
    <m/>
    <d v="2021-07-08T00:00:00"/>
    <s v="PDF"/>
    <s v="SI"/>
    <m/>
    <m/>
  </r>
  <r>
    <s v="Canal Virtual"/>
    <s v="Correo Atención Ciudadano"/>
    <s v="BOGOTÁ"/>
    <s v="GRUPO SARA  "/>
    <s v="Persona Jurídica"/>
    <x v="4"/>
    <s v="CAC. Propuesta Talleres Grupo SARA y Para Cada Abeja Una Flor."/>
    <s v="Carlos Cartagena"/>
    <s v="DIRECCIÓN GENERAL"/>
    <s v="DIRECCIÓN GENERAL"/>
    <s v="PETICIÓN DE INTERES GENERAL"/>
    <n v="30"/>
    <s v="20213800081752  "/>
    <s v="2021-06-08 12:17:00 "/>
    <n v="20211000020221"/>
    <d v="2021-06-21T00:00:00"/>
    <n v="8"/>
    <s v="Cumplido"/>
    <m/>
    <d v="2021-06-22T00:00:00"/>
    <s v="PDF"/>
    <s v="SI"/>
    <m/>
    <m/>
  </r>
  <r>
    <s v="Canal Virtual"/>
    <s v="Correo Atención Ciudadano"/>
    <s v="BOGOTÁ"/>
    <s v="ALCALDIA MILAN CAQUETA "/>
    <s v="Entidad Pública"/>
    <x v="2"/>
    <s v="CAC: OFI2021-10718 Traslado comunicación EXT_S21-00032338-PQRSD-031980-PQR "/>
    <s v="Andrés Fernando Muñoz Cabrera"/>
    <s v="ÁREA CENTRAL DE REFERENCIA BOMBERIL"/>
    <s v="SUBDIRECCIÓN ESTRATÉGICA Y DE COORDINACIÓN BOMBERIL"/>
    <s v="PETICIÓN DE INTERES GENERAL"/>
    <n v="30"/>
    <s v="20213800081812  "/>
    <s v="2021-06-08 15:14:11 "/>
    <n v="20212100019851"/>
    <d v="2021-06-08T00:00:00"/>
    <n v="1"/>
    <s v="Cumplido"/>
    <m/>
    <d v="2021-06-08T00:00:00"/>
    <s v="PDF"/>
    <s v="SI"/>
    <m/>
    <m/>
  </r>
  <r>
    <s v="Canal Virtual"/>
    <s v="Correo Atención Ciudadano"/>
    <s v="ANTIOQUIA"/>
    <s v="CUERPO DE BOMBEROS VOLUNTARIOS DE TURBO - ANTIOQUIA"/>
    <s v="Entidad Bomberil"/>
    <x v="3"/>
    <s v="CAC:SOLICITUD APOYO TECNICO Y ASESORIA  "/>
    <s v="Jorge Restrepo Sanguino"/>
    <s v="FORMULACIÓN Y ACTUALIZACIÓN NORMATIVA Y OPERATIVA"/>
    <s v="SUBDIRECCIÓN ESTRATÉGICA Y DE COORDINACIÓN BOMBERIL"/>
    <s v="PETICIÓN DE INTERES GENERAL"/>
    <n v="30"/>
    <s v="20213800081832  "/>
    <s v="2021-06-08 16:14:26 "/>
    <m/>
    <d v="2021-06-21T00:00:00"/>
    <n v="8"/>
    <s v="Cumplido"/>
    <s v="SE LLEVÓ A CABO REUNIÓN VIRTUAL EL DÍA 21/06/2021"/>
    <m/>
    <m/>
    <m/>
    <m/>
    <m/>
  </r>
  <r>
    <s v="Canal Virtual"/>
    <s v="Correo Atención Ciudadano"/>
    <s v="CUNDINAMARCA"/>
    <s v="ALCALDIA BITUIMA CUNDINAMARCA "/>
    <s v="Entidad Pública"/>
    <x v="3"/>
    <s v="CAC. solicitud.  "/>
    <s v="Ronny Estiven Romero Velandia"/>
    <s v="FORMULACIÓN Y ACTUALIZACIÓN NORMATIVA Y OPERATIVA"/>
    <s v="SUBDIRECCIÓN ESTRATÉGICA Y DE COORDINACIÓN BOMBERIL"/>
    <s v="PETICIÓN DE INTERES GENERAL"/>
    <n v="30"/>
    <s v="20213800081862  "/>
    <s v="2021-06-08 16:36:50 "/>
    <m/>
    <d v="2021-07-01T00:00:00"/>
    <n v="16"/>
    <s v="Cumplido"/>
    <s v="SE DIO RESPUESTA MEDIANTE LLAMADA TELEFÓNICA EL 01/07/2021 Y SE INDICO QUE SE DEBE COORDINAR CON GOBERNACIÓN DE CUNDINAMARCA Y DELEGADO DEPARTAMENTAL PARA LA REACTIVACIÓN DEL CUERPO DE BOMBEROS"/>
    <m/>
    <m/>
    <m/>
    <m/>
    <m/>
  </r>
  <r>
    <s v="Canal Virtual"/>
    <s v="Correo Atención Ciudadano"/>
    <s v="BOGOTÁ"/>
    <s v="ALFAPEOPLE  "/>
    <s v="Persona Jurídica"/>
    <x v="1"/>
    <s v="CAC. Certificados de retención. "/>
    <s v="Miguel Ángel Franco Torres"/>
    <s v="GESTION FINANCIERA"/>
    <s v="SUBDIRECCIÓN ADMINISTRATIVA Y FINANCIERA"/>
    <s v="PETICIÓN DE DOCUMENTOS E INFORMACIÓN"/>
    <n v="20"/>
    <s v="20213800081882  "/>
    <s v="2021-06-08 17:11:40 "/>
    <m/>
    <d v="2021-06-10T00:00:00"/>
    <n v="2"/>
    <s v="Cumplido"/>
    <s v="El día 10 de Junio de 2021, se envió respuesta al correo mbv@alfapeople.com y se les informa que: Revisando el registro de pagos de la vigencia 2021, para la expedición del Certificado de Ingresos y Retenciones que requirieron a través de la oficina de Atención al Ciudadano de la DNBC y con radicado ORFEO 20213800081882. Al consultar el Aplicativo SIIF Nación II, No se registra pagos a nombre de ALFAPEOPLE NIT 830.013.988-9 que la Dirección Nacional de Bomberos le haya efectuado."/>
    <m/>
    <m/>
    <m/>
    <m/>
    <m/>
  </r>
  <r>
    <s v="Canal Virtual"/>
    <s v="Correo Institucional "/>
    <s v="CUNDINAMARCA"/>
    <s v="ABOGADOSESPECIALIZADOS2001@GMAIL.COM ARGEMIRO HECHAVARRIA  "/>
    <s v="Persona Jurídica"/>
    <x v="3"/>
    <s v="CI. REITERACION DEL OFICIO N° 20212000013911 DE 21/01/2021, POR QUEJA INTERPUESTA ANTE LA DNBC CON RADICADO N° 20203800048992 DEL 18 DE NOVIEMBRE DE 2020. "/>
    <s v="Jorge Restrepo Sanguino"/>
    <s v="FORMULACIÓN Y ACTUALIZACIÓN NORMATIVA Y OPERATIVA"/>
    <s v="SUBDIRECCIÓN ESTRATÉGICA Y DE COORDINACIÓN BOMBERIL"/>
    <s v="PETICIÓN DE INTERES GENERAL"/>
    <n v="30"/>
    <s v="20213800081902  "/>
    <s v="2021-06-08 17:33:12 "/>
    <n v="20212050093601"/>
    <m/>
    <m/>
    <s v="Vencido"/>
    <m/>
    <m/>
    <m/>
    <m/>
    <m/>
    <m/>
  </r>
  <r>
    <s v="Canal Virtual"/>
    <s v="Correo Atención Ciudadano"/>
    <s v="LA GUAJIRA"/>
    <s v="ALCALDIA HATONUEVO LA GUAJIRA  "/>
    <s v="Entidad Pública"/>
    <x v="0"/>
    <s v="CAC. CONSULTA MUNICIPIO DE HATONUEVO - LA GUAJIRA.  "/>
    <s v="Ronny Estiven Romero Velandia"/>
    <s v="FORMULACIÓN Y ACTUALIZACIÓN NORMATIVA Y OPERATIVA"/>
    <s v="SUBDIRECCIÓN ESTRATÉGICA Y DE COORDINACIÓN BOMBERIL"/>
    <s v="PETICIÓN DE INTERES GENERAL"/>
    <n v="30"/>
    <s v="20213800081932  "/>
    <s v="2021-06-08 18:04:37 "/>
    <n v="20212050094091"/>
    <d v="2021-07-21T00:00:00"/>
    <n v="28"/>
    <s v="Cumplido"/>
    <m/>
    <d v="2021-07-21T00:00:00"/>
    <s v="PDF"/>
    <s v="SI"/>
    <m/>
    <m/>
  </r>
  <r>
    <s v="Canal Virtual"/>
    <s v="Correo Atención Ciudadano"/>
    <s v="BOYACÁ"/>
    <s v="CUERPO DE BOMBEROS VOLUNTARIOS DE TUNJA  "/>
    <s v="Entidad Bomberil"/>
    <x v="1"/>
    <s v="CAC: Solicitud información  "/>
    <s v="Jose Alexander Teuta Gomez"/>
    <s v="EDUCACIÓN"/>
    <s v="SUBDIRECCIÓN ESTRATÉGICA Y DE COORDINACIÓN BOMBERIL"/>
    <s v="PETICIÓN DE DOCUMENTOS E INFORMACIÓN"/>
    <n v="20"/>
    <s v="20213800082032  "/>
    <s v="2021-06-09 12:44:35 "/>
    <n v="20212000020631"/>
    <d v="2021-06-28T00:00:00"/>
    <n v="12"/>
    <s v="Cumplido"/>
    <m/>
    <d v="2021-06-29T00:00:00"/>
    <s v="PDF"/>
    <s v="SI"/>
    <m/>
    <m/>
  </r>
  <r>
    <s v="Canal Virtual"/>
    <s v="Correo Atención Ciudadano"/>
    <s v="BOGOTÁ"/>
    <s v="MINISTERIO DEL INTERIOR OFICINA ASESORA DE PLANEACIóN  "/>
    <s v="Entidad Pública"/>
    <x v="1"/>
    <s v="CAC: Importante "/>
    <s v="Carlos Armando López Barrera"/>
    <s v="OFICINA ASESORA JURÍDICA"/>
    <s v="DIRECCIÓN GENERAL"/>
    <s v="CONSULTA"/>
    <n v="35"/>
    <s v="20213800082212  "/>
    <s v="2021-06-10 15:59:14 "/>
    <m/>
    <m/>
    <m/>
    <s v="Vencido"/>
    <m/>
    <m/>
    <m/>
    <m/>
    <m/>
    <s v="NO se evidencia documento ni envio"/>
  </r>
  <r>
    <s v="Canal Virtual"/>
    <s v="Correo Atención Ciudadano"/>
    <s v="CUNDINAMARCA"/>
    <s v="JUAN DAVID CORREALES"/>
    <s v="Persona Jurídica"/>
    <x v="1"/>
    <s v="CAC. Solicitud de asesoría y respuesta bajo los criterios de derecho de petición. ley 1755 de 2015. "/>
    <s v="Edgar Alexander Maya Lopez"/>
    <s v="FORMULACIÓN Y ACTUALIZACIÓN NORMATIVA Y OPERATIVA"/>
    <s v="SUBDIRECCIÓN ESTRATÉGICA Y DE COORDINACIÓN BOMBERIL"/>
    <s v="PETICIÓN DE INTERES GENERAL"/>
    <n v="30"/>
    <s v="20213800082262  "/>
    <s v="2021-06-11 08:54:53 "/>
    <n v="20212050094081"/>
    <d v="2021-07-27T00:00:00"/>
    <n v="29"/>
    <s v="Cumplido"/>
    <m/>
    <d v="2021-07-27T00:00:00"/>
    <s v="PDF"/>
    <s v="SI"/>
    <m/>
    <m/>
  </r>
  <r>
    <s v="Canal Virtual"/>
    <s v="Correo Atención Ciudadano"/>
    <s v="QUINDIO"/>
    <s v="ALCALDIA MUNICIPAL DE CALARCA SECRETARIA DE GOBIERNO QUINDIO "/>
    <s v="Entidad Territorial"/>
    <x v="1"/>
    <s v="CAC. Solicitud de Información. "/>
    <s v="Juan Gabriel Parra"/>
    <s v="FORMULACIÓN Y ACTUALIZACIÓN NORMATIVA Y OPERATIVA"/>
    <s v="SUBDIRECCIÓN ESTRATÉGICA Y DE COORDINACIÓN BOMBERIL"/>
    <s v="PETICIÓN DE DOCUMENTOS E INFORMACIÓN"/>
    <n v="20"/>
    <s v="20213800082282  "/>
    <s v="2021-06-11 09:58:02 "/>
    <n v="20212050092871"/>
    <d v="2021-06-23T00:00:00"/>
    <n v="7"/>
    <s v="Cumplido"/>
    <m/>
    <d v="2021-06-23T00:00:00"/>
    <s v="PDF"/>
    <s v="SI"/>
    <m/>
    <m/>
  </r>
  <r>
    <s v="Canal Virtual"/>
    <s v="Correo Atención Ciudadano"/>
    <s v="ANTIOQUIA"/>
    <s v="CUERPO DE BOMBEROS VOLUNTARIOS DE SANTAFE DE ANTIOQUIA  "/>
    <s v="Entidad Bomberil"/>
    <x v="3"/>
    <s v="CAC. Comunicado-DNBC/CBV Santa Fe de Antioquia. "/>
    <s v="Camilo Portilla"/>
    <s v="FORMULACIÓN Y ACTUALIZACIÓN NORMATIVA Y OPERATIVA"/>
    <s v="SUBDIRECCIÓN ESTRATÉGICA Y DE COORDINACIÓN BOMBERIL"/>
    <s v="PETICIÓN DE INTERES GENERAL"/>
    <n v="30"/>
    <s v="20213800082362  "/>
    <s v="2021-06-11 15:23:08 "/>
    <n v="20212050094131"/>
    <d v="2021-07-21T00:00:00"/>
    <n v="25"/>
    <s v="Cumplido"/>
    <m/>
    <d v="2021-07-21T00:00:00"/>
    <s v="PDF"/>
    <s v="SI"/>
    <m/>
    <m/>
  </r>
  <r>
    <s v="Canal Virtual"/>
    <s v="Correo Atención Ciudadano"/>
    <s v="BOGOTÁ"/>
    <s v="DISEC PONALSAR-CRR  "/>
    <s v="Persona Jurídica"/>
    <x v="1"/>
    <s v="CAC: Solicitud información "/>
    <s v="Luis Alberto Valencia Pulido"/>
    <s v="FORMULACIÓN Y ACTUALIZACIÓN NORMATIVA Y OPERATIVA"/>
    <s v="SUBDIRECCIÓN ESTRATÉGICA Y DE COORDINACIÓN BOMBERIL"/>
    <s v="PETICIÓN DE DOCUMENTOS E INFORMACIÓN"/>
    <n v="20"/>
    <s v="20213800082562  "/>
    <s v="2021-06-14 23:27:53 "/>
    <n v="20212100020121"/>
    <d v="2021-06-28T00:00:00"/>
    <n v="30"/>
    <s v="Cumplido"/>
    <m/>
    <d v="2021-06-28T00:00:00"/>
    <s v="PDF"/>
    <s v="SI"/>
    <m/>
    <m/>
  </r>
  <r>
    <s v="Canal Virtual"/>
    <s v="Correo Atención Ciudadano"/>
    <s v="SANTANDER"/>
    <s v="UNIDAD NACIONAL PARA LA GESTIÓN DEL RIESGO DE DESASTRES MONICA TATIANA LEMOS NEIRA  "/>
    <s v="Entidad Territorial"/>
    <x v="1"/>
    <s v="CAC: SOLICITUD DE VERIFICACIÓN DE TÍTULOS ACADÉMICOS Y EXPERIENCIA LABORAL "/>
    <s v="Alvaro Perez"/>
    <s v="GESTIÓN CONTRACTUAL"/>
    <s v="SUBDIRECCIÓN ADMINISTRATIVA Y FINANCIERA"/>
    <s v="PETICIÓN DE DOCUMENTOS E INFORMACIÓN"/>
    <n v="20"/>
    <s v="20213800082602  "/>
    <s v="2021-06-15 00:59:04 "/>
    <n v="20213000020891"/>
    <d v="2021-07-01T00:00:00"/>
    <n v="13"/>
    <s v="Cumplido"/>
    <m/>
    <d v="2021-07-01T00:00:00"/>
    <s v="PDF"/>
    <s v="SI"/>
    <m/>
    <m/>
  </r>
  <r>
    <s v="Canal Virtual"/>
    <s v="Correo Atención Ciudadano"/>
    <s v="BOYACÁ"/>
    <s v="JOSE ROLANDO FRESNEDA AVILA "/>
    <s v="Entidad Bomberil"/>
    <x v="3"/>
    <s v="CAC: Derecho de petición bomberos tuta  "/>
    <s v="Arbey Hernan Trujillo Mendez"/>
    <s v="FORMULACIÓN Y ACTUALIZACIÓN NORMATIVA Y OPERATIVA"/>
    <s v="SUBDIRECCIÓN ESTRATÉGICA Y DE COORDINACIÓN BOMBERIL"/>
    <s v="PETICIÓN DE INTERES GENERAL"/>
    <n v="30"/>
    <s v="20213800082622  "/>
    <s v="2021-06-15 12:08:51 "/>
    <n v="20212000020261"/>
    <d v="2021-06-23T00:00:00"/>
    <n v="6"/>
    <s v="Cumplido"/>
    <m/>
    <d v="2021-06-23T00:00:00"/>
    <s v="PDF"/>
    <s v="SI"/>
    <m/>
    <m/>
  </r>
  <r>
    <s v="Canal Virtual"/>
    <s v="Correo Atención Ciudadano"/>
    <s v="ATLÁNTICO"/>
    <s v="CUERPO DE BOMBEROS VOLUNTARIOS DE MALAMBO  "/>
    <s v="Entidad Bomberil"/>
    <x v="1"/>
    <s v="CAC. Concepto jurídico de horas de servicio efectivo voluntario para inscribir dignatarios en secretaría de gobierno del departamento del Atlántico. "/>
    <s v="Andrea Bibiana Castañeda Durán"/>
    <s v="FORMULACIÓN Y ACTUALIZACIÓN NORMATIVA Y OPERATIVA"/>
    <s v="SUBDIRECCIÓN ESTRATÉGICA Y DE COORDINACIÓN BOMBERIL"/>
    <s v="PETICIÓN DE INTERES GENERAL"/>
    <n v="30"/>
    <s v="20213800082632  "/>
    <s v="2021-06-15 12:46:11 "/>
    <n v="20212050093331"/>
    <d v="2021-07-08T00:00:00"/>
    <n v="16"/>
    <s v="Cumplido"/>
    <m/>
    <d v="2021-07-08T00:00:00"/>
    <s v="PDF"/>
    <s v="SI"/>
    <m/>
    <m/>
  </r>
  <r>
    <s v="Canal Virtual"/>
    <s v="Correo Atención Ciudadano"/>
    <s v="CALDAS"/>
    <s v="CUERPO DE BOMBEROS VOLUNTARIOS DE VILLAMARIA  "/>
    <s v="Entidad Bomberil"/>
    <x v="1"/>
    <s v="CAC: Solicitud de Contacto de Cuerpo de Bomberos con Aval para dictar curso de Apicultura en Operaciones de Bomberos y Formulacion de Proyectos "/>
    <s v="Jose Alexander Teuta Gomez"/>
    <s v="EDUCACIÓN"/>
    <s v="SUBDIRECCIÓN ESTRATÉGICA Y DE COORDINACIÓN BOMBERIL"/>
    <s v="PETICIÓN DE DOCUMENTOS E INFORMACIÓN"/>
    <n v="20"/>
    <s v="20213800082642  "/>
    <s v="2021-06-15 15:03:06 "/>
    <s v=" 20212000020651"/>
    <d v="2021-06-28T00:00:00"/>
    <n v="10"/>
    <s v="Cumplido"/>
    <m/>
    <d v="2021-06-28T00:00:00"/>
    <s v="PDF"/>
    <s v="SI"/>
    <m/>
    <m/>
  </r>
  <r>
    <s v="Canal Virtual"/>
    <s v="Correo Atención Ciudadano"/>
    <s v="ANTIOQUIA"/>
    <s v="OSCAR ANCIZAR CARRILLO URIBE  "/>
    <s v="Persona Natural"/>
    <x v="1"/>
    <s v="CAC: Solicitud de información "/>
    <s v="Jorge Restrepo Sanguino"/>
    <s v="FORMULACIÓN Y ACTUALIZACIÓN NORMATIVA Y OPERATIVA"/>
    <s v="SUBDIRECCIÓN ESTRATÉGICA Y DE COORDINACIÓN BOMBERIL"/>
    <s v="PETICIÓN DE DOCUMENTOS E INFORMACIÓN"/>
    <n v="20"/>
    <s v="20213800082692  "/>
    <s v="2021-06-15 16:01:38 "/>
    <n v="20212050093611"/>
    <d v="2021-07-15T00:00:00"/>
    <n v="21"/>
    <s v="Cumplido"/>
    <m/>
    <d v="2021-07-15T00:00:00"/>
    <s v="PDF"/>
    <s v="SI"/>
    <m/>
    <m/>
  </r>
  <r>
    <s v="Canal Virtual"/>
    <s v="Correo Atención Ciudadano"/>
    <s v="PUTUMAYO"/>
    <s v="JESUS RODRIGUEZ  "/>
    <s v="Entidad Bomberil"/>
    <x v="1"/>
    <s v="CAC: SOLICITUD "/>
    <s v="Ronny Estiven Romero Velandia"/>
    <s v="ÁREA CENTRAL DE REFERENCIA BOMBERIL"/>
    <s v="SUBDIRECCIÓN ESTRATÉGICA Y DE COORDINACIÓN BOMBERIL"/>
    <s v="PETICIÓN DE INTERES GENERAL"/>
    <n v="30"/>
    <s v="20213800082752  "/>
    <s v="2021-06-15 22:40:18 "/>
    <n v="20212100021171"/>
    <d v="2021-07-21T00:00:00"/>
    <n v="24"/>
    <s v="Cumplido"/>
    <m/>
    <d v="2021-07-21T00:00:00"/>
    <s v="PDF"/>
    <s v="SI"/>
    <m/>
    <m/>
  </r>
  <r>
    <s v="Canal Virtual"/>
    <s v="Correo Atención Ciudadano"/>
    <s v="BOGOTÁ"/>
    <s v="CONSEJO NACIONAL DE TECNICOS ELECTRICISTAS CONTE  "/>
    <s v="Persona Jurídica"/>
    <x v="1"/>
    <s v="CAC: DERECHO DE PETICIÓN (PD5.1-CE 003193)  "/>
    <s v="Luis Alberto Valencia Pulido"/>
    <s v="ÁREA CENTRAL DE REFERENCIA BOMBERIL"/>
    <s v="SUBDIRECCIÓN ESTRATÉGICA Y DE COORDINACIÓN BOMBERIL"/>
    <s v="PETICIÓN DE INTERES GENERAL"/>
    <n v="30"/>
    <s v="20213800082792  "/>
    <s v="2021-06-15 23:44:27 "/>
    <m/>
    <m/>
    <m/>
    <s v="En Proceso"/>
    <m/>
    <m/>
    <m/>
    <m/>
    <m/>
    <m/>
  </r>
  <r>
    <s v="Canal Virtual"/>
    <s v="Correo Atención Ciudadano"/>
    <s v="VALLE DEL CAUCA"/>
    <s v="ALVARO JAVIER ANDRADE IZAO "/>
    <s v="Persona Natural"/>
    <x v="3"/>
    <s v="CAC: Derecho de Petición  "/>
    <s v="Andrea Bibiana Castañeda Durán"/>
    <s v="FORMULACIÓN Y ACTUALIZACIÓN NORMATIVA Y OPERATIVA"/>
    <s v="SUBDIRECCIÓN ESTRATÉGICA Y DE COORDINACIÓN BOMBERIL"/>
    <s v="PETICIÓN DE INTERES PARTICULAR"/>
    <n v="30"/>
    <s v="20213800082802  "/>
    <s v="2021-06-15 23:55:31 "/>
    <n v="20212050093351"/>
    <d v="2021-07-08T00:00:00"/>
    <n v="16"/>
    <s v="Cumplido"/>
    <m/>
    <d v="2021-07-08T00:00:00"/>
    <s v="PDF"/>
    <s v="SI"/>
    <m/>
    <m/>
  </r>
  <r>
    <s v="Canal Virtual"/>
    <s v="Correo Atención Ciudadano"/>
    <s v="SANTANDER"/>
    <s v="JUZGADO CATORCE ADMINISTRATIVO ORAL DEL CIRCUITO JUDICIAL DE BUCARAMANGA  "/>
    <s v="Entidad Territorial"/>
    <x v="4"/>
    <s v="CAC: 680013333014-2021-00105-00 ACCIÓN TUTELA NOTIFICA ADMITE Y TRASLADO "/>
    <s v="Edgar Alexander Maya Lopez"/>
    <s v="FORMULACIÓN Y ACTUALIZACIÓN NORMATIVA Y OPERATIVA"/>
    <s v="SUBDIRECCIÓN ESTRATÉGICA Y DE COORDINACIÓN BOMBERIL"/>
    <s v="PETICIÓN ENTRE AUTORIDADES"/>
    <n v="10"/>
    <s v="20213800082812  "/>
    <s v="2021-06-16 00:12:53 "/>
    <n v="20212050092881"/>
    <d v="2021-06-18T00:00:00"/>
    <n v="2"/>
    <s v="Cumplido"/>
    <m/>
    <d v="2021-06-18T00:00:00"/>
    <s v="PDF"/>
    <s v="SI"/>
    <m/>
    <m/>
  </r>
  <r>
    <s v="Canal Virtual"/>
    <s v="Correo Atención Ciudadano"/>
    <s v="VICHADA"/>
    <s v="CUERPO DE BOMBEROS VOLUNTARIOS DE PUERTO CARREÑO - VICHADA  "/>
    <s v="Entidad Bomberil"/>
    <x v="4"/>
    <s v="CAC: OFI2021-16371-DVR-3000 Traslado oficio EXT_S21-00046423-PQRSD-045625-PQR Subtn Dennys Dulay Contreras "/>
    <s v="Andrés Fernando Muñoz Cabrera"/>
    <s v="ÁREA CENTRAL DE REFERENCIA BOMBERIL"/>
    <s v="SUBDIRECCIÓN ESTRATÉGICA Y DE COORDINACIÓN BOMBERIL"/>
    <s v="PETICIÓN DE INTERES GENERAL"/>
    <n v="30"/>
    <s v="20213800082822  "/>
    <s v="2021-06-16 00:46:27 "/>
    <m/>
    <m/>
    <m/>
    <s v="En Proceso"/>
    <m/>
    <m/>
    <m/>
    <m/>
    <m/>
    <m/>
  </r>
  <r>
    <s v="Canal Virtual"/>
    <s v="Correo Atención Ciudadano"/>
    <s v="RISARALDA"/>
    <s v="CUERPO DE BOMBEROS VOLUNTARIOS DE SANTA ROSA DE CABAL  "/>
    <s v="Entidad Bomberil"/>
    <x v="4"/>
    <s v="CAC: Prioridad inspección, vigilancia y control bomberos voluntarios la Virginia "/>
    <s v="Cristian Fernando Salcedo Rueda"/>
    <s v="ÁREA CENTRAL DE REFERENCIA BOMBERIL"/>
    <s v="SUBDIRECCIÓN ESTRATÉGICA Y DE COORDINACIÓN BOMBERIL"/>
    <s v="PETICIÓN DE INTERES GENERAL"/>
    <n v="30"/>
    <s v="20213800082862  "/>
    <s v="2021-06-16 09:40:40 "/>
    <m/>
    <m/>
    <m/>
    <s v="En Proceso"/>
    <m/>
    <m/>
    <m/>
    <m/>
    <m/>
    <m/>
  </r>
  <r>
    <s v="Canal Virtual"/>
    <s v="Correo Atención Ciudadano"/>
    <s v="META"/>
    <s v="FERNANDO LOZANO  "/>
    <s v="Persona Natural"/>
    <x v="1"/>
    <s v="CAC: Derecho de Petición "/>
    <s v="Lina Maria Rojas Gallego"/>
    <s v="EDUCACIÓN"/>
    <s v="SUBDIRECCIÓN ESTRATÉGICA Y DE COORDINACIÓN BOMBERIL"/>
    <s v="PETICIÓN DE INTERES PARTICULAR"/>
    <n v="30"/>
    <s v="20213800082892  "/>
    <s v="2021-06-16 10:37:09 "/>
    <n v="20212000020741"/>
    <d v="2021-06-29T00:00:00"/>
    <n v="10"/>
    <s v="Cumplido"/>
    <m/>
    <d v="2021-06-29T00:00:00"/>
    <s v="PDF"/>
    <s v="SI"/>
    <m/>
    <m/>
  </r>
  <r>
    <s v="Canal Virtual"/>
    <s v="Correo Atención Ciudadano"/>
    <s v="ANTIOQUIA"/>
    <s v="CUERPO DE BOMBEROS VOLUNTARIOS DE VENECIA  "/>
    <s v="Entidad Bomberil"/>
    <x v="3"/>
    <s v="CAC: DOCUMENTO "/>
    <s v="Jorge Restrepo Sanguino"/>
    <s v="FORMULACIÓN Y ACTUALIZACIÓN NORMATIVA Y OPERATIVA"/>
    <s v="SUBDIRECCIÓN ESTRATÉGICA Y DE COORDINACIÓN BOMBERIL"/>
    <s v="PETICIÓN DE INTERES GENERAL"/>
    <n v="30"/>
    <s v="20213800082902  "/>
    <s v="2021-06-16 11:05:38 "/>
    <n v="20212050093621"/>
    <d v="2021-07-15T00:00:00"/>
    <n v="20"/>
    <s v="Cumplido"/>
    <m/>
    <d v="2021-07-15T00:00:00"/>
    <s v="PDF"/>
    <s v="SI"/>
    <m/>
    <m/>
  </r>
  <r>
    <s v="Canal Virtual"/>
    <s v="Correo Atención Ciudadano"/>
    <s v="SANTANDER"/>
    <s v="JUZGADO SEPTIMO CIVIL DEL CIRCUITO BUCARAMANGA  "/>
    <s v="Entidad Territorial"/>
    <x v="4"/>
    <s v="CAC: TRASLADO ACCION DE TUTELA 2021-00046-00 "/>
    <s v="Andrea Bibiana Castañeda Durán"/>
    <s v="FORMULACIÓN Y ACTUALIZACIÓN NORMATIVA Y OPERATIVA"/>
    <s v="SUBDIRECCIÓN ESTRATÉGICA Y DE COORDINACIÓN BOMBERIL"/>
    <s v="PETICIÓN ENTRE AUTORIDADES"/>
    <n v="10"/>
    <s v="20213800082972  "/>
    <s v="2021-06-16 16:07:44 "/>
    <n v="20212050092821"/>
    <d v="2021-06-17T00:00:00"/>
    <n v="1"/>
    <s v="Cumplido"/>
    <m/>
    <d v="2021-06-17T00:00:00"/>
    <s v="PDF"/>
    <s v="SI"/>
    <m/>
    <m/>
  </r>
  <r>
    <s v="Canal Virtual"/>
    <s v="Correo Atención Ciudadano"/>
    <s v="BOYACÁ "/>
    <s v="CUERPO DE BOMBEROS VOLUNTARIOS DE MONIQUIRA  "/>
    <s v="Entidad Bomberil"/>
    <x v="0"/>
    <s v="CAC: RESPUESTA REQUERIMIENTO RADICADO 20212050091971 "/>
    <s v="Julio Alejandro Chamorro Cabrera"/>
    <s v="INSPECCIÓN VIGILANCIA Y CONTROL"/>
    <s v="SUBDIRECCIÓN ESTRATÉGICA Y DE COORDINACIÓN BOMBERIL"/>
    <s v="PETICIÓN DE INTERES GENERAL"/>
    <n v="30"/>
    <s v="20213800082982  "/>
    <s v="2021-06-16 16:12:30 "/>
    <m/>
    <m/>
    <m/>
    <s v="En Proceso"/>
    <m/>
    <m/>
    <m/>
    <m/>
    <m/>
    <m/>
  </r>
  <r>
    <s v="Canal Virtual"/>
    <s v="Formulario Electrònico "/>
    <s v="ATLÁNTICO"/>
    <s v="JOSE LUIS ALQUICHIRE JIMENEZ "/>
    <s v="Entidad Bomberil"/>
    <x v="1"/>
    <s v="FE: SOLICITUD CERTIFICACION CUMPLIMIENTO DEL ART 21 DE LA LEY 1575/2012 "/>
    <s v="Andrea Bibiana Castañeda Durán"/>
    <s v="FORMULACIÓN Y ACTUALIZACIÓN NORMATIVA Y OPERATIVA"/>
    <s v="SUBDIRECCIÓN ESTRATÉGICA Y DE COORDINACIÓN BOMBERIL"/>
    <s v="PETICIÓN DE INTERES GENERAL"/>
    <n v="30"/>
    <s v="20219000082992  "/>
    <s v="2021-06-16 18:41:37 "/>
    <n v="20212050092841"/>
    <m/>
    <m/>
    <s v="En Proceso"/>
    <m/>
    <m/>
    <m/>
    <m/>
    <m/>
    <m/>
  </r>
  <r>
    <s v="Canal Virtual"/>
    <s v="Correo Atención Ciudadano"/>
    <s v="BOYACÁ "/>
    <s v="JULIO CESAR GARCIA TRIANA  "/>
    <s v="Entidad Bomberil"/>
    <x v="0"/>
    <s v="CAC. REMISION PRUEBAS CBV COTA PROCESO 2020-004. "/>
    <s v="Melba Vidal"/>
    <s v="FORMULACIÓN Y ACTUALIZACIÓN NORMATIVA Y OPERATIVA"/>
    <s v="SUBDIRECCIÓN ESTRATÉGICA Y DE COORDINACIÓN BOMBERIL"/>
    <s v="PETICIÓN DE INTERES GENERAL"/>
    <n v="30"/>
    <s v="20213800083002  "/>
    <s v="2021-06-17 09:46:03 "/>
    <m/>
    <d v="2021-06-24T00:00:00"/>
    <n v="5"/>
    <s v="Cumplido"/>
    <m/>
    <d v="2021-06-24T00:00:00"/>
    <s v="PDF"/>
    <s v="SI"/>
    <m/>
    <m/>
  </r>
  <r>
    <s v="Canal Virtual"/>
    <s v="Correo Atención Ciudadano"/>
    <s v="VICHADA"/>
    <s v="GOBERNACION DE VICHADA  "/>
    <s v="Entidad Pública"/>
    <x v="3"/>
    <s v="CAC. Asunto: Solicitud concepto jurídico respecto a inhabilidades e incompatibilidades entre los cargos de Delegado Departamental de Bomberos y Coordinador Ejecutivo de Bomberos."/>
    <s v="Ronny Estiven Romero Velandia"/>
    <s v="FORMULACIÓN Y ACTUALIZACIÓN NORMATIVA Y OPERATIVA"/>
    <s v="SUBDIRECCIÓN ESTRATÉGICA Y DE COORDINACIÓN BOMBERIL"/>
    <s v="PETICIÓN DE INTERES GENERAL"/>
    <n v="30"/>
    <s v="20213800083232  "/>
    <s v="2021-06-17 17:31:36 "/>
    <m/>
    <m/>
    <m/>
    <s v="En Proceso"/>
    <m/>
    <m/>
    <m/>
    <m/>
    <m/>
    <m/>
  </r>
  <r>
    <s v="Canal Virtual"/>
    <s v="Correo Atención Ciudadano"/>
    <s v="SANTANDER"/>
    <s v="ALCALDIA SANTA BARBARA  "/>
    <s v="Entidad Pública"/>
    <x v="1"/>
    <s v="CAC. CONSULTA.  "/>
    <s v="Ronny Estiven Romero Velandia"/>
    <s v="FORMULACIÓN Y ACTUALIZACIÓN NORMATIVA Y OPERATIVA"/>
    <s v="SUBDIRECCIÓN ESTRATÉGICA Y DE COORDINACIÓN BOMBERIL"/>
    <s v="PETICIÓN DE INTERES GENERAL"/>
    <n v="30"/>
    <s v="20213800083252  "/>
    <s v="2021-06-17 18:19:28 "/>
    <n v="20212050093741"/>
    <d v="2021-07-07T00:00:00"/>
    <n v="20"/>
    <s v="Cumplido"/>
    <m/>
    <d v="2021-07-07T00:00:00"/>
    <s v="PDF"/>
    <s v="SI"/>
    <m/>
    <m/>
  </r>
  <r>
    <s v="Canal Virtual"/>
    <s v="Correo Atención Ciudadano"/>
    <s v="BOYACÁ "/>
    <s v="JUAN DE DIOS POVEDA CASTELLANOS  "/>
    <s v="Persona Natural"/>
    <x v="1"/>
    <s v="CAC: Derecho de petición de información art. 23 de la Constitución Política, artículo 13 Ley 1437 de 2011.  "/>
    <s v="Ronny Estiven Romero Velandia"/>
    <s v="FORMULACIÓN Y ACTUALIZACIÓN NORMATIVA Y OPERATIVA"/>
    <s v="SUBDIRECCIÓN ESTRATÉGICA Y DE COORDINACIÓN BOMBERIL"/>
    <s v="PETICIÓN DE INTERES PARTICULAR"/>
    <n v="30"/>
    <s v="20213800083282  "/>
    <s v="2021-06-18 10:32:32 "/>
    <m/>
    <m/>
    <m/>
    <s v="En Proceso"/>
    <m/>
    <m/>
    <m/>
    <m/>
    <m/>
    <m/>
  </r>
  <r>
    <s v="Canal Virtual"/>
    <s v="Correo Atención Ciudadano"/>
    <s v="CESAR"/>
    <s v="SECRETARIA DE GOBIERNO DEPARTAMENTAL DE CESAR  "/>
    <s v="Entidad Pública"/>
    <x v="1"/>
    <s v="CAC: Solicitud Dirección Nacional de Bomberos  "/>
    <s v="Julio Alejandro Chamorro Cabrera"/>
    <s v="FORMULACIÓN Y ACTUALIZACIÓN NORMATIVA Y OPERATIVA"/>
    <s v="SUBDIRECCIÓN ESTRATÉGICA Y DE COORDINACIÓN BOMBERIL"/>
    <s v="PETICIÓN DE INTERES GENERAL"/>
    <n v="30"/>
    <s v="20213800083302  "/>
    <s v="2021-06-18 10:58:08 "/>
    <m/>
    <m/>
    <m/>
    <s v="En Proceso"/>
    <m/>
    <m/>
    <m/>
    <m/>
    <m/>
    <m/>
  </r>
  <r>
    <s v="Canal Virtual"/>
    <s v="Correo Atención Ciudadano"/>
    <s v="BOGOTÁ"/>
    <s v="SUPERINTENCIA FINANCIERA DE COLOMBIA GRUPO DE SERVICIO AL CIUDADANO  "/>
    <s v="Entidad Pública"/>
    <x v="3"/>
    <s v="CAC: 2021035757-003-000 (EMAIL CERTIFICADO de correspondencia@superfinanciera.gov.co) "/>
    <s v="Freddy Andres Farfán Moreno"/>
    <s v="SUBDIRECCIÓN ADMINISTRATIVA Y FINANCIERA"/>
    <s v="SUBDIRECCIÓN ADMINISTRATIVA Y FINANCIERA"/>
    <s v="PETICIÓN DE DOCUMENTOS E INFORMACIÓN"/>
    <n v="20"/>
    <s v="20213800083422  "/>
    <s v="2021-06-20 00:10:18 "/>
    <m/>
    <m/>
    <m/>
    <s v="En Proceso"/>
    <m/>
    <m/>
    <m/>
    <m/>
    <m/>
    <m/>
  </r>
  <r>
    <s v="Canal Virtual"/>
    <s v="Correo Atención Ciudadano"/>
    <s v="BOGOTÁ"/>
    <s v="MINISTERIO DE EDUCACION NACIONAL  "/>
    <s v="Entidad Pública"/>
    <x v="3"/>
    <s v="CAC: Comunicación de respuesta (2021-EE-241627)  "/>
    <s v="Miguel Ángel Franco Torres"/>
    <s v="GESTION FINANCIERA"/>
    <s v="SUBDIRECCIÓN ADMINISTRATIVA Y FINANCIERA"/>
    <s v="PETICIÓN DE DOCUMENTOS E INFORMACIÓN"/>
    <n v="20"/>
    <s v="20213800083432  "/>
    <s v="2021-06-20 00:20:43 "/>
    <n v="20213630020521"/>
    <d v="2021-06-28T00:00:00"/>
    <n v="6"/>
    <s v="Cumplido"/>
    <m/>
    <d v="2021-06-28T00:00:00"/>
    <s v="PDF"/>
    <s v="SI"/>
    <m/>
    <m/>
  </r>
  <r>
    <s v="Canal Virtual"/>
    <s v="Correo Atención Ciudadano"/>
    <s v="CUNDINAMARCA"/>
    <s v="CUERPO DE BOMBEROS VOLUNTARIOS DE LA MESA  "/>
    <s v="Entidad Bomberil"/>
    <x v="2"/>
    <s v="CAC: Radicación de documentos de visita  "/>
    <s v="Julio Alejandro Chamorro Cabrera"/>
    <s v="INSPECCIÓN VIGILANCIA Y CONTROL"/>
    <s v="SUBDIRECCIÓN ESTRATÉGICA Y DE COORDINACIÓN BOMBERIL"/>
    <s v="PETICIÓN DE INTERES GENERAL"/>
    <n v="30"/>
    <s v="20213800083462  "/>
    <s v="2021-06-20 11:23:19 "/>
    <m/>
    <m/>
    <m/>
    <s v="En Proceso"/>
    <m/>
    <m/>
    <m/>
    <m/>
    <m/>
    <m/>
  </r>
  <r>
    <s v="Canal Virtual"/>
    <s v="Correo Atención Ciudadano"/>
    <s v="BOYACÁ "/>
    <s v="CUERPO DE BOMBEROS VOLUNTARIOS DE DUITAMA  "/>
    <s v="Entidad Bomberil"/>
    <x v="1"/>
    <s v="CAC: SOLICITUD DE CERTIFICACION DE UNIDAD ACTIVA  "/>
    <s v="Luis Alberto Valencia Pulido"/>
    <s v="ÁREA CENTRAL DE REFERENCIA BOMBERIL"/>
    <s v="SUBDIRECCIÓN ESTRATÉGICA Y DE COORDINACIÓN BOMBERIL"/>
    <s v="PETICIÓN DE DOCUMENTOS E INFORMACIÓN"/>
    <n v="20"/>
    <s v="20213800083512  "/>
    <s v="2021-06-20 13:16:39 "/>
    <n v="20212100020211"/>
    <d v="2021-06-28T00:00:00"/>
    <n v="6"/>
    <s v="Cumplido"/>
    <m/>
    <d v="2021-06-29T00:00:00"/>
    <s v="PDF"/>
    <s v="SI"/>
    <m/>
    <m/>
  </r>
  <r>
    <s v="Canal Virtual"/>
    <s v="Correo Atención Ciudadano"/>
    <s v="VALLE DEL CAUCA"/>
    <s v="CUERPO DE BOMBEROS VOLUNTARIOS DE GINEBRA  "/>
    <s v="Entidad Bomberil"/>
    <x v="1"/>
    <s v="CAC: Solicitud de información  "/>
    <s v="Luis Alberto Valencia Pulido"/>
    <s v="ÁREA CENTRAL DE REFERENCIA BOMBERIL"/>
    <s v="SUBDIRECCIÓN ESTRATÉGICA Y DE COORDINACIÓN BOMBERIL"/>
    <s v="PETICIÓN DE INTERES PARTICULAR"/>
    <n v="30"/>
    <s v="20213800083532  "/>
    <s v="2021-06-21 11:27:18 "/>
    <m/>
    <m/>
    <m/>
    <s v="En Proceso"/>
    <m/>
    <m/>
    <m/>
    <m/>
    <m/>
    <m/>
  </r>
  <r>
    <s v="Canal Virtual"/>
    <s v="Correo Atención Ciudadano"/>
    <s v="CAUCA"/>
    <s v="NICOLAS BOTERO  "/>
    <s v="Persona Natural"/>
    <x v="4"/>
    <s v="CAC: Solicitud Certificaciones de Experiencia Contratos EMTEL "/>
    <s v="Alvaro Perez"/>
    <s v="GESTIÓN CONTRACTUAL"/>
    <s v="SUBDIRECCIÓN ADMINISTRATIVA Y FINANCIERA"/>
    <s v="PETICIÓN DE DOCUMENTOS E INFORMACIÓN"/>
    <n v="20"/>
    <s v="20213800083542  "/>
    <s v="2021-06-21 11:35:18 "/>
    <n v="2021300021001"/>
    <d v="2021-07-07T00:00:00"/>
    <n v="11"/>
    <s v="Cumplido"/>
    <m/>
    <d v="2021-07-07T00:00:00"/>
    <s v="PDF"/>
    <s v="SI"/>
    <m/>
    <m/>
  </r>
  <r>
    <s v="Canal Virtual"/>
    <s v="Correo Atención Ciudadano"/>
    <s v="BOGOTÁ"/>
    <s v="MINISTERIO DE EDUCACION NACIONAL  "/>
    <s v="Entidad Pública"/>
    <x v="4"/>
    <s v="CAC: Comunicación de respuesta (2021-EE-242637)  "/>
    <s v="Miguel Ángel Franco Torres"/>
    <s v="GESTION FINANCIERA"/>
    <s v="SUBDIRECCIÓN ADMINISTRATIVA Y FINANCIERA"/>
    <s v="PETICIÓN DE DOCUMENTOS E INFORMACIÓN"/>
    <n v="20"/>
    <s v="20213800083552  "/>
    <s v="2021-06-21 11:53:32 "/>
    <n v="20213630020521"/>
    <d v="2021-06-28T00:00:00"/>
    <n v="5"/>
    <s v="Cumplido"/>
    <m/>
    <d v="2021-06-28T00:00:00"/>
    <s v="PDF"/>
    <s v="SI"/>
    <m/>
    <m/>
  </r>
  <r>
    <s v="Canal Virtual"/>
    <s v="Correo Atención Ciudadano"/>
    <s v="TOLIMA"/>
    <s v="JHON JAIRO ZARATE  "/>
    <s v="Persona Natural"/>
    <x v="0"/>
    <s v="CAC: Inconformidad "/>
    <s v="Andrea Bibiana Castañeda Durán"/>
    <s v="FORMULACIÓN Y ACTUALIZACIÓN NORMATIVA Y OPERATIVA"/>
    <s v="SUBDIRECCIÓN ESTRATÉGICA Y DE COORDINACIÓN BOMBERIL"/>
    <s v="PETICIÓN DE INTERES GENERAL"/>
    <n v="30"/>
    <s v="20213800083592  "/>
    <s v="2021-06-21 12:46:18 "/>
    <m/>
    <m/>
    <m/>
    <s v="En Proceso"/>
    <m/>
    <m/>
    <m/>
    <m/>
    <m/>
    <m/>
  </r>
  <r>
    <s v="Canal Virtual"/>
    <s v="Correo Atención Ciudadano"/>
    <s v="RISARALDA"/>
    <s v="ALEJANDRO ARANGO MACIAS "/>
    <s v="Persona Natural"/>
    <x v="3"/>
    <s v="CAC: CONSULTA CIUDADANA  "/>
    <s v="Ronny Estiven Romero Velandia"/>
    <s v="FORMULACIÓN Y ACTUALIZACIÓN NORMATIVA Y OPERATIVA"/>
    <s v="SUBDIRECCIÓN ESTRATÉGICA Y DE COORDINACIÓN BOMBERIL"/>
    <s v="PETICIÓN DE INTERES PARTICULAR"/>
    <n v="30"/>
    <s v="20213800083662  "/>
    <s v="2021-06-21 14:07:29 "/>
    <m/>
    <m/>
    <m/>
    <s v="En Proceso"/>
    <m/>
    <m/>
    <m/>
    <m/>
    <m/>
    <m/>
  </r>
  <r>
    <s v="Canal Virtual"/>
    <s v="Correo Atención Ciudadano"/>
    <s v="BOYACÁ "/>
    <s v="JOSE ROLANDO FRESNEDA AVILA "/>
    <s v="Persona Natural"/>
    <x v="4"/>
    <s v="CAC: Repuesta derecho de petición bomberos tuta  "/>
    <s v="Andrea Bibiana Castañeda Durán"/>
    <s v="FORMULACIÓN Y ACTUALIZACIÓN NORMATIVA Y OPERATIVA"/>
    <s v="SUBDIRECCIÓN ESTRATÉGICA Y DE COORDINACIÓN BOMBERIL"/>
    <s v="PETICIÓN DE INTERES GENERAL"/>
    <n v="30"/>
    <s v="20213800083792  "/>
    <s v="2021-06-21 15:52:59 "/>
    <m/>
    <m/>
    <m/>
    <s v="En Proceso"/>
    <m/>
    <m/>
    <m/>
    <m/>
    <m/>
    <m/>
  </r>
  <r>
    <s v="Canal Virtual"/>
    <s v="Correo Atención Ciudadano"/>
    <s v="BOGOTÁ"/>
    <s v="JUZGADO UNICO PROMISCUO MUNICIPAL  "/>
    <s v="Entidad Territorial"/>
    <x v="3"/>
    <s v="CAC. NOTIFICACIÓN ADMISIÓN TUTELA RAD 2021-00045, OFICIO 594 Y TRASLADO - SEGUIDA POR FRANCISCO AMADEO ESTUMMO BERNAL , actuando mediante apoderado judicial en contra de BOMBEROS VOLUNTARIOS DE NUEVA GRANADA "/>
    <s v="Andrea Bibiana Castañeda Durán"/>
    <s v="FORMULACIÓN Y ACTUALIZACIÓN NORMATIVA Y OPERATIVA"/>
    <s v="SUBDIRECCIÓN ESTRATÉGICA Y DE COORDINACIÓN BOMBERIL"/>
    <s v="PETICIÓN ENTRE AUTORIDADES"/>
    <n v="10"/>
    <s v="20213800083992  "/>
    <s v="2021-06-22 08:49:39 "/>
    <n v="20212050093301"/>
    <d v="2021-06-23T00:00:00"/>
    <n v="1"/>
    <s v="Cumplido"/>
    <m/>
    <d v="2021-06-23T00:00:00"/>
    <s v="PDF"/>
    <s v="SI"/>
    <m/>
    <m/>
  </r>
  <r>
    <s v="Canal Virtual"/>
    <s v="Correo Atención Ciudadano"/>
    <s v="BOGOTÁ"/>
    <s v="VEEDOR BOMBERIL"/>
    <s v="Entidad Bomberil"/>
    <x v="1"/>
    <s v="CAC: OFI21-00085335 / IDM: Solicita investigación por presunta corrupción.  "/>
    <s v="Carlos Armando López Barrera"/>
    <s v="OFICINA ASESORA JURÍDICA"/>
    <s v="DIRECCIÓN GENERAL"/>
    <s v="PETICIÓN ENTRE AUTORIDADES"/>
    <n v="10"/>
    <s v="20213800084082  "/>
    <s v="2021-06-22 11:17:32 "/>
    <m/>
    <m/>
    <m/>
    <s v="En Proceso"/>
    <m/>
    <m/>
    <m/>
    <m/>
    <m/>
    <m/>
  </r>
  <r>
    <s v="Canal Virtual"/>
    <s v="Correo Atención Ciudadano"/>
    <s v="META"/>
    <s v="EVELIN  "/>
    <s v="Persona Natural"/>
    <x v="1"/>
    <s v="CAC: Solicitud de Unidades Activas "/>
    <s v="Ronny Estiven Romero Velandia"/>
    <s v="ÁREA CENTRAL DE REFERENCIA BOMBERIL"/>
    <s v="SUBDIRECCIÓN ESTRATÉGICA Y DE COORDINACIÓN BOMBERIL"/>
    <s v="PETICIÓN DE INTERES PARTICULAR"/>
    <n v="30"/>
    <s v="20213800084112  "/>
    <s v="2021-06-22 12:07:51 "/>
    <m/>
    <m/>
    <m/>
    <s v="En Proceso"/>
    <m/>
    <m/>
    <m/>
    <m/>
    <m/>
    <m/>
  </r>
  <r>
    <s v="Canal Virtual"/>
    <s v="Correo Atención Ciudadano"/>
    <s v="ANTIOQUIA"/>
    <s v="LAURA BRAVO CARDENAS  "/>
    <s v="Persona Natural"/>
    <x v="1"/>
    <s v="CAC. Solicitud Información. "/>
    <s v="Luis Alberto Valencia Pulido"/>
    <s v="ÁREA CENTRAL DE REFERENCIA BOMBERIL"/>
    <s v="SUBDIRECCIÓN ESTRATÉGICA Y DE COORDINACIÓN BOMBERIL"/>
    <s v="PETICIÓN DE DOCUMENTOS E INFORMACIÓN"/>
    <n v="20"/>
    <s v="20213800084162  "/>
    <s v="2021-06-22 13:43:11 "/>
    <m/>
    <m/>
    <m/>
    <s v="En Proceso"/>
    <m/>
    <m/>
    <m/>
    <m/>
    <m/>
    <m/>
  </r>
  <r>
    <s v="Canal Virtual"/>
    <s v="Correo Atención Ciudadano"/>
    <s v="MAGDALENA"/>
    <s v="DELEGACION DEPARTAMENTAL BOMBEROS DEL MAGDALENA  "/>
    <s v="Entidad Bomberil"/>
    <x v="3"/>
    <s v="CI. Verificación de elección de dignatarios.  "/>
    <s v="Julio Alejandro Chamorro Cabrera"/>
    <s v="FORMULACIÓN Y ACTUALIZACIÓN NORMATIVA Y OPERATIVA"/>
    <s v="SUBDIRECCIÓN ESTRATÉGICA Y DE COORDINACIÓN BOMBERIL"/>
    <s v="PETICIÓN DE INTERES GENERAL"/>
    <n v="30"/>
    <s v="20213800084252  "/>
    <s v="2021-06-22 15:38:46 "/>
    <m/>
    <m/>
    <m/>
    <s v="En Proceso"/>
    <m/>
    <m/>
    <m/>
    <m/>
    <m/>
    <m/>
  </r>
  <r>
    <s v="Canal Virtual"/>
    <s v="Correo Atención Ciudadano"/>
    <s v="ANTIOQUIA"/>
    <s v="ALCALDIA MUNICIPAL DE VENECIA  "/>
    <s v="Entidad Territorial"/>
    <x v="1"/>
    <s v="CAC. OFICIO DE SOLICITUD No. 000715 de 2021 - VENECIA - ANTIOQUIA.  "/>
    <s v="Julio Alejandro Chamorro Cabrera"/>
    <s v="FORMULACIÓN Y ACTUALIZACIÓN NORMATIVA Y OPERATIVA"/>
    <s v="SUBDIRECCIÓN ESTRATÉGICA Y DE COORDINACIÓN BOMBERIL"/>
    <s v="PETICIÓN DE INTERES GENERAL"/>
    <n v="30"/>
    <s v="20213800084262  "/>
    <s v="2021-06-22 16:46:20 "/>
    <m/>
    <m/>
    <m/>
    <s v="En Proceso"/>
    <m/>
    <m/>
    <m/>
    <m/>
    <m/>
    <m/>
  </r>
  <r>
    <s v="Radicación Directa "/>
    <s v="Radicación Directa "/>
    <s v="CUNDINAMARCA"/>
    <s v="CUERPO DE BOMBEROS VOLUNTARIOS DE TOCAIMA - CUNDINAMARCA  "/>
    <s v="Entidad Bomberil"/>
    <x v="3"/>
    <s v="RD. Solicitud asesoria revisión contrato de prestación de servicio público esencial de bomberos, administración municipal de Agua de Dios - Cundinamarca / Cuerpo de Bomberos Voluntarios de Tocaima. "/>
    <s v="Ronny Estiven Romero Velandia"/>
    <s v="FORMULACIÓN Y ACTUALIZACIÓN NORMATIVA Y OPERATIVA"/>
    <s v="SUBDIRECCIÓN ESTRATÉGICA Y DE COORDINACIÓN BOMBERIL"/>
    <s v="PETICIÓN DE INTERES GENERAL"/>
    <n v="30"/>
    <s v="20213800084282  "/>
    <s v="2021-06-22 16:57:44 "/>
    <m/>
    <m/>
    <m/>
    <s v="En Proceso"/>
    <m/>
    <m/>
    <m/>
    <m/>
    <m/>
    <m/>
  </r>
  <r>
    <s v="Canal Virtual"/>
    <s v="Correo Atención Ciudadano"/>
    <s v="TOLIMA"/>
    <s v="CUERPO DE BOMBEROS VOLUNTARIOS DE MELGAR  "/>
    <s v="Persona Natural"/>
    <x v="3"/>
    <s v="CAC: Solicitud de información y resolver situación jurídica a nivel Institucional "/>
    <s v="Andrea Bibiana Castañeda Durán"/>
    <s v="FORMULACIÓN Y ACTUALIZACIÓN NORMATIVA Y OPERATIVA"/>
    <s v="SUBDIRECCIÓN ESTRATÉGICA Y DE COORDINACIÓN BOMBERIL"/>
    <s v="PETICIÓN DE INTERES PARTICULAR"/>
    <n v="30"/>
    <s v="20213800084402  "/>
    <s v="2021-06-23 11:29:09 "/>
    <m/>
    <m/>
    <m/>
    <s v="En Proceso"/>
    <m/>
    <m/>
    <m/>
    <m/>
    <m/>
    <m/>
  </r>
  <r>
    <s v="Canal Virtual"/>
    <s v="Correo Atención Ciudadano"/>
    <s v="TOLIMA"/>
    <s v="COLOMBIA DESTINO DE PAZ  "/>
    <s v="Entidad Territorial"/>
    <x v="3"/>
    <s v="CAC: DERECHO DE PETICIÓN  "/>
    <s v="Lina Maria Rojas Gallego"/>
    <s v="FORMULACIÓN Y ACTUALIZACIÓN NORMATIVA Y OPERATIVA"/>
    <s v="SUBDIRECCIÓN ESTRATÉGICA Y DE COORDINACIÓN BOMBERIL"/>
    <s v="PETICIÓN DE DOCUMENTOS E INFORMACIÓN"/>
    <n v="20"/>
    <s v="20213800084442  "/>
    <s v="2021-06-23 11:43:35 "/>
    <n v="20212000020691"/>
    <d v="2021-07-07T00:00:00"/>
    <n v="9"/>
    <s v="Cumplido"/>
    <m/>
    <d v="2021-07-07T00:00:00"/>
    <s v="PDF"/>
    <s v="SI"/>
    <m/>
    <m/>
  </r>
  <r>
    <s v="Canal Virtual"/>
    <s v="Correo Atención Ciudadano"/>
    <s v="ATLÁNTICO"/>
    <s v="HUGO ENRIQUE NIETO MOLINA "/>
    <s v="Entidad Bomberil"/>
    <x v="3"/>
    <s v="CAC: Solicitud de apoyo jurídico y concepto  "/>
    <s v="Julio Alejandro Chamorro Cabrera"/>
    <s v="FORMULACIÓN Y ACTUALIZACIÓN NORMATIVA Y OPERATIVA"/>
    <s v="SUBDIRECCIÓN ESTRATÉGICA Y DE COORDINACIÓN BOMBERIL"/>
    <s v="PETICIÓN DE INTERES GENERAL"/>
    <n v="30"/>
    <s v="20213800084462  "/>
    <s v="2021-06-23 12:14:29 "/>
    <m/>
    <m/>
    <m/>
    <s v="En Proceso"/>
    <m/>
    <m/>
    <m/>
    <m/>
    <m/>
    <m/>
  </r>
  <r>
    <s v="Canal Virtual"/>
    <s v="Correo Institucional "/>
    <s v="BOGOTÁ"/>
    <s v="CARLOS LEONEL BELTRAN VALENCIA "/>
    <s v="Persona Natural"/>
    <x v="1"/>
    <s v="estadística reporte de emergencias  "/>
    <s v="Luis Alberto Valencia Pulido"/>
    <s v="ÁREA CENTRAL DE REFERENCIA BOMBERIL"/>
    <s v="SUBDIRECCIÓN ESTRATÉGICA Y DE COORDINACIÓN BOMBERIL"/>
    <s v="PETICIÓN DE DOCUMENTOS E INFORMACIÓN"/>
    <n v="20"/>
    <s v="20219000084482  "/>
    <s v="2021-06-23 13:44:35 "/>
    <m/>
    <d v="2021-06-25T00:00:00"/>
    <n v="2"/>
    <s v="Cumplido"/>
    <m/>
    <d v="2021-06-25T00:00:00"/>
    <s v="PDF"/>
    <s v="SI"/>
    <m/>
    <m/>
  </r>
  <r>
    <s v="Canal Virtual"/>
    <s v="Correo Atención Ciudadano"/>
    <s v="SANTANDER"/>
    <s v="ALCALDIA GUADALUPE SANTANDER  "/>
    <s v="Entidad Territorial"/>
    <x v="1"/>
    <s v="CAC: ENTIDADES ACREDITADAS PARA CAPACITACIÓN BOMBEROS "/>
    <s v="Mauricio Delgado Perdomo"/>
    <s v="FORMULACIÓN Y ACTUALIZACIÓN NORMATIVA Y OPERATIVA"/>
    <s v="SUBDIRECCIÓN ESTRATÉGICA Y DE COORDINACIÓN BOMBERIL"/>
    <s v="PETICIÓN DE DOCUMENTOS E INFORMACIÓN"/>
    <n v="20"/>
    <s v="20213800084562  "/>
    <s v="2021-06-23 17:28:27 "/>
    <n v="20212050093871"/>
    <d v="2021-07-21T00:00:00"/>
    <n v="18"/>
    <s v="Cumplido"/>
    <m/>
    <d v="2021-07-21T00:00:00"/>
    <s v="PDF"/>
    <s v="SI"/>
    <m/>
    <m/>
  </r>
  <r>
    <s v="Canal Virtual"/>
    <s v="Correo Atención Ciudadano"/>
    <s v="LA GUAJIRA"/>
    <s v="BASARA ZEKE NARA  "/>
    <s v="Entidad Bomberil"/>
    <x v="1"/>
    <s v="CAC: Información Cuerpo de Bomberos San Juan Cesar Guajira  "/>
    <s v="ATENCION AL USUARIO"/>
    <s v="ATENCIÓN AL CIUDADANO"/>
    <s v="DIRECCIÓN GENERAL"/>
    <s v="PETICIÓN DE DOCUMENTOS E INFORMACIÓN"/>
    <n v="20"/>
    <s v="20213800084602  "/>
    <s v="2021-06-23 18:11:04 "/>
    <m/>
    <d v="2021-06-24T00:00:00"/>
    <n v="1"/>
    <s v="Cumplido"/>
    <m/>
    <d v="2021-06-24T00:00:00"/>
    <s v="PDF"/>
    <s v="SI"/>
    <m/>
    <s v="Se da respuesta por correo electrónico el día 24/06/2021, se deja comprobante en documentos."/>
  </r>
  <r>
    <s v="Canal Virtual"/>
    <s v="Correo Atención Ciudadano"/>
    <s v="BOYACÁ"/>
    <s v="CUERPO DE BOMBEROS VOLUNTARIOS DE ARCABUCO  "/>
    <s v="Entidad Bomberil"/>
    <x v="1"/>
    <s v="CAC: SOLICITUD INFORME Y REPORTE SOLICITUD LAFE SECURITY  "/>
    <s v="Ronny Estiven Romero Velandia"/>
    <s v="FORMULACIÓN Y ACTUALIZACIÓN NORMATIVA Y OPERATIVA"/>
    <s v="SUBDIRECCIÓN ESTRATÉGICA Y DE COORDINACIÓN BOMBERIL"/>
    <s v="PETICIÓN DE INTERES GENERAL"/>
    <n v="30"/>
    <s v="20213800084612  "/>
    <s v="2021-06-23 18:34:23 "/>
    <n v="20212050093681"/>
    <d v="2021-07-15T00:00:00"/>
    <n v="15"/>
    <s v="Cumplido"/>
    <m/>
    <d v="2021-07-15T00:00:00"/>
    <s v="PDF"/>
    <s v="SI"/>
    <m/>
    <m/>
  </r>
  <r>
    <s v="Canal Virtual"/>
    <s v="Correo Atención Ciudadano"/>
    <s v="ANTIOQUIA"/>
    <s v="DANIEL MADRID BUSTAMENTE "/>
    <s v="Persona Natural"/>
    <x v="1"/>
    <s v="CAC: DERECHO DE PETICIÓN Y DENUNCIA- DANIEL MADRID BOMBEROS GIRARDOTA.pdf "/>
    <s v="Julio Alejandro Chamorro Cabrera"/>
    <s v="FORMULACIÓN Y ACTUALIZACIÓN NORMATIVA Y OPERATIVA"/>
    <s v="SUBDIRECCIÓN ESTRATÉGICA Y DE COORDINACIÓN BOMBERIL"/>
    <s v="PETICIÓN DE INTERES GENERAL"/>
    <n v="30"/>
    <s v="20213800084742  "/>
    <s v="2021-06-24 09:20:34 "/>
    <m/>
    <m/>
    <m/>
    <s v="En Proceso"/>
    <m/>
    <m/>
    <m/>
    <m/>
    <m/>
    <m/>
  </r>
  <r>
    <s v="Canal Virtual"/>
    <s v="Correo Atención Ciudadano"/>
    <s v="BOYACÁ"/>
    <s v="JUZGADO 01 PROMISCUO MUNICIPAL - BOYACÁ - TUTA  "/>
    <s v="Entidad Territorial"/>
    <x v="4"/>
    <s v="CAC. NOTIFICACION FALLO DE TUTELA 2021-0098.  "/>
    <s v="Jorge Restrepo Sanguino"/>
    <s v="FORMULACIÓN Y ACTUALIZACIÓN NORMATIVA Y OPERATIVA"/>
    <s v="SUBDIRECCIÓN ESTRATÉGICA Y DE COORDINACIÓN BOMBERIL"/>
    <s v="PETICIÓN ENTRE AUTORIDADES"/>
    <n v="10"/>
    <s v="20213800084822  "/>
    <s v="2021-06-25 08:28:47 "/>
    <n v="20212050093311"/>
    <d v="2021-06-22T00:00:00"/>
    <m/>
    <s v="Cumplido"/>
    <m/>
    <d v="2021-06-22T00:00:00"/>
    <s v="PDF"/>
    <s v="SI"/>
    <m/>
    <m/>
  </r>
  <r>
    <s v="Canal Virtual"/>
    <s v="Correo Atención Ciudadano"/>
    <s v="BOGOTÁ"/>
    <s v="MINISTERIO DE INTERIOR  "/>
    <s v="Entidad Territorial"/>
    <x v="4"/>
    <s v="CAC: OFI2021-17311-DAI-2200: LLAMADO DE EMERGENCIA POR CRECIENTES DEL RIO PUTUMAYO EN PUERTO ASÍS, AFECATNDO DIEZ BARRIOS Y 4 COMUNIDADES IDNIGENAS. "/>
    <s v="Luis Alberto Valencia Pulido"/>
    <s v="ÁREA CENTRAL DE REFERENCIA BOMBERIL"/>
    <s v="SUBDIRECCIÓN ESTRATÉGICA Y DE COORDINACIÓN BOMBERIL"/>
    <s v="PETICIÓN DE DOCUMENTOS E INFORMACIÓN"/>
    <n v="20"/>
    <s v="20213800084832  "/>
    <s v="2021-06-25 09:18:16 "/>
    <m/>
    <m/>
    <m/>
    <s v="En Proceso"/>
    <m/>
    <m/>
    <m/>
    <m/>
    <m/>
    <m/>
  </r>
  <r>
    <s v="Canal Virtual"/>
    <s v="Correo Atención Ciudadano"/>
    <s v="BOGOTÁ"/>
    <s v="OSIRIS GARCIA  "/>
    <s v="Entidad Territorial"/>
    <x v="1"/>
    <s v="CAC: Decreto 1809-2020  "/>
    <s v="Luis Alberto Valencia Pulido"/>
    <s v="ÁREA CENTRAL DE REFERENCIA BOMBERIL"/>
    <s v="SUBDIRECCIÓN ESTRATÉGICA Y DE COORDINACIÓN BOMBERIL"/>
    <s v="PETICIÓN DE DOCUMENTOS E INFORMACIÓN"/>
    <n v="20"/>
    <s v="20213800084842  "/>
    <s v="2021-06-25 09:42:45 "/>
    <m/>
    <m/>
    <m/>
    <s v="En Proceso"/>
    <m/>
    <m/>
    <m/>
    <m/>
    <m/>
    <m/>
  </r>
  <r>
    <s v="Canal Virtual"/>
    <s v="Correo Atención Ciudadano"/>
    <s v="VALLE DEL CAUCA"/>
    <s v="DIANA PATRICIA CORREA  "/>
    <s v="Persona Natural"/>
    <x v="4"/>
    <s v="CAC: Ref.: Derecho de Petición, artículos 23 de la Constitución Política 1991 "/>
    <s v="Julio Alejandro Chamorro Cabrera"/>
    <s v="FORMULACIÓN Y ACTUALIZACIÓN NORMATIVA Y OPERATIVA"/>
    <s v="SUBDIRECCIÓN ESTRATÉGICA Y DE COORDINACIÓN BOMBERIL"/>
    <s v="PETICIÓN DE INTERES PARTICULAR"/>
    <n v="30"/>
    <s v="20213800084902  "/>
    <s v="2021-06-25 10:54:25 "/>
    <m/>
    <m/>
    <m/>
    <s v="En Proceso"/>
    <m/>
    <m/>
    <m/>
    <m/>
    <m/>
    <m/>
  </r>
  <r>
    <s v="Canal Virtual"/>
    <s v="Correo Atención Ciudadano"/>
    <s v="ARAUCA"/>
    <s v="CUERPO DE BOMBEROS VOLUNTARIOS DE SARAVENA - ARAUCA  "/>
    <s v="Entidad Bomberil"/>
    <x v="1"/>
    <s v="CAC: Oficio de sistema de contratación para el municipio de saravena.pdf  "/>
    <s v="Jorge Restrepo Sanguino"/>
    <s v="FORMULACIÓN Y ACTUALIZACIÓN NORMATIVA Y OPERATIVA"/>
    <s v="SUBDIRECCIÓN ESTRATÉGICA Y DE COORDINACIÓN BOMBERIL"/>
    <s v="PETICIÓN DE INTERES GENERAL"/>
    <n v="30"/>
    <s v="20213800084912  "/>
    <s v="2021-06-25 11:17:39 "/>
    <n v="20212050093691"/>
    <d v="2021-07-14T00:00:00"/>
    <n v="14"/>
    <s v="Cumplido"/>
    <m/>
    <d v="2021-07-14T00:00:00"/>
    <s v="PDF"/>
    <s v="SI"/>
    <m/>
    <m/>
  </r>
  <r>
    <s v="Canal Virtual"/>
    <s v="Correo Atención Ciudadano"/>
    <s v="CALDAS"/>
    <s v="CUERPO DE BOMBEROS VOLUNTARIOS DE VITERBO - CALDAS  "/>
    <s v="Entidad Bomberil"/>
    <x v="1"/>
    <s v="CAC: SOLICITUD  "/>
    <s v="Ronny Estiven Romero Velandia"/>
    <s v="FORMULACIÓN Y ACTUALIZACIÓN NORMATIVA Y OPERATIVA"/>
    <s v="SUBDIRECCIÓN ESTRATÉGICA Y DE COORDINACIÓN BOMBERIL"/>
    <s v="PETICIÓN DE INTERES GENERAL"/>
    <n v="30"/>
    <s v="20213800085082  "/>
    <s v="2021-06-26 23:38:01 "/>
    <m/>
    <m/>
    <m/>
    <s v="En Proceso"/>
    <m/>
    <m/>
    <m/>
    <m/>
    <m/>
    <m/>
  </r>
  <r>
    <s v="Canal Virtual"/>
    <s v="Correo Atención Ciudadano"/>
    <s v="SANTANDER"/>
    <s v="CAPACITACIONES FLORIDABLANCA  "/>
    <s v="Entidad Bomberil"/>
    <x v="1"/>
    <s v="CAC: Consulta Capacitaciones "/>
    <s v="Mauricio Delgado Perdomo"/>
    <s v="FORMULACIÓN Y ACTUALIZACIÓN NORMATIVA Y OPERATIVA"/>
    <s v="SUBDIRECCIÓN ESTRATÉGICA Y DE COORDINACIÓN BOMBERIL"/>
    <s v="PETICIÓN DE INTERES GENERAL"/>
    <n v="30"/>
    <s v="20213800085202  "/>
    <s v="2021-06-28 15:08:42 "/>
    <m/>
    <d v="2021-07-06T00:00:00"/>
    <n v="5"/>
    <s v="Cumplido"/>
    <m/>
    <d v="2021-07-06T00:00:00"/>
    <s v="PDF"/>
    <s v="SI"/>
    <m/>
    <m/>
  </r>
  <r>
    <s v="Canal Virtual"/>
    <s v="Correo Atención Ciudadano"/>
    <s v="BOYACÁ"/>
    <s v="RAFAEL VARGAS CORREDOR "/>
    <s v="Entidad Bomberil"/>
    <x v="1"/>
    <s v="CAC: SOLICITUD  "/>
    <s v="Jorge Restrepo Sanguino"/>
    <s v="FORMULACIÓN Y ACTUALIZACIÓN NORMATIVA Y OPERATIVA"/>
    <s v="SUBDIRECCIÓN ESTRATÉGICA Y DE COORDINACIÓN BOMBERIL"/>
    <s v="PETICIÓN DE INTERES GENERAL"/>
    <n v="30"/>
    <s v="20213800085232  "/>
    <s v="2021-06-28 15:16:47 "/>
    <n v="20212050093711"/>
    <d v="2021-07-14T00:00:00"/>
    <n v="11"/>
    <s v="Cumplido"/>
    <m/>
    <d v="2021-07-14T00:00:00"/>
    <s v="PDF"/>
    <s v="SI"/>
    <m/>
    <m/>
  </r>
  <r>
    <s v="Canal Virtual"/>
    <s v="Correo Atención Ciudadano"/>
    <s v="CALDAS"/>
    <s v="CUERPO DE BOMBEROS VOLUNTARIOS DE CHINCHINA  "/>
    <s v="Entidad Bomberil"/>
    <x v="3"/>
    <s v="CAC: ACLARACIÓN DE DUDAS "/>
    <s v="Ronny Estiven Romero Velandia"/>
    <s v="FORMULACIÓN Y ACTUALIZACIÓN NORMATIVA Y OPERATIVA"/>
    <s v="SUBDIRECCIÓN ESTRATÉGICA Y DE COORDINACIÓN BOMBERIL"/>
    <s v="PETICIÓN DE INTERES PARTICULAR"/>
    <n v="30"/>
    <s v="20213800085392  "/>
    <s v="2021-06-28 16:42:48 "/>
    <m/>
    <m/>
    <m/>
    <s v="En Proceso"/>
    <m/>
    <m/>
    <m/>
    <m/>
    <m/>
    <m/>
  </r>
  <r>
    <s v="Canal Virtual"/>
    <s v="Correo Atención Ciudadano"/>
    <s v="SANTANDER"/>
    <s v="JUZGADO CATORCE ADMINISTRATIVO ORAL DEL CIRCUITO JUDICIAL DE BUCARAMANGA  "/>
    <s v="Entidad Territorial"/>
    <x v="3"/>
    <s v="CAC. 680013333014-2021-00105-00 ACCIÓN TUTELA NOTIFICA SENTENCIA.  "/>
    <s v="Jorge Restrepo Sanguino"/>
    <s v="FORMULACIÓN Y ACTUALIZACIÓN NORMATIVA Y OPERATIVA"/>
    <s v="SUBDIRECCIÓN ESTRATÉGICA Y DE COORDINACIÓN BOMBERIL"/>
    <s v="PETICIÓN ENTRE AUTORIDADES"/>
    <n v="10"/>
    <s v="20213800085402  "/>
    <s v="2021-06-29 08:59:12 "/>
    <n v="20212050093501"/>
    <m/>
    <m/>
    <s v="Cumplido"/>
    <m/>
    <d v="2021-06-30T00:00:00"/>
    <s v="PDF"/>
    <s v="SI"/>
    <m/>
    <m/>
  </r>
  <r>
    <s v="Radicación Directa "/>
    <s v="Radicación Directa "/>
    <s v="SANTANDER"/>
    <s v="ALCALDIA SAN GIL SANTANDER"/>
    <s v="Entidad Territorial"/>
    <x v="3"/>
    <s v="RD: SOLICITUD DE APOYO "/>
    <s v="Ronny Estiven Romero Velandia"/>
    <s v="ÁREA CENTRAL DE REFERENCIA BOMBERIL"/>
    <s v="SUBDIRECCIÓN ESTRATÉGICA Y DE COORDINACIÓN BOMBERIL"/>
    <s v="PETICIÓN DE INTERES GENERAL"/>
    <n v="30"/>
    <s v="20213800085422  "/>
    <s v="2021-06-29 10:21:16 "/>
    <m/>
    <m/>
    <m/>
    <s v="En Proceso"/>
    <m/>
    <m/>
    <m/>
    <m/>
    <m/>
    <m/>
  </r>
  <r>
    <s v="Canal Virtual"/>
    <s v="Correo Atención Ciudadano"/>
    <s v="BOGOTÁ"/>
    <s v="CNSC - COMISION NACIONAL DEL SERVICIO CIVIL CONVOCATORIA BOMBEROS OFICIALES  "/>
    <s v="Entidad Territorial"/>
    <x v="1"/>
    <s v="CAC: Respuesta a solicitud de acompañamiento presencial en jornadas regionales en el marco del proceso de selección para la provisión definitiva del cargo denominado Bombero, de los Cuerpos de Bomberos Oficiales del país  "/>
    <s v="Carlos Cartagena"/>
    <s v="SUBDIRECCIÓN ADMINISTRATIVA Y FINANCIERA"/>
    <s v="SUBDIRECCIÓN ADMINISTRATIVA Y FINANCIERA"/>
    <s v="PETICIÓN DE DOCUMENTOS E INFORMACIÓN"/>
    <n v="20"/>
    <s v="20213800085462  "/>
    <s v="2021-06-29 11:41:23 "/>
    <m/>
    <m/>
    <m/>
    <s v="En Proceso"/>
    <m/>
    <m/>
    <m/>
    <m/>
    <m/>
    <m/>
  </r>
  <r>
    <s v="Canal Virtual"/>
    <s v="Correo Atención Ciudadano"/>
    <s v="CHOCO"/>
    <s v="SECRETARIA DE GOBIERNO EL CARMEN DEL DARIÉN CHOCO  "/>
    <s v="Entidad Territorial"/>
    <x v="3"/>
    <s v="CAC: SOLICITUD DE PERSONAL O DE FUNCIONARIO COMPETENTE.  "/>
    <s v="Jorge Restrepo Sanguino"/>
    <s v="FORMULACIÓN Y ACTUALIZACIÓN NORMATIVA Y OPERATIVA"/>
    <s v="SUBDIRECCIÓN ESTRATÉGICA Y DE COORDINACIÓN BOMBERIL"/>
    <s v="PETICIÓN DE INTERES GENERAL"/>
    <n v="30"/>
    <s v="20213800085482  "/>
    <s v="2021-06-29 12:21:41 "/>
    <n v="20212050093731"/>
    <d v="2021-07-08T00:00:00"/>
    <n v="6"/>
    <s v="Cumplido"/>
    <m/>
    <d v="2021-07-08T00:00:00"/>
    <s v="PDF"/>
    <s v="SI"/>
    <m/>
    <m/>
  </r>
  <r>
    <s v="Canal Virtual"/>
    <s v="Correo Atención Ciudadano"/>
    <s v="MAGDALENA"/>
    <s v="CUERPO DE BOMBEROS VOLUNTARIOS DE PIVIJAY MAGDALENA  "/>
    <s v="Entidad Bomberil"/>
    <x v="1"/>
    <s v="CAC: Certificación que el cuerpo de bomberos pivijay Magdalena aparece ascrito a la dirección nacional de bomberos  "/>
    <s v="Luis Alberto Valencia Pulido"/>
    <s v="ÁREA CENTRAL DE REFERENCIA BOMBERIL"/>
    <s v="SUBDIRECCIÓN ESTRATÉGICA Y DE COORDINACIÓN BOMBERIL"/>
    <s v="PETICIÓN DE DOCUMENTOS E INFORMACIÓN"/>
    <n v="20"/>
    <s v="20213800085492  "/>
    <s v="2021-06-29 12:27:36 "/>
    <m/>
    <m/>
    <m/>
    <s v="En Proceso"/>
    <m/>
    <m/>
    <m/>
    <m/>
    <m/>
    <m/>
  </r>
  <r>
    <s v="Canal Virtual"/>
    <s v="Correo Atención Ciudadano"/>
    <s v="BOGOTÁ"/>
    <s v="ACADEMIA DE LA GESTIÓN PÚBLICA JULIANNA GIL BEHAINE  "/>
    <s v="Entidad Territorial"/>
    <x v="1"/>
    <s v="CAC: Respuesta Oficial  "/>
    <s v="Adriana Moreno"/>
    <s v="PLANEACIÓN ESTRATEGICA"/>
    <s v="DIRECCIÓN GENERAL"/>
    <s v="PETICIÓN DE DOCUMENTOS E INFORMACIÓN"/>
    <n v="30"/>
    <s v="20213800085512  "/>
    <s v="2021-06-29 15:17:15 "/>
    <n v="20211100021601"/>
    <d v="2021-07-28T00:00:00"/>
    <n v="19"/>
    <s v="Cumplido"/>
    <m/>
    <d v="2021-07-28T00:00:00"/>
    <s v="PDF"/>
    <s v="SI"/>
    <m/>
    <m/>
  </r>
  <r>
    <s v="Canal Virtual"/>
    <s v="Correo Atención Ciudadano"/>
    <s v="BOLIVAR"/>
    <s v="CUERPO DE BOMBEROS VOLUNTARIOS MAGANGUE - BOLIVAR  "/>
    <s v="Entidad Bomberil"/>
    <x v="1"/>
    <s v="CAC: RESOLUCION INSCRIPCION DE DIGNATARIOS MAGANGUE y otros 3 documentos.pdf  "/>
    <s v="Ronny Estiven Romero Velandia"/>
    <s v="FORMULACIÓN Y ACTUALIZACIÓN NORMATIVA Y OPERATIVA"/>
    <s v="SUBDIRECCIÓN ESTRATÉGICA Y DE COORDINACIÓN BOMBERIL"/>
    <s v="PETICIÓN DE INTERES GENERAL"/>
    <n v="30"/>
    <s v="20213800085592  "/>
    <s v="2021-06-29 17:29:27 "/>
    <m/>
    <m/>
    <m/>
    <s v="En Proceso"/>
    <m/>
    <m/>
    <m/>
    <m/>
    <m/>
    <m/>
  </r>
  <r>
    <s v="Canal Virtual"/>
    <s v="Correo Atención Ciudadano"/>
    <s v="CUNDINAMARCA"/>
    <s v="CUERPO DE BOMBEROS VOLUNTARIOS DE FACATATIVA  "/>
    <s v="Entidad Bomberil"/>
    <x v="1"/>
    <s v="CAC: RESPUESTA RADICACIÓN DNBC No. “202033800048992” OFICIO N° 20212000013911 DE 21/01/2021, "/>
    <s v="Ronny Estiven Romero Velandia"/>
    <s v="FORMULACIÓN Y ACTUALIZACIÓN NORMATIVA Y OPERATIVA"/>
    <s v="SUBDIRECCIÓN ESTRATÉGICA Y DE COORDINACIÓN BOMBERIL"/>
    <s v="PETICIÓN DE INTERES GENERAL"/>
    <n v="30"/>
    <s v="20213800085642  "/>
    <s v="2021-06-30 11:06:07 "/>
    <m/>
    <m/>
    <m/>
    <s v="En Proceso"/>
    <m/>
    <m/>
    <m/>
    <m/>
    <m/>
    <m/>
  </r>
  <r>
    <s v="Canal Virtual"/>
    <s v="Correo Atención Ciudadano"/>
    <s v="ANTIOQUIA"/>
    <s v="CUERPO DE BOMBEROS VOLUNTARIOS DE AMALFI  "/>
    <s v="Entidad Bomberil"/>
    <x v="1"/>
    <s v="CAC: Requerimiento a solicitud sobre sobre queja en contra del comandante DAGLEN FERNANDO RAMIREZ de la estación de bomberos de Amalfi departamento de Antioquia con radicado No. 20203800048302 del 11 de noviembre de 2020. "/>
    <s v="Ronny Estiven Romero Velandia"/>
    <s v="FORMULACIÓN Y ACTUALIZACIÓN NORMATIVA Y OPERATIVA"/>
    <s v="SUBDIRECCIÓN ESTRATÉGICA Y DE COORDINACIÓN BOMBERIL"/>
    <s v="PETICIÓN DE INTERES PARTICULAR"/>
    <n v="30"/>
    <s v="20213800085692  "/>
    <s v="2021-06-30 11:55:13 "/>
    <m/>
    <m/>
    <m/>
    <s v="En Proceso"/>
    <m/>
    <m/>
    <m/>
    <m/>
    <m/>
    <m/>
  </r>
  <r>
    <s v="Canal Virtual"/>
    <s v="Correo Atención Ciudadano"/>
    <s v="BOYACÁ"/>
    <s v="CUERPO DE BOMBEROS VOLUNTARIOS DE MONIQUIRA  "/>
    <s v="Entidad Bomberil"/>
    <x v="3"/>
    <s v="CAC: REFERENCIA: Radicado DNBC No 20212050091711 Asunto: Llamado de atención "/>
    <s v="Ronny Estiven Romero Velandia"/>
    <s v="FORMULACIÓN Y ACTUALIZACIÓN NORMATIVA Y OPERATIVA"/>
    <s v="SUBDIRECCIÓN ESTRATÉGICA Y DE COORDINACIÓN BOMBERIL"/>
    <s v="PETICIÓN DE INTERES GENERAL"/>
    <n v="30"/>
    <s v="20213800085722  "/>
    <s v="2021-06-30 15:44:01 "/>
    <m/>
    <m/>
    <m/>
    <s v="En Proceso"/>
    <m/>
    <m/>
    <m/>
    <m/>
    <m/>
    <m/>
  </r>
  <r>
    <s v="Canal Virtual"/>
    <s v="Correo Atención Ciudadano"/>
    <s v="BOGOTÁ"/>
    <s v="SUPERINTENDENCIA DE INDUSTRIA Y COMERCIO  "/>
    <s v="Entidad Territorial"/>
    <x v="1"/>
    <s v="cac: Superintendencia de Industria y Comercio (SIC):Carta tramites:Radicado No. 21-206137-4|1037495 "/>
    <s v="Alvaro Perez"/>
    <s v="GESTIÓN CONTRACTUAL"/>
    <s v="SUBDIRECCIÓN ADMINISTRATIVA Y FINANCIERA"/>
    <s v="PETICIÓN DE DOCUMENTOS E INFORMACIÓN"/>
    <n v="20"/>
    <s v="20213800085752  "/>
    <s v="2021-06-30 15:59:14 "/>
    <n v="20213000021231"/>
    <d v="2021-07-16T00:00:00"/>
    <n v="11"/>
    <s v="Cumplido"/>
    <m/>
    <d v="2021-07-16T00:00:00"/>
    <s v="PDF"/>
    <s v="SI"/>
    <m/>
    <m/>
  </r>
  <r>
    <s v="Canal Virtual"/>
    <s v="Correo Atención Ciudadano"/>
    <s v="QUINDIO"/>
    <s v="HUGO ROBINSON GONZALEZ HURTADO "/>
    <s v="Persona Natural"/>
    <x v="1"/>
    <s v="CAC. Solicitud información a consulta. "/>
    <s v="Ronny Estiven Romero Velandia"/>
    <s v="FORMULACIÓN Y ACTUALIZACIÓN NORMATIVA Y OPERATIVA"/>
    <s v="SUBDIRECCIÓN ESTRATÉGICA Y DE COORDINACIÓN BOMBERIL"/>
    <s v="CONSULTA"/>
    <n v="30"/>
    <s v="20213800056362  "/>
    <d v="2021-01-04T00:00:00"/>
    <s v="20212050083161"/>
    <d v="2021-01-14T00:00:00"/>
    <n v="7"/>
    <s v="Cumplido"/>
    <m/>
    <m/>
    <m/>
    <m/>
    <m/>
    <s v="No se Adjunta evidencia de respuesta"/>
  </r>
  <r>
    <s v="Canal Escrito"/>
    <s v="Servicio de Mensajería"/>
    <s v="CASANARE"/>
    <s v="ALCALDIA SACAMA CASANARE "/>
    <s v="Entidad Territorial"/>
    <x v="2"/>
    <s v="SM. Solicitud fortalecimiento Cuerpo de Bomberos de Sácama Casanare "/>
    <s v="Jairo Soto Gil"/>
    <s v="Subdirección Estratégica y de Coordinación Bomberil"/>
    <s v="SUBDIRECCIÓN ESTRATÉGICA Y DE COORDINACIÓN BOMBERIL"/>
    <s v="PETICIÓN DE INTERES GENERAL"/>
    <n v="30"/>
    <s v="20213800056372  "/>
    <d v="2021-01-04T00:00:00"/>
    <s v="20212000013571"/>
    <d v="2021-01-18T00:00:00"/>
    <n v="9"/>
    <s v="Cumplido"/>
    <s v="El Orfeo se cierra con el número de radicado 2021380005637200003 "/>
    <d v="2021-01-20T00:00:00"/>
    <s v="PDF"/>
    <s v="SI"/>
    <s v="N/A"/>
    <s v="Cerraron el Orfeo con el siguiente número de radicado: 2021380005637200003 pero realmente el número de la respuesta es el: 20212000013571."/>
  </r>
  <r>
    <s v="Canal Virtual"/>
    <s v="Correo Atención Ciudadano"/>
    <s v="CaquetA"/>
    <s v="CUERPO DE BOMBEROS VOLUNTARIOS DE FLORENCIA  "/>
    <s v="Entidad Bomberil"/>
    <x v="1"/>
    <s v="CAC. Solicitud Concepto de Donación de terreno, edificaciones y vehículos.  "/>
    <s v="Ronny Estiven Romero Velandia"/>
    <s v="FORMULACIÓN Y ACTUALIZACIÓN NORMATIVA Y OPERATIVA"/>
    <s v="SUBDIRECCIÓN ESTRATÉGICA Y DE COORDINACIÓN BOMBERIL"/>
    <s v="PETICIÓN DE INTERES GENERAL"/>
    <n v="30"/>
    <s v="20213800056402  "/>
    <d v="2021-01-04T00:00:00"/>
    <s v="20212050083321"/>
    <d v="2021-03-01T00:00:00"/>
    <n v="39"/>
    <s v="Extemporáneo"/>
    <m/>
    <d v="2021-03-08T00:00:00"/>
    <s v="PDF"/>
    <s v="SI"/>
    <s v="N/A"/>
    <m/>
  </r>
  <r>
    <s v="Canal Escrito"/>
    <s v="Servicio de Mensajería"/>
    <s v="CUNDINAMARCA"/>
    <s v="ALCALDIA MUNICIPAL DE SOPO CUNDINAMARCA "/>
    <s v="Entidad Territorial"/>
    <x v="3"/>
    <s v="SM. Remisión denuncia Comandate de estación. "/>
    <s v="Ronny Estiven Romero Velandia"/>
    <s v="FORMULACIÓN Y ACTUALIZACIÓN NORMATIVA Y OPERATIVA"/>
    <s v="SUBDIRECCIÓN ESTRATÉGICA Y DE COORDINACIÓN BOMBERIL"/>
    <s v="PETICIÓN DE INTERES GENERAL"/>
    <n v="30"/>
    <s v="20213800056412  "/>
    <d v="2021-01-04T00:00:00"/>
    <s v="20212050083171"/>
    <d v="2021-01-14T00:00:00"/>
    <n v="7"/>
    <s v="Cumplido"/>
    <m/>
    <m/>
    <s v="PDF"/>
    <s v="SI"/>
    <s v="N/A"/>
    <s v="No se adjunta evidencia de respuesta peticion ni de envio de la misma en correo electronico"/>
  </r>
  <r>
    <s v="Canal Virtual"/>
    <s v="Correo Atención Ciudadano"/>
    <s v="TOLIMA"/>
    <s v="DELEGACION DEPARTAMENTAL DE BOMBEROS DE TOLIMA  "/>
    <s v="Entidad Bomberil"/>
    <x v="1"/>
    <s v="CAC. Concepto "/>
    <s v="Ronny Estiven Romero Velandia"/>
    <s v="FORMULACIÓN Y ACTUALIZACIÓN NORMATIVA Y OPERATIVA"/>
    <s v="SUBDIRECCIÓN ESTRATÉGICA Y DE COORDINACIÓN BOMBERIL"/>
    <s v="CONSULTA"/>
    <n v="30"/>
    <s v="20213800056452  "/>
    <d v="2021-01-04T00:00:00"/>
    <s v="20212050083181"/>
    <d v="2021-01-14T00:00:00"/>
    <n v="7"/>
    <s v="Cumplido"/>
    <m/>
    <s v="N/A"/>
    <s v="N/A"/>
    <s v="N/A"/>
    <s v="N/A"/>
    <s v="No se adjunta evidencia de respuesta peticion ni de envio de la misma en correo electronico"/>
  </r>
  <r>
    <s v="Canal Virtual"/>
    <s v="Correo Atención Ciudadano"/>
    <s v="CUNDINAMARCA"/>
    <s v="ALCALDIA MUNICIPAL DE SAN ANTONIO DEL TEQUENDAMA  "/>
    <s v="Entidad Territorial"/>
    <x v="1"/>
    <s v="CAC. ACLARACION INQUIETUDES PROCESO AUDITOR CONTRATO No. 014 Y 212 DE 2020 - CUERPO DE BOMBEROS VOLUNTARIOS SAN ANTONIO DEL TEQUENDAMA. "/>
    <s v="Ronny Estiven Romero Velandia"/>
    <s v="FORMULACIÓN Y ACTUALIZACIÓN NORMATIVA Y OPERATIVA"/>
    <s v="SUBDIRECCIÓN ESTRATÉGICA Y DE COORDINACIÓN BOMBERIL"/>
    <s v="CONSULTA"/>
    <n v="30"/>
    <s v="20213800056462  "/>
    <d v="2021-01-04T00:00:00"/>
    <s v="20212050083241"/>
    <d v="2021-01-25T00:00:00"/>
    <n v="14"/>
    <s v="Cumplido"/>
    <m/>
    <d v="2021-01-27T00:00:00"/>
    <s v="PDF"/>
    <s v="SI"/>
    <s v="N/A"/>
    <m/>
  </r>
  <r>
    <s v="Canal Virtual"/>
    <s v="Correo Atención Ciudadano"/>
    <s v="VALLE DEL CAUCA"/>
    <s v="DIANA PATRICIA CORREA BALCAZAR "/>
    <s v="Persona Natural"/>
    <x v="1"/>
    <s v="CAC. Documentos caso expulsión Diana Correa  "/>
    <s v="Andrea Bibiana Castañeda Durán"/>
    <s v="FORMULACIÓN Y ACTUALIZACIÓN NORMATIVA Y OPERATIVA"/>
    <s v="SUBDIRECCIÓN ESTRATÉGICA Y DE COORDINACIÓN BOMBERIL"/>
    <s v="PETICIÓN DE INTERES PARTICULAR"/>
    <n v="30"/>
    <s v="20213800056512  "/>
    <d v="2021-01-05T00:00:00"/>
    <s v="20212050083391 "/>
    <d v="2021-01-28T00:00:00"/>
    <n v="16"/>
    <s v="Cumplido"/>
    <m/>
    <d v="2021-02-03T00:00:00"/>
    <s v="PDF"/>
    <s v="SI"/>
    <s v="N/A"/>
    <m/>
  </r>
  <r>
    <s v="Canal Virtual"/>
    <s v="Correo Atención Ciudadano"/>
    <s v="CaquetA"/>
    <s v="CUERPO DE BOMBEROS VOLUNTARIOS EL DONCELLO - CAQUETÁ  "/>
    <s v="Entidad Bomberil"/>
    <x v="1"/>
    <s v="CAC. SOLICITUD INFORMACION DECRETO.  "/>
    <s v="Andrea Bibiana Castañeda Durán"/>
    <s v="FORMULACIÓN Y ACTUALIZACIÓN NORMATIVA Y OPERATIVA"/>
    <s v="SUBDIRECCIÓN ESTRATÉGICA Y DE COORDINACIÓN BOMBERIL"/>
    <s v="PETICIÓN DE DOCUMENTOS E INFORMACIÓN"/>
    <n v="20"/>
    <s v="20213800056582  "/>
    <d v="2021-01-05T00:00:00"/>
    <s v="20212050084481"/>
    <d v="2021-02-17T00:00:00"/>
    <n v="30"/>
    <s v="Extemporáneo"/>
    <m/>
    <s v="N/A"/>
    <s v="N/A"/>
    <s v="SI"/>
    <s v="N/A"/>
    <s v=" No se adjunta evidencia de respuesta peticion (no se puede visualizar el archivo) ni de envio de la misma en correo electronico. "/>
  </r>
  <r>
    <s v="Canal Virtual"/>
    <s v="Correo Atención Ciudadano"/>
    <s v="CaquetA"/>
    <s v="CUERPO DE BOMBEROS VOLUNTARIOS EL DONCELLO - CAQUETÁ  "/>
    <s v="Entidad Bomberil"/>
    <x v="2"/>
    <s v="CAC. SOLICITUD KIT DE RESCATE VEHICULAR  "/>
    <s v="Jairo Soto Gil"/>
    <s v="Subdirección Estratégica y de Coordinación Bomberil"/>
    <s v="SUBDIRECCIÓN ESTRATÉGICA Y DE COORDINACIÓN BOMBERIL"/>
    <s v="PETICIÓN DE INTERES GENERAL"/>
    <n v="30"/>
    <s v="20213800056592  "/>
    <d v="2021-01-05T00:00:00"/>
    <s v="20212000013701"/>
    <d v="2021-01-19T00:00:00"/>
    <n v="9"/>
    <s v="Cumplido"/>
    <m/>
    <s v="N/A"/>
    <s v="N/A"/>
    <s v="N/A"/>
    <s v="N/A"/>
    <s v="No se adjunta evidencia de respuesta peticion ni de envio de la misma en correo electronico"/>
  </r>
  <r>
    <s v="Canal Virtual"/>
    <s v="Correo Atención Ciudadano"/>
    <s v="Norte de Santander"/>
    <s v="WILLIAM CARVAJAL  "/>
    <s v="Persona Natural"/>
    <x v="1"/>
    <s v="CAC. Inquietudes RUE. "/>
    <s v="Luis Alberto Valencia Pulido"/>
    <s v="ÁREA CENTRAL DE REFERENCIA BOMBERIL"/>
    <s v="SUBDIRECCIÓN ESTRATÉGICA Y DE COORDINACIÓN BOMBERIL"/>
    <s v="PETICIÓN DE INTERES PARTICULAR"/>
    <n v="30"/>
    <s v="20213800056602  "/>
    <d v="2021-01-05T00:00:00"/>
    <m/>
    <d v="2020-01-12T00:00:00"/>
    <n v="4"/>
    <s v="Cumplido"/>
    <s v="Anotación ORFEO:Se da respuesta mediante correo electrónico el día 12/01/2020."/>
    <s v="N/A"/>
    <s v="N/A"/>
    <s v="SI"/>
    <s v="N/A"/>
    <s v="No se adjunta evidencia de la respuesta."/>
  </r>
  <r>
    <s v="Canal Virtual"/>
    <s v="Correo Atención Ciudadano"/>
    <s v="CALDAS"/>
    <s v="GOBERNACIóN DE CALDAS SECRETARIA DE GOBIERNO  "/>
    <s v="Entidad Territorial"/>
    <x v="1"/>
    <s v="CAC. PETICIÓN DE CONSULTA E INFORMACIÓN.  "/>
    <s v="Andrea Bibiana Castañeda Durán"/>
    <s v="FORMULACIÓN Y ACTUALIZACIÓN NORMATIVA Y OPERATIVA"/>
    <s v="SUBDIRECCIÓN ESTRATÉGICA Y DE COORDINACIÓN BOMBERIL"/>
    <s v="PETICIÓN DE INTERES GENERAL"/>
    <n v="30"/>
    <s v="20213800056652  "/>
    <d v="2021-01-06T00:00:00"/>
    <s v="20212050083921"/>
    <d v="2021-02-04T00:00:00"/>
    <n v="20"/>
    <s v="Cumplido"/>
    <m/>
    <s v="N/A"/>
    <s v="N/A"/>
    <s v="SI"/>
    <s v="N/A"/>
    <s v="No se adjunta evidencia de la respuesta."/>
  </r>
  <r>
    <s v="Canal Virtual"/>
    <s v="Correo Atención Ciudadano"/>
    <s v="ANTIOQUIA"/>
    <s v="BáRBARA MELO  "/>
    <s v="Persona Natural"/>
    <x v="1"/>
    <s v="CAC. Solicitud de datos sobre incendios forestales urbanos "/>
    <s v="Luis Alberto Valencia Pulido"/>
    <s v="ÁREA CENTRAL DE REFERENCIA BOMBERIL"/>
    <s v="SUBDIRECCIÓN ESTRATÉGICA Y DE COORDINACIÓN BOMBERIL"/>
    <s v="PETICIÓN DE DOCUMENTOS E INFORMACIÓN"/>
    <n v="20"/>
    <s v="20213800056682  "/>
    <d v="2021-01-06T00:00:00"/>
    <m/>
    <d v="2021-01-22T00:00:00"/>
    <n v="11"/>
    <s v="Cumplido"/>
    <s v="Anotación ORFEO: Se da respuesta mediante correo electrónico el día 22/01/2021"/>
    <s v="N/A"/>
    <s v="N/A"/>
    <s v="SI"/>
    <s v="N/A"/>
    <s v="No se adjunta evidencia de la respuesta."/>
  </r>
  <r>
    <s v="Canal Virtual"/>
    <s v="Correo Atención Ciudadano"/>
    <s v="BOYACÁ"/>
    <s v="CUERPO DE BOMBEROS VOLUNTARIOS DE NUEVO COLON BOYACA  "/>
    <s v="Entidad Bomberil"/>
    <x v="1"/>
    <s v="CAC. SOLICITUD CERTIFICADO DE IDONEIDAD. "/>
    <s v="Luis Alberto Valencia Pulido"/>
    <s v="ÁREA CENTRAL DE REFERENCIA BOMBERIL"/>
    <s v="SUBDIRECCIÓN ESTRATÉGICA Y DE COORDINACIÓN BOMBERIL"/>
    <s v="PETICIÓN DE DOCUMENTOS E INFORMACIÓN"/>
    <n v="20"/>
    <s v="20213800056692  "/>
    <d v="2021-01-06T00:00:00"/>
    <s v="20212100013691"/>
    <d v="2021-01-19T00:00:00"/>
    <n v="8"/>
    <s v="Cumplido"/>
    <m/>
    <s v="N/A"/>
    <s v="N/A"/>
    <s v="SI"/>
    <s v="N/A"/>
    <s v="No se adjunta evidencia de la respuesta."/>
  </r>
  <r>
    <s v="Canal Virtual"/>
    <s v="Correo Atención Ciudadano"/>
    <s v="VALLE DEL CAUCA"/>
    <s v="NELSON GONZáLEZ REYES "/>
    <s v="Persona Natural"/>
    <x v="1"/>
    <s v="CAC. Inquietud. "/>
    <s v="Edgar Alexander Maya Lopez"/>
    <s v="EDUCACIÓN"/>
    <s v="SUBDIRECCIÓN ESTRATÉGICA Y DE COORDINACIÓN BOMBERIL"/>
    <s v="PETICIÓN DE INTERES PARTICULAR"/>
    <n v="30"/>
    <s v="20213800056742  "/>
    <d v="2021-01-07T00:00:00"/>
    <m/>
    <d v="2021-01-27T00:00:00"/>
    <n v="13"/>
    <s v="Cumplido"/>
    <s v="Anotación ORFEO:  Se da respuesta por correo electrónico se deja evidencia en digital"/>
    <s v="N/A"/>
    <s v="N/A"/>
    <s v="SI"/>
    <s v="N/A"/>
    <s v="No se encuentra la respuesta dada por correo electrónico."/>
  </r>
  <r>
    <s v="Canal Virtual"/>
    <s v="Correo Atención Ciudadano"/>
    <s v="BOLIVAR"/>
    <s v="INGRID TORRES RODRIGUEZ "/>
    <s v="Persona Natural"/>
    <x v="3"/>
    <s v="CAC. IMG_20201223_0001.pdf. Denuncias sobre acciones realizadas por la Señora Liceth Pajaro Espinosa. "/>
    <s v="Andrea Bibiana Castañeda Durán"/>
    <s v="FORMULACIÓN Y ACTUALIZACIÓN NORMATIVA Y OPERATIVA"/>
    <s v="SUBDIRECCIÓN ESTRATÉGICA Y DE COORDINACIÓN BOMBERIL"/>
    <s v="PETICIÓN DE INTERES GENERAL"/>
    <n v="30"/>
    <s v="20213800056752  "/>
    <d v="2021-01-07T00:00:00"/>
    <s v="20212050084181"/>
    <d v="2021-02-08T00:00:00"/>
    <n v="21"/>
    <s v="Cumplido"/>
    <m/>
    <s v="N/A"/>
    <s v="N/A"/>
    <s v="N/A"/>
    <s v="N/A"/>
    <s v="No se adjunta evidencia de respuesta peticion ni de envio de la misma en correo electronico."/>
  </r>
  <r>
    <s v="Canal Virtual"/>
    <s v="Correo Atención Ciudadano"/>
    <s v="BOGOTÁ"/>
    <s v="EDGAR VILLAMIL QUIROGA "/>
    <s v="Persona Jurídica"/>
    <x v="1"/>
    <s v="CAC-. Directorio nacional de cuerpo de bomberos. "/>
    <s v="Luis Alberto Valencia Pulido"/>
    <s v="ÁREA CENTRAL DE REFERENCIA BOMBERIL"/>
    <s v="SUBDIRECCIÓN ESTRATÉGICA Y DE COORDINACIÓN BOMBERIL"/>
    <s v="PETICIÓN DE DOCUMENTOS E INFORMACIÓN"/>
    <n v="20"/>
    <s v="20213800056762  "/>
    <d v="2021-01-07T00:00:00"/>
    <m/>
    <d v="2020-01-22T00:00:00"/>
    <n v="10"/>
    <s v="Cumplido"/>
    <m/>
    <s v="N/A"/>
    <s v="N/A"/>
    <s v="SI"/>
    <s v="N/A"/>
    <s v="No se puede visualizar el correo remitido."/>
  </r>
  <r>
    <s v="Canal Virtual"/>
    <s v="Correo Atención Ciudadano"/>
    <s v="BOGOTÁ"/>
    <s v="EDGAR SAAVEDRA  "/>
    <s v="Persona Natural"/>
    <x v="1"/>
    <s v="CAC. Chat transcript on dnbc.gov.co started on Thursday, January 07, 2021, proceso para conformar un comité disciplinario y como debe funcionar dicho comité "/>
    <s v="Ronny Estiven Romero Velandia"/>
    <s v="FORMULACIÓN Y ACTUALIZACIÓN NORMATIVA Y OPERATIVA"/>
    <s v="SUBDIRECCIÓN ESTRATÉGICA Y DE COORDINACIÓN BOMBERIL"/>
    <s v="CONSULTA"/>
    <n v="30"/>
    <s v="20213800056782  "/>
    <d v="2021-01-07T00:00:00"/>
    <s v="20212050083301"/>
    <d v="2021-01-25T00:00:00"/>
    <n v="11"/>
    <s v="Cumplido"/>
    <m/>
    <d v="2021-01-27T00:00:00"/>
    <s v="PDF"/>
    <s v="SI"/>
    <s v="N/A"/>
    <m/>
  </r>
  <r>
    <s v="Canal Virtual"/>
    <s v="Correo Atención Ciudadano"/>
    <s v="BOGOTÁ"/>
    <s v="JULIáN ROBERTO PINTO MALAVER "/>
    <s v="Persona Natural"/>
    <x v="1"/>
    <s v="CAC. Certificado de Ingresos y Retenciones. "/>
    <s v="Miguel Ángel Franco Torres"/>
    <s v="GESTIÓN TESORERIA"/>
    <s v="SUBDIRECCIÓN ADMINISTRATIVA Y FINANCIERA"/>
    <s v="PETICIÓN DE DOCUMENTOS E INFORMACIÓN"/>
    <n v="20"/>
    <s v="20213800056792  "/>
    <d v="2021-01-07T00:00:00"/>
    <m/>
    <d v="2021-01-13T00:00:00"/>
    <n v="3"/>
    <s v="Cumplido"/>
    <s v="Anotación ORFEO: El día 13 de Enero de 2021, se expidió el Certificado de Ingresos y Retenciones y fue enviado a los correos electrónicos: julianpinto.jp@gmail.com; marisol.mora@dnbc.gov.co; jorge.amarillo@dnbc.gov.co"/>
    <s v="N/A"/>
    <s v="N/A"/>
    <s v="SI"/>
    <s v="N/A"/>
    <m/>
  </r>
  <r>
    <s v="Canal Virtual"/>
    <s v="Correo Atención Ciudadano"/>
    <s v="SANTANDER"/>
    <s v="SECRETARIA CBV FLORIDABLANCA  "/>
    <s v="Entidad Bomberil"/>
    <x v="1"/>
    <s v="CAC. DERECHO DE PETICIÓN DE CERTIFICADO DE CUMPLIMIENTO / RAD CBVF-2021-COMD-00031-S. "/>
    <s v="Andrea Bibiana Castañeda Durán"/>
    <s v="FORMULACIÓN Y ACTUALIZACIÓN NORMATIVA Y OPERATIVA"/>
    <s v="SUBDIRECCIÓN ESTRATÉGICA Y DE COORDINACIÓN BOMBERIL"/>
    <s v="PETICIÓN DE INTERES GENERAL"/>
    <n v="30"/>
    <s v="20213800056802  "/>
    <d v="2021-01-08T00:00:00"/>
    <s v="20212050083931"/>
    <d v="2021-02-04T00:00:00"/>
    <n v="18"/>
    <s v="Cumplido"/>
    <s v="Anotación ORFEO: SE DIO TR´MITE CON RADICADO 20213800056802 ENVIADO EL 04/02/21."/>
    <s v="N/A"/>
    <s v="PDF"/>
    <s v="SI"/>
    <s v="N/A"/>
    <s v="Se da respuesta con el número de radicado: 20212050083931, no con el que se indicó al cerrar el Orfeo: 20213800056802. No se adjunta evidencia de respuesta peticion ni de envio de la misma en correo electronico."/>
  </r>
  <r>
    <s v="Canal Virtual"/>
    <s v="Correo Atención Ciudadano"/>
    <s v="CAUCA"/>
    <s v="FABIAN ANDRES MORENO  "/>
    <s v="Persona Natural"/>
    <x v="2"/>
    <s v="CAC. Solicitud de ayudas. "/>
    <s v="Jairo Soto Gil"/>
    <s v="Subdirección Estratégica y de Coordinación Bomberil"/>
    <s v="SUBDIRECCIÓN ESTRATÉGICA Y DE COORDINACIÓN BOMBERIL"/>
    <s v="PETICIÓN DE INTERES GENERAL"/>
    <n v="30"/>
    <s v="20213800056812  "/>
    <d v="2021-01-08T00:00:00"/>
    <s v="20212000013711"/>
    <d v="2021-02-08T00:00:00"/>
    <n v="20"/>
    <s v="Cumplido"/>
    <m/>
    <s v="N/A"/>
    <s v="N/A"/>
    <s v="SI"/>
    <s v="N/A"/>
    <s v=" No se adjunta evidencia de respuesta peticion ni de envio de la misma en correo electronico."/>
  </r>
  <r>
    <s v="Canal Virtual"/>
    <s v="Correo Atención Ciudadano"/>
    <s v="ATLÁNTICO"/>
    <s v="ASOCIACION DE BOMBEROS RESCATES Y SIMILARES DE  "/>
    <s v="Persona Jurídica"/>
    <x v="2"/>
    <s v="CAC. Solicitud de acompañamiento. "/>
    <s v="Andrea Bibiana Castañeda Durán"/>
    <s v="FORMULACIÓN Y ACTUALIZACIÓN NORMATIVA Y OPERATIVA"/>
    <s v="SUBDIRECCIÓN ESTRATÉGICA Y DE COORDINACIÓN BOMBERIL"/>
    <s v="PETICIÓN DE INTERES GENERAL"/>
    <n v="30"/>
    <s v="20213800056852  "/>
    <d v="2021-01-08T00:00:00"/>
    <s v="20212050083991"/>
    <d v="2021-02-04T00:00:00"/>
    <n v="18"/>
    <s v="Cumplido"/>
    <m/>
    <s v="N/A"/>
    <s v="N/A"/>
    <s v="SI"/>
    <s v="N/A"/>
    <s v=" No se adjunta evidencia de respuesta peticion ni de envio de la misma en correo electronico. No existe la imagen en Word."/>
  </r>
  <r>
    <s v="Canal Virtual"/>
    <s v="Correo Atención Ciudadano"/>
    <s v="CORDOBA"/>
    <s v="JESUS DAVID RAMOS PEREZ "/>
    <s v="Persona Natural"/>
    <x v="1"/>
    <s v="CAC. Solicitud de una copia de bomberos activo operativo del cuerpo de bomberos voluntario de Planeta Rica  "/>
    <s v="Luis Alberto Valencia Pulido"/>
    <s v="ÁREA CENTRAL DE REFERENCIA BOMBERIL"/>
    <s v="SUBDIRECCIÓN ESTRATÉGICA Y DE COORDINACIÓN BOMBERIL"/>
    <s v="PETICIÓN DE DOCUMENTOS E INFORMACIÓN"/>
    <n v="20"/>
    <s v="20213800056892  "/>
    <d v="2021-01-08T00:00:00"/>
    <m/>
    <d v="2021-01-12T00:00:00"/>
    <n v="1"/>
    <s v="Cumplido"/>
    <s v="Anotación ORFEO:  Se da respuesta mediante correo electrónico."/>
    <s v="N/A"/>
    <s v="N/A"/>
    <s v="SI"/>
    <s v="N/A"/>
    <s v="La evidencia no se puede observar."/>
  </r>
  <r>
    <s v="Canal Virtual"/>
    <s v="Correo Atención Ciudadano"/>
    <s v="CESAR"/>
    <s v="DARíO JACK MEJíA ARAUJO "/>
    <s v="Entidad Bomberil"/>
    <x v="0"/>
    <s v="CAC. OFICIO POR ELECCION DE DIGNATARIOS EN BOMBEROS EN VALLEDUPAR.  "/>
    <s v="Andrea Bibiana Castañeda Durán"/>
    <s v="FORMULACIÓN Y ACTUALIZACIÓN NORMATIVA Y OPERATIVA"/>
    <s v="SUBDIRECCIÓN ESTRATÉGICA Y DE COORDINACIÓN BOMBERIL"/>
    <s v="CONSULTA"/>
    <n v="30"/>
    <s v="20213800056932  "/>
    <d v="2021-01-08T00:00:00"/>
    <s v="20212050084201"/>
    <d v="2021-02-08T00:00:00"/>
    <n v="20"/>
    <s v="Cumplido"/>
    <m/>
    <s v="N/A"/>
    <s v="N/A"/>
    <s v="SI"/>
    <s v="N/A"/>
    <s v="El número de radicado 20212050084201 no se puede visualizar."/>
  </r>
  <r>
    <s v="Canal Virtual"/>
    <s v="Correo Atención Ciudadano"/>
    <s v="BOLIVAR"/>
    <s v="CUERPO DE BOMBEROS VOLUNTARIOS INDIGENA EN CONFORMIDAD DE DE TURBANA  "/>
    <s v="Entidad Bomberil"/>
    <x v="0"/>
    <s v="CAC. Derecho de petición interpuesto por JOSÉ LUIS ALQUICHIRE reprecentante legal del cuerpo de bomberos voluntario de tubará Atlántico en formación, debido a la negligencia en cuanto a la expedición de la personería jurídica de dicho cuerpo de bomberos. "/>
    <s v="Andrea Bibiana Castañeda Durán"/>
    <s v="FORMULACIÓN Y ACTUALIZACIÓN NORMATIVA Y OPERATIVA"/>
    <s v="SUBDIRECCIÓN ESTRATÉGICA Y DE COORDINACIÓN BOMBERIL"/>
    <s v="PETICIÓN DE INTERES PARTICULAR"/>
    <n v="30"/>
    <s v="20213800056942  "/>
    <d v="2021-01-12T00:00:00"/>
    <s v="20212050084211"/>
    <d v="2021-02-05T00:00:00"/>
    <n v="15"/>
    <s v="Cumplido"/>
    <m/>
    <s v="N/A"/>
    <s v="N/A"/>
    <s v="SI"/>
    <s v="N/A"/>
    <s v="El número de radicado 20212050084211 no se puede visualizar."/>
  </r>
  <r>
    <s v="Canal Virtual"/>
    <s v="Correo Atención Ciudadano"/>
    <s v="ATLÁNTICO"/>
    <s v="CUERPO DE BOMBEROS VOLUNTARIOS DE MALAMBO  "/>
    <s v="Entidad Bomberil"/>
    <x v="0"/>
    <s v="CAC. Solicitud de vigilancia al Cuerpo de Bomberos Voluntarios  "/>
    <s v="Andrea Bibiana Castañeda Durán"/>
    <s v="FORMULACIÓN Y ACTUALIZACIÓN NORMATIVA Y OPERATIVA"/>
    <s v="SUBDIRECCIÓN ESTRATÉGICA Y DE COORDINACIÓN BOMBERIL"/>
    <s v="PETICIÓN DE INTERES GENERAL"/>
    <n v="30"/>
    <s v="20213800056982  "/>
    <d v="2021-01-12T00:00:00"/>
    <s v="20212050083351"/>
    <d v="2021-01-28T00:00:00"/>
    <n v="12"/>
    <s v="Cumplido"/>
    <m/>
    <d v="2021-02-03T00:00:00"/>
    <s v="PDF"/>
    <s v="SI"/>
    <s v="N/A"/>
    <m/>
  </r>
  <r>
    <s v="Canal Virtual"/>
    <s v="Correo Atención Ciudadano"/>
    <s v="VALLE DEL CAUCA"/>
    <s v="VEEDURIA CIUDADANA VIGIAS DEL CAFE LUIS FERNANDO REYES RAMíREZ  "/>
    <s v="Persona Jurídica"/>
    <x v="1"/>
    <s v="CAC. SOLICITUD INFORMACION Y COPIAS. "/>
    <s v="Andrés Fernando Muñoz Cabrera"/>
    <s v="ÁREA CENTRAL DE REFERENCIA BOMBERIL"/>
    <s v="SUBDIRECCIÓN ESTRATÉGICA Y DE COORDINACIÓN BOMBERIL"/>
    <s v="PETICIÓN DE DOCUMENTOS E INFORMACIÓN"/>
    <n v="20"/>
    <s v="20213800057002  "/>
    <d v="2021-01-12T00:00:00"/>
    <m/>
    <m/>
    <m/>
    <s v="Vencido"/>
    <m/>
    <m/>
    <m/>
    <m/>
    <m/>
    <m/>
  </r>
  <r>
    <s v="Canal Virtual"/>
    <s v="Correo Atención Ciudadano"/>
    <s v="BOGOTÁ"/>
    <s v="VEEDURIA CIUDADANA VIGIAS DEL CAFE LUIS FERNANDO REYES RAMíREZ  "/>
    <s v="Persona Jurídica"/>
    <x v="5"/>
    <s v="CAC. SOLICITUD INTERVENCION DIRECTA. "/>
    <s v="Ronny Estiven Romero Velandia"/>
    <s v="FORMULACIÓN Y ACTUALIZACIÓN NORMATIVA Y OPERATIVA"/>
    <s v="SUBDIRECCIÓN ESTRATÉGICA Y DE COORDINACIÓN BOMBERIL"/>
    <s v="PETICIÓN DE INTERES GENERAL"/>
    <n v="30"/>
    <s v="20213800057022  "/>
    <d v="2021-01-12T00:00:00"/>
    <s v="20212050083201"/>
    <d v="2021-01-15T00:00:00"/>
    <n v="3"/>
    <s v="Cumplido"/>
    <m/>
    <s v="N/A"/>
    <s v="N/A"/>
    <s v="SI"/>
    <s v="N/A"/>
    <s v="El número de radicado 20212050083201 no se puede visualizar."/>
  </r>
  <r>
    <s v="Canal Virtual"/>
    <s v="Correo Atención Ciudadano"/>
    <s v="CAUCA"/>
    <s v="CUERPO DE BOMBEROS VOLUNTARIO TUNIA  "/>
    <s v="Entidad Bomberil"/>
    <x v="1"/>
    <s v="CAC. SOLICITUD DE IMFORMACION. "/>
    <s v="Ronny Estiven Romero Velandia"/>
    <s v="FORMULACIÓN Y ACTUALIZACIÓN NORMATIVA Y OPERATIVA"/>
    <s v="SUBDIRECCIÓN ESTRATÉGICA Y DE COORDINACIÓN BOMBERIL"/>
    <s v="CONSULTA"/>
    <n v="30"/>
    <s v="20213800057042  "/>
    <d v="2021-01-12T00:00:00"/>
    <s v="20212050083831"/>
    <d v="2021-02-02T00:00:00"/>
    <n v="15"/>
    <s v="Cumplido"/>
    <m/>
    <d v="2021-02-02T00:00:00"/>
    <s v="PDF"/>
    <s v="SI"/>
    <s v="N/A"/>
    <m/>
  </r>
  <r>
    <s v="Canal Virtual"/>
    <s v="Correo Atención Ciudadano"/>
    <s v="CaquetA"/>
    <s v="MUNICIPIO DE LA MONTANITA  "/>
    <s v="Entidad Territorial"/>
    <x v="3"/>
    <s v="CAC. Respuesta su oficio No.20212050082581 fechado el 07 de enero de 2021  "/>
    <s v="Andrea Bibiana Castañeda Durán"/>
    <s v="FORMULACIÓN Y ACTUALIZACIÓN NORMATIVA Y OPERATIVA"/>
    <s v="SUBDIRECCIÓN ESTRATÉGICA Y DE COORDINACIÓN BOMBERIL"/>
    <s v="PETICIÓN DE INTERES GENERAL"/>
    <n v="30"/>
    <s v="20213800057052  "/>
    <d v="2021-01-12T00:00:00"/>
    <s v="20212050084231"/>
    <d v="2021-02-08T00:00:00"/>
    <n v="19"/>
    <s v="Cumplido"/>
    <m/>
    <s v="N/A"/>
    <s v="N/A"/>
    <s v="SI"/>
    <s v="N/A"/>
    <s v="El número de radicado 20212050083201 no se puede visualizar."/>
  </r>
  <r>
    <s v="Canal Virtual"/>
    <s v="Correo Atención Ciudadano"/>
    <s v="BOGOTÁ"/>
    <s v="QUEJAS Y SOLUCIONES  "/>
    <s v="Persona Jurídica"/>
    <x v="1"/>
    <s v="CAC. Solicitud de información de generación y gestión de residuos en el marco del cumplimiento de las metas Plan de Desarrollo 2020-2024. "/>
    <s v="Jorge Edwin Amarillo Alvarado"/>
    <s v="SUBDIRECCIÓN ADMINISTRATIVA Y FINANCIERA"/>
    <s v="SUBDIRECCIÓN ADMINISTRATIVA Y FINANCIERA"/>
    <s v="PETICIÓN DE INTERES GENERAL"/>
    <n v="30"/>
    <s v="20213800057062  "/>
    <d v="2021-01-12T00:00:00"/>
    <m/>
    <d v="2021-01-21T00:00:00"/>
    <n v="8"/>
    <s v="Cumplido"/>
    <s v="Anotación ORFEO: Buenos días Se envio la respuesta mediante correo electrónico el día 21 de enero de 2021 a los correos: julie.ayala@ambientebogota.gov.co, atencionalciudadano@ambientebogota.gov.co. por tal motivo se le da cierre a la solicitud."/>
    <s v="N/A"/>
    <s v="N/A"/>
    <s v="SI"/>
    <s v="N/A"/>
    <s v=" No se adjunta evidencia de respuesta peticion ni de envio de la misma en correo electronico. "/>
  </r>
  <r>
    <s v="Canal Virtual"/>
    <s v="Correo Atención Ciudadano"/>
    <s v="BOGOTÁ"/>
    <s v="INTER RAPIDISIMO  "/>
    <s v="Persona Jurídica"/>
    <x v="1"/>
    <s v="CAC. SOLICITUD CERTIFICADOS RETE ICA AÑO GRAVABLE 2020. "/>
    <s v="Miguel Ángel Franco Torres"/>
    <s v="GESTIÓN TESORERIA"/>
    <s v="SUBDIRECCIÓN ADMINISTRATIVA Y FINANCIERA"/>
    <s v="PETICIÓN DE DOCUMENTOS E INFORMACIÓN"/>
    <n v="20"/>
    <s v="20213800057112  "/>
    <d v="2021-01-12T00:00:00"/>
    <m/>
    <d v="2021-01-13T00:00:00"/>
    <n v="1"/>
    <s v="Cumplido"/>
    <s v="Anotación ORFEO: El día 13 de Enero de 2021, se expidió el Certificado de Ingresos y Retenciones y fue enviado a los correos electrónicos: supervisor.impuestos@interrapidisimo.com; marisol.mora@dnbc.gov.co; jorge.amarillo@dnbc.gov.co"/>
    <s v="N/A"/>
    <s v="N/A"/>
    <s v="SI"/>
    <s v="N/A"/>
    <s v=" No se adjunta evidencia de respuesta peticion ni de envio de la misma en correo electronico. "/>
  </r>
  <r>
    <s v="Canal Virtual"/>
    <s v="Correo Atención Ciudadano"/>
    <s v="BOGOTÁ"/>
    <s v="CITEL  DNBC"/>
    <s v="Persona Jurídica"/>
    <x v="1"/>
    <s v="CAC. SOLICITUD CERTIFICADOS LABORALES 2020 "/>
    <s v="Ana Cedeño"/>
    <s v="GESTIÓN CONTRACTUAL"/>
    <s v="SUBDIRECCIÓN ADMINISTRATIVA Y FINANCIERA"/>
    <s v="PETICIÓN DE DOCUMENTOS E INFORMACIÓN"/>
    <n v="20"/>
    <s v="20213800057132  "/>
    <d v="2021-01-13T00:00:00"/>
    <m/>
    <d v="2021-01-27T00:00:00"/>
    <n v="10"/>
    <s v="Cumplido"/>
    <s v="Anotación ORFEO: SE DIO RESPUESTA MEDIANTE CORREO ELECTRONICO EL DIA 27 DE ENERO DE 2021"/>
    <s v="N/A"/>
    <s v="N/A"/>
    <s v="SI"/>
    <s v="N/A"/>
    <s v=" No se adjunta evidencia de respuesta peticion (no se puede visualizar el archivo) ni de envio de la misma en correo electronico. "/>
  </r>
  <r>
    <s v="Canal Virtual"/>
    <s v="Correo Atención Ciudadano"/>
    <s v="BOGOTÁ"/>
    <s v="PERDOMO BUSINNES GROUP S.A.S  "/>
    <s v="Persona Jurídica"/>
    <x v="1"/>
    <s v="CAC. CERTIFICADOS "/>
    <s v="Miguel Ángel Franco Torres"/>
    <s v="GESTIÓN TESORERIA"/>
    <s v="SUBDIRECCIÓN ADMINISTRATIVA Y FINANCIERA"/>
    <s v="PETICIÓN DE DOCUMENTOS E INFORMACIÓN"/>
    <n v="20"/>
    <s v="20213800057182  "/>
    <d v="2021-01-13T00:00:00"/>
    <m/>
    <d v="2021-01-13T00:00:00"/>
    <n v="0"/>
    <s v="Cumplido"/>
    <s v="Anotación ORFEO: El día 13 de Enero de 2021, se expidió el Certificado de Ingresos y Retenciones y fue enviado a los correos electrónicos: auxiliarcontable3@pbg.com.co; marisol.mora@dnbc.gov.co; jorge.amarillo@dnbc.gov.co"/>
    <s v="N/A"/>
    <s v="N/A"/>
    <s v="SI"/>
    <s v="N/A"/>
    <s v=" No se adjunta evidencia de respuesta peticion  ni del envio de la misma en correo electronico. "/>
  </r>
  <r>
    <s v="Canal Virtual"/>
    <s v="Correo Atención Ciudadano"/>
    <s v="CUNDINAMARCA"/>
    <s v="CUERPO DE BOMBEROS VOLUNTARIOS DE MIRANDA  "/>
    <s v="Entidad Bomberil"/>
    <x v="0"/>
    <s v="CAC. solicitud  "/>
    <s v="Andrea Bibiana Castañeda Durán"/>
    <s v="FORMULACIÓN Y ACTUALIZACIÓN NORMATIVA Y OPERATIVA"/>
    <s v="SUBDIRECCIÓN ESTRATÉGICA Y DE COORDINACIÓN BOMBERIL"/>
    <s v="CONSULTA"/>
    <n v="30"/>
    <s v="20213800057192  "/>
    <d v="2021-01-13T00:00:00"/>
    <s v="20212050083561"/>
    <d v="2021-02-01T00:00:00"/>
    <n v="13"/>
    <s v="Cumplido"/>
    <m/>
    <s v="N/A"/>
    <s v="N/A"/>
    <s v="SI"/>
    <s v="N/A"/>
    <s v=" No se adjunta evidencia de respuesta peticion (no se puede visualizar el archivo) ni de envio de la misma en correo electronico. "/>
  </r>
  <r>
    <s v="Canal Virtual"/>
    <s v="Chat Institucional"/>
    <s v="VALLE DEL CAUCA"/>
    <s v="ALBER MAURICIO GALEANO PALACIOS "/>
    <s v="Persona Natural"/>
    <x v="1"/>
    <s v="CH. Consulta si es miembro activo o no del Cuerpo de Bomberos de Buenaventura - Valle del Cauca. "/>
    <s v="Luis Alberto Valencia Pulido"/>
    <s v="ÁREA CENTRAL DE REFERENCIA BOMBERIL"/>
    <s v="SUBDIRECCIÓN ESTRATÉGICA Y DE COORDINACIÓN BOMBERIL"/>
    <s v="PETICIÓN DE DOCUMENTOS E INFORMACIÓN"/>
    <n v="20"/>
    <s v="20213800057202  "/>
    <d v="2021-01-13T00:00:00"/>
    <s v="202121000013871"/>
    <d v="2021-01-22T00:00:00"/>
    <n v="7"/>
    <s v="Cumplido"/>
    <m/>
    <s v="N/A"/>
    <s v="N/A"/>
    <s v="SI"/>
    <s v="N/A"/>
    <s v=" No se adjunta evidencia de respuesta peticion (no se puede visualizar el archivo) ni de envio de la misma en correo electronico. "/>
  </r>
  <r>
    <s v="Canal Virtual"/>
    <s v="Correo Atención Ciudadano"/>
    <s v="META"/>
    <s v="ALCALDIA MUNICIPAL VISTA HERMOSA META "/>
    <s v="Entidad Territorial"/>
    <x v="4"/>
    <s v="CAC. Solicitud De Apoyo vehículo(Carro tanque) "/>
    <s v="Jairo Soto Gil"/>
    <s v="Subdirección Estratégica y de Coordinación Bomberil"/>
    <s v="SUBDIRECCIÓN ESTRATÉGICA Y DE COORDINACIÓN BOMBERIL"/>
    <s v="PETICIÓN DE INTERES GENERAL"/>
    <n v="30"/>
    <s v="20213800057212  "/>
    <d v="2021-01-13T00:00:00"/>
    <s v="20212000013721"/>
    <d v="2021-02-08T00:00:00"/>
    <n v="18"/>
    <s v="Cumplido"/>
    <m/>
    <s v="N/A"/>
    <s v="N/A"/>
    <s v="SI"/>
    <s v="N/A"/>
    <s v=" No se adjunta evidencia de respuesta peticion (no se puede visualizar el archivo) ni de envio de la misma en correo electronico. "/>
  </r>
  <r>
    <s v="Canal Virtual"/>
    <s v="Correo Atención Ciudadano"/>
    <s v="PUTUMAYO"/>
    <s v="JORDAN CASAÑAS  "/>
    <s v="Persona Natural"/>
    <x v="3"/>
    <s v="CAC. solicitud de Inspección, Vigilancia y Control – CBV Orito - Putumayo "/>
    <s v="Melba Vidal"/>
    <s v="INSPECCIÓN VIGILANCIA Y CONTROL"/>
    <s v="SUBDIRECCIÓN ESTRATÉGICA Y DE COORDINACIÓN BOMBERIL"/>
    <s v="PETICIÓN DE INTERES PARTICULAR"/>
    <n v="30"/>
    <s v="20213800057232  "/>
    <d v="2021-01-13T00:00:00"/>
    <s v="20212050090071"/>
    <d v="2021-04-09T00:00:00"/>
    <n v="55"/>
    <s v="Extemporáneo"/>
    <m/>
    <m/>
    <s v="PDF"/>
    <s v="SI"/>
    <s v="N/A"/>
    <s v="Al momento de archivar no se especifica el número de radicado de la respuesta, se encuentra en documentos, además no se sube la imagen digitalizada."/>
  </r>
  <r>
    <s v="Canal Virtual"/>
    <s v="Correo Atención Ciudadano"/>
    <s v="META"/>
    <s v="ALCALDIA MUNICIPAL CASTILLA LA NUEVA META "/>
    <s v="Entidad Territorial"/>
    <x v="0"/>
    <s v="CAC. SOLICITUD DE CONCEPTO.  "/>
    <s v="Andrea Bibiana Castañeda Durán"/>
    <s v="FORMULACIÓN Y ACTUALIZACIÓN NORMATIVA Y OPERATIVA"/>
    <s v="SUBDIRECCIÓN ESTRATÉGICA Y DE COORDINACIÓN BOMBERIL"/>
    <s v="CONSULTA"/>
    <n v="30"/>
    <s v="20213800057242  "/>
    <d v="2021-01-13T00:00:00"/>
    <s v="20212050084331"/>
    <d v="2021-02-12T00:00:00"/>
    <n v="22"/>
    <s v="Cumplido"/>
    <m/>
    <s v="N/A"/>
    <s v="N/A"/>
    <s v="SI"/>
    <s v="N/A"/>
    <s v=" No se adjunta evidencia de respuesta peticion (no se puede visualizar el archivo) ni de envio de la misma en correo electronico. "/>
  </r>
  <r>
    <s v="Canal Virtual"/>
    <s v="Correo Atención Ciudadano"/>
    <s v="HUILA"/>
    <s v="CUERPO DE BOMBEROS VOLUNTARIOS DE RIVERA  "/>
    <s v="Entidad Bomberil"/>
    <x v="3"/>
    <s v="CAC. OFICIO DE TRASLADO COMPETENCIA.  "/>
    <s v="Ronny Estiven Romero Velandia"/>
    <s v="FORMULACIÓN Y ACTUALIZACIÓN NORMATIVA Y OPERATIVA"/>
    <s v="SUBDIRECCIÓN ESTRATÉGICA Y DE COORDINACIÓN BOMBERIL"/>
    <s v="PETICIÓN DE INTERES GENERAL"/>
    <n v="30"/>
    <s v="20213800057272  "/>
    <d v="2021-01-14T00:00:00"/>
    <s v="20212000013621"/>
    <d v="2021-01-25T00:00:00"/>
    <n v="7"/>
    <s v="Cumplido"/>
    <m/>
    <d v="2021-01-27T00:00:00"/>
    <s v="PDF"/>
    <s v="SI"/>
    <s v="N/A"/>
    <m/>
  </r>
  <r>
    <s v="Canal Virtual"/>
    <s v="Correo Atención Ciudadano"/>
    <s v="Norte de Santander"/>
    <s v="ALCALDIA MUNICIPAL RAGONVALIA NORTE DE SANTANDER "/>
    <s v="Entidad Territorial"/>
    <x v="0"/>
    <s v="CAC. Radicado 000036. circular radicado DNBC No. 20212050082551.  "/>
    <s v="Ronny Estiven Romero Velandia"/>
    <s v="FORMULACIÓN Y ACTUALIZACIÓN NORMATIVA Y OPERATIVA"/>
    <s v="SUBDIRECCIÓN ESTRATÉGICA Y DE COORDINACIÓN BOMBERIL"/>
    <s v="PETICIÓN DE INTERES PARTICULAR"/>
    <n v="30"/>
    <s v="20213800057282  "/>
    <d v="2021-01-14T00:00:00"/>
    <s v="20212050083841"/>
    <d v="2021-02-01T00:00:00"/>
    <n v="12"/>
    <s v="Cumplido"/>
    <m/>
    <s v="N/A"/>
    <s v="N/A"/>
    <s v="SI"/>
    <s v="N/A"/>
    <s v=" No se adjunta evidencia de respuesta peticion (no se puede visualizar el archivo) ni de envio de la misma en correo electronico. "/>
  </r>
  <r>
    <s v="Canal Virtual"/>
    <s v="Correo Atención Ciudadano"/>
    <s v="LA GUAJIRA"/>
    <s v="CUERPO DE BOMBEROS VOLUNTARIOS DE MANAURE - LA GUAJIRA  "/>
    <s v="Entidad Bomberil"/>
    <x v="2"/>
    <s v="CAC. Carta. Solicitud máquina de bomberos para Manaure. "/>
    <s v="Jairo Soto Gil"/>
    <s v="Subdirección Estratégica y de Coordinación Bomberil"/>
    <s v="SUBDIRECCIÓN ESTRATÉGICA Y DE COORDINACIÓN BOMBERIL"/>
    <s v="PETICIÓN DE INTERES GENERAL"/>
    <n v="30"/>
    <s v="20213800057302  "/>
    <d v="2021-01-14T00:00:00"/>
    <s v="20212000013821"/>
    <d v="2021-02-08T00:00:00"/>
    <n v="17"/>
    <s v="Cumplido"/>
    <m/>
    <s v="N/A"/>
    <s v="N/A"/>
    <s v="SI"/>
    <s v="N/A"/>
    <s v=" No se adjunta evidencia de respuesta peticion (no se puede visualizar el archivo) ni de envio de la misma en correo electronico. "/>
  </r>
  <r>
    <s v="Canal Virtual"/>
    <s v="Correo Atención Ciudadano"/>
    <s v="CUNDINAMARCA"/>
    <s v="CUERPO DE BOMBEROS VOLUNTARIOS DE RIOFRIO  "/>
    <s v="Entidad Bomberil"/>
    <x v="1"/>
    <s v="CAC. Petición de copias.  "/>
    <s v="Paula Andrea Cortes Mojica"/>
    <s v="Subdirección Estratégica y de Coordinación Bomberil"/>
    <s v="SUBDIRECCIÓN ESTRATÉGICA Y DE COORDINACIÓN BOMBERIL"/>
    <s v="PETICIÓN DE DOCUMENTOS E INFORMACIÓN"/>
    <n v="20"/>
    <s v="20213800057322  "/>
    <d v="2021-01-14T00:00:00"/>
    <s v="20211000013801"/>
    <d v="2021-01-21T00:00:00"/>
    <n v="5"/>
    <s v="Cumplido"/>
    <m/>
    <s v="N/A"/>
    <s v="N/A"/>
    <s v="SI"/>
    <s v="N/A"/>
    <s v=" No se adjunta evidencia de respuesta peticion (no se puede visualizar el archivo) ni de envio de la misma en correo electronico. "/>
  </r>
  <r>
    <s v="Canal Virtual"/>
    <s v="Correo Atención Ciudadano"/>
    <s v="BOLIVAR"/>
    <s v="GOBERNACION DEL BOLIVAR SECRETARIA DEL INTERIOR  "/>
    <s v="Entidad Territorial"/>
    <x v="1"/>
    <s v="CAC. solicitud informe.  "/>
    <s v="Melba Vidal"/>
    <s v="INSPECCIÓN VIGILANCIA Y CONTROL"/>
    <s v="SUBDIRECCIÓN ESTRATÉGICA Y DE COORDINACIÓN BOMBERIL"/>
    <s v="PETICIÓN DE DOCUMENTOS E INFORMACIÓN"/>
    <n v="20"/>
    <s v="20213800057362  "/>
    <d v="2021-01-14T00:00:00"/>
    <m/>
    <m/>
    <m/>
    <s v="Vencido"/>
    <m/>
    <m/>
    <m/>
    <m/>
    <m/>
    <m/>
  </r>
  <r>
    <s v="Canal Escrito"/>
    <s v="Servicio de Mensajería"/>
    <s v="ANTIOQUIA"/>
    <s v="MAURICIO MONTOYA M  "/>
    <s v="Persona Jurídica"/>
    <x v="0"/>
    <s v="SM. Derecho de petición sobre legalidad de cobro por certificados de Seguridad Humana y contraincendios realizado por el CBV de Sabaneta "/>
    <s v="Edgar Alexander Maya Lopez"/>
    <s v="EDUCACIÓN"/>
    <s v="SUBDIRECCIÓN ESTRATÉGICA Y DE COORDINACIÓN BOMBERIL"/>
    <s v="PETICIÓN DE INTERES PARTICULAR"/>
    <n v="30"/>
    <s v="20213800057382  "/>
    <d v="2021-01-14T00:00:00"/>
    <s v="20212050084431"/>
    <d v="2021-02-11T00:00:00"/>
    <n v="20"/>
    <s v="Cumplido"/>
    <m/>
    <d v="2021-02-11T00:00:00"/>
    <s v="PDF"/>
    <s v="SI"/>
    <s v="N/A"/>
    <m/>
  </r>
  <r>
    <s v="Canal Virtual"/>
    <s v="Correo Atención Ciudadano"/>
    <s v="Guaviare"/>
    <s v="ALCALDIA MUNICIPAL DE SAN JOSE DEL GUAVIARE GUAVIARE "/>
    <s v="Entidad Territorial"/>
    <x v="0"/>
    <s v="CAC. Respuesta Oficial. EXT_S21-00001144-PQRSD-001137-PQR, código de consulta 0297218132117 del 08/01/2021 que se adjunta.  "/>
    <s v="Andrea Bibiana Castañeda Durán"/>
    <s v="FORMULACIÓN Y ACTUALIZACIÓN NORMATIVA Y OPERATIVA"/>
    <s v="SUBDIRECCIÓN ESTRATÉGICA Y DE COORDINACIÓN BOMBERIL"/>
    <s v="PETICIÓN DE INTERES GENERAL"/>
    <n v="30"/>
    <s v="20213800057452  "/>
    <d v="2021-01-15T00:00:00"/>
    <s v="20212050084501"/>
    <d v="2021-03-11T00:00:00"/>
    <n v="39"/>
    <s v="Extemporáneo"/>
    <m/>
    <s v="N/A"/>
    <s v="N/A"/>
    <s v="SI"/>
    <s v="N/A"/>
    <s v=" No se adjunta evidencia de respuesta peticion (no se puede visualizar el archivo) ni de envio de la misma en correo electronico. "/>
  </r>
  <r>
    <s v="Canal Virtual"/>
    <s v="Correo Atención Ciudadano"/>
    <s v="CUNDINAMARCA"/>
    <s v="CUERPO DE BOMBEROS DE CHOCONTA  "/>
    <s v="Entidad Bomberil"/>
    <x v="2"/>
    <s v="CAC. Proyecto Maquina extintora - Chocontá, Cundinamarca.  "/>
    <s v="Andrés Fernando Muñoz Cabrera"/>
    <s v="ÁREA CENTRAL DE REFERENCIA BOMBERIL"/>
    <s v="SUBDIRECCIÓN ESTRATÉGICA Y DE COORDINACIÓN BOMBERIL"/>
    <s v="PETICIÓN DE INTERES GENERAL"/>
    <n v="30"/>
    <s v="20213800057462  "/>
    <d v="2021-01-18T00:00:00"/>
    <m/>
    <m/>
    <m/>
    <s v="Vencido"/>
    <m/>
    <m/>
    <m/>
    <m/>
    <m/>
    <m/>
  </r>
  <r>
    <s v="Canal Virtual"/>
    <s v="Correo Atención Ciudadano"/>
    <s v="BOYACÁ"/>
    <s v="FABIAN ENRIQUE VARGAS ALFONSO "/>
    <s v="Persona Natural"/>
    <x v="3"/>
    <s v="CAC. Aquí hay algunos archivos. Solicitud.  "/>
    <s v="Melba Vidal"/>
    <s v="INSPECCIÓN VIGILANCIA Y CONTROL"/>
    <s v="SUBDIRECCIÓN ESTRATÉGICA Y DE COORDINACIÓN BOMBERIL"/>
    <s v="PETICIÓN DE INTERES GENERAL"/>
    <n v="30"/>
    <s v="20213800057492  "/>
    <d v="2021-01-18T00:00:00"/>
    <m/>
    <m/>
    <m/>
    <s v="Vencido"/>
    <m/>
    <m/>
    <m/>
    <m/>
    <m/>
    <m/>
  </r>
  <r>
    <s v="Canal Virtual"/>
    <s v="Correo Atención Ciudadano"/>
    <s v="BOYACÁ"/>
    <s v="ALCALDIA DE MONIQUIRA - BOYACA  "/>
    <s v="Entidad Territorial"/>
    <x v="0"/>
    <s v="CAC. Situación jurídica Cuerpo de Bomberos Moniquirá.  "/>
    <s v="Andrea Bibiana Castañeda Durán"/>
    <s v="FORMULACIÓN Y ACTUALIZACIÓN NORMATIVA Y OPERATIVA"/>
    <s v="SUBDIRECCIÓN ESTRATÉGICA Y DE COORDINACIÓN BOMBERIL"/>
    <s v="PETICIÓN DE INTERES PARTICULAR"/>
    <n v="30"/>
    <s v="20213800057522  "/>
    <d v="2021-01-18T00:00:00"/>
    <s v="20212050084581"/>
    <d v="2021-02-24T00:00:00"/>
    <n v="27"/>
    <s v="Cumplido"/>
    <m/>
    <s v="N/A"/>
    <s v="N/A"/>
    <s v="SI"/>
    <s v="N/A"/>
    <s v=" No se adjunta evidencia de respuesta peticion (no se puede visualizar el archivo) ni de envio de la misma en correo electronico. "/>
  </r>
  <r>
    <s v="Canal Virtual"/>
    <s v="Correo Atención Ciudadano"/>
    <s v="CUNDINAMARCA"/>
    <s v="ALCALDIA AGUA DE DIOS CUNDINAMARCA "/>
    <s v="Entidad Territorial"/>
    <x v="0"/>
    <s v="CAC. ESTADO SOLICITUD ALCALDIA AGUA DE DIOS. "/>
    <s v="Andrea Bibiana Castañeda Durán"/>
    <s v="FORMULACIÓN Y ACTUALIZACIÓN NORMATIVA Y OPERATIVA"/>
    <s v="SUBDIRECCIÓN ESTRATÉGICA Y DE COORDINACIÓN BOMBERIL"/>
    <s v="PETICIÓN DE INTERES PARTICULAR"/>
    <n v="30"/>
    <s v="20213800057532  "/>
    <d v="2021-01-18T00:00:00"/>
    <s v="20212050083591"/>
    <d v="2021-02-02T00:00:00"/>
    <n v="11"/>
    <s v="Cumplido"/>
    <s v="Anotaciòn ORFEO: SE DIO TRÁMITE CONJUNTO CON EL RADICADO 20213800058362"/>
    <d v="2021-02-02T00:00:00"/>
    <s v="PDF"/>
    <s v="SI"/>
    <s v="N/A"/>
    <m/>
  </r>
  <r>
    <s v="Canal Virtual"/>
    <s v="Correo Atención Ciudadano"/>
    <s v="CUNDINAMARCA"/>
    <s v="CUERPO DE BOMBEROS VOLUNTARIOS DE ZIPAQUIRA  "/>
    <s v="Entidad Bomberil"/>
    <x v="0"/>
    <s v="CAC. SOLICITUD ASESORIA Y EMISION DE CONCEPTO JURIDICO.  "/>
    <s v="Andrea Bibiana Castañeda Durán"/>
    <s v="FORMULACIÓN Y ACTUALIZACIÓN NORMATIVA Y OPERATIVA"/>
    <s v="SUBDIRECCIÓN ESTRATÉGICA Y DE COORDINACIÓN BOMBERIL"/>
    <s v="CONSULTA"/>
    <n v="30"/>
    <s v="20213800057542  "/>
    <d v="2021-01-18T00:00:00"/>
    <s v="20212050083361"/>
    <d v="2021-01-28T00:00:00"/>
    <n v="8"/>
    <s v="Cumplido"/>
    <m/>
    <s v="N/A"/>
    <s v="N/A"/>
    <s v="SI"/>
    <s v="N/A"/>
    <s v=" No se adjunta evidencia de respuesta peticion (no se puede visualizar el archivo) ni de envio de la misma en correo electronico. "/>
  </r>
  <r>
    <s v="Canal Virtual"/>
    <s v="Correo Atención Ciudadano"/>
    <s v="TOLIMA"/>
    <s v="KARLA JOHANNA GIL RODRIGUEZ "/>
    <s v="Persona Natural"/>
    <x v="4"/>
    <s v="CAC. QUEJA - SOLICITUD RESPUESTA DERECHO DE PETICION KARLA JOHANA GIL RODRIGUEZ.  "/>
    <s v="Paula Andrea Cortes Mojica"/>
    <s v="Subdirección Estratégica y de Coordinación Bomberil"/>
    <s v="SUBDIRECCIÓN ESTRATÉGICA Y DE COORDINACIÓN BOMBERIL"/>
    <s v="PETICIÓN DE INTERES PARTICULAR"/>
    <n v="30"/>
    <s v="20213800057552  "/>
    <d v="2021-01-18T00:00:00"/>
    <s v="20211000014481"/>
    <d v="2021-02-22T00:00:00"/>
    <n v="25"/>
    <s v="Cumplido"/>
    <m/>
    <s v="N/A"/>
    <s v="N/A"/>
    <s v="SI"/>
    <s v="N/A"/>
    <s v=" No se adjunta evidencia de respuesta peticion (no se puede visualizar el archivo) ni de envio de la misma en correo electronico. "/>
  </r>
  <r>
    <s v="Canal Virtual"/>
    <s v="Correo Atención Ciudadano"/>
    <s v="LA GUAJIRA"/>
    <s v="VEEDURIA CIUDADANA VIGIAS DEL CAFE  "/>
    <s v="Persona Jurídica"/>
    <x v="1"/>
    <s v="CAC. SOLICITUD COPIAS. "/>
    <s v="Andrea Bibiana Castañeda Durán"/>
    <s v="FORMULACIÓN Y ACTUALIZACIÓN NORMATIVA Y OPERATIVA"/>
    <s v="SUBDIRECCIÓN ESTRATÉGICA Y DE COORDINACIÓN BOMBERIL"/>
    <s v="PETICIÓN DE INTERES PARTICULAR"/>
    <n v="30"/>
    <s v="20213800057562  "/>
    <d v="2021-01-18T00:00:00"/>
    <s v="20212050084321"/>
    <d v="2021-03-02T00:00:00"/>
    <n v="30"/>
    <s v="Cumplido"/>
    <m/>
    <s v="N/A"/>
    <s v="N/A"/>
    <s v="SI"/>
    <s v="N/A"/>
    <s v=" No se adjunta evidencia de respuesta peticion (no se puede visualizar el archivo) ni de envio de la misma en correo electronico. "/>
  </r>
  <r>
    <s v="Canal Virtual"/>
    <s v="Correo Atención Ciudadano"/>
    <s v="BOLIVAR"/>
    <s v="CUERPO DE BOMBEROS VOLUNTARIOS DE VILLANUEVA - BOLIVAR  "/>
    <s v="Entidad Bomberil"/>
    <x v="2"/>
    <s v="CAC. Solicitud de apoyo por la DNBC.  "/>
    <s v="Andrés Fernando Muñoz Cabrera"/>
    <s v="ÁREA CENTRAL DE REFERENCIA BOMBERIL"/>
    <s v="SUBDIRECCIÓN ESTRATÉGICA Y DE COORDINACIÓN BOMBERIL"/>
    <s v="PETICIÓN DE INTERES PARTICULAR"/>
    <n v="30"/>
    <s v="20213800057572  "/>
    <d v="2021-01-18T00:00:00"/>
    <m/>
    <d v="2021-03-17T00:00:00"/>
    <n v="30"/>
    <s v="Cumplido"/>
    <s v="Anotaciòn ORFEO:  Se archiva, corresponde a documentos del plan de acción de departamento de Bolívar, enviados por el Delegado Departamental de Bomberos, para revisión y Regionalización por parte del Ct. Jairo Soto."/>
    <s v="N/A"/>
    <s v="N/A"/>
    <s v="N/A"/>
    <s v="N/A"/>
    <m/>
  </r>
  <r>
    <s v="Canal Virtual"/>
    <s v="Correo Atención Ciudadano"/>
    <s v="CUNDINAMARCA"/>
    <s v="SAFETY FIRE  "/>
    <s v="Persona Jurídica"/>
    <x v="1"/>
    <s v="CAC. NOTIFICACION Y TRASLADO ACCION TUTELA 2021-00012.  "/>
    <s v="Alvaro Perez"/>
    <s v="SUBDIRECCIÓN ADMINISTRATIVA Y FINANCIERA"/>
    <s v="SUBDIRECCIÓN ADMINISTRATIVA Y FINANCIERA"/>
    <s v="PETICIÓN DE DOCUMENTOS E INFORMACIÓN"/>
    <n v="10"/>
    <s v="20213800057612  "/>
    <d v="2021-01-18T00:00:00"/>
    <s v="20213000013781"/>
    <d v="2021-01-20T00:00:00"/>
    <n v="2"/>
    <s v="Cumplido"/>
    <m/>
    <d v="2021-01-20T00:00:00"/>
    <s v="PDF"/>
    <s v="SI"/>
    <s v="N/A"/>
    <m/>
  </r>
  <r>
    <s v="Canal Virtual"/>
    <s v="Correo Atención Ciudadano"/>
    <s v="ANTIOQUIA"/>
    <s v="CUERPO DE BOMBEROS VOLUNTARIOS DE ANDES - ANTIOQUIA  "/>
    <s v="Entidad Bomberil"/>
    <x v="0"/>
    <s v="CAC. DOCUMENTOS BOMBEROS ANDES  "/>
    <s v="Andrea Bibiana Castañeda Durán"/>
    <s v="FORMULACIÓN Y ACTUALIZACIÓN NORMATIVA Y OPERATIVA"/>
    <s v="SUBDIRECCIÓN ESTRATÉGICA Y DE COORDINACIÓN BOMBERIL"/>
    <s v="PETICIÓN DE INTERES PARTICULAR"/>
    <n v="30"/>
    <s v="20213800057622  "/>
    <d v="2021-01-18T00:00:00"/>
    <s v="20212050084751"/>
    <d v="2021-02-24T00:00:00"/>
    <n v="27"/>
    <s v="Cumplido"/>
    <m/>
    <m/>
    <s v="PDF"/>
    <s v="SI"/>
    <s v="N/A"/>
    <s v="No se adjunta evidencia de respuesta peticion ni de envio de la misma en correo electronico"/>
  </r>
  <r>
    <s v="Canal Virtual"/>
    <s v="Correo Atención Ciudadano"/>
    <s v="ANTIOQUIA"/>
    <s v="PROCURADURIA PROVINCIAL DE RIONEGRO ANTIOQUIA  "/>
    <s v="Entidad Pública"/>
    <x v="1"/>
    <s v="CAC. Solicitud información PROCURADURIA RIONEGRO - ANTIOQUIA.  "/>
    <s v="Andrea Bibiana Castañeda Durán"/>
    <s v="FORMULACIÓN Y ACTUALIZACIÓN NORMATIVA Y OPERATIVA"/>
    <s v="SUBDIRECCIÓN ESTRATÉGICA Y DE COORDINACIÓN BOMBERIL"/>
    <s v="PETICIÓN ENTRE AUTORIDADES"/>
    <n v="10"/>
    <s v="20213800057642  "/>
    <d v="2021-01-18T00:00:00"/>
    <s v="20212050084161"/>
    <d v="2021-02-05T00:00:00"/>
    <n v="14"/>
    <s v="Extemporáneo"/>
    <s v="Anotaciòn ORFEO: SE DIO TRÁMITE CONJUNTO CON EL RADICADO 20213800058142"/>
    <s v="N/A"/>
    <s v="N/A"/>
    <s v="N/A"/>
    <s v="N/A"/>
    <s v=" No se adjunta evidencia de respuesta peticion (no se puede visualizar el archivo) ni de envio de la misma en correo electronico. "/>
  </r>
  <r>
    <s v="Canal Virtual"/>
    <s v="Correo Atención Ciudadano"/>
    <s v="ANTIOQUIA"/>
    <s v="CUERPO DE BOMBEROS SAN ANDRES DE CUERQUIA - ANTIOQUIA  "/>
    <s v="Entidad Bomberil"/>
    <x v="0"/>
    <s v="CAC. Revisión contrato municipal.  "/>
    <s v="Andrea Bibiana Castañeda Durán"/>
    <s v="FORMULACIÓN Y ACTUALIZACIÓN NORMATIVA Y OPERATIVA"/>
    <s v="SUBDIRECCIÓN ESTRATÉGICA Y DE COORDINACIÓN BOMBERIL"/>
    <s v="PETICIÓN DE INTERES PARTICULAR"/>
    <n v="30"/>
    <s v="20213800057662  "/>
    <d v="2021-01-18T00:00:00"/>
    <s v="20212050084521"/>
    <d v="2021-02-23T00:00:00"/>
    <n v="26"/>
    <s v="Cumplido"/>
    <m/>
    <s v="N/A"/>
    <s v="N/A"/>
    <s v="SI"/>
    <s v="N/A"/>
    <s v=" No se adjunta evidencia de respuesta peticion (no se puede visualizar el archivo) ni de envio de la misma en correo electronico. "/>
  </r>
  <r>
    <s v="Canal Virtual"/>
    <s v="Correo Atención Ciudadano"/>
    <s v="CUNDINAMARCA"/>
    <s v="EDGAR FERNANDO RODRíGUEZ SANDOVAL "/>
    <s v="Persona Natural"/>
    <x v="1"/>
    <s v="CAC. Solicitud información  "/>
    <s v="Edgar Alexander Maya Lopez"/>
    <s v="EDUCACIÓN"/>
    <s v="SUBDIRECCIÓN ESTRATÉGICA Y DE COORDINACIÓN BOMBERIL"/>
    <s v="PETICIÓN DE DOCUMENTOS E INFORMACIÓN"/>
    <n v="20"/>
    <s v="20213800057672  "/>
    <d v="2021-01-19T00:00:00"/>
    <s v="20212050084241"/>
    <d v="2021-02-04T00:00:00"/>
    <n v="12"/>
    <s v="Cumplido"/>
    <m/>
    <s v="N/A"/>
    <s v="N/A"/>
    <s v="SI"/>
    <s v="N/A"/>
    <s v=" No se adjunta evidencia de respuesta peticion (no se puede visualizar el archivo) ni de envio de la misma en correo electronico. "/>
  </r>
  <r>
    <s v="Canal Virtual"/>
    <s v="Correo Atención Ciudadano"/>
    <s v="VALLE DEL CAUCA"/>
    <s v="ABOGADOS ASOCIADOS CESAR AUGUSTO GUERRA VARGAS  "/>
    <s v="Persona Jurídica"/>
    <x v="1"/>
    <s v="CAC. ENVIANDO INFORMACION Y REQUERIMIENTO  "/>
    <s v="Paula Andrea Cortes Mojica"/>
    <s v="Subdirección Estratégica y de Coordinación Bomberil"/>
    <s v="SUBDIRECCIÓN ESTRATÉGICA Y DE COORDINACIÓN BOMBERIL"/>
    <s v="PETICIÓN DE DOCUMENTOS E INFORMACIÓN"/>
    <n v="20"/>
    <s v="20213800057682  "/>
    <d v="2021-01-19T00:00:00"/>
    <s v="20211000013841"/>
    <d v="2021-02-08T00:00:00"/>
    <n v="14"/>
    <s v="Cumplido"/>
    <m/>
    <s v="N/A"/>
    <s v="N/A"/>
    <s v="SI"/>
    <s v="N/A"/>
    <s v=" No se adjunta evidencia de respuesta peticion (no se puede visualizar el archivo) ni de envio de la misma en correo electronico. "/>
  </r>
  <r>
    <s v="Canal Virtual"/>
    <s v="Correo Atención Ciudadano"/>
    <s v="BOLIVAR"/>
    <s v="CUERPO DE BOMBEROS VOLUNTARIOS DE CALAMAR BOLIVAR  "/>
    <s v="Entidad Bomberil"/>
    <x v="2"/>
    <s v="CAC. Cordial Saludo, Derecho de petición. "/>
    <s v="Andrés Fernando Muñoz Cabrera"/>
    <s v="ÁREA CENTRAL DE REFERENCIA BOMBERIL"/>
    <s v="SUBDIRECCIÓN ESTRATÉGICA Y DE COORDINACIÓN BOMBERIL"/>
    <s v="PETICIÓN DE INTERES PARTICULAR"/>
    <n v="30"/>
    <s v="20213800057692  "/>
    <d v="2021-01-19T00:00:00"/>
    <s v=" 20212100016531"/>
    <d v="2020-04-15T00:00:00"/>
    <n v="58"/>
    <s v="Extemporáneo"/>
    <m/>
    <d v="2020-04-15T00:00:00"/>
    <s v="PDF"/>
    <s v="SI"/>
    <s v="N/A"/>
    <m/>
  </r>
  <r>
    <s v="Canal Virtual"/>
    <s v="Correo Atención Ciudadano"/>
    <s v="BOGOTÁ"/>
    <s v="JOSE ANDRES CORREDOR MARTINEZ "/>
    <s v="Persona Natural"/>
    <x v="1"/>
    <s v="CAC. Derecho de Petición. "/>
    <s v="Alvaro Perez"/>
    <s v="SUBDIRECCIÓN ADMINISTRATIVA Y FINANCIERA"/>
    <s v="SUBDIRECCIÓN ADMINISTRATIVA Y FINANCIERA"/>
    <s v="PETICIÓN DE DOCUMENTOS E INFORMACIÓN"/>
    <n v="20"/>
    <s v="20213800057702  "/>
    <d v="2021-01-19T00:00:00"/>
    <m/>
    <d v="2021-02-23T00:00:00"/>
    <n v="20"/>
    <s v="Cumplido"/>
    <s v="Anotaciòn ORFEO: Se archiva el Orfeo enviando la certificaciòn al correo corredjo@gmail.com"/>
    <d v="2021-02-23T00:00:00"/>
    <s v="PDF"/>
    <s v="SI"/>
    <s v="N/A"/>
    <s v="No se adjunta evidencia del correo enviado, solo de la certificaciòn laboral."/>
  </r>
  <r>
    <s v="Canal Virtual"/>
    <s v="Correo Atención Ciudadano"/>
    <s v="PUTUMAYO"/>
    <s v="GOBERNACION DEL PUTUMAYO  "/>
    <s v="Entidad Territorial"/>
    <x v="3"/>
    <s v="SM. Respuesta Radicado No. 20201021-E-016208. Proceso de verificación de condiciones técnicas del Cuerpo de Bomberos de Orito - Putumayo "/>
    <s v="Melba Vidal"/>
    <s v="INSPECCIÓN VIGILANCIA Y CONTROL"/>
    <s v="SUBDIRECCIÓN ESTRATÉGICA Y DE COORDINACIÓN BOMBERIL"/>
    <s v="PETICIÓN DE INTERES GENERAL"/>
    <n v="30"/>
    <s v="20213800057732  "/>
    <d v="2021-01-19T00:00:00"/>
    <m/>
    <m/>
    <m/>
    <s v="Vencido"/>
    <m/>
    <m/>
    <m/>
    <m/>
    <m/>
    <m/>
  </r>
  <r>
    <s v="Canal Virtual"/>
    <s v="Correo Atención Ciudadano"/>
    <s v="TOLIMA"/>
    <s v="CUERPO DE BOMBEROS VOLUNTARIOS DE MELGAR  "/>
    <s v="Entidad Bomberil"/>
    <x v="4"/>
    <s v="CAC. Contestación al radicado de la DNBC 20202050069521- verificación de los ascensos de los suboficiales jorge Alfonso Montaña, Moisés Rojas  "/>
    <s v="Andrea Bibiana Castañeda Durán"/>
    <s v="FORMULACIÓN Y ACTUALIZACIÓN NORMATIVA Y OPERATIVA"/>
    <s v="SUBDIRECCIÓN ESTRATÉGICA Y DE COORDINACIÓN BOMBERIL"/>
    <s v="PETICIÓN DE INTERES PARTICULAR"/>
    <n v="30"/>
    <s v="20213800057762  "/>
    <d v="2021-01-19T00:00:00"/>
    <s v="20212050084531"/>
    <d v="2021-02-23T00:00:00"/>
    <n v="25"/>
    <s v="Cumplido"/>
    <m/>
    <s v="N/A"/>
    <s v="N/A"/>
    <s v="SI"/>
    <s v="N/A"/>
    <s v=" No se adjunta evidencia de respuesta peticion (no se puede visualizar el archivo) ni de envio de la misma en correo electronico. "/>
  </r>
  <r>
    <s v="Canal Virtual"/>
    <s v="Correo Atención Ciudadano"/>
    <s v="CALDAS"/>
    <s v="CUERPO DE BOMBEROS DE SALAMINA  "/>
    <s v="Entidad Bomberil"/>
    <x v="2"/>
    <s v="CAC. UENAS TARDES ENIVIO PROYECTO SOLICITUD VEHICULO DE DESPLAZAMIENTO RAPIDO PARA SALAMINA CALDAS  "/>
    <s v="Andrés Fernando Muñoz Cabrera"/>
    <s v="ÁREA CENTRAL DE REFERENCIA BOMBERIL"/>
    <s v="SUBDIRECCIÓN ESTRATÉGICA Y DE COORDINACIÓN BOMBERIL"/>
    <s v="PETICIÓN DE INTERES PARTICULAR"/>
    <n v="30"/>
    <s v="20213800057802  "/>
    <d v="2021-01-19T00:00:00"/>
    <s v="20212100016541"/>
    <d v="2021-04-15T00:00:00"/>
    <n v="59"/>
    <s v="Extemporáneo"/>
    <m/>
    <d v="2021-04-15T00:00:00"/>
    <s v="PDF"/>
    <s v="SI"/>
    <s v="N/A"/>
    <m/>
  </r>
  <r>
    <s v="Canal Virtual"/>
    <s v="Correo Atención Ciudadano"/>
    <s v="ANTIOQUIA"/>
    <s v="ALCALDIA AMALFI ANTIOQUIA "/>
    <s v="Entidad Territorial"/>
    <x v="2"/>
    <s v="CAC. Oficio Solicitud. "/>
    <s v="Ronny Estiven Romero Velandia"/>
    <s v="FORMULACIÓN Y ACTUALIZACIÓN NORMATIVA Y OPERATIVA"/>
    <s v="SUBDIRECCIÓN ESTRATÉGICA Y DE COORDINACIÓN BOMBERIL"/>
    <s v="PETICIÓN DE INTERES PARTICULAR"/>
    <n v="30"/>
    <s v="20213800057812  "/>
    <d v="2021-01-19T00:00:00"/>
    <s v="20212050083291"/>
    <d v="2021-01-21T00:00:00"/>
    <n v="2"/>
    <s v="Cumplido"/>
    <m/>
    <s v="N/A"/>
    <s v="N/A"/>
    <s v="SI"/>
    <s v="N/A"/>
    <s v=" No se adjunta evidencia de respuesta peticion (no se puede visualizar el archivo) ni de envio de la misma en correo electronico. "/>
  </r>
  <r>
    <s v="Canal Virtual"/>
    <s v="Correo Atención Ciudadano"/>
    <s v="Nariño"/>
    <s v="ALCALDIA MUNICIPAL DE LOS ANDES NARIñO  "/>
    <s v="Entidad Territorial"/>
    <x v="0"/>
    <s v="CAC. Respuesta a solicitud del cumplimiento responsabilidades de la ley 1575 del 2012. "/>
    <s v="Andrea Bibiana Castañeda Durán"/>
    <s v="FORMULACIÓN Y ACTUALIZACIÓN NORMATIVA Y OPERATIVA"/>
    <s v="SUBDIRECCIÓN ESTRATÉGICA Y DE COORDINACIÓN BOMBERIL"/>
    <s v="PETICIÓN DE INTERES GENERAL"/>
    <n v="30"/>
    <s v="20213800057842  "/>
    <d v="2021-01-20T00:00:00"/>
    <s v="20212050084801 "/>
    <d v="2021-02-24T00:00:00"/>
    <n v="25"/>
    <s v="Cumplido"/>
    <m/>
    <m/>
    <s v="PDF"/>
    <s v="SI"/>
    <s v="N/A"/>
    <s v="No se adjunta evidencia de respuesta peticion ni de envio de la misma en correo electronico"/>
  </r>
  <r>
    <s v="Canal Virtual"/>
    <s v="Correo Atención Ciudadano"/>
    <s v="MAGDALENA"/>
    <s v="DELEGACION DEPARTAMENTAL BOMBEROS DEL MAGDALENA  "/>
    <s v="Entidad Bomberil"/>
    <x v="0"/>
    <s v="CAC. visitas de inspección de los Cuerpos de Bomberos del Magdalena.  "/>
    <s v="Melba Vidal"/>
    <s v="INSPECCIÓN VIGILANCIA Y CONTROL"/>
    <s v="SUBDIRECCIÓN ESTRATÉGICA Y DE COORDINACIÓN BOMBERIL"/>
    <s v="PETICIÓN DE INTERES PARTICULAR"/>
    <n v="30"/>
    <s v="20213800057942  "/>
    <d v="2021-01-20T00:00:00"/>
    <s v="20212050090061"/>
    <d v="2021-04-09T00:00:00"/>
    <n v="54"/>
    <s v="Extemporáneo"/>
    <s v="Anotaciòn ORFEO: Respuesta enviada abril 9 de 2021."/>
    <m/>
    <s v="PDF"/>
    <s v="SI"/>
    <s v="N/A"/>
    <s v="Al momento de archivar no se especifica el número de radicado de la respuesta, se encuentra en documentos, además no se sube la imagen digitalizada."/>
  </r>
  <r>
    <s v="Canal Virtual"/>
    <s v="Correo Atención Ciudadano"/>
    <s v="BOYACÁ"/>
    <s v="CUERPO DE BOMBEROS VOLUNTARIOS DE MONIQUIRA  "/>
    <s v="Entidad Bomberil"/>
    <x v="1"/>
    <s v="CAC. SOLICITUD CON CARÁCTER DE URGENCIA. "/>
    <s v="Luis Alberto Valencia Pulido"/>
    <s v="ÁREA CENTRAL DE REFERENCIA BOMBERIL"/>
    <s v="SUBDIRECCIÓN ESTRATÉGICA Y DE COORDINACIÓN BOMBERIL"/>
    <s v="PETICIÓN DE INTERES PARTICULAR"/>
    <n v="30"/>
    <s v="20213800057972  "/>
    <d v="2021-01-20T00:00:00"/>
    <s v="202121000013871"/>
    <d v="2021-01-21T00:00:00"/>
    <n v="1"/>
    <s v="Cumplido"/>
    <m/>
    <s v="N/A"/>
    <s v="N/A"/>
    <s v="SI"/>
    <s v="N/A"/>
    <s v=" No se adjunta evidencia de respuesta peticion (no se puede visualizar el archivo) ni de envio de la misma en correo electronico. "/>
  </r>
  <r>
    <s v="Canal Virtual"/>
    <s v="Correo Atención Ciudadano"/>
    <s v="SANTANDER"/>
    <s v="ESE HOSPITAL INTEGRADO SAN ROQUE DE CURITÍ  "/>
    <s v="Persona Jurídica"/>
    <x v="3"/>
    <s v="CAC. QUEJA COMANDANTE DE BOMBEROS CURITÍ . "/>
    <s v="Ronny Estiven Romero Velandia"/>
    <s v="FORMULACIÓN Y ACTUALIZACIÓN NORMATIVA Y OPERATIVA"/>
    <s v="SUBDIRECCIÓN ESTRATÉGICA Y DE COORDINACIÓN BOMBERIL"/>
    <s v="PETICIÓN DE INTERES GENERAL"/>
    <n v="30"/>
    <s v="20213800057992  "/>
    <d v="2021-01-20T00:00:00"/>
    <s v="20212050083851"/>
    <d v="2021-02-02T00:00:00"/>
    <n v="9"/>
    <s v="Cumplido"/>
    <m/>
    <d v="2021-02-02T00:00:00"/>
    <s v="PDF"/>
    <s v="SI"/>
    <s v="N/A"/>
    <m/>
  </r>
  <r>
    <s v="Canal Virtual"/>
    <s v="Correo Atención Ciudadano"/>
    <s v="BOGOTÁ"/>
    <s v="CONTROLES EMPRESARIALES  "/>
    <s v="Persona Jurídica"/>
    <x v="1"/>
    <s v="CAC. COEM- CERTIFICADO TRIBUTARIO 2020. "/>
    <s v="Miguel Ángel Franco Torres"/>
    <s v="GESTIÓN TESORERIA"/>
    <s v="SUBDIRECCIÓN ADMINISTRATIVA Y FINANCIERA"/>
    <s v="PETICIÓN DE INTERES PARTICULAR"/>
    <n v="30"/>
    <s v="20213800058002  "/>
    <d v="2021-01-20T00:00:00"/>
    <m/>
    <d v="2021-02-26T00:00:00"/>
    <n v="27"/>
    <s v="Cumplido"/>
    <s v="Anotaciòn Orfeo:  El Área Financiera expidió el Certificado de Ingresos y Retenciones con corte Diciembre 31 de 2020. se envió al correo de Alexandra Milena Pineda García"/>
    <s v="N/A"/>
    <s v="N/A"/>
    <s v="SI"/>
    <s v="N/A"/>
    <s v=" No se adjunta evidencia de respuesta peticion  ni del envio de la misma en correo electronico. "/>
  </r>
  <r>
    <s v="Canal Virtual"/>
    <s v="Correo Atención Ciudadano"/>
    <s v="BOGOTÁ"/>
    <s v="ITO SOFTWARE  "/>
    <s v="Persona Jurídica"/>
    <x v="1"/>
    <s v="CAC. Solicitud de certificado experiencia Orden de Compra 59114.  "/>
    <s v="Edwin Alfonso Zamora Oyola"/>
    <s v="Gestiòn y Tecnología en Informática"/>
    <s v="SUBDIRECCIÓN ADMINISTRATIVA Y FINANCIERA"/>
    <s v="PETICIÓN DE DOCUMENTOS E INFORMACIÓN"/>
    <n v="20"/>
    <s v="20213800058012  "/>
    <d v="2021-01-20T00:00:00"/>
    <m/>
    <d v="2021-04-12T00:00:00"/>
    <n v="54"/>
    <s v="Extemporáneo"/>
    <s v="Anotaciòn ORFEO. Documentos tramitados."/>
    <s v="N/A"/>
    <s v="N/A"/>
    <s v="N/A"/>
    <s v="N/A"/>
    <s v="No se aclara el tipo de documento de salida ni el medio de envio."/>
  </r>
  <r>
    <s v="Canal Virtual"/>
    <s v="Correo Atención Ciudadano"/>
    <s v="BOGOTÁ"/>
    <s v="JUZGADOS DE EJECUCION DE PENAS Y MEDIDAS DE SEGURIDAD  "/>
    <s v="Entidad Pública"/>
    <x v="1"/>
    <s v="CAC. AUTO Y SOLICITUD DEL ACCIONANTE.  "/>
    <s v="Edgar Alexander Maya Lopez"/>
    <s v="EDUCACIÓN"/>
    <s v="SUBDIRECCIÓN ESTRATÉGICA Y DE COORDINACIÓN BOMBERIL"/>
    <s v="PETICIÓN ENTRE AUTORIDADES"/>
    <n v="10"/>
    <s v="20213800058102  "/>
    <d v="2021-01-21T00:00:00"/>
    <s v="20212050083571"/>
    <d v="2021-02-03T00:00:00"/>
    <n v="9"/>
    <s v="Cumplido"/>
    <m/>
    <d v="2021-02-03T00:00:00"/>
    <s v="PDF"/>
    <s v="SI"/>
    <s v="N/A"/>
    <m/>
  </r>
  <r>
    <s v="Canal Virtual"/>
    <s v="Correo Atención Ciudadano"/>
    <s v="SANTANDER"/>
    <s v="CANAL TRO  "/>
    <s v="Persona Jurídica"/>
    <x v="1"/>
    <s v="CAC. OFICIO SOLICITUD APORTE LEY 14 DE 1991.  "/>
    <s v="Miguel Ángel Franco Torres"/>
    <s v="GESTIÓN TESORERIA"/>
    <s v="SUBDIRECCIÓN ADMINISTRATIVA Y FINANCIERA"/>
    <s v="PETICIÓN DE INTERES PARTICULAR"/>
    <n v="30"/>
    <s v="20213800058112  "/>
    <d v="2021-01-21T00:00:00"/>
    <m/>
    <d v="2021-02-26T00:00:00"/>
    <n v="26"/>
    <s v="Cumplido"/>
    <s v="Anotaciòn ORFEO: Se dio respuesta a la solicitud del Canal Regional TRO, en la cual la DNBC en las Vigencias 2020 no ha suscrito Contratos de Publicidad y Propaganda. como hecho generador para el aporte a la Ley 14 de 1991."/>
    <s v="N/A"/>
    <s v="N/A"/>
    <s v="SI"/>
    <s v="N/A"/>
    <s v=" No se adjunta evidencia de respuesta peticion  ni del envio de la misma en correo electronico. "/>
  </r>
  <r>
    <s v="Canal Virtual"/>
    <s v="Correo Atención Ciudadano"/>
    <s v="ANTIOQUIA"/>
    <s v="LUZ OFELIA GALEANO MONTOYA "/>
    <s v="Persona Natural"/>
    <x v="1"/>
    <s v="CAC. Solicitud de informacion. "/>
    <s v="Edgar Alexander Maya Lopez"/>
    <s v="EDUCACIÓN"/>
    <s v="SUBDIRECCIÓN ESTRATÉGICA Y DE COORDINACIÓN BOMBERIL"/>
    <s v="PETICIÓN DE INTERES PARTICULAR"/>
    <n v="30"/>
    <s v="20213800058122  "/>
    <d v="2021-01-21T00:00:00"/>
    <m/>
    <d v="2021-02-17T00:00:00"/>
    <n v="19"/>
    <s v="Cumplido"/>
    <s v="Anotaciòn ORFEO: Se da respuesta por correo electrónico se deja evidencia en digital."/>
    <d v="2021-02-17T00:00:00"/>
    <s v="PDF"/>
    <s v="SI"/>
    <s v="N/A"/>
    <m/>
  </r>
  <r>
    <s v="Canal Virtual"/>
    <s v="Correo Atención Ciudadano"/>
    <s v="ANTIOQUIA"/>
    <s v="PROCURADURIA RIONEGRO  "/>
    <s v="Entidad Pública"/>
    <x v="1"/>
    <s v="CAC. SOLICITUD PPR-SJVC-169. "/>
    <s v="Andrea Bibiana Castañeda Durán"/>
    <s v="FORMULACIÓN Y ACTUALIZACIÓN NORMATIVA Y OPERATIVA"/>
    <s v="SUBDIRECCIÓN ESTRATÉGICA Y DE COORDINACIÓN BOMBERIL"/>
    <s v="PETICIÓN ENTRE AUTORIDADES"/>
    <n v="10"/>
    <s v="20213800058142  "/>
    <d v="2021-01-22T00:00:00"/>
    <s v="20212050084161"/>
    <d v="2021-02-05T00:00:00"/>
    <n v="10"/>
    <s v="Cumplido"/>
    <m/>
    <s v="N/A"/>
    <s v="N/A"/>
    <s v="N/A"/>
    <s v="N/A"/>
    <s v=" No se adjunta evidencia de respuesta peticion (no se puede visualizar el archivo) ni de envio de la misma en correo electronico. "/>
  </r>
  <r>
    <s v="Canal Virtual"/>
    <s v="Correo Atención Ciudadano"/>
    <s v="BOGOTÁ"/>
    <s v="UNGRD  "/>
    <s v="Entidad Pública"/>
    <x v="1"/>
    <s v="CAC. Remisión Solicitud Ticket N° GSC-2021-68098 - ATENCIÓN AL CIUDADANO UNGRD. "/>
    <s v="Melba Vidal"/>
    <s v="INSPECCIÓN VIGILANCIA Y CONTROL"/>
    <s v="SUBDIRECCIÓN ESTRATÉGICA Y DE COORDINACIÓN BOMBERIL"/>
    <s v="PETICIÓN DE DOCUMENTOS E INFORMACIÓN"/>
    <n v="20"/>
    <s v="20213800058162  "/>
    <d v="2021-01-22T00:00:00"/>
    <m/>
    <d v="2021-05-29T00:00:00"/>
    <s v="73 DIAS "/>
    <s v="Extemporáneo"/>
    <s v="Se envío respuesta el 10 de mayo del 2021"/>
    <m/>
    <m/>
    <s v="SI"/>
    <m/>
    <m/>
  </r>
  <r>
    <s v="Canal Virtual"/>
    <s v="Correo Atención Ciudadano"/>
    <s v="TOLIMA"/>
    <s v="ALCALDIA FLANDES SECRETARIA DE GOBIERNO "/>
    <s v="Entidad Territorial"/>
    <x v="1"/>
    <s v="CAC. Inquietudes. "/>
    <s v="Edgar Alexander Maya Lopez"/>
    <s v="EDUCACIÓN"/>
    <s v="SUBDIRECCIÓN ESTRATÉGICA Y DE COORDINACIÓN BOMBERIL"/>
    <s v="CONSULTA"/>
    <n v="30"/>
    <s v="20213800058172  "/>
    <d v="2021-01-22T00:00:00"/>
    <s v="20212050085541"/>
    <d v="2021-03-03T00:00:00"/>
    <n v="28"/>
    <s v="Cumplido"/>
    <m/>
    <d v="2021-03-04T00:00:00"/>
    <s v="PDF"/>
    <s v="SI"/>
    <s v="N/A"/>
    <m/>
  </r>
  <r>
    <s v="Canal Virtual"/>
    <s v="Chat Institucional"/>
    <s v="BOGOTÁ"/>
    <s v="WILLIAM E MENESES  "/>
    <s v="Persona Natural"/>
    <x v="0"/>
    <s v="CH. Inquietudes sobretasa bomberil "/>
    <s v="Camilo Portilla"/>
    <s v="FORMULACIÓN Y ACTUALIZACIÓN NORMATIVA Y OPERATIVA"/>
    <s v="SUBDIRECCIÓN ESTRATÉGICA Y DE COORDINACIÓN BOMBERIL"/>
    <s v="PETICIÓN DE DOCUMENTOS E INFORMACIÓN"/>
    <n v="20"/>
    <s v="20213800058192  "/>
    <d v="2021-01-22T00:00:00"/>
    <s v="20212050084631"/>
    <d v="2021-02-24T00:00:00"/>
    <n v="23"/>
    <s v="Extemporáneo"/>
    <m/>
    <m/>
    <s v="PDF"/>
    <s v="SI"/>
    <s v="N/A"/>
    <s v="No se adjunta evidencia de respuesta peticion ni de envio de la misma en correo electronico"/>
  </r>
  <r>
    <s v="Canal Virtual"/>
    <s v="Correo Atención Ciudadano"/>
    <s v="VALLE DEL CAUCA"/>
    <s v="YEISSON STIVEN GRISALES  "/>
    <s v="Persona Natural"/>
    <x v="0"/>
    <s v="CAC. Superintendencia de Industria y Comercio. Radicación, traslado de la petición radicada por el señor YEISSON STIVEN GRISALES. "/>
    <s v="Edgar Alexander Maya Lopez"/>
    <s v="EDUCACIÓN"/>
    <s v="SUBDIRECCIÓN ESTRATÉGICA Y DE COORDINACIÓN BOMBERIL"/>
    <s v="CONSULTA"/>
    <n v="30"/>
    <s v="20213800058222  "/>
    <d v="2021-01-22T00:00:00"/>
    <s v="20212050086871"/>
    <d v="2021-03-05T00:00:00"/>
    <n v="30"/>
    <s v="Cumplido"/>
    <m/>
    <m/>
    <s v="PDF"/>
    <s v="SI"/>
    <s v="N/A"/>
    <s v="No se adjunta evidencia de respuesta peticion ni de envio de la misma en correo electronico"/>
  </r>
  <r>
    <s v="Canal Virtual"/>
    <s v="Correo Atención Ciudadano"/>
    <s v="PUTUMAYO"/>
    <s v="CUERPO DE BOMBEROS VOLUNTARIOS SIBUNDOY  "/>
    <s v="Entidad Bomberil"/>
    <x v="1"/>
    <s v="CAC. SOLICITUD COPIA DE COMODATO. "/>
    <s v="Alvaro Perez"/>
    <s v="SUBDIRECCIÓN ADMINISTRATIVA Y FINANCIERA"/>
    <s v="SUBDIRECCIÓN ADMINISTRATIVA Y FINANCIERA"/>
    <s v="PETICIÓN DE DOCUMENTOS E INFORMACIÓN"/>
    <n v="20"/>
    <s v="20213800058232  "/>
    <d v="2021-01-22T00:00:00"/>
    <s v="20213000014571"/>
    <d v="2021-02-25T00:00:00"/>
    <n v="24"/>
    <s v="Extemporáneo"/>
    <m/>
    <m/>
    <s v="PDF"/>
    <s v="SI"/>
    <s v="N/A"/>
    <s v="No se adjunta evidencia de respuesta peticion ni de envio de la misma en correo electronico"/>
  </r>
  <r>
    <s v="Canal Virtual"/>
    <s v="Correo Atención Ciudadano"/>
    <s v="BOLIVAR"/>
    <s v="CUERPO DE BOMBEROS VOLUNTARIOS DE EL PENOL  "/>
    <s v="Entidad Bomberil"/>
    <x v="2"/>
    <s v="CAC. documentos pertinentes del proyecto adquisición de maquinas contraincendios  "/>
    <s v="Andrés Fernando Muñoz Cabrera"/>
    <s v="ÁREA CENTRAL DE REFERENCIA BOMBERIL"/>
    <s v="SUBDIRECCIÓN ESTRATÉGICA Y DE COORDINACIÓN BOMBERIL"/>
    <s v="PETICIÓN DE INTERES GENERAL"/>
    <n v="30"/>
    <s v="20213800058242  "/>
    <d v="2021-01-22T00:00:00"/>
    <s v="20212100016551"/>
    <d v="2021-04-15T00:00:00"/>
    <n v="55"/>
    <s v="Extemporáneo"/>
    <m/>
    <d v="2021-04-15T00:00:00"/>
    <s v="PDF"/>
    <s v="SI"/>
    <s v="N/A"/>
    <m/>
  </r>
  <r>
    <s v="Canal Virtual"/>
    <s v="Correo Atención Ciudadano"/>
    <s v="ANTIOQUIA"/>
    <s v="CUERPO DE BOMBEROS VOLUNTARIOS DE TOLEDO  "/>
    <s v="Entidad Bomberil"/>
    <x v="2"/>
    <s v="CAC. Solicitud apoyo jurídico.  "/>
    <s v="Andrea Bibiana Castañeda Durán"/>
    <s v="FORMULACIÓN Y ACTUALIZACIÓN NORMATIVA Y OPERATIVA"/>
    <s v="SUBDIRECCIÓN ESTRATÉGICA Y DE COORDINACIÓN BOMBERIL"/>
    <s v="PETICIÓN DE INTERES PARTICULAR"/>
    <n v="30"/>
    <s v="20213800058262  "/>
    <d v="2021-01-25T00:00:00"/>
    <s v="20212050084991"/>
    <d v="2021-02-24T00:00:00"/>
    <n v="22"/>
    <s v="Cumplido"/>
    <m/>
    <m/>
    <s v="PDF"/>
    <s v="SI"/>
    <s v="N/A"/>
    <s v="No se adjunta evidencia de respuesta peticion ni de envio de la misma en correo electronico"/>
  </r>
  <r>
    <s v="Canal Virtual"/>
    <s v="Correo Atención Ciudadano"/>
    <s v="CUNDINAMARCA"/>
    <s v="ALCALDIA MUNICIPAL DE COTA CUNDINAMARCA "/>
    <s v="Entidad Territorial"/>
    <x v="1"/>
    <s v="CAC. Solicitud. "/>
    <s v="Melba Vidal"/>
    <s v="INSPECCIÓN VIGILANCIA Y CONTROL"/>
    <s v="SUBDIRECCIÓN ESTRATÉGICA Y DE COORDINACIÓN BOMBERIL"/>
    <s v="PETICIÓN DE DOCUMENTOS E INFORMACIÓN"/>
    <n v="20"/>
    <s v="20213800058302  "/>
    <d v="2021-01-25T00:00:00"/>
    <s v="20212050090051"/>
    <d v="2021-04-09T00:00:00"/>
    <n v="51"/>
    <s v="Extemporáneo"/>
    <s v="Anotaciòn ORFEO: Respuesta enviada abril 9 de 2021."/>
    <m/>
    <s v="PDF"/>
    <s v="SI"/>
    <s v="N/A"/>
    <s v="Al momento de archivar no se especifica el número de radicado de la respuesta, se encuentra en documentos, además no se sube la imagen digitalizada."/>
  </r>
  <r>
    <s v="Canal Virtual"/>
    <s v="Correo Atención Ciudadano"/>
    <s v="BOLIVAR"/>
    <s v="CUERPO DE BOMBEROS VOLUNTARIOS DE TURBACO - BOLÍVAR  "/>
    <s v="Entidad Bomberil"/>
    <x v="1"/>
    <s v="CAC. Derecho de Petición.  "/>
    <s v="Andrea Bibiana Castañeda Durán"/>
    <s v="FORMULACIÓN Y ACTUALIZACIÓN NORMATIVA Y OPERATIVA"/>
    <s v="SUBDIRECCIÓN ESTRATÉGICA Y DE COORDINACIÓN BOMBERIL"/>
    <s v="PETICIÓN DE DOCUMENTOS E INFORMACIÓN"/>
    <n v="20"/>
    <s v="20213800058312  "/>
    <d v="2021-01-25T00:00:00"/>
    <s v=" 20212050085171"/>
    <d v="2021-02-26T00:00:00"/>
    <n v="24"/>
    <s v="Extemporáneo"/>
    <m/>
    <m/>
    <s v="PDF"/>
    <s v="SI"/>
    <s v="N/A"/>
    <s v="No se adjunta evidencia de respuesta peticion ni de envio de la misma en correo electronico"/>
  </r>
  <r>
    <s v="Canal Virtual"/>
    <s v="Correo Atención Ciudadano"/>
    <s v="TOLIMA"/>
    <s v="ALCALDÍA MUNICIPAL DE LIBANO - TOLIMA  "/>
    <s v="Entidad Territorial"/>
    <x v="2"/>
    <s v="CAC. SOLICITUD INFORMACION.  "/>
    <s v="Andrés Fernando Muñoz Cabrera"/>
    <s v="ÁREA CENTRAL DE REFERENCIA BOMBERIL"/>
    <s v="SUBDIRECCIÓN ESTRATÉGICA Y DE COORDINACIÓN BOMBERIL"/>
    <s v="PETICIÓN DE INTERES PARTICULAR"/>
    <n v="30"/>
    <s v="20213800058372  "/>
    <d v="2021-01-25T00:00:00"/>
    <s v="20212100016581 "/>
    <d v="2021-04-15T00:00:00"/>
    <n v="55"/>
    <s v="Extemporáneo"/>
    <m/>
    <d v="2021-02-02T00:00:00"/>
    <s v="PDF"/>
    <s v="SI"/>
    <s v="N/A"/>
    <m/>
  </r>
  <r>
    <s v="Canal Virtual"/>
    <s v="Correo Institucional"/>
    <s v="SUCRE"/>
    <s v="CUERPO DE BOMBEROS VOLUNTARIOS DE SINCELEJO  "/>
    <s v="Entidad Bomberil"/>
    <x v="0"/>
    <s v="CI. Solicitud de información.  "/>
    <s v="Andrea Bibiana Castañeda Durán"/>
    <s v="FORMULACIÓN Y ACTUALIZACIÓN NORMATIVA Y OPERATIVA"/>
    <s v="SUBDIRECCIÓN ESTRATÉGICA Y DE COORDINACIÓN BOMBERIL"/>
    <s v="CONSULTA"/>
    <n v="30"/>
    <s v="20213800058382  "/>
    <d v="2021-01-25T00:00:00"/>
    <s v="20212050084171 "/>
    <d v="2021-02-05T00:00:00"/>
    <n v="9"/>
    <s v="Cumplido"/>
    <m/>
    <s v="N/A"/>
    <s v="N/A"/>
    <s v="SI"/>
    <s v="N/A"/>
    <s v=" No se adjunta evidencia de respuesta peticion (no se puede visualizar el archivo) ni de envio de la misma en correo electronico. "/>
  </r>
  <r>
    <s v="Canal Virtual"/>
    <s v="Correo Atención Ciudadano"/>
    <s v="CUNDINAMARCA"/>
    <s v="ALCALDIA MUNICIPAL DE RICAURTE SECRETARIO DE GOBIERNO  "/>
    <s v="Entidad Territorial"/>
    <x v="0"/>
    <s v="CAC. SOLICITUD DE APOYO NOTIFICACION PERSONAL PROCESO 2020-001 CONTRA CUERPO DE BOMBEROS VOLUNTARIOS RICAURTE.  "/>
    <s v="Andrea Bibiana Castañeda Durán"/>
    <s v="FORMULACIÓN Y ACTUALIZACIÓN NORMATIVA Y OPERATIVA"/>
    <s v="SUBDIRECCIÓN ESTRATÉGICA Y DE COORDINACIÓN BOMBERIL"/>
    <s v="PETICIÓN DE DOCUMENTOS E INFORMACIÓN"/>
    <n v="20"/>
    <s v="20213800058462  "/>
    <d v="2021-01-25T00:00:00"/>
    <s v="20202000004351"/>
    <s v="25/08/2020"/>
    <n v="3"/>
    <s v="Cumplido"/>
    <m/>
    <s v="25/08/2020"/>
    <s v="PDF"/>
    <s v="SI"/>
    <s v="N/A"/>
    <s v="Se dio respuesta en el año 2020."/>
  </r>
  <r>
    <s v="Canal Virtual"/>
    <s v="Correo Atención Ciudadano"/>
    <s v="ATLÁNTICO"/>
    <s v="HIDROPROB  "/>
    <s v="Persona Jurídica"/>
    <x v="1"/>
    <s v="CAC. Campaña Cuerpos de Bomberos Nacionales - HIDROPROB S.A. "/>
    <s v="Luis Alberto Valencia Pulido"/>
    <s v="ÁREA CENTRAL DE REFERENCIA BOMBERIL"/>
    <s v="SUBDIRECCIÓN ESTRATÉGICA Y DE COORDINACIÓN BOMBERIL"/>
    <s v="PETICIÓN DE DOCUMENTOS E INFORMACIÓN"/>
    <n v="20"/>
    <s v="20213800058502  "/>
    <d v="2021-01-25T00:00:00"/>
    <m/>
    <d v="2021-02-05T00:00:00"/>
    <n v="9"/>
    <s v="Cumplido"/>
    <s v="Anotaciòn ORFEO: Se da respuesta mediante correo electronico."/>
    <s v="N/A"/>
    <s v="N/A"/>
    <s v="SI"/>
    <s v="N/A"/>
    <s v=" No se adjunta evidencia de respuesta peticion (no se puede visualizar el archivo) ni de envio de la misma en correo electronico. "/>
  </r>
  <r>
    <s v="Canal Virtual"/>
    <s v="Correo Atención Ciudadano"/>
    <s v="META"/>
    <s v="MINELLY FELLINE GATIVA RODRIGUEZ  "/>
    <s v="Persona Natural"/>
    <x v="1"/>
    <s v="CAC. Solicitud. "/>
    <s v="Andrea Bibiana Castañeda Durán"/>
    <s v="FORMULACIÓN Y ACTUALIZACIÓN NORMATIVA Y OPERATIVA"/>
    <s v="SUBDIRECCIÓN ESTRATÉGICA Y DE COORDINACIÓN BOMBERIL"/>
    <s v="PETICIÓN DE DOCUMENTOS E INFORMACIÓN"/>
    <n v="20"/>
    <s v="20213800058542  "/>
    <d v="2021-01-25T00:00:00"/>
    <s v="20212050085001"/>
    <d v="2021-02-24T00:00:00"/>
    <n v="22"/>
    <s v="Extemporáneo"/>
    <m/>
    <m/>
    <s v="PDF"/>
    <s v="SI"/>
    <s v="N/A"/>
    <s v="No se adjunta evidencia de respuesta peticion ni de envio de la misma en correo electronico"/>
  </r>
  <r>
    <s v="Canal Virtual"/>
    <s v="Correo Atención Ciudadano"/>
    <s v="BOGOTÁ"/>
    <s v="MARIA JOSE GARCIA MERCADO "/>
    <s v="Persona Natural"/>
    <x v="0"/>
    <s v="CAC. DERECHO DE PETICIÓN.  "/>
    <s v="Ronny Estiven Romero Velandia"/>
    <s v="FORMULACIÓN Y ACTUALIZACIÓN NORMATIVA Y OPERATIVA"/>
    <s v="SUBDIRECCIÓN ESTRATÉGICA Y DE COORDINACIÓN BOMBERIL"/>
    <s v="PETICIÓN DE INTERES GENERAL"/>
    <n v="30"/>
    <s v="20213800058552  "/>
    <d v="2021-01-26T00:00:00"/>
    <n v="20212050091311"/>
    <d v="2021-05-06T00:00:00"/>
    <s v="69 DIAS "/>
    <s v="Extemporáneo"/>
    <s v="Se da respuesta con radicado de salida N° 20212050091311 06/05/21, se debe tener en cuenta que la solicitud se recibe fuera de términos de respuesta"/>
    <d v="2021-05-12T00:00:00"/>
    <s v="PDF"/>
    <s v="SI"/>
    <m/>
    <s v="Anotaciòn: Se archiva en lugar de asignarse."/>
  </r>
  <r>
    <s v="Canal Virtual"/>
    <s v="Correo Atención Ciudadano"/>
    <s v="ATLÁNTICO"/>
    <s v="ADERTIC  "/>
    <s v="Persona Jurídica"/>
    <x v="0"/>
    <s v="CAC. CONSULTA. "/>
    <s v="Andrea Bibiana Castañeda Durán"/>
    <s v="FORMULACIÓN Y ACTUALIZACIÓN NORMATIVA Y OPERATIVA"/>
    <s v="SUBDIRECCIÓN ESTRATÉGICA Y DE COORDINACIÓN BOMBERIL"/>
    <s v="CONSULTA"/>
    <n v="30"/>
    <s v="20213800058562  "/>
    <d v="2021-01-26T00:00:00"/>
    <s v="20212050086411"/>
    <d v="2021-03-03T00:00:00"/>
    <n v="26"/>
    <s v="Cumplido"/>
    <m/>
    <d v="2021-03-04T00:00:00"/>
    <s v="PDF"/>
    <s v="SI"/>
    <s v="N/A"/>
    <m/>
  </r>
  <r>
    <s v="Canal Virtual"/>
    <s v="Correo Atención Ciudadano"/>
    <s v="BOGOTÁ"/>
    <s v="VEEDURIA CIUDADANA VIGIAS DEL CAFE LUIS FERNANDO REYES RAMíREZ  "/>
    <s v="Persona Jurídica"/>
    <x v="0"/>
    <s v="CAC. SOLICITUD ACOMPAÑAMIENTO "/>
    <s v="Melba Vidal"/>
    <s v="INSPECCIÓN VIGILANCIA Y CONTROL"/>
    <s v="SUBDIRECCIÓN ESTRATÉGICA Y DE COORDINACIÓN BOMBERIL"/>
    <s v="PETICIÓN DE INTERES PARTICULAR"/>
    <n v="30"/>
    <s v="20213800058572  "/>
    <d v="2021-01-26T00:00:00"/>
    <s v=" 20212000017191"/>
    <d v="2021-04-30T00:00:00"/>
    <s v="65 DIAS"/>
    <s v="Extemporáneo"/>
    <m/>
    <d v="2021-05-06T00:00:00"/>
    <s v="PDF"/>
    <s v="SI"/>
    <m/>
    <m/>
  </r>
  <r>
    <s v="Canal Escrito"/>
    <s v="Radicación Directa"/>
    <s v="ANTIOQUIA"/>
    <s v="JOHN BYRON ZAPATA ATEHORTÚA "/>
    <s v="Persona Natural"/>
    <x v="0"/>
    <s v="RD. Solicitud de información, peticionario JOHN BYRON ZAPATA ATEHORTUA. "/>
    <s v="Andrea Bibiana Castañeda Durán"/>
    <s v="FORMULACIÓN Y ACTUALIZACIÓN NORMATIVA Y OPERATIVA"/>
    <s v="SUBDIRECCIÓN ESTRATÉGICA Y DE COORDINACIÓN BOMBERIL"/>
    <s v="PETICIÓN DE INTERES PARTICULAR"/>
    <n v="30"/>
    <s v="20213800058592  "/>
    <d v="2021-01-26T00:00:00"/>
    <s v="20212050085011"/>
    <d v="2021-02-24T00:00:00"/>
    <n v="21"/>
    <s v="Cumplido"/>
    <m/>
    <m/>
    <s v="PDF"/>
    <s v="SI"/>
    <s v="N/A"/>
    <s v="No se adjunta evidencia de respuesta peticion ni de envio de la misma en correo electronico"/>
  </r>
  <r>
    <s v="Canal Virtual"/>
    <s v="Correo Institucional"/>
    <s v="CaquetA"/>
    <s v="COMITE DEPARTAMENTAL CAQUETA  "/>
    <s v="Entidad Bomberil"/>
    <x v="0"/>
    <s v="CI. ENVIO OFICIO.  "/>
    <s v="Andrea Bibiana Castañeda Durán"/>
    <s v="FORMULACIÓN Y ACTUALIZACIÓN NORMATIVA Y OPERATIVA"/>
    <s v="SUBDIRECCIÓN ESTRATÉGICA Y DE COORDINACIÓN BOMBERIL"/>
    <s v="CONSULTA"/>
    <n v="30"/>
    <s v="20213800058602  "/>
    <d v="2021-01-26T00:00:00"/>
    <s v="20212050083551"/>
    <d v="2021-02-01T00:00:00"/>
    <n v="5"/>
    <s v="Cumplido"/>
    <m/>
    <s v="N/A"/>
    <s v="N/A"/>
    <s v="SI"/>
    <s v="N/A"/>
    <s v=" No se adjunta evidencia de respuesta peticion (no se puede visualizar el archivo) ni de envio de la misma en correo electronico. "/>
  </r>
  <r>
    <s v="Canal Virtual"/>
    <s v="Correo Atención Ciudadano"/>
    <s v="CORDOBA"/>
    <s v="LUIS SANTANA UPARELA "/>
    <s v="Persona Natural"/>
    <x v="0"/>
    <s v="CAC. Consulta  "/>
    <s v="Andrea Bibiana Castañeda Durán"/>
    <s v="FORMULACIÓN Y ACTUALIZACIÓN NORMATIVA Y OPERATIVA"/>
    <s v="SUBDIRECCIÓN ESTRATÉGICA Y DE COORDINACIÓN BOMBERIL"/>
    <s v="PETICIÓN DE DOCUMENTOS E INFORMACIÓN"/>
    <n v="20"/>
    <s v="20213800058662  "/>
    <d v="2021-01-27T00:00:00"/>
    <s v="20212050085021"/>
    <d v="2021-02-24T00:00:00"/>
    <n v="20"/>
    <s v="Cumplido"/>
    <m/>
    <m/>
    <s v="PDF"/>
    <s v="SI"/>
    <s v="N/A"/>
    <s v="No se adjunta evidencia de respuesta peticion ni de envio de la misma en correo electronico"/>
  </r>
  <r>
    <s v="Canal Virtual"/>
    <s v="Correo Atención Ciudadano"/>
    <s v="TOLIMA"/>
    <s v="CUERPO DE BOMBEROS VOLUNTARIOS SUAREZ CUERPO DE BOMBEROS VOLUNTARIOS SUAREZ  "/>
    <s v="Entidad Bomberil"/>
    <x v="0"/>
    <s v="CAC. Solicitud de asesoramiento a los bomberos voluntarios de Suarez Tolima 2021.  "/>
    <s v="Andrea Bibiana Castañeda Durán"/>
    <s v="FORMULACIÓN Y ACTUALIZACIÓN NORMATIVA Y OPERATIVA"/>
    <s v="SUBDIRECCIÓN ESTRATÉGICA Y DE COORDINACIÓN BOMBERIL"/>
    <s v="PETICIÓN DE INTERES PARTICULAR"/>
    <n v="30"/>
    <s v="20213800058832  "/>
    <d v="2021-01-27T00:00:00"/>
    <s v=" 20212050084621"/>
    <d v="2021-02-24T00:00:00"/>
    <n v="20"/>
    <s v="Cumplido"/>
    <m/>
    <m/>
    <s v="PDF"/>
    <s v="SI"/>
    <s v="N/A"/>
    <s v="No se adjunta evidencia de respuesta peticion ni de envio de la misma en correo electronico"/>
  </r>
  <r>
    <s v="Canal Virtual"/>
    <s v="Correo Atención Ciudadano"/>
    <s v="BOGOTÁ"/>
    <s v="CONTRALORIA DELAGA PARA INFRAESTRUCTORA JORFE LUIS CASTRO MORALES "/>
    <s v="Entidad Pública"/>
    <x v="1"/>
    <s v="CAC. Solicitud de Información Proceso Atención Petición 2020-199539-SE.  "/>
    <s v="Alvaro Perez"/>
    <s v="SUBDIRECCIÓN ADMINISTRATIVA Y FINANCIERA"/>
    <s v="SUBDIRECCIÓN ADMINISTRATIVA Y FINANCIERA"/>
    <s v="PETICIÓN ENTRE AUTORIDADES"/>
    <n v="10"/>
    <s v="20213800058842  "/>
    <d v="2021-01-27T00:00:00"/>
    <s v="20213000014081"/>
    <d v="2021-02-24T00:00:00"/>
    <n v="20"/>
    <s v="Extemporáneo"/>
    <s v="Al cerrar el Orfeo se anotò mal el nùmero."/>
    <s v="N/A"/>
    <s v="N/A"/>
    <s v="N/A"/>
    <s v="N/A"/>
    <s v="No se encuentra la respuesta, No hay imagen no disponible. "/>
  </r>
  <r>
    <s v="Canal Virtual"/>
    <s v="Correo Atención Ciudadano"/>
    <s v="BOLIVAR"/>
    <s v="BASILEO PASCUALI  "/>
    <s v="Persona Natural"/>
    <x v="3"/>
    <s v="CAC. Denuncia. "/>
    <s v="Ronny Estiven Romero Velandia"/>
    <s v="FORMULACIÓN Y ACTUALIZACIÓN NORMATIVA Y OPERATIVA"/>
    <s v="SUBDIRECCIÓN ESTRATÉGICA Y DE COORDINACIÓN BOMBERIL"/>
    <s v="PETICIÓN DE INTERES PARTICULAR"/>
    <n v="30"/>
    <s v="20213800058922  "/>
    <d v="2021-01-28T00:00:00"/>
    <s v="20212050083871"/>
    <d v="2021-02-02T00:00:00"/>
    <n v="4"/>
    <s v="Cumplido"/>
    <m/>
    <d v="2021-02-02T00:00:00"/>
    <s v="PDF"/>
    <s v="SI"/>
    <s v="N/A"/>
    <m/>
  </r>
  <r>
    <s v="Canal Virtual"/>
    <s v="Correo Atención Ciudadano"/>
    <s v="Guaviare"/>
    <s v="CUERPO DE BOMBEROS VOLUNTARIOS DE MIRAFLORES - GUAVIARE  "/>
    <s v="Entidad Bomberil"/>
    <x v="2"/>
    <s v="CAC. Solicitud de Información.  "/>
    <s v="Andrés Fernando Muñoz Cabrera"/>
    <s v="ÁREA CENTRAL DE REFERENCIA BOMBERIL"/>
    <s v="SUBDIRECCIÓN ESTRATÉGICA Y DE COORDINACIÓN BOMBERIL"/>
    <s v="PETICIÓN DE DOCUMENTOS E INFORMACIÓN"/>
    <n v="20"/>
    <s v="20213800058962  "/>
    <d v="2021-01-28T00:00:00"/>
    <m/>
    <m/>
    <m/>
    <s v="Vencido"/>
    <m/>
    <m/>
    <m/>
    <m/>
    <m/>
    <m/>
  </r>
  <r>
    <s v="Canal Virtual"/>
    <s v="Correo Atención Ciudadano"/>
    <s v="CUNDINAMARCA"/>
    <s v="ALCALDIA MUNICIPAL DE COTA CUNDINAMARCA "/>
    <s v="Entidad Territorial"/>
    <x v="1"/>
    <s v="CAC. Solicitud CO-1263. "/>
    <s v="Melba Vidal"/>
    <s v="INSPECCIÓN VIGILANCIA Y CONTROL"/>
    <s v="SUBDIRECCIÓN ESTRATÉGICA Y DE COORDINACIÓN BOMBERIL"/>
    <s v="PETICIÓN DE DOCUMENTOS E INFORMACIÓN"/>
    <n v="20"/>
    <s v="20213800058972  "/>
    <d v="2021-01-28T00:00:00"/>
    <s v="20212050090041"/>
    <d v="2021-04-09T00:00:00"/>
    <n v="48"/>
    <s v="Extemporáneo"/>
    <s v="Anotaciòn ORFEO: Respuesta enviada abril 9 de 2021."/>
    <m/>
    <s v="PDF"/>
    <s v="SI"/>
    <s v="N/A"/>
    <s v="Al momento de archivar no se especifica el número de radicado de la respuesta, se encuentra en documentos, además no se sube la imagen digitalizada."/>
  </r>
  <r>
    <s v="Canal Virtual"/>
    <s v="Correo Atención Ciudadano"/>
    <s v="TOLIMA"/>
    <s v="JONATHAN J. ROJAS ACOSTA "/>
    <s v="Persona Natural"/>
    <x v="3"/>
    <s v="CAC. DENUNCIA O QUEJA DISCIPLINARIA. DENUNCIA POR VIOLENCIA DE GÉNERO DEL COMANDANTE DEL CBV DE CHAPARRAL. LEIDY DELGADO  "/>
    <s v="Andrea Bibiana Castañeda Durán"/>
    <s v="FORMULACIÓN Y ACTUALIZACIÓN NORMATIVA Y OPERATIVA"/>
    <s v="SUBDIRECCIÓN ESTRATÉGICA Y DE COORDINACIÓN BOMBERIL"/>
    <s v="PETICIÓN DE INTERES PARTICULAR"/>
    <n v="30"/>
    <s v="20213800059122  "/>
    <d v="2021-01-29T00:00:00"/>
    <s v="20212050085051 "/>
    <d v="2021-02-19T00:00:00"/>
    <n v="15"/>
    <s v="Cumplido"/>
    <s v="Anotaciòn ORFEO: SE DIO TRÁMITE CON RADICADO 20212050085051 POR MEDIO DEL CUAL SE SOLICITÓ INICIO DE PROCESO DISCIPLINARIO CONTRA EL COMANDANTE DEL CBV Y EL RADICADO 20212050085061 DONDE SE SOLICITÓ COPIA DEL PROCESO CONTRA LA SRA. LEIDY DELGADO."/>
    <m/>
    <s v="PDF"/>
    <s v="SI"/>
    <s v="N/A"/>
    <m/>
  </r>
  <r>
    <s v="Canal Virtual"/>
    <s v="Correo Atención Ciudadano"/>
    <s v="BOGOTÁ"/>
    <s v="LEO HURTADO  "/>
    <s v="Persona Natural"/>
    <x v="4"/>
    <s v="CAC. Requisitos para Denunciar Irregularidades en un Cuerpo de Bomberos Voluntarios. "/>
    <s v="Andrea Bibiana Castañeda Durán"/>
    <s v="FORMULACIÓN Y ACTUALIZACIÓN NORMATIVA Y OPERATIVA"/>
    <s v="SUBDIRECCIÓN ESTRATÉGICA Y DE COORDINACIÓN BOMBERIL"/>
    <s v="PETICIÓN DE DOCUMENTOS E INFORMACIÓN"/>
    <n v="20"/>
    <s v="20213800059172  "/>
    <d v="2021-01-29T00:00:00"/>
    <s v=" 20212050085341"/>
    <s v=" 01/03/2021"/>
    <n v="23"/>
    <s v="Extemporáneo"/>
    <s v=" "/>
    <m/>
    <s v="PDF"/>
    <s v="SI"/>
    <s v="N/A"/>
    <s v=" "/>
  </r>
  <r>
    <s v="Canal Virtual"/>
    <s v="Correo Atención Ciudadano"/>
    <s v="BOYACÁ"/>
    <s v="LUIS EDWIN QUIROZ  "/>
    <s v="Persona Natural"/>
    <x v="1"/>
    <s v="CAC. Solicitud de unidades inscritas. "/>
    <s v="Andrea Bibiana Castañeda Durán"/>
    <s v="FORMULACIÓN Y ACTUALIZACIÓN NORMATIVA Y OPERATIVA"/>
    <s v="SUBDIRECCIÓN ESTRATÉGICA Y DE COORDINACIÓN BOMBERIL"/>
    <s v="PETICIÓN DE INTERES PARTICULAR"/>
    <n v="30"/>
    <s v="20213800059212  "/>
    <d v="2021-01-29T00:00:00"/>
    <s v="20212050085351"/>
    <d v="2021-03-01T00:00:00"/>
    <n v="2"/>
    <s v="Cumplido"/>
    <s v=" "/>
    <d v="2021-03-04T00:00:00"/>
    <s v="PDF"/>
    <s v="SI"/>
    <s v="N/A"/>
    <s v=" "/>
  </r>
  <r>
    <s v="Canal Virtual"/>
    <s v="Correo Atención Ciudadano"/>
    <s v="VALLE DEL CAUCA"/>
    <s v="YEISSON STIVEN GRISALES  "/>
    <s v="Persona Natural"/>
    <x v="0"/>
    <s v="CAC. Respuesta Oficial, EXT_S21-00004537-PQRSD-004528-PQR, código de consulta 03452121002800.  "/>
    <s v="Edgar Alexander Maya Lopez"/>
    <s v="EDUCACIÓN"/>
    <s v="SUBDIRECCIÓN ESTRATÉGICA Y DE COORDINACIÓN BOMBERIL"/>
    <s v="CONSULTA"/>
    <n v="30"/>
    <s v="20213800059252  "/>
    <s v="2021-02-01 09:27:47 "/>
    <m/>
    <d v="2021-03-05T00:00:00"/>
    <n v="24"/>
    <s v="Cumplido"/>
    <m/>
    <s v="NA"/>
    <m/>
    <m/>
    <s v="NA"/>
    <s v="No se adjunta evidencia de respuesta peticion ni fecha de envio de la misma en correo electronico"/>
  </r>
  <r>
    <s v="Canal Virtual"/>
    <s v="Correo Atención Ciudadano"/>
    <s v="BOGOTÁ"/>
    <s v="DROGUERIA PLUS VIDA.  "/>
    <s v="Persona Jurídica"/>
    <x v="1"/>
    <s v="CAC. Solicitud Información.  "/>
    <s v="Camilo Portilla"/>
    <s v="FORMULACIÓN Y ACTUALIZACIÓN NORMATIVA Y OPERATIVA"/>
    <s v="SUBDIRECCIÓN ESTRATÉGICA Y DE COORDINACIÓN BOMBERIL"/>
    <s v="PETICIÓN DE INTERES PARTICULAR"/>
    <n v="30"/>
    <s v="20213800059282  "/>
    <s v="2021-02-01 10:46:11 "/>
    <m/>
    <d v="2021-02-23T00:00:00"/>
    <n v="16"/>
    <s v="Cumplido"/>
    <m/>
    <s v="N/A"/>
    <m/>
    <m/>
    <s v="NA"/>
    <s v="No se adjunta evidencia de respuesta peticion ni fecha de envio de la misma en correo electronico"/>
  </r>
  <r>
    <s v="Canal Virtual"/>
    <s v="Correo Atención Ciudadano"/>
    <s v="BOLIVAR"/>
    <s v="CUERPO DE BOMBEROS VOLUNTARIOS DE CLEMENCIA BOLIVAR  "/>
    <s v="Entidad Bomberil"/>
    <x v="1"/>
    <s v="CAC. Petición de Aclaración Frente a la Respuesta GOBOL-21-002358 de la Gobernación de Bolívar  "/>
    <s v="Melba Vidal"/>
    <s v="INSPECCIÓN VIGILANCIA Y CONTROL"/>
    <s v="SUBDIRECCIÓN ESTRATÉGICA Y DE COORDINACIÓN BOMBERIL"/>
    <s v="PETICIÓN DE INTERES PARTICULAR"/>
    <n v="30"/>
    <s v="20213800059292  "/>
    <s v="2021-02-01 10:49:07 "/>
    <m/>
    <m/>
    <m/>
    <s v="Vencido"/>
    <m/>
    <m/>
    <m/>
    <m/>
    <m/>
    <s v="No se evidencia fecha de salida del documento ni tramite final en el Orfeo"/>
  </r>
  <r>
    <s v="Canal Virtual"/>
    <s v="Correo Atención Ciudadano"/>
    <s v="VALLE DEL CAUCA"/>
    <s v="JAIME POPO ASTUDILLO "/>
    <s v="Persona Natural"/>
    <x v="1"/>
    <s v="CAC. OFI2021-11-OAJ-1400 TRASLADO PETICIÓN JAIME POPO ASTUDILLO  "/>
    <s v="Andrea Bibiana Castañeda Durán"/>
    <s v="FORMULACIÓN Y ACTUALIZACIÓN NORMATIVA Y OPERATIVA"/>
    <s v="SUBDIRECCIÓN ESTRATÉGICA Y DE COORDINACIÓN BOMBERIL"/>
    <s v="PETICIÓN ENTRE AUTORIDADES"/>
    <n v="10"/>
    <s v="20213800059372  "/>
    <s v="2021-02-01 13:51:29 "/>
    <m/>
    <d v="2021-02-04T00:00:00"/>
    <n v="3"/>
    <s v="Cumplido"/>
    <m/>
    <s v="N/A"/>
    <m/>
    <m/>
    <s v="N"/>
    <s v="No se adjunta evidencia de respuesta peticion ni fecha de envio de la misma en correo electronico"/>
  </r>
  <r>
    <s v="Canal Virtual"/>
    <s v="Correo Atención Ciudadano"/>
    <s v="BOGOTÁ"/>
    <s v="JEISSON ALEXANDER CAICEDO MATEUS "/>
    <s v="Persona Natural"/>
    <x v="1"/>
    <s v="CAC. Segundo requerimiento de Solicitud de certificado. "/>
    <s v="Alvaro Perez"/>
    <s v="SUBDIRECCIÓN ADMINISTRATIVA Y FINANCIERA"/>
    <s v="SUBDIRECCIÓN ADMINISTRATIVA Y FINANCIERA"/>
    <s v="PETICIÓN DE DOCUMENTOS E INFORMACIÓN"/>
    <n v="20"/>
    <s v="20213800059392  "/>
    <s v="2021-02-01 14:05:55 "/>
    <m/>
    <d v="2021-02-22T00:00:00"/>
    <m/>
    <s v="Cumplido"/>
    <m/>
    <s v="N/A"/>
    <s v="Correo Electronico "/>
    <s v="SI"/>
    <m/>
    <m/>
  </r>
  <r>
    <s v="Canal Escrito"/>
    <s v="Formato PQRSD"/>
    <s v="BOGOTÁ"/>
    <s v="LAURA MELISA PEREZ PINEDA "/>
    <s v="Persona Natural"/>
    <x v="1"/>
    <s v="FT. Solicitud base de datos de incendios desde el año 2014. "/>
    <s v="Luis Alberto Valencia Pulido"/>
    <s v="ÁREA CENTRAL DE REFERENCIA BOMBERIL"/>
    <s v="SUBDIRECCIÓN ESTRATÉGICA Y DE COORDINACIÓN BOMBERIL"/>
    <s v="PETICIÓN DE DOCUMENTOS E INFORMACIÓN"/>
    <n v="20"/>
    <s v="20213800059502  "/>
    <s v="2021-02-02 08:30:30 "/>
    <m/>
    <d v="2021-02-24T00:00:00"/>
    <n v="16"/>
    <s v="Cumplido"/>
    <m/>
    <m/>
    <s v="Correo Electronico "/>
    <s v="SI"/>
    <m/>
    <m/>
  </r>
  <r>
    <s v="Canal Virtual"/>
    <s v="Correo Atención Ciudadano"/>
    <s v="ANTIOQUIA"/>
    <s v="ALCALDIA ITAGUI ANTIOQUIA "/>
    <s v="Entidad Territorial"/>
    <x v="1"/>
    <s v="CAC. Brigada de emergencia. "/>
    <s v="Edgar Alexander Maya Lopez"/>
    <s v="EDUCACIÓN"/>
    <s v="SUBDIRECCIÓN ESTRATÉGICA Y DE COORDINACIÓN BOMBERIL"/>
    <s v="CONSULTA"/>
    <n v="30"/>
    <s v="20213800059522  "/>
    <s v="2021-02-02 09:11:16 "/>
    <n v="20212050086651"/>
    <d v="2021-03-03T00:00:00"/>
    <m/>
    <s v="Cumplido"/>
    <m/>
    <n v="44258"/>
    <s v="PDF"/>
    <s v="SI"/>
    <m/>
    <m/>
  </r>
  <r>
    <s v="Canal Virtual"/>
    <s v="Correo Atención Ciudadano"/>
    <s v="SANTANDER"/>
    <s v="CUERPO DE BOMBEROS VOLUNTARIOS DE VILLA DEL ROSARIO GESTIóN DEL RIESGO CBVVR  "/>
    <s v="Entidad Bomberil"/>
    <x v="1"/>
    <s v="CAC. Solicitud de información. "/>
    <s v="Melba Vidal"/>
    <s v="INSPECCIÓN VIGILANCIA Y CONTROL"/>
    <s v="SUBDIRECCIÓN ESTRATÉGICA Y DE COORDINACIÓN BOMBERIL"/>
    <s v="PETICIÓN DE INTERES PARTICULAR"/>
    <n v="30"/>
    <s v="20213800059642  "/>
    <s v="2021-02-02 15:27:59 "/>
    <m/>
    <m/>
    <m/>
    <s v="Vencido"/>
    <m/>
    <m/>
    <m/>
    <m/>
    <m/>
    <s v="No se adjunta evidencia de respuesta peticion ni fecha de envio de la misma en correo electronico"/>
  </r>
  <r>
    <s v="Canal Virtual"/>
    <s v="Correo Atención Ciudadano"/>
    <s v="CUNDINAMARCA"/>
    <s v="CUERPO DE BOMBEROS VOLUNTARIOS DE PULI - CUNDINAMARCA  "/>
    <s v="Entidad Bomberil"/>
    <x v="1"/>
    <s v="CAC. solicitud de constancia.  "/>
    <s v="Luis Alberto Valencia Pulido"/>
    <s v="ÁREA CENTRAL DE REFERENCIA BOMBERIL"/>
    <s v="SUBDIRECCIÓN ESTRATÉGICA Y DE COORDINACIÓN BOMBERIL"/>
    <s v="PETICIÓN DE DOCUMENTOS E INFORMACIÓN"/>
    <n v="20"/>
    <s v="20213800059682  "/>
    <s v="2021-02-02 16:03:21 "/>
    <m/>
    <d v="2021-02-05T00:00:00"/>
    <m/>
    <s v="Cumplido"/>
    <m/>
    <s v="N/A"/>
    <s v="Correo Electronico "/>
    <s v="SI"/>
    <m/>
    <m/>
  </r>
  <r>
    <s v="Canal Virtual"/>
    <s v="Correo Atención Ciudadano"/>
    <s v="CUNDINAMARCA"/>
    <s v="CUERPO DE BOMBEROS VOLUNTARIOS DE PULI - CUNDINAMARCA  "/>
    <s v="Entidad Bomberil"/>
    <x v="0"/>
    <s v="CAC. intervención de suspensión personería jurídica Cachipay.  "/>
    <s v="Melba Vidal"/>
    <s v="INSPECCIÓN VIGILANCIA Y CONTROL"/>
    <s v="SUBDIRECCIÓN ESTRATÉGICA Y DE COORDINACIÓN BOMBERIL"/>
    <s v="PETICIÓN DE INTERES PARTICULAR"/>
    <n v="30"/>
    <s v="20213800059692  "/>
    <s v="2021-02-02 16:09:13 "/>
    <m/>
    <m/>
    <m/>
    <s v="Vencido"/>
    <m/>
    <m/>
    <m/>
    <m/>
    <m/>
    <s v="No se adjunta evidencia de respuesta peticion ni fecha de envio de la misma en correo electronico"/>
  </r>
  <r>
    <s v="Canal Virtual"/>
    <s v="Correo Atención Ciudadano"/>
    <s v="ATLÁNTICO"/>
    <s v="JUAN FRANCISCO NUÑEZ MATURANA "/>
    <s v="Persona Natural"/>
    <x v="3"/>
    <s v="CAC. QUEJA CONTRA JUNTA DPTAL DE BOMBEROS DEL ATLÁNTICO. "/>
    <s v="Melba Vidal"/>
    <s v="INSPECCIÓN VIGILANCIA Y CONTROL"/>
    <s v="SUBDIRECCIÓN ESTRATÉGICA Y DE COORDINACIÓN BOMBERIL"/>
    <s v="PETICIÓN DE INTERES PARTICULAR"/>
    <n v="30"/>
    <s v="20213800059702  "/>
    <s v="2021-02-02 16:25:53 "/>
    <n v="20212050086431"/>
    <d v="2021-03-03T00:00:00"/>
    <n v="21"/>
    <s v="Cumplido"/>
    <m/>
    <d v="2021-03-03T00:00:00"/>
    <s v="PDF"/>
    <s v="SI"/>
    <m/>
    <m/>
  </r>
  <r>
    <s v="Canal Virtual"/>
    <s v="Correo Atención Ciudadano"/>
    <s v="CASANARE"/>
    <s v="ALCALDIA SAN LUIS DE PALENQUE CASANARE "/>
    <s v="Entidad Territorial"/>
    <x v="1"/>
    <s v="CAC. SOLICITUD ALCALDIA SAN LUIS DE PALENQUE-CASANARE. "/>
    <s v="Andrea Bibiana Castañeda Durán"/>
    <s v="FORMULACIÓN Y ACTUALIZACIÓN NORMATIVA Y OPERATIVA"/>
    <s v="SUBDIRECCIÓN ESTRATÉGICA Y DE COORDINACIÓN BOMBERIL"/>
    <s v="CONSULTA"/>
    <n v="30"/>
    <s v="20213800059712  "/>
    <s v="2021-02-02 16:29:50 "/>
    <n v="20212050084611"/>
    <d v="2021-02-15T00:00:00"/>
    <n v="9"/>
    <s v="Cumplido"/>
    <m/>
    <m/>
    <s v="PDF"/>
    <s v="SI"/>
    <m/>
    <m/>
  </r>
  <r>
    <s v="Canal Virtual"/>
    <s v="Correo Atención Ciudadano"/>
    <s v="Norte de Santander"/>
    <s v="CUERPO DE BOMBEROS VOLUNTARIOS DE LOS PATIOS  "/>
    <s v="Entidad Bomberil"/>
    <x v="1"/>
    <s v="CAC. Solicitud de Concepto Urgente "/>
    <s v="Camilo Portilla"/>
    <s v="FORMULACIÓN Y ACTUALIZACIÓN NORMATIVA Y OPERATIVA"/>
    <s v="SUBDIRECCIÓN ESTRATÉGICA Y DE COORDINACIÓN BOMBERIL"/>
    <s v="PETICIÓN DE INTERES PARTICULAR"/>
    <n v="30"/>
    <s v="20213800059732  "/>
    <s v="2021-02-02 16:45:16 "/>
    <n v="20212050084831"/>
    <d v="2021-02-24T00:00:00"/>
    <n v="16"/>
    <s v="Cumplido"/>
    <m/>
    <m/>
    <s v="PDF"/>
    <s v="SI"/>
    <m/>
    <m/>
  </r>
  <r>
    <s v="Canal Virtual"/>
    <s v="Correo Atención Ciudadano"/>
    <s v="BOLIVAR"/>
    <s v="ALCALDIA - DISTRITAL CARTAGENA DE INDIAS BOLIVAR "/>
    <s v="Entidad Territorial"/>
    <x v="1"/>
    <s v="CAC. DERECHO DE PETICION MODALIDAD DE INFORMACION, CONSULTA Y ASESORIA SOBRE PARAMETROS, LINEAMIENTOS Y CONDICIONES DE PRESTACION DE SERVICIOS DE SALVAMENTO Y RESCATE NAUTICO "/>
    <s v="Edgar Alexander Maya Lopez"/>
    <s v="EDUCACIÓN"/>
    <s v="SUBDIRECCIÓN ESTRATÉGICA Y DE COORDINACIÓN BOMBERIL"/>
    <s v="CONSULTA"/>
    <n v="30"/>
    <s v="20213800059742  "/>
    <s v="2021-02-02 16:51:40 "/>
    <n v="20212050086811"/>
    <d v="2021-03-10T00:00:00"/>
    <n v="26"/>
    <s v="Cumplido"/>
    <m/>
    <m/>
    <s v="PDF"/>
    <s v="SI"/>
    <m/>
    <m/>
  </r>
  <r>
    <s v="Canal Virtual"/>
    <s v="Correo Atención Ciudadano"/>
    <s v="CUNDINAMARCA"/>
    <s v="ALCALDIA MUNICIPAL DE SOPO CUNDINAMARCA "/>
    <s v="Entidad Territorial"/>
    <x v="0"/>
    <s v="CAC. Solicitud de Concepto Jurídico. "/>
    <s v="Andrea Bibiana Castañeda Durán"/>
    <s v="FORMULACIÓN Y ACTUALIZACIÓN NORMATIVA Y OPERATIVA"/>
    <s v="SUBDIRECCIÓN ESTRATÉGICA Y DE COORDINACIÓN BOMBERIL"/>
    <s v="PETICIÓN DE INTERES PARTICULAR"/>
    <n v="30"/>
    <s v="20213800059812  "/>
    <s v="2021-02-03 13:57:20 "/>
    <n v="20212050085361"/>
    <d v="2021-03-05T00:00:00"/>
    <n v="22"/>
    <s v="Cumplido"/>
    <m/>
    <d v="2021-03-08T00:00:00"/>
    <s v="PDF"/>
    <s v="SI"/>
    <m/>
    <m/>
  </r>
  <r>
    <s v="Canal Virtual"/>
    <s v="Correo Atención Ciudadano"/>
    <s v="BOGOTÁ"/>
    <s v="PROCURADURIA PRIMERA DISTRITAL  "/>
    <s v="Entidad Territorial"/>
    <x v="3"/>
    <s v="CAC. URGENTE RAD: E-2021-029371 Respuesta parcial de la Direccion Nacional de Bomberos de Colombia. "/>
    <s v="Andrea Bibiana Castañeda Durán"/>
    <s v="FORMULACIÓN Y ACTUALIZACIÓN NORMATIVA Y OPERATIVA"/>
    <s v="SUBDIRECCIÓN ESTRATÉGICA Y DE COORDINACIÓN BOMBERIL"/>
    <s v="PETICIÓN ENTRE AUTORIDADES"/>
    <n v="10"/>
    <s v="20213800059842  "/>
    <s v="2021-02-03 14:47:34 "/>
    <n v="20212050084421"/>
    <d v="2021-02-09T00:00:00"/>
    <n v="6"/>
    <s v="Cumplido"/>
    <m/>
    <d v="2021-02-09T00:00:00"/>
    <s v="PDF"/>
    <s v="SI"/>
    <m/>
    <m/>
  </r>
  <r>
    <s v="Canal Virtual"/>
    <s v="Correo Atención Ciudadano"/>
    <s v="CAUCA"/>
    <s v="LUISA MARCELA MARQUEZ  "/>
    <s v="Persona Natural"/>
    <x v="3"/>
    <s v="CAC. solicitud visita de inspeccion vigilancia y control. "/>
    <s v="Melba Vidal"/>
    <s v="INSPECCIÓN VIGILANCIA Y CONTROL"/>
    <s v="SUBDIRECCIÓN ESTRATÉGICA Y DE COORDINACIÓN BOMBERIL"/>
    <s v="PETICIÓN DE INTERES PARTICULAR"/>
    <n v="30"/>
    <s v="20213800059852  "/>
    <s v="2021-02-03 16:29:08 "/>
    <m/>
    <m/>
    <m/>
    <s v="Vencido"/>
    <m/>
    <m/>
    <m/>
    <m/>
    <m/>
    <s v="No se adjunta evidencia de respuesta peticion ni fecha de envio de la misma en correo electronico"/>
  </r>
  <r>
    <s v="Canal Virtual"/>
    <s v="Correo Atencion Ciudadano"/>
    <s v="CUNDINAMARCA"/>
    <s v="ANGELICA TAPIERO BARRERO "/>
    <s v="Persona Natural"/>
    <x v="1"/>
    <s v="CAC. Remisión EXT-S21-00006515-PQRSD-006506-PQR. Remisión Derecho de Petición señora Angélica Tapiero Barrero. "/>
    <s v="Andrea Bibiana Castañeda Durán"/>
    <s v="FORMULACIÓN Y ACTUALIZACIÓN NORMATIVA Y OPERATIVA"/>
    <s v="SUBDIRECCIÓN ESTRATÉGICA Y DE COORDINACIÓN BOMBERIL"/>
    <s v="PETICIÓN DE INTERES GENERAL"/>
    <n v="30"/>
    <s v="20213800059882  "/>
    <s v="2021-02-04 09:45:08 "/>
    <n v="20212050086781"/>
    <d v="2021-04-09T00:00:00"/>
    <n v="37"/>
    <s v="Extemporáneo"/>
    <m/>
    <m/>
    <s v="PDF"/>
    <s v="SI"/>
    <m/>
    <m/>
  </r>
  <r>
    <s v="Canal Virtual"/>
    <s v="Correo Atención Ciudadano"/>
    <s v="CUNDINAMARCA"/>
    <s v="CUERPO DE BOMBEROS VOLUNTARIOS DE LA MESA  "/>
    <s v="Entidad Bomberil"/>
    <x v="1"/>
    <s v="CAC. solicitud asesoría pólvora. "/>
    <s v="Camilo Portilla"/>
    <s v="FORMULACIÓN Y ACTUALIZACIÓN NORMATIVA Y OPERATIVA"/>
    <s v="SUBDIRECCIÓN ESTRATÉGICA Y DE COORDINACIÓN BOMBERIL"/>
    <s v="PETICIÓN DE INTERES GENERAL"/>
    <n v="30"/>
    <s v="20213800059932  "/>
    <s v="2021-02-04 11:30:56 "/>
    <n v="20212050085111"/>
    <d v="2021-02-26T00:00:00"/>
    <n v="16"/>
    <s v="Cumplido"/>
    <m/>
    <m/>
    <s v="PDF"/>
    <s v="SI"/>
    <m/>
    <m/>
  </r>
  <r>
    <s v="Canal Virtual"/>
    <s v="Chat"/>
    <s v="BOGOTÁ"/>
    <s v="ADELAIDA  "/>
    <s v="Persona Natural"/>
    <x v="1"/>
    <s v="CH. Qué relación tiene la actividad que realiza la entidad con el Plan Nacional de Desarrollo. "/>
    <s v="Adriana Moreno"/>
    <s v="DIRECCIÓN GENERAL"/>
    <s v="DIRECCIÓN GENERAL"/>
    <s v="PETICIÓN DE DOCUMENTOS E INFORMACIÓN"/>
    <n v="20"/>
    <s v="20213800059962  "/>
    <s v="2021-02-04 12:25:54 "/>
    <n v="20211100014521"/>
    <d v="2021-02-23T00:00:00"/>
    <n v="13"/>
    <s v="Cumplido"/>
    <m/>
    <m/>
    <m/>
    <m/>
    <m/>
    <s v="No se adjunta evidencia de respuesta peticion ni fecha de envio de la misma en correo electronico"/>
  </r>
  <r>
    <s v="Canal Virtual"/>
    <s v="Correo Atencion Ciudadano"/>
    <s v="BOYACÁ"/>
    <s v="ALCALDIA TOTA PLANEACION BOYACA "/>
    <s v="Entidad Territorial"/>
    <x v="1"/>
    <s v="CAC. SOLICITUD CERTIFICACION.  "/>
    <s v="Luis Alberto Valencia Pulido"/>
    <s v="ÁREA CENTRAL DE REFERENCIA BOMBERIL"/>
    <s v="SUBDIRECCIÓN ESTRATÉGICA Y DE COORDINACIÓN BOMBERIL"/>
    <s v="PETICIÓN DE DOCUMENTOS E INFORMACIÓN"/>
    <n v="20"/>
    <s v="20213800059982  "/>
    <s v="2021-02-04 12:40:43 "/>
    <n v="20212100014911"/>
    <d v="2021-03-10T00:00:00"/>
    <n v="24"/>
    <s v="Extemporáneo"/>
    <m/>
    <m/>
    <m/>
    <m/>
    <m/>
    <m/>
  </r>
  <r>
    <s v="Canal Virtual"/>
    <s v="Correo Atencion Ciudadano"/>
    <s v="ANTIOQUIA"/>
    <s v="CUERPO DE BOMBEROS VOLUNTARIOS DE SAN ANTONIO DEL TEQUENDAMA  "/>
    <s v="Entidad Bomberil"/>
    <x v="1"/>
    <s v="CAC. Traslado por competencia – Información Dirección Nacional de Bomberos. Radicado UNGRD N° 2020ER07568  "/>
    <s v="Andrés Fernando Muñoz Cabrera"/>
    <s v="ÁREA CENTRAL DE REFERENCIA BOMBERIL"/>
    <s v="SUBDIRECCIÓN ESTRATÉGICA Y DE COORDINACIÓN BOMBERIL"/>
    <s v="PETICIÓN DE INTERES GENERAL"/>
    <n v="30"/>
    <s v="20213800060002  "/>
    <s v="2021-02-04 14:13:36 "/>
    <n v="20212100016601"/>
    <d v="2021-04-15T00:00:00"/>
    <n v="47"/>
    <s v="Extemporáneo"/>
    <m/>
    <d v="2021-04-15T00:00:00"/>
    <s v="PDF"/>
    <s v="SI"/>
    <m/>
    <m/>
  </r>
  <r>
    <s v="Canal Virtual"/>
    <s v="Chat"/>
    <s v="BOGOTÁ"/>
    <s v="EDWARD SERNA  "/>
    <s v="Persona Natural"/>
    <x v="1"/>
    <s v="CH. Control Interno de las Estaciones de Bomberos Voluntarios: tipo de vinculación, periodos, modo de elección, funciones y si existen o hay la posibilidad propiamente de crear el cargo en una Estación. "/>
    <s v="Camilo Portilla"/>
    <s v="FORMULACIÓN Y ACTUALIZACIÓN NORMATIVA Y OPERATIVA"/>
    <s v="SUBDIRECCIÓN ESTRATÉGICA Y DE COORDINACIÓN BOMBERIL"/>
    <s v="PETICIÓN DE DOCUMENTOS E INFORMACIÓN"/>
    <n v="20"/>
    <s v="20213800060102  "/>
    <s v="2021-02-05 09:07:17 "/>
    <n v="20212050085201"/>
    <d v="2021-02-26T00:00:00"/>
    <n v="15"/>
    <s v="Cumplido"/>
    <m/>
    <m/>
    <s v="PDF"/>
    <s v="SI"/>
    <m/>
    <m/>
  </r>
  <r>
    <s v="Canal Virtual"/>
    <s v="Correo Atencion Ciudadano"/>
    <s v="BOLIVAR"/>
    <s v="CESAR AUGUSTO CAAMAñO BOHORQUEZ "/>
    <s v="Persona Natural"/>
    <x v="0"/>
    <s v="CAC. RADICADO DNBC Nº 20212000013601. "/>
    <s v="Melba Vidal"/>
    <s v="INSPECCIÓN VIGILANCIA Y CONTROL"/>
    <s v="SUBDIRECCIÓN ESTRATÉGICA Y DE COORDINACIÓN BOMBERIL"/>
    <s v="PETICIÓN DE INTERES PARTICULAR"/>
    <n v="30"/>
    <s v="20213800060202  "/>
    <s v="2021-02-05 11:38:14 "/>
    <m/>
    <m/>
    <m/>
    <s v="Vencido"/>
    <m/>
    <m/>
    <m/>
    <m/>
    <m/>
    <s v="No se adjunta evidencia de respuesta peticion ni fecha de envio de la misma en correo electronico"/>
  </r>
  <r>
    <s v="Canal Virtual"/>
    <s v="Correo Atención Ciudadano"/>
    <s v="BOGOTÁ"/>
    <s v="JORGE ALBERTO SIERRA MENDOZA "/>
    <s v="Persona Natural"/>
    <x v="1"/>
    <s v="CAC. Solicitud de certificación laboral. "/>
    <s v="MARYOLY DIAZ"/>
    <s v="GESTIÓN TALENTO HUMANO"/>
    <s v="SUBDIRECCIÓN ADMINISTRATIVA Y FINANCIERA"/>
    <s v="PETICIÓN DE DOCUMENTOS E INFORMACIÓN"/>
    <n v="20"/>
    <s v="20213800060222  "/>
    <s v="2021-02-05 13:53:05 "/>
    <n v="20213100014381"/>
    <d v="2021-02-15T00:00:00"/>
    <n v="6"/>
    <s v="Cumplido"/>
    <m/>
    <m/>
    <m/>
    <m/>
    <m/>
    <m/>
  </r>
  <r>
    <s v="Canal Virtual"/>
    <s v="Correo Atención Ciudadano"/>
    <s v="BOGOTÁ"/>
    <s v="PROCURADURIA 1 DELEGADA CONTRATACIóN ESTATAL  "/>
    <s v="Entidad Pública"/>
    <x v="1"/>
    <s v="CAC. REMITIR A QUIEN CORRESPONDA.  "/>
    <s v="Carlos Armando López Barrera"/>
    <s v="OFICINA ASESORA JURÍDICA"/>
    <s v="DIRECCIÓN GENERAL"/>
    <s v="PETICIÓN ENTRE AUTORIDADES"/>
    <n v="10"/>
    <s v="20213800060232  "/>
    <s v="2021-02-05 13:59:13 "/>
    <n v="20211200000693"/>
    <d v="2021-02-19T00:00:00"/>
    <n v="10"/>
    <s v="Cumplido"/>
    <m/>
    <m/>
    <s v="PDF"/>
    <s v="SI"/>
    <m/>
    <s v="No se adjunta evidencia de respuesta peticion ni fecha de envio de la misma en correo electronico"/>
  </r>
  <r>
    <s v="Canal Virtual"/>
    <s v="Correo Atención Ciudadano"/>
    <s v="BOGOTÁ"/>
    <s v="ASTAF  "/>
    <s v="Persona Jurídica"/>
    <x v="1"/>
    <s v="CAC. Inquietud/Derecho de petición- Pago Recursos del Fondo Nacional de Bomberos "/>
    <s v="Freddy Andres Farfán Moreno"/>
    <s v="Gestiòn de Presupuesto"/>
    <s v="SUBDIRECCIÓN ADMINISTRATIVA Y FINANCIERA"/>
    <s v="PETICIÓN DE DOCUMENTOS E INFORMACIÓN"/>
    <n v="20"/>
    <s v="20213800060242  "/>
    <s v="2021-02-05 14:41:38 "/>
    <n v="20213000014391"/>
    <d v="2021-02-16T00:00:00"/>
    <n v="7"/>
    <s v="Cumplido"/>
    <m/>
    <m/>
    <s v="PDF"/>
    <s v="SI"/>
    <m/>
    <m/>
  </r>
  <r>
    <s v="Canal Virtual"/>
    <s v="Correo Atencion Ciudadano"/>
    <s v="BOGOTÁ"/>
    <s v="LINA DANIELA ARANGO  "/>
    <s v="Persona Natural"/>
    <x v="1"/>
    <s v="CAC. Solicitud de información. "/>
    <s v="Edgar Alexander Maya Lopez"/>
    <s v="EDUCACIÓN"/>
    <s v="SUBDIRECCIÓN ESTRATÉGICA Y DE COORDINACIÓN BOMBERIL"/>
    <s v="CONSULTA"/>
    <n v="30"/>
    <s v="20213800060262  "/>
    <s v="2021-02-05 16:27:03 "/>
    <n v="20212050089901"/>
    <d v="2021-03-24T00:00:00"/>
    <n v="32"/>
    <s v="Extemporáneo"/>
    <m/>
    <m/>
    <s v="PDF"/>
    <s v="SI"/>
    <m/>
    <m/>
  </r>
  <r>
    <s v="Canal Virtual"/>
    <s v="Correo Atención Ciudadano"/>
    <s v="VALLE DEL CAUCA"/>
    <s v="DIRECCIóN DE INVERSIóN Y FINANZAS PúBLICAS DIFP - DNP  "/>
    <s v="Persona Jurídica"/>
    <x v="1"/>
    <s v="CAC. Solicitud designación enlace técnico y jurídico para acompañamiento en el Proyecto denominado &amp;amp;quot;Construcción y dotación de una estación de bomeberos en el municipio de Tolú&amp;amp;quot;. "/>
    <s v="Andrés Fernando Muñoz Cabrera"/>
    <s v="ÁREA CENTRAL DE REFERENCIA BOMBERIL"/>
    <s v="SUBDIRECCIÓN ESTRATÉGICA Y DE COORDINACIÓN BOMBERIL"/>
    <s v="PETICIÓN DE INTERES PARTICULAR"/>
    <n v="30"/>
    <s v="20213800060272  "/>
    <s v="2021-02-05 16:37:30 "/>
    <s v="N/A"/>
    <d v="2021-02-17T00:00:00"/>
    <m/>
    <s v="Cumplido"/>
    <m/>
    <m/>
    <s v="Correo Electronico "/>
    <s v="SI"/>
    <m/>
    <m/>
  </r>
  <r>
    <s v="Canal Virtual"/>
    <s v="Correo Atención Ciudadano"/>
    <s v="BOGOTÁ"/>
    <s v="CONTRALORIA DELAGA PARA INFRAESTRUCTORA JORFE LUIS CASTRO MORALES "/>
    <s v="Entidad Pública"/>
    <x v="1"/>
    <s v="CI Solicitud de Información Adicional Proceso Atención Petición 2020-199539-SE.  "/>
    <s v="Alvaro Perez"/>
    <s v="SUBDIRECCIÓN ADMINISTRATIVA Y FINANCIERA"/>
    <s v="SUBDIRECCIÓN ADMINISTRATIVA Y FINANCIERA"/>
    <s v="PETICIÓN DE DOCUMENTOS E INFORMACIÓN"/>
    <n v="20"/>
    <s v="20213800060282  "/>
    <s v="2021-02-05 16:49:38 "/>
    <n v="20213000014351"/>
    <d v="2021-02-24T00:00:00"/>
    <n v="13"/>
    <s v="Cumplido"/>
    <m/>
    <m/>
    <s v="PDF"/>
    <s v="SI"/>
    <m/>
    <m/>
  </r>
  <r>
    <s v="Canal Virtual"/>
    <s v="Correo Atencion Ciudadano"/>
    <s v="HUILA"/>
    <s v="ASOCIACION CONSTRUYENDO FUTURO EN SAN ADOLFO ASOCONFUTURO  "/>
    <s v="Persona Jurídica"/>
    <x v="1"/>
    <s v="CAC. Solicitud de un vehículo de bomberos  "/>
    <s v="Andrés Fernando Muñoz Cabrera"/>
    <s v="ÁREA CENTRAL DE REFERENCIA BOMBERIL"/>
    <s v="SUBDIRECCIÓN ESTRATÉGICA Y DE COORDINACIÓN BOMBERIL"/>
    <s v="PETICIÓN DE INTERES GENERAL"/>
    <n v="30"/>
    <s v="20213800060342  "/>
    <s v="2021-02-08 11:00:41 "/>
    <m/>
    <m/>
    <m/>
    <s v="Vencido"/>
    <m/>
    <m/>
    <m/>
    <m/>
    <m/>
    <s v="No se adjunta evidencia de respuesta peticion ni fecha de envio de la misma en correo electronico"/>
  </r>
  <r>
    <s v="Canal Virtual"/>
    <s v="Correo Atención Ciudadano"/>
    <s v="ANTIOQUIA"/>
    <s v="CUERPO DE BOMBEROS VOLUNTARIOS DE YARUMAL  "/>
    <s v="Entidad Bomberil"/>
    <x v="1"/>
    <s v="CAC. Irregular Contrato municipio de Yarumal Antioquia 2021. "/>
    <s v="Andrea Bibiana Castañeda Durán"/>
    <s v="FORMULACIÓN Y ACTUALIZACIÓN NORMATIVA Y OPERATIVA"/>
    <s v="SUBDIRECCIÓN ESTRATÉGICA Y DE COORDINACIÓN BOMBERIL"/>
    <s v="PETICIÓN DE DOCUMENTOS E INFORMACIÓN"/>
    <n v="20"/>
    <s v="20213800060352  "/>
    <s v="2021-02-08 11:37:42 "/>
    <n v="20212050084461"/>
    <d v="2021-02-15T00:00:00"/>
    <n v="5"/>
    <s v="Cumplido"/>
    <m/>
    <m/>
    <s v="PDF"/>
    <s v="SI"/>
    <m/>
    <m/>
  </r>
  <r>
    <s v="Canal Virtual"/>
    <s v="Correo Atencion Ciudadano"/>
    <s v="TOLIMA"/>
    <s v="PERSONERIA MUNICIPAL DE FLANDES - TOLIMA  "/>
    <s v="Entidad Territorial"/>
    <x v="0"/>
    <s v="CAC. SOLICITUD – SERVICIO ESENCIAL DE BOMBEROS EN EL MUNICIPIO DE FLANDES.  "/>
    <s v="Liz Margaret Álvarez calderon"/>
    <s v="FORMULACIÓN Y ACTUALIZACIÓN NORMATIVA Y OPERATIVA"/>
    <s v="SUBDIRECCIÓN ESTRATÉGICA Y DE COORDINACIÓN BOMBERIL"/>
    <s v="PETICIÓN DE INTERES GENERAL"/>
    <n v="30"/>
    <s v="20213800060362  "/>
    <s v="2021-02-08 11:53:01 "/>
    <n v="20212000017031"/>
    <d v="2021-05-12T00:00:00"/>
    <n v="60"/>
    <s v="Vencido"/>
    <m/>
    <m/>
    <m/>
    <m/>
    <m/>
    <s v="No se adjunta evidencia de respuesta peticion ni fecha de envio de la misma en correo electronico"/>
  </r>
  <r>
    <s v="Canal Virtual"/>
    <s v="Correo Atención Ciudadano"/>
    <s v="BOGOTÁ"/>
    <s v="EDUARDO JOSE GONZALEZ ANGULO UNGRD "/>
    <s v="Persona Natural"/>
    <x v="1"/>
    <s v="CAC. Solicitud de Información- Aplicación Decreto 1809 de 2020.  "/>
    <s v="Luis Alberto Valencia Pulido"/>
    <s v="ÁREA CENTRAL DE REFERENCIA BOMBERIL"/>
    <s v="SUBDIRECCIÓN ESTRATÉGICA Y DE COORDINACIÓN BOMBERIL"/>
    <s v="PETICIÓN DE DOCUMENTOS E INFORMACIÓN"/>
    <n v="20"/>
    <s v="20213800060392  "/>
    <s v="2021-02-08 13:47:23 "/>
    <n v="20212100014821"/>
    <d v="2021-03-04T00:00:00"/>
    <n v="18"/>
    <s v="Cumplido"/>
    <m/>
    <m/>
    <s v="PDF"/>
    <s v="SI"/>
    <m/>
    <m/>
  </r>
  <r>
    <s v="Canal Virtual"/>
    <s v="Correo Atención Ciudadano"/>
    <s v="CaquetA"/>
    <s v="CUERPO DE BOMBEROS VOLUNTARIOS EL DONCELLO - CAQUETÁ  "/>
    <s v="Entidad Bomberil"/>
    <x v="1"/>
    <s v="CAC. Solicitud concepto para contratar fuera de la jurisdicción.  "/>
    <s v="Camilo Portilla"/>
    <s v="FORMULACIÓN Y ACTUALIZACIÓN NORMATIVA Y OPERATIVA"/>
    <s v="SUBDIRECCIÓN ESTRATÉGICA Y DE COORDINACIÓN BOMBERIL"/>
    <s v="PETICIÓN DE DOCUMENTOS E INFORMACIÓN"/>
    <n v="20"/>
    <s v="20213800060422  "/>
    <s v="2021-02-08 15:08:26 "/>
    <n v="20212050084821"/>
    <d v="2021-02-24T00:00:00"/>
    <n v="12"/>
    <s v="Cumplido"/>
    <m/>
    <m/>
    <s v="PDF"/>
    <s v="SI"/>
    <m/>
    <m/>
  </r>
  <r>
    <s v="Canal Virtual"/>
    <s v="Correo Atencion Ciudadano"/>
    <s v="CALDAS"/>
    <s v="DELEGACION DEPARTAMENTAL DE BOMBEROS DE CALDAS  "/>
    <s v="Entidad Bomberil"/>
    <x v="1"/>
    <s v="CAC. Solicitud de inspección a los Cuerpos de Bomberos Voluntarios de Pacora y Victoria Caldas. "/>
    <s v="Liz Margaret Álvarez calderon"/>
    <s v="FORMULACIÓN Y ACTUALIZACIÓN NORMATIVA Y OPERATIVA"/>
    <s v="SUBDIRECCIÓN ESTRATÉGICA Y DE COORDINACIÓN BOMBERIL"/>
    <s v="PETICIÓN DE INTERES GENERAL"/>
    <n v="30"/>
    <s v="20213800060462  "/>
    <s v="2021-02-08 16:13:05 "/>
    <n v="20212000016881"/>
    <d v="2021-04-14T00:00:00"/>
    <n v="44"/>
    <s v="Extemporáneo"/>
    <m/>
    <m/>
    <s v="PDF"/>
    <s v="SI"/>
    <m/>
    <m/>
  </r>
  <r>
    <s v="Canal Virtual"/>
    <s v="Chat"/>
    <s v="BOYACÁ"/>
    <s v="MANUEL ALARCON  "/>
    <s v="Persona Natural"/>
    <x v="1"/>
    <s v="CH. Inquietudes. "/>
    <s v="Camilo Portilla"/>
    <s v="FORMULACIÓN Y ACTUALIZACIÓN NORMATIVA Y OPERATIVA"/>
    <s v="SUBDIRECCIÓN ESTRATÉGICA Y DE COORDINACIÓN BOMBERIL"/>
    <s v="PETICIÓN DE DOCUMENTOS E INFORMACIÓN"/>
    <n v="20"/>
    <s v="20213800060482  "/>
    <s v="2021-02-08 16:46:24 "/>
    <n v="20212050086421"/>
    <d v="2021-03-03T00:00:00"/>
    <n v="17"/>
    <s v="Cumplido"/>
    <m/>
    <d v="2021-03-04T00:00:00"/>
    <s v="PDF"/>
    <s v="SI"/>
    <m/>
    <m/>
  </r>
  <r>
    <s v="Canal Virtual"/>
    <s v="Correo Atención Ciudadano"/>
    <s v="BOGOTÁ"/>
    <s v="MINISTERIO DE SALUD  "/>
    <s v="Entidad Pública"/>
    <x v="1"/>
    <s v="CAC. Dirección Nacional de Bomberos- Vacunación COVID 19.  "/>
    <s v="Jairo Soto Gil"/>
    <s v="Subdirección Estratégica y de Coordinación Bomberil"/>
    <s v="SUBDIRECCIÓN ESTRATÉGICA Y DE COORDINACIÓN BOMBERIL"/>
    <s v="PETICIÓN DE DOCUMENTOS E INFORMACIÓN"/>
    <n v="20"/>
    <s v="20213800060502  "/>
    <s v="2021-02-09 08:54:04 "/>
    <n v="20212000014151"/>
    <d v="2021-02-09T00:00:00"/>
    <n v="1"/>
    <s v="Cumplido"/>
    <m/>
    <m/>
    <s v="PDF"/>
    <s v="SI"/>
    <m/>
    <m/>
  </r>
  <r>
    <s v="Canal Virtual"/>
    <s v="Correo Atención Ciudadano"/>
    <s v="CUNDINAMARCA"/>
    <s v="ALCALDIA GUASCA CUNDINAMARCA "/>
    <s v="Entidad Territorial"/>
    <x v="1"/>
    <s v="CAC. SOLICITUD AUTORIZACION PROVISIONAL.  "/>
    <s v="Camilo Portilla"/>
    <s v="FORMULACIÓN Y ACTUALIZACIÓN NORMATIVA Y OPERATIVA"/>
    <s v="SUBDIRECCIÓN ESTRATÉGICA Y DE COORDINACIÓN BOMBERIL"/>
    <s v="PETICIÓN DE INTERES GENERAL"/>
    <n v="30"/>
    <s v="20213800060532  "/>
    <s v="2021-02-09 09:23:50 "/>
    <n v="20212050084591"/>
    <d v="2021-02-17T00:00:00"/>
    <n v="7"/>
    <s v="Cumplido"/>
    <m/>
    <m/>
    <s v="PDF"/>
    <s v="SI"/>
    <m/>
    <m/>
  </r>
  <r>
    <s v="Canal Virtual"/>
    <s v="Correo Atención Ciudadano"/>
    <s v="BOGOTÁ"/>
    <s v="ANDRES FERNANDO RODRIGUEZ AGUDELO "/>
    <s v="Persona Natural"/>
    <x v="1"/>
    <s v="CAC. DERECHO DE PETICIÓN DE INFORMACIÓN. "/>
    <s v="Camilo Portilla"/>
    <s v="FORMULACIÓN Y ACTUALIZACIÓN NORMATIVA Y OPERATIVA"/>
    <s v="SUBDIRECCIÓN ESTRATÉGICA Y DE COORDINACIÓN BOMBERIL"/>
    <s v="PETICIÓN DE INTERES PARTICULAR"/>
    <n v="30"/>
    <s v="20213800060592  "/>
    <s v="2021-02-09 11:07:02 "/>
    <n v="20212050085231"/>
    <d v="2021-03-10T00:00:00"/>
    <n v="21"/>
    <s v="Cumplido"/>
    <m/>
    <m/>
    <s v="PDF"/>
    <s v="SI"/>
    <m/>
    <m/>
  </r>
  <r>
    <s v="Canal Virtual"/>
    <s v="Correo Atención Ciudadano"/>
    <s v="ANTIOQUIA"/>
    <s v="CUERPO DE BOMBEROS VOLUNTARIOS DE YARUMAL  "/>
    <s v="Entidad Bomberil"/>
    <x v="1"/>
    <s v="CAC. Irregular Contrato municipio de Yarumal Antioquia 2021. "/>
    <s v="Andrea Bibiana Castañeda Durán"/>
    <s v="FORMULACIÓN Y ACTUALIZACIÓN NORMATIVA Y OPERATIVA"/>
    <s v="SUBDIRECCIÓN ESTRATÉGICA Y DE COORDINACIÓN BOMBERIL"/>
    <s v="PETICIÓN DE INTERES GENERAL"/>
    <n v="30"/>
    <s v="20213800060632  "/>
    <s v="2021-02-09 13:30:54 "/>
    <n v="20212050084461"/>
    <d v="2021-02-12T00:00:00"/>
    <n v="3"/>
    <s v="Cumplido"/>
    <m/>
    <m/>
    <s v="PDF"/>
    <s v="SI"/>
    <m/>
    <m/>
  </r>
  <r>
    <s v="Canal Virtual"/>
    <s v="Correo Atención Ciudadano"/>
    <s v="CUNDINAMARCA"/>
    <s v="CUERPO DE BOMBEROS VOLUNTARIOS DE ZIPAQUIRA  "/>
    <s v="Entidad Bomberil"/>
    <x v="1"/>
    <s v="CAC. Solicitud Respuesta Radicado 202038000055982. "/>
    <s v="VIVIANA ANDRADE TOVAR "/>
    <s v="PLANEACIÓN ESTRATEGICA"/>
    <s v="SUBDIRECCIÓN ESTRATÉGICA Y DE COORDINACIÓN BOMBERIL"/>
    <s v="PETICIÓN DE DOCUMENTOS E INFORMACIÓN"/>
    <n v="20"/>
    <s v="20213800060652  "/>
    <s v="2021-02-09 15:07:30 "/>
    <n v="20213000014851"/>
    <d v="2021-03-04T00:00:00"/>
    <n v="17"/>
    <s v="Cumplido"/>
    <m/>
    <m/>
    <s v="PDF"/>
    <s v="SI"/>
    <m/>
    <m/>
  </r>
  <r>
    <s v="Canal Virtual"/>
    <s v="Correo Atención Ciudadano"/>
    <s v="Norte de Santander"/>
    <s v="CUERPO DE BOMBEROS VOLUNTARIOS DE ABREGO - NORTE DE SANTANDER  "/>
    <s v="Entidad Bomberil"/>
    <x v="3"/>
    <s v="CAC. documentación cuerpo de bomberos ábrego.  "/>
    <s v="Andrea Bibiana Castañeda Durán"/>
    <s v="FORMULACIÓN Y ACTUALIZACIÓN NORMATIVA Y OPERATIVA"/>
    <s v="SUBDIRECCIÓN ESTRATÉGICA Y DE COORDINACIÓN BOMBERIL"/>
    <s v="PETICIÓN DE INTERES GENERAL"/>
    <n v="30"/>
    <s v="20213800060682  "/>
    <s v="2021-02-09 15:30:14 "/>
    <n v="20212050084451"/>
    <d v="2021-02-15T00:00:00"/>
    <n v="5"/>
    <s v="Cumplido"/>
    <m/>
    <m/>
    <s v="PDF"/>
    <s v="SI"/>
    <m/>
    <m/>
  </r>
  <r>
    <s v="Canal Virtual"/>
    <s v="Correo Atención Ciudadano"/>
    <s v="BOLIVAR"/>
    <s v="ALCALDIA SANTA CATALINA BOLIVAR "/>
    <s v="Entidad Territorial"/>
    <x v="0"/>
    <s v="CAC. APOYO PARA CONFORMACION CON LOS CUERPOS VOLUNTARIOS DE BOMBEROS. "/>
    <s v="Camilo Portilla"/>
    <s v="FORMULACIÓN Y ACTUALIZACIÓN NORMATIVA Y OPERATIVA"/>
    <s v="SUBDIRECCIÓN ESTRATÉGICA Y DE COORDINACIÓN BOMBERIL"/>
    <s v="PETICIÓN DE INTERES GENERAL"/>
    <n v="30"/>
    <s v="20213800060692  "/>
    <s v="2021-02-09 16:02:55 "/>
    <n v="20212050085241"/>
    <d v="2021-03-01T00:00:00"/>
    <n v="15"/>
    <s v="Cumplido"/>
    <m/>
    <m/>
    <s v="PDF"/>
    <s v="SI"/>
    <m/>
    <m/>
  </r>
  <r>
    <s v="Canal Virtual"/>
    <s v="Chat"/>
    <s v="META"/>
    <s v="ALFREDO HERRERA  "/>
    <s v="Persona Natural"/>
    <x v="0"/>
    <s v="CH. INQUIETUD: reporté un enjambre de abejas en mi empresa a la unidad de bomberos y me respondieron que ellos no hacían esa labor. "/>
    <s v="Juan Gabriel Parra"/>
    <s v="FORMULACIÓN Y ACTUALIZACIÓN NORMATIVA Y OPERATIVA"/>
    <s v="SUBDIRECCIÓN ESTRATÉGICA Y DE COORDINACIÓN BOMBERIL"/>
    <s v="PETICIÓN DE DOCUMENTOS E INFORMACIÓN"/>
    <n v="20"/>
    <s v="20213800060732  "/>
    <s v="2021-02-09 17:07:39 "/>
    <n v="20212050084941"/>
    <d v="2021-02-24T00:00:00"/>
    <n v="11"/>
    <s v="Cumplido"/>
    <m/>
    <m/>
    <s v="PDF"/>
    <s v="SI"/>
    <m/>
    <s v="No se evidencia fecha de salida del documento ni tramite final en el Orfeo"/>
  </r>
  <r>
    <s v="Canal Virtual"/>
    <s v="Chat"/>
    <s v="ANTIOQUIA"/>
    <s v="GEANCARLO TABORDA  "/>
    <s v="Persona Natural"/>
    <x v="1"/>
    <s v="CH. Solicitud copia El manual de comunicaciones. "/>
    <s v="Edgar Hernán Molina Macías"/>
    <s v="GESTIÓN DE COMUNICACIONES"/>
    <s v="DIRECCIÓN GENERAL"/>
    <s v="PETICIÓN DE DOCUMENTOS E INFORMACIÓN"/>
    <n v="20"/>
    <s v="20213800060762  "/>
    <s v="2021-02-10 09:18:14 "/>
    <m/>
    <d v="2021-02-24T00:00:00"/>
    <n v="11"/>
    <s v="Cumplido"/>
    <m/>
    <m/>
    <s v="Correo Electronico "/>
    <s v="SI"/>
    <m/>
    <m/>
  </r>
  <r>
    <s v="Canal Virtual"/>
    <s v="Correo Atención Ciudadano"/>
    <s v="BOGOTÁ"/>
    <s v="JEISSON ALEXANDER CAICEDO MATEUS "/>
    <s v="Persona Natural"/>
    <x v="1"/>
    <s v="CAC. Solicitud certificado laboral 2019. "/>
    <s v="Alvaro Perez"/>
    <s v="SUBDIRECCIÓN ADMINISTRATIVA Y FINANCIERA"/>
    <s v="SUBDIRECCIÓN ADMINISTRATIVA Y FINANCIERA"/>
    <s v="PETICIÓN DE DOCUMENTOS E INFORMACIÓN"/>
    <n v="20"/>
    <s v="20213800060772  "/>
    <s v="2021-02-10 09:24:16 "/>
    <m/>
    <d v="2021-02-22T00:00:00"/>
    <n v="9"/>
    <s v="Cumplido"/>
    <m/>
    <m/>
    <s v="PDF"/>
    <s v="SI"/>
    <m/>
    <m/>
  </r>
  <r>
    <s v="Canal Virtual"/>
    <s v="Correo Atención Ciudadano"/>
    <s v="TOLIMA"/>
    <s v="CUERPO DE BOMBEROS VOLUNTARIOS DE FLANDES - TOLIMA  "/>
    <s v="Entidad Bomberil"/>
    <x v="1"/>
    <s v="CAC. buenos dias, coordial saludo para todo su equipo de trabajo, de la manera mas respetuosa me permito solicitarle informacion sobre un certificado de idoneidad muchas gracias. "/>
    <s v="Camilo Portilla"/>
    <s v="FORMULACIÓN Y ACTUALIZACIÓN NORMATIVA Y OPERATIVA"/>
    <s v="SUBDIRECCIÓN ESTRATÉGICA Y DE COORDINACIÓN BOMBERIL"/>
    <s v="PETICIÓN DE INTERES GENERAL"/>
    <n v="30"/>
    <s v="20213800060822  "/>
    <s v="2021-02-10 10:12:32 "/>
    <n v="20212050085321"/>
    <d v="2021-03-01T00:00:00"/>
    <n v="14"/>
    <s v="Cumplido"/>
    <m/>
    <m/>
    <s v="PDF"/>
    <s v="SI"/>
    <m/>
    <m/>
  </r>
  <r>
    <s v="Canal Virtual"/>
    <s v="Correo Atención Ciudadano"/>
    <s v="VALLE DEL CAUCA"/>
    <s v="CRISTHIAN VARELA  "/>
    <s v="Persona Natural"/>
    <x v="1"/>
    <s v="CAC. Derecho de petición. "/>
    <s v="Paula Andrea Cortes Mojica"/>
    <s v="Subdirección Estratégica y de Coordinación Bomberil"/>
    <s v="SUBDIRECCIÓN ESTRATÉGICA Y DE COORDINACIÓN BOMBERIL"/>
    <s v="PETICIÓN DE INTERES PARTICULAR"/>
    <n v="30"/>
    <s v="20213800060912  "/>
    <s v="2021-02-10 16:42:56 "/>
    <n v="20211000014551"/>
    <d v="2021-02-24T00:00:00"/>
    <n v="11"/>
    <s v="Cumplido"/>
    <m/>
    <m/>
    <s v="PDF"/>
    <s v="SI"/>
    <m/>
    <m/>
  </r>
  <r>
    <s v="Canal Virtual"/>
    <s v="Chat"/>
    <s v="SUCRE"/>
    <s v="ANDRES MAURICIO  "/>
    <s v="Persona Natural"/>
    <x v="1"/>
    <s v="CH. solicitud para la creacion del cuerpo de bomberos san onofre sucre "/>
    <s v="Camilo Portilla"/>
    <s v="FORMULACIÓN Y ACTUALIZACIÓN NORMATIVA Y OPERATIVA"/>
    <s v="SUBDIRECCIÓN ESTRATÉGICA Y DE COORDINACIÓN BOMBERIL"/>
    <s v="PETICIÓN DE INTERES GENERAL"/>
    <n v="30"/>
    <s v="20213800061032  "/>
    <s v="2021-02-11 11:12:22 "/>
    <n v="20212050085251"/>
    <d v="2021-03-01T00:00:00"/>
    <n v="13"/>
    <s v="Cumplido"/>
    <m/>
    <m/>
    <s v="PDF"/>
    <s v="SI"/>
    <m/>
    <m/>
  </r>
  <r>
    <s v="Canal Virtual"/>
    <s v="Correo Atención Ciudadano"/>
    <s v="ANTIOQUIA"/>
    <s v="EDGARDO DE JESUS BLANCO FLORES  "/>
    <s v="Persona Natural"/>
    <x v="3"/>
    <s v="CAC. queja de violación de estatutos, resoluciones y leyes encontrar del sargento Edgardo blanco f.  "/>
    <s v="Camilo Portilla"/>
    <s v="FORMULACIÓN Y ACTUALIZACIÓN NORMATIVA Y OPERATIVA"/>
    <s v="SUBDIRECCIÓN ESTRATÉGICA Y DE COORDINACIÓN BOMBERIL"/>
    <s v="PETICIÓN DE INTERES GENERAL"/>
    <n v="30"/>
    <s v="20213800061062  "/>
    <s v="2021-02-11 13:23:49 "/>
    <n v="20212050086671"/>
    <d v="2021-03-05T00:00:00"/>
    <n v="17"/>
    <s v="Cumplido"/>
    <m/>
    <m/>
    <s v="PDF"/>
    <s v="SI"/>
    <m/>
    <m/>
  </r>
  <r>
    <s v="Canal Virtual"/>
    <s v="Correo Atención Ciudadano"/>
    <s v="SANTANDER"/>
    <s v="BOMBEROS OFICIALES DE BUCARAMANGA  "/>
    <s v="Entidad Bomberil"/>
    <x v="3"/>
    <s v="CAC. QUEJA COMANDANTE DE BOMBEROS CURITÍ RAD.20211000077.  "/>
    <s v="Ronny Estiven Romero Velandia"/>
    <s v="FORMULACIÓN Y ACTUALIZACIÓN NORMATIVA Y OPERATIVA"/>
    <s v="SUBDIRECCIÓN ESTRATÉGICA Y DE COORDINACIÓN BOMBERIL"/>
    <s v="PETICIÓN DE INTERES GENERAL"/>
    <n v="30"/>
    <s v="20213800061072  "/>
    <s v="2021-02-11 13:34:32 "/>
    <n v="20212050083851"/>
    <d v="2021-02-15T00:00:00"/>
    <n v="3"/>
    <s v="Cumplido"/>
    <m/>
    <m/>
    <s v="PDF"/>
    <s v="SI"/>
    <m/>
    <m/>
  </r>
  <r>
    <s v="Canal Virtual"/>
    <s v="Correo Atención Ciudadano"/>
    <s v="BOGOTÁ"/>
    <s v="NUBIA MENDOZA LOBO "/>
    <s v="Persona Natural"/>
    <x v="1"/>
    <s v="CAC. Solicitud de certificación contractual. "/>
    <s v="Alvaro Perez"/>
    <s v="SUBDIRECCIÓN ADMINISTRATIVA Y FINANCIERA"/>
    <s v="SUBDIRECCIÓN ADMINISTRATIVA Y FINANCIERA"/>
    <s v="PETICIÓN DE DOCUMENTOS E INFORMACIÓN"/>
    <n v="20"/>
    <s v="20213800061082  "/>
    <s v="2021-02-11 13:40:09 "/>
    <m/>
    <d v="2021-02-22T00:00:00"/>
    <n v="8"/>
    <s v="Cumplido"/>
    <m/>
    <m/>
    <s v="PDF"/>
    <s v="SI"/>
    <m/>
    <m/>
  </r>
  <r>
    <s v="Canal Virtual"/>
    <s v="Correo Atención Ciudadano"/>
    <s v="ANTIOQUIA"/>
    <s v="FERNANDO SERNA  "/>
    <s v="Persona Natural"/>
    <x v="1"/>
    <s v="CAC. Corrección línea telefónica. "/>
    <s v="Edgardo Mandon Arenas"/>
    <s v="GESTIÓN DE COMUNICACIONES"/>
    <s v="DIRECCIÓN GENERAL"/>
    <s v="PETICIÓN DE DOCUMENTOS E INFORMACIÓN"/>
    <n v="20"/>
    <s v="20213800061092  "/>
    <s v="2021-02-11 13:54:12 "/>
    <m/>
    <d v="2021-02-12T00:00:00"/>
    <n v="1"/>
    <s v="Cumplido"/>
    <m/>
    <m/>
    <s v="Correo Electronico "/>
    <s v="SI"/>
    <m/>
    <m/>
  </r>
  <r>
    <s v="Canal Escrito"/>
    <s v="Servicio de Mensajería"/>
    <s v="BOGOTÁ"/>
    <s v="SECRETARIA DISTRITAL DE AMBIENTE  "/>
    <s v="Entidad Territorial"/>
    <x v="1"/>
    <s v="RD. Solicitud de información para el proceso de Evaluación, Control y Seguimiento - ECS al cumplimiento normativo ambiental para la vigencia 2020-2021. "/>
    <s v="Jairo Salazar"/>
    <s v="SUBDIRECCIÓN ADMINISTRATIVA Y FINANCIERA"/>
    <s v="SUBDIRECCIÓN ADMINISTRATIVA Y FINANCIERA"/>
    <s v="PETICIÓN DE DOCUMENTOS E INFORMACIÓN"/>
    <n v="20"/>
    <s v="20213800061132  "/>
    <s v="2021-02-11 15:02:37 "/>
    <m/>
    <m/>
    <m/>
    <s v="Vencido"/>
    <m/>
    <m/>
    <m/>
    <m/>
    <m/>
    <s v="No se evidencia fecha de salida del documento ni tramite final en el Orfeo"/>
  </r>
  <r>
    <s v="Canal Virtual"/>
    <s v="Correo Atención Ciudadano"/>
    <s v="CUNDINAMARCA"/>
    <s v="CUERPO DE BOMBEROS VOLUNTARIOS DE NILO  "/>
    <s v="Entidad Bomberil"/>
    <x v="1"/>
    <s v="CAC. SOLICITUD DE INFORMACIÓN. "/>
    <s v="Andrea Bibiana Castañeda Durán"/>
    <s v="FORMULACIÓN Y ACTUALIZACIÓN NORMATIVA Y OPERATIVA"/>
    <s v="SUBDIRECCIÓN ESTRATÉGICA Y DE COORDINACIÓN BOMBERIL"/>
    <s v="PETICIÓN DE INTERES GENERAL"/>
    <n v="30"/>
    <s v="20213800061152  "/>
    <s v="2021-02-11 15:32:20 "/>
    <n v="20212050084711"/>
    <d v="2021-02-24T00:00:00"/>
    <n v="10"/>
    <s v="Cumplido"/>
    <m/>
    <m/>
    <s v="PDF"/>
    <s v="SI"/>
    <m/>
    <m/>
  </r>
  <r>
    <s v="Canal Virtual"/>
    <s v="Correo Atencion Ciudadano"/>
    <s v="LA GUAJIRA"/>
    <s v="CUERPO DE BOMBEROS VOLUNTARIOS DE DIBULLA  "/>
    <s v="Entidad Bomberil"/>
    <x v="3"/>
    <s v="CAC. Discriminación contra Bomberos Dibulla, por parte de la Delegación Departamental de Bomberos de La Guajira.  "/>
    <s v="Andrea Bibiana Castañeda Durán"/>
    <s v="FORMULACIÓN Y ACTUALIZACIÓN NORMATIVA Y OPERATIVA"/>
    <s v="SUBDIRECCIÓN ESTRATÉGICA Y DE COORDINACIÓN BOMBERIL"/>
    <s v="PETICIÓN DE INTERES GENERAL"/>
    <n v="30"/>
    <s v="20213800061182  "/>
    <s v="2021-02-12 08:44:21 "/>
    <m/>
    <m/>
    <m/>
    <s v="Vencido"/>
    <m/>
    <m/>
    <m/>
    <m/>
    <m/>
    <s v="No se evidencia fecha de salida del documento ni tramite final en el Orfeo"/>
  </r>
  <r>
    <s v="Canal Virtual"/>
    <s v="Chat"/>
    <s v="BOGOTÁ"/>
    <s v="MARIA ELENA ANGEL  "/>
    <s v="Persona Natural"/>
    <x v="1"/>
    <s v="CH. Solicitud copia del presupuesto de 2019 del fondo nacional de bomberos. "/>
    <s v="Freddy Andres Farfán Moreno"/>
    <s v="Gestiòn de Presupuesto"/>
    <s v="SUBDIRECCIÓN ADMINISTRATIVA Y FINANCIERA"/>
    <s v="PETICIÓN ENTRE AUTORIDADES"/>
    <n v="10"/>
    <s v="20213800061222  "/>
    <s v="2021-02-12 11:18:20 "/>
    <n v="20213000014371"/>
    <s v="1502/2021"/>
    <n v="3"/>
    <s v="Cumplido"/>
    <m/>
    <m/>
    <s v="PDF"/>
    <s v="SI"/>
    <m/>
    <m/>
  </r>
  <r>
    <s v="Canal Virtual"/>
    <s v="Correo Atención Ciudadano"/>
    <s v="BOGOTÁ"/>
    <s v="MARIA PAOLA SUAREZ MORALES,  "/>
    <s v="Persona Natural"/>
    <x v="1"/>
    <s v="CAC. OFI21-00019634 / IDM: Organizaciones Sociales del País Nacional para brindar seguridad social integrala a loscuropos de socorro y bomberos voluntarios. "/>
    <s v="Carlos Armando López Barrera"/>
    <s v="OFICINA ASESORA JURÍDICA"/>
    <s v="DIRECCIÓN GENERAL"/>
    <s v="PETICIÓN ENTRE AUTORIDADES"/>
    <n v="5"/>
    <s v="20213800061232  "/>
    <s v="2021-02-12 11:30:43 "/>
    <n v="20211200000683"/>
    <d v="2021-02-16T00:00:00"/>
    <n v="4"/>
    <s v="Cumplido"/>
    <m/>
    <m/>
    <m/>
    <m/>
    <m/>
    <m/>
  </r>
  <r>
    <s v="Canal Virtual"/>
    <s v="Correo Atención Ciudadano"/>
    <s v="ATLÁNTICO"/>
    <s v="CUERPO DE BOMBEROS VOLUNTARIOS DE BARANOA - ATLANTICO  "/>
    <s v="Entidad Bomberil"/>
    <x v="1"/>
    <s v="CAC. Información sobre practica de diligencia fiscal. "/>
    <s v="Juan Gabriel Parra"/>
    <s v="FORMULACIÓN Y ACTUALIZACIÓN NORMATIVA Y OPERATIVA"/>
    <s v="SUBDIRECCIÓN ESTRATÉGICA Y DE COORDINACIÓN BOMBERIL"/>
    <s v="PETICIÓN DE INTERES GENERAL"/>
    <n v="30"/>
    <s v="20213800061252  "/>
    <s v="2021-02-12 13:29:04 "/>
    <n v="20212050084781"/>
    <d v="2021-02-24T00:00:00"/>
    <n v="9"/>
    <s v="Cumplido"/>
    <m/>
    <m/>
    <s v="PDF"/>
    <s v="SI"/>
    <m/>
    <s v="No se adjunta evidencia de respuesta peticion ni fecha de envio de la misma en correo electronico"/>
  </r>
  <r>
    <s v="Canal Virtual"/>
    <s v="Correo Atención Ciudadano"/>
    <s v="SANTANDER"/>
    <s v="JORGE PEÑA GONZALEZ "/>
    <s v="Persona Natural"/>
    <x v="3"/>
    <s v="CAC. REITERACION DERECHO DE PETICION RAD: 20182300032311. "/>
    <s v="Edgar Alexander Maya Lopez"/>
    <s v="EDUCACIÓN"/>
    <s v="SUBDIRECCIÓN ESTRATÉGICA Y DE COORDINACIÓN BOMBERIL"/>
    <s v="PETICIÓN DE INTERES PARTICULAR"/>
    <n v="30"/>
    <s v="20213800061282  "/>
    <s v="2021-02-12 13:54:52 "/>
    <n v="20212050087561"/>
    <d v="2021-03-08T00:00:00"/>
    <n v="17"/>
    <s v="Cumplido"/>
    <m/>
    <m/>
    <s v="PDF"/>
    <s v="SI"/>
    <m/>
    <m/>
  </r>
  <r>
    <s v="Canal Virtual"/>
    <s v="Correo Atención Ciudadano"/>
    <s v="VICHADA"/>
    <s v="GOBERNACION DE VICHADA  "/>
    <s v="Entidad Territorial"/>
    <x v="0"/>
    <s v="CH. Asesoramiento sobre la creación de un nuevo cuerpo de bomberos voluntarios "/>
    <s v="Jorge Restrepo Sanguino"/>
    <s v="FORMULACIÓN Y ACTUALIZACIÓN NORMATIVA Y OPERATIVA"/>
    <s v="SUBDIRECCIÓN ESTRATÉGICA Y DE COORDINACIÓN BOMBERIL"/>
    <s v="PETICIÓN DE INTERES PARTICULAR"/>
    <n v="30"/>
    <s v="20213800061362  "/>
    <s v="2021-02-12 16:57:20 "/>
    <n v="20212050084721"/>
    <d v="2021-02-24T00:00:00"/>
    <n v="9"/>
    <s v="Cumplido"/>
    <m/>
    <m/>
    <s v="PDF"/>
    <s v="SI"/>
    <m/>
    <m/>
  </r>
  <r>
    <s v="Canal Virtual"/>
    <s v="Correo Atencion Ciudadano"/>
    <s v="BOGOTÁ"/>
    <s v="VEEDURIA CIUDADANA VIGIAS DEL CAFE LUIS FERNANDO REYES RAMíREZ  "/>
    <s v="Persona Jurídica"/>
    <x v="0"/>
    <s v="CAC. RESPUESTA FUNCI�N P�BLICA RAD. 20212040050061, Traslado por competencia. Rad. 20212060061692 del 05 de febrero del 2021.  "/>
    <s v="Melba Vidal"/>
    <s v="INSPECCIÓN VIGILANCIA Y CONTROL"/>
    <s v="SUBDIRECCIÓN ESTRATÉGICA Y DE COORDINACIÓN BOMBERIL"/>
    <s v="PETICIÓN DE INTERES GENERAL"/>
    <n v="30"/>
    <s v="20213800061372  "/>
    <s v="2021-02-12 17:02:00 "/>
    <m/>
    <m/>
    <m/>
    <s v="Vencido"/>
    <m/>
    <m/>
    <m/>
    <m/>
    <m/>
    <s v="No se evidencia fecha de salida del documento ni tramite final en el Orfeo"/>
  </r>
  <r>
    <s v="Canal Virtual"/>
    <s v="Correo Atención Ciudadano"/>
    <s v="Norte de Santander"/>
    <s v="CUERPO DE BOMBEROS VOLUNTARIOS DE VILLA DEL ROSARIO  "/>
    <s v="Entidad Bomberil"/>
    <x v="0"/>
    <s v="CAC. Derecho de petición - aclaración de conceptos. "/>
    <s v="Jorge Restrepo Sanguino"/>
    <s v="FORMULACIÓN Y ACTUALIZACIÓN NORMATIVA Y OPERATIVA"/>
    <s v="SUBDIRECCIÓN ESTRATÉGICA Y DE COORDINACIÓN BOMBERIL"/>
    <s v="PETICIÓN DE DOCUMENTOS E INFORMACIÓN"/>
    <n v="20"/>
    <s v="20213800061392  "/>
    <s v="2021-02-12 17:18:51 "/>
    <n v="20212050085211"/>
    <d v="2021-03-01T00:00:00"/>
    <n v="12"/>
    <s v="Cumplido"/>
    <m/>
    <m/>
    <s v="PDF"/>
    <s v="SI"/>
    <m/>
    <m/>
  </r>
  <r>
    <s v="Canal Virtual"/>
    <s v="Correo Atención Ciudadano"/>
    <s v="VALLE DEL CAUCA"/>
    <s v="SODICOM  "/>
    <s v="Persona Jurídica"/>
    <x v="1"/>
    <s v="CAC. DERECHO DE PETICIÓN. "/>
    <s v="Edgar Alexander Maya Lopez"/>
    <s v="EDUCACIÓN"/>
    <s v="SUBDIRECCIÓN ESTRATÉGICA Y DE COORDINACIÓN BOMBERIL"/>
    <s v="PETICIÓN DE INTERES GENERAL"/>
    <n v="30"/>
    <s v="20213800061412  "/>
    <s v="2021-02-12 17:26:23 "/>
    <n v="20212050087801"/>
    <d v="2021-03-11T00:00:00"/>
    <n v="20"/>
    <s v="Cumplido"/>
    <m/>
    <m/>
    <s v="PDF"/>
    <s v="SI"/>
    <m/>
    <m/>
  </r>
  <r>
    <s v="Canal Virtual"/>
    <s v="Correo Atencion Ciudadano"/>
    <s v="RISARALDA"/>
    <s v="CUERPO DE BOMBEROS DE PUEBLO RICO  "/>
    <s v="Entidad Bomberil"/>
    <x v="2"/>
    <s v="CAC. Dirección Nacional.pdf. Conformación Brigada Indígena Forestal.  "/>
    <s v="VIVIANA ANDRADE TOVAR "/>
    <s v="PLANEACIÓN ESTRATEGICA"/>
    <s v="SUBDIRECCIÓN ESTRATÉGICA Y DE COORDINACIÓN BOMBERIL"/>
    <s v="PETICIÓN DE INTERES GENERAL"/>
    <n v="30"/>
    <s v="20213800061432  "/>
    <s v="2021-02-15 09:01:59 "/>
    <m/>
    <m/>
    <m/>
    <s v="Vencido"/>
    <s v="NUMERO DE SALIDA EQUIVOCADO "/>
    <m/>
    <m/>
    <m/>
    <m/>
    <s v="No se evidencia fecha de salida del documento ni tramite final en el Orfeo"/>
  </r>
  <r>
    <s v="Canal Virtual"/>
    <s v="Correo Atención Ciudadano"/>
    <s v="CUNDINAMARCA"/>
    <s v="CUERPO DE BOMBEROS VOLUNTARIOS DE MONIQUIRA  "/>
    <s v="Entidad Bomberil"/>
    <x v="3"/>
    <s v="CAC. oficio DNBC certificación. "/>
    <s v="Luis Alberto Valencia Pulido"/>
    <s v="ÁREA CENTRAL DE REFERENCIA BOMBERIL"/>
    <s v="SUBDIRECCIÓN ESTRATÉGICA Y DE COORDINACIÓN BOMBERIL"/>
    <s v="PETICIÓN DE INTERES GENERAL"/>
    <n v="30"/>
    <s v="20213800061442  "/>
    <s v="2021-02-15 09:12:40 "/>
    <n v="20212100015481"/>
    <s v=" 25/03/2021"/>
    <n v="28"/>
    <s v="Cumplido"/>
    <m/>
    <m/>
    <s v="PDF"/>
    <s v="SI"/>
    <m/>
    <m/>
  </r>
  <r>
    <s v="Canal Virtual"/>
    <s v="Correo Atención Ciudadano"/>
    <s v="SANTANDER"/>
    <s v="QUEJAS Y RECLAMOS COMUNIDAD QUEJAS Y RECLAMOS  "/>
    <s v="Persona Natural"/>
    <x v="3"/>
    <s v="CAC. QUEJA ATENCION DE RIESGO POR ATAQUE DE ABEJAS.  "/>
    <s v="Jorge Restrepo Sanguino"/>
    <s v="FORMULACIÓN Y ACTUALIZACIÓN NORMATIVA Y OPERATIVA"/>
    <s v="SUBDIRECCIÓN ESTRATÉGICA Y DE COORDINACIÓN BOMBERIL"/>
    <s v="PETICIÓN DE INTERES GENERAL"/>
    <n v="30"/>
    <s v="20213800061462  "/>
    <s v="2021-02-15 09:48:03 "/>
    <n v="20212050084741"/>
    <d v="2021-02-24T00:00:00"/>
    <n v="8"/>
    <s v="Cumplido"/>
    <m/>
    <m/>
    <s v="PDF"/>
    <s v="SI"/>
    <m/>
    <m/>
  </r>
  <r>
    <s v="Canal Virtual"/>
    <s v="Correo Atención Ciudadano"/>
    <s v="META"/>
    <s v="CONTRALORIA DEPARTAMENTAL DEL META  "/>
    <s v="Entidad Pública"/>
    <x v="1"/>
    <s v="CAC. Solicitud Dirección Nacional de Bomberos D-109 BEKEN.  "/>
    <s v="Jorge Restrepo Sanguino"/>
    <s v="FORMULACIÓN Y ACTUALIZACIÓN NORMATIVA Y OPERATIVA"/>
    <s v="SUBDIRECCIÓN ESTRATÉGICA Y DE COORDINACIÓN BOMBERIL"/>
    <s v="PETICIÓN ENTRE AUTORIDADES"/>
    <n v="10"/>
    <s v="20213800061502  "/>
    <s v="2021-02-15 11:59:47 "/>
    <n v="20212050084971"/>
    <d v="2021-02-25T00:00:00"/>
    <n v="8"/>
    <s v="Cumplido"/>
    <m/>
    <m/>
    <s v="PDF"/>
    <s v="SI"/>
    <m/>
    <m/>
  </r>
  <r>
    <s v="Canal Virtual"/>
    <s v="Correo Atencion Ciudadano"/>
    <s v="BOYACÁ"/>
    <s v="ALCALDIA PAJARITO BOYACA PERSONERIA MUNICIPAL "/>
    <s v="Entidad Territorial"/>
    <x v="1"/>
    <s v="CAC. SOLICITUD DE INFORMACIÓN.  "/>
    <s v="Andrés Fernando Muñoz Cabrera"/>
    <s v="ÁREA CENTRAL DE REFERENCIA BOMBERIL"/>
    <s v="SUBDIRECCIÓN ESTRATÉGICA Y DE COORDINACIÓN BOMBERIL"/>
    <s v="PETICIÓN DE INTERES GENERAL"/>
    <n v="30"/>
    <s v="20213800061512  "/>
    <s v="2021-02-15 13:26:52 "/>
    <m/>
    <m/>
    <m/>
    <s v="Vencido"/>
    <m/>
    <m/>
    <m/>
    <m/>
    <m/>
    <s v="No se evidencia fecha de salida del documento ni tramite final en el Orfeo"/>
  </r>
  <r>
    <s v="Canal Virtual"/>
    <s v="Correo Atención Ciudadano"/>
    <s v="CESAR"/>
    <s v="GESTION DEL RIESGO DE DESASTRES Y CAMBIO CLIMáTICO  "/>
    <s v="Entidad Territorial"/>
    <x v="1"/>
    <s v="CAC. Solicitud capacitación creación Cuerpos de Bomberos voluntarios y oficiales. "/>
    <s v="Jairo Soto Gil"/>
    <s v="Subdirección Estratégica y de Coordinación Bomberil"/>
    <s v="SUBDIRECCIÓN ESTRATÉGICA Y DE COORDINACIÓN BOMBERIL"/>
    <s v="PETICIÓN DE INTERES GENERAL"/>
    <n v="30"/>
    <s v="20213800061522  "/>
    <s v="2021-02-15 13:34:05 "/>
    <n v="20212000014611"/>
    <d v="2021-02-25T00:00:00"/>
    <n v="8"/>
    <s v="Cumplido"/>
    <m/>
    <m/>
    <s v="PDF"/>
    <s v="SI"/>
    <m/>
    <m/>
  </r>
  <r>
    <s v="Canal Virtual"/>
    <s v="Correo Atención Ciudadano"/>
    <s v="BOGOTÁ"/>
    <s v="MARIA XIMENA OLIVERA SILVA "/>
    <s v="Persona Natural"/>
    <x v="1"/>
    <s v="CAC. Solicitud Certificación Contrato 205 DE 2020. "/>
    <s v="Alvaro Perez"/>
    <s v="SUBDIRECCIÓN ADMINISTRATIVA Y FINANCIERA"/>
    <s v="SUBDIRECCIÓN ADMINISTRATIVA Y FINANCIERA"/>
    <s v="PETICIÓN DE DOCUMENTOS E INFORMACIÓN"/>
    <n v="20"/>
    <s v="20213800061532  "/>
    <s v="2021-02-15 13:36:57 "/>
    <m/>
    <d v="2021-02-22T00:00:00"/>
    <n v="5"/>
    <s v="Cumplido"/>
    <m/>
    <m/>
    <s v="PDF"/>
    <s v="SI"/>
    <m/>
    <m/>
  </r>
  <r>
    <s v="Canal Virtual"/>
    <s v="Correo Atencion Ciudadano"/>
    <s v="BOYACÁ"/>
    <s v="SISBEN BELEN-BOYACA  "/>
    <s v="Entidad Territorial"/>
    <x v="1"/>
    <s v="CAC. Listado Censal Belen.  "/>
    <s v="Luis Alberto Valencia Pulido"/>
    <s v="ÁREA CENTRAL DE REFERENCIA BOMBERIL"/>
    <s v="SUBDIRECCIÓN ESTRATÉGICA Y DE COORDINACIÓN BOMBERIL"/>
    <s v="PETICIÓN DE DOCUMENTOS E INFORMACIÓN"/>
    <n v="20"/>
    <s v="20213800061562  "/>
    <s v="2021-02-15 16:04:24 "/>
    <n v="20212100016271"/>
    <d v="2021-04-09T00:00:00"/>
    <n v="37"/>
    <s v="Extemporáneo"/>
    <m/>
    <m/>
    <m/>
    <m/>
    <m/>
    <m/>
  </r>
  <r>
    <s v="Canal Virtual"/>
    <s v="Correo Atención Ciudadano"/>
    <s v="BOGOTÁ"/>
    <s v="SECRETARIA DE GPBIERNO  "/>
    <s v="Entidad Territorial"/>
    <x v="3"/>
    <s v="CAC. TRASLADO X NO COMP DEL DERECHO DE PETICIÓN RADICADO NO. 2021-421-042410-2 Y 2021-421-043280-2 H.C MARÍA SUSANA MUHAMAD GONZÁLEZ. "/>
    <s v="Carlos Armando López Barrera"/>
    <s v="OFICINA ASESORA JURÍDICA"/>
    <s v="DIRECCIÓN GENERAL"/>
    <s v="PETICIÓN DE INTERES GENERAL"/>
    <n v="30"/>
    <s v="20213800061582  "/>
    <s v="2021-02-15 16:46:35 "/>
    <n v="20211200000703"/>
    <d v="2021-03-05T00:00:00"/>
    <n v="15"/>
    <s v="Cumplido"/>
    <m/>
    <m/>
    <s v="PDF"/>
    <s v="SI"/>
    <m/>
    <m/>
  </r>
  <r>
    <s v="Canal Virtual"/>
    <s v="Correo Atención Ciudadano"/>
    <s v="Norte de Santander"/>
    <s v="ALCALDIA MUNICIPAL LA PLAYA DE BELEN NORTE DE SANTANDER "/>
    <s v="Entidad Territorial"/>
    <x v="1"/>
    <s v="CAC. SOLICITUD DE ASESORIAS PARA LA CREACIÓN DEL CUERPO DE BOMBEROS PARA EL MUNICIPIO DE LA PLAYA DE BELEN, NORTE DE SANTANDER. "/>
    <s v="Jorge Restrepo Sanguino"/>
    <s v="FORMULACIÓN Y ACTUALIZACIÓN NORMATIVA Y OPERATIVA"/>
    <s v="SUBDIRECCIÓN ESTRATÉGICA Y DE COORDINACIÓN BOMBERIL"/>
    <s v="PETICIÓN DE INTERES GENERAL"/>
    <n v="30"/>
    <s v="20213800061612  "/>
    <s v="2021-02-16 08:34:00 "/>
    <n v="20212050085151"/>
    <d v="2021-02-26T00:00:00"/>
    <n v="9"/>
    <s v="Cumplido"/>
    <m/>
    <m/>
    <s v="PDF"/>
    <s v="SI"/>
    <m/>
    <m/>
  </r>
  <r>
    <s v="Canal Virtual"/>
    <s v="Correo Atencion Ciudadano"/>
    <s v="CUNDINAMARCA"/>
    <s v="CUERPO DE BOMBEROS VOLUNTARIOS DE RICAURTE - CUNDINAMARCA  "/>
    <s v="Entidad Bomberil"/>
    <x v="1"/>
    <s v="CAC. SOLICITUD DE ACOMPAÑAMIENTO ASAMBLEA GENERAL DE UNIDADES CUERPO DE BOMBEROS VOLUNTARIOS DE RICAURTE CUNDINAMARCA.  "/>
    <s v="Melba Vidal"/>
    <s v="INSPECCIÓN VIGILANCIA Y CONTROL"/>
    <s v="SUBDIRECCIÓN ESTRATÉGICA Y DE COORDINACIÓN BOMBERIL"/>
    <s v="PETICIÓN DE INTERES GENERAL"/>
    <n v="30"/>
    <s v="20213800061652  "/>
    <s v="2021-02-16 09:26:57 "/>
    <m/>
    <m/>
    <m/>
    <s v="Vencido"/>
    <m/>
    <m/>
    <m/>
    <m/>
    <m/>
    <s v="No se evidencia fecha de salida del documento ni tramite final en el Orfeo"/>
  </r>
  <r>
    <s v="Canal Virtual"/>
    <s v="Correo Atención Ciudadano"/>
    <s v="ATLÁNTICO"/>
    <s v="CUERPO DE BOMBEROS VOLUNTARIOS DE BARANOA - ATLANTICO  "/>
    <s v="Entidad Bomberil"/>
    <x v="3"/>
    <s v="CAC. PARA SU CONOCIMIENTO. Liberación de responsabilidad del CBV de Baranoa en la atención eficiente de emergencias por falta de agua y/o condiciones inadecuadas de ésta en los hidrantes del Municipio de Baranoa.  "/>
    <s v="Juan Gabriel Parra"/>
    <s v="FORMULACIÓN Y ACTUALIZACIÓN NORMATIVA Y OPERATIVA"/>
    <s v="SUBDIRECCIÓN ESTRATÉGICA Y DE COORDINACIÓN BOMBERIL"/>
    <s v="PETICIÓN DE INTERES GENERAL"/>
    <n v="30"/>
    <s v="20213800061692  "/>
    <s v="2021-02-16 10:21:44 "/>
    <n v="20212050085091"/>
    <d v="2021-02-26T00:00:00"/>
    <n v="8"/>
    <s v="Cumplido"/>
    <m/>
    <m/>
    <s v="PDF"/>
    <s v="SI"/>
    <m/>
    <s v="No se evidencia fecha de salida del documento ni tramite final en el Orfeo"/>
  </r>
  <r>
    <s v="Canal Virtual"/>
    <s v="Correo Atención Ciudadano"/>
    <s v="CUNDINAMARCA"/>
    <s v="CUERPO DE BOMBEROS VOLUNTARIOS DE NILO  "/>
    <s v="Entidad Bomberil"/>
    <x v="0"/>
    <s v="CAC. Orientación al manejo de la sobretasa bomberil.  "/>
    <s v="Andrea Bibiana Castañeda Durán"/>
    <s v="FORMULACIÓN Y ACTUALIZACIÓN NORMATIVA Y OPERATIVA"/>
    <s v="SUBDIRECCIÓN ESTRATÉGICA Y DE COORDINACIÓN BOMBERIL"/>
    <s v="PETICIÓN DE INTERES GENERAL"/>
    <n v="30"/>
    <s v="20213800061702  "/>
    <s v="2021-02-16 10:28:52 "/>
    <n v="20212050085281"/>
    <d v="2021-03-09T00:00:00"/>
    <n v="16"/>
    <s v="Cumplido"/>
    <m/>
    <m/>
    <s v="PDF"/>
    <s v="SI"/>
    <m/>
    <m/>
  </r>
  <r>
    <s v="Canal Virtual"/>
    <s v="Chat"/>
    <s v="BOGOTÁ"/>
    <s v="ALEXANDER CARDENAS CORTES  "/>
    <s v="Persona Natural"/>
    <x v="1"/>
    <s v="CH. Inquietudes con respecto a las salidas de emergencias en un conjunto residencial. "/>
    <s v="Edgar Alexander Maya Lopez"/>
    <s v="EDUCACIÓN"/>
    <s v="SUBDIRECCIÓN ESTRATÉGICA Y DE COORDINACIÓN BOMBERIL"/>
    <s v="PETICIÓN DE DOCUMENTOS E INFORMACIÓN"/>
    <n v="20"/>
    <s v="20213800061712  "/>
    <s v="2021-02-16 11:33:32 "/>
    <n v="20212050088611"/>
    <d v="2021-03-12T00:00:00"/>
    <n v="19"/>
    <s v="Cumplido"/>
    <m/>
    <m/>
    <s v="PDF"/>
    <s v="SI"/>
    <m/>
    <m/>
  </r>
  <r>
    <s v="Canal Virtual"/>
    <s v="Correo Atención Ciudadano"/>
    <s v="QUINDIO"/>
    <s v="ALCALDÍA DE CIRCASIA QUINDIO "/>
    <s v="Entidad Territorial"/>
    <x v="1"/>
    <s v="CAC. SOLICITUD INFORMACIÓN CERTIFICADO DE CUMPLIMIENTO.  "/>
    <s v="Jorge Restrepo Sanguino"/>
    <s v="FORMULACIÓN Y ACTUALIZACIÓN NORMATIVA Y OPERATIVA"/>
    <s v="SUBDIRECCIÓN ESTRATÉGICA Y DE COORDINACIÓN BOMBERIL"/>
    <s v="PETICIÓN DE DOCUMENTOS E INFORMACIÓN"/>
    <n v="20"/>
    <s v="20213800061732  "/>
    <s v="2021-02-16 11:58:10 "/>
    <n v="20212050085221"/>
    <s v=" 01/03/2021"/>
    <n v="10"/>
    <s v="Cumplido"/>
    <m/>
    <m/>
    <s v="PDF"/>
    <s v="SI"/>
    <m/>
    <m/>
  </r>
  <r>
    <s v="Canal Virtual"/>
    <s v="Correo Atencion Ciudadano"/>
    <s v="BOYACÁ"/>
    <s v="COORDINACION EJECITUVA DE BOMBEROS BOYACA  "/>
    <s v="Entidad Bomberil"/>
    <x v="1"/>
    <s v="CAC. Solicitud respetuosa RUE Bomberos Moniquirá. "/>
    <s v="Luis Alberto Valencia Pulido"/>
    <s v="ÁREA CENTRAL DE REFERENCIA BOMBERIL"/>
    <s v="SUBDIRECCIÓN ESTRATÉGICA Y DE COORDINACIÓN BOMBERIL"/>
    <s v="PETICIÓN DE INTERES GENERAL"/>
    <n v="30"/>
    <s v="20213800061762  "/>
    <s v="2021-02-16 13:35:43 "/>
    <n v="20212100015481"/>
    <d v="2021-04-05T00:00:00"/>
    <n v="32"/>
    <s v="Extemporáneo"/>
    <m/>
    <m/>
    <s v="PDF"/>
    <s v="SI"/>
    <m/>
    <m/>
  </r>
  <r>
    <s v="Canal Virtual"/>
    <s v="Correo Atención Ciudadano"/>
    <s v="TOLIMA"/>
    <s v="CUERPO DE BOMBEROS VOLUNTARIOS DE LERIDA - TOLIMA  "/>
    <s v="Entidad Bomberil"/>
    <x v="0"/>
    <s v="CI. envio documento para lo pertinente, RADICAR CONTRATO LEBRIJA "/>
    <s v="Andrea Bibiana Castañeda Durán"/>
    <s v="FORMULACIÓN Y ACTUALIZACIÓN NORMATIVA Y OPERATIVA"/>
    <s v="SUBDIRECCIÓN ESTRATÉGICA Y DE COORDINACIÓN BOMBERIL"/>
    <s v="PETICIÓN DE INTERES GENERAL"/>
    <n v="30"/>
    <s v="20213800061782  "/>
    <s v="2021-02-16 14:29:13 "/>
    <n v="20212050084811"/>
    <d v="2021-02-22T00:00:00"/>
    <n v="5"/>
    <s v="Cumplido"/>
    <m/>
    <m/>
    <s v="PDF"/>
    <s v="SI"/>
    <m/>
    <m/>
  </r>
  <r>
    <s v="Canal Virtual"/>
    <s v="Chat"/>
    <s v="CUNDINAMARCA"/>
    <s v="LEONIDAS MEDINA URREGO "/>
    <s v="Persona Natural"/>
    <x v="1"/>
    <s v="CH. Inquietudes sobre la contribucion o pago a bomberos en los municipios de cundinamarca "/>
    <s v="Edgar Alexander Maya Lopez"/>
    <s v="EDUCACIÓN"/>
    <s v="SUBDIRECCIÓN ESTRATÉGICA Y DE COORDINACIÓN BOMBERIL"/>
    <s v="PETICIÓN DE INTERES GENERAL"/>
    <n v="30"/>
    <s v="20213800061802  "/>
    <s v="2021-02-16 15:06:36 "/>
    <n v="20212050089731"/>
    <d v="2021-03-16T00:00:00"/>
    <n v="21"/>
    <s v="Cumplido"/>
    <m/>
    <m/>
    <s v="PDF"/>
    <s v="SI"/>
    <m/>
    <m/>
  </r>
  <r>
    <s v="Canal Virtual"/>
    <s v="Correo Atencion Ciudadano"/>
    <s v="ANTIOQUIA"/>
    <s v="SURA  "/>
    <s v="Persona Jurídica"/>
    <x v="1"/>
    <s v="CI. Apoyo Suramericana de Seguros.  "/>
    <s v="Luis Alberto Valencia Pulido"/>
    <s v="ÁREA CENTRAL DE REFERENCIA BOMBERIL"/>
    <s v="SUBDIRECCIÓN ESTRATÉGICA Y DE COORDINACIÓN BOMBERIL"/>
    <s v="PETICIÓN DE DOCUMENTOS E INFORMACIÓN"/>
    <n v="20"/>
    <s v="20213800061852  "/>
    <s v="2021-02-17 09:13:30 "/>
    <m/>
    <d v="2021-04-05T00:00:00"/>
    <n v="30"/>
    <s v="Extemporáneo"/>
    <m/>
    <m/>
    <s v="Correo Electronico "/>
    <s v="SI"/>
    <m/>
    <m/>
  </r>
  <r>
    <s v="Canal Virtual"/>
    <s v="Correo Atención Ciudadano"/>
    <s v="SANTANDER"/>
    <s v="CUERPO DE BOMBEROS VOLUNTARIO DE CONTRATACION  "/>
    <s v="Entidad Bomberil"/>
    <x v="0"/>
    <s v="CAC. Cordial saludo: Dificultades en acuerdo para convenio entre el Cuerpo de Bomberos Voluntarios de Contratación y la actual administración Municipal. "/>
    <s v="Jorge Restrepo Sanguino"/>
    <s v="FORMULACIÓN Y ACTUALIZACIÓN NORMATIVA Y OPERATIVA"/>
    <s v="SUBDIRECCIÓN ESTRATÉGICA Y DE COORDINACIÓN BOMBERIL"/>
    <s v="PETICIÓN DE INTERES GENERAL"/>
    <n v="30"/>
    <s v="20213800061862  "/>
    <s v="2021-02-17 09:35:51 "/>
    <n v="20212050085181"/>
    <d v="2021-02-26T00:00:00"/>
    <n v="7"/>
    <s v="Cumplido"/>
    <m/>
    <m/>
    <m/>
    <m/>
    <m/>
    <m/>
  </r>
  <r>
    <s v="Canal Escrito"/>
    <s v="MENSAJERIA"/>
    <s v="CUNDINAMARCA"/>
    <s v="PRODESEG S.A.  "/>
    <s v="Persona Jurídica"/>
    <x v="1"/>
    <s v="CH. Solicitan información básica de contacto de los cuerpos de bomberos voluntarios. "/>
    <s v="Luis Alberto Valencia Pulido"/>
    <s v="ÁREA CENTRAL DE REFERENCIA BOMBERIL"/>
    <s v="SUBDIRECCIÓN ESTRATÉGICA Y DE COORDINACIÓN BOMBERIL"/>
    <s v="PETICIÓN DE DOCUMENTOS E INFORMACIÓN"/>
    <n v="20"/>
    <s v="20213800061882  "/>
    <s v="2021-02-17 10:37:01 "/>
    <m/>
    <d v="2021-04-05T00:00:00"/>
    <n v="31"/>
    <s v="Extemporáneo"/>
    <m/>
    <m/>
    <s v="PDF"/>
    <s v="SI"/>
    <m/>
    <m/>
  </r>
  <r>
    <s v="Canal Virtual"/>
    <s v="Correo Atención Ciudadano"/>
    <s v="BOGOTÁ"/>
    <s v="MINISTERIO DE EDUCACION NACIONAL  "/>
    <s v="Entidad Pública"/>
    <x v="1"/>
    <s v="CAC. Comunicación de respuesta (2021-EE-024102), Verificación correcta retención y traslado de recursos de la contribución parafiscal, estampilla Pro Universidad Nacional de Colombia y demás Universidades Estatales de Colombia.  "/>
    <s v="Miguel Ángel Franco Torres"/>
    <s v="GESTIÓN TESORERIA"/>
    <s v="SUBDIRECCIÓN ADMINISTRATIVA Y FINANCIERA"/>
    <s v="PETICIÓN DE DOCUMENTOS E INFORMACIÓN"/>
    <n v="20"/>
    <s v="20213800061902  "/>
    <s v="2021-02-17 11:31:05 "/>
    <m/>
    <d v="2021-02-26T00:00:00"/>
    <n v="8"/>
    <s v="Cumplido"/>
    <m/>
    <m/>
    <s v="Correo Electronico "/>
    <s v="SI"/>
    <m/>
    <m/>
  </r>
  <r>
    <s v="Canal Virtual"/>
    <s v="Correo Atencion Ciudadano"/>
    <s v="BOGOTÁ"/>
    <s v="CRISTIAM CAMILO PEDRAZA MARTINEZ "/>
    <s v="Persona Natural"/>
    <x v="1"/>
    <s v="CAC. Derecho de Petición. "/>
    <s v="Andrea Bibiana Castañeda Durán"/>
    <s v="FORMULACIÓN Y ACTUALIZACIÓN NORMATIVA Y OPERATIVA"/>
    <s v="SUBDIRECCIÓN ESTRATÉGICA Y DE COORDINACIÓN BOMBERIL"/>
    <s v="PETICIÓN DE INTERES PARTICULAR"/>
    <n v="30"/>
    <s v="20213800061942  "/>
    <s v="2021-02-17 13:38:16 "/>
    <n v="20212050086661"/>
    <d v="2021-04-12T00:00:00"/>
    <n v="36"/>
    <s v="Extemporáneo"/>
    <m/>
    <m/>
    <m/>
    <m/>
    <m/>
    <m/>
  </r>
  <r>
    <s v="Canal Escrito"/>
    <s v="MENSAJERIA"/>
    <s v="BOGOTÁ"/>
    <s v="FUNCION PUBLICA  "/>
    <s v="Entidad Pública"/>
    <x v="1"/>
    <s v="RD. Solicitud información posibles nuevos trámites de la Dirección Nacional de Bomberos. "/>
    <s v="Edgar Alexander Maya Lopez"/>
    <s v="EDUCACIÓN"/>
    <s v="SUBDIRECCIÓN ESTRATÉGICA Y DE COORDINACIÓN BOMBERIL"/>
    <s v="PETICIÓN DE DOCUMENTOS E INFORMACIÓN"/>
    <n v="20"/>
    <s v="20213800061992  "/>
    <s v="2021-02-17 15:24:28 "/>
    <n v="20212050087711"/>
    <d v="2021-03-10T00:00:00"/>
    <n v="16"/>
    <s v="Cumplido"/>
    <m/>
    <m/>
    <s v="PDF"/>
    <s v="SI"/>
    <m/>
    <m/>
  </r>
  <r>
    <s v="Canal Virtual"/>
    <s v="Correo Atención Ciudadano"/>
    <s v="BOGOTÁ"/>
    <s v="LUIS ALBERTO VILLAMARIN  "/>
    <s v="Persona Natural"/>
    <x v="1"/>
    <s v="CAC. Inquietudes Capacitación de brigada resolución 0256. "/>
    <s v="Edgar Alexander Maya Lopez"/>
    <s v="EDUCACIÓN"/>
    <s v="SUBDIRECCIÓN ESTRATÉGICA Y DE COORDINACIÓN BOMBERIL"/>
    <s v="PETICIÓN DE INTERES PARTICULAR"/>
    <n v="30"/>
    <s v="20213800062022  "/>
    <d v="2021-02-17T00:00:00"/>
    <n v="20212050089701"/>
    <d v="2021-03-15T00:00:00"/>
    <n v="19"/>
    <s v="Cumplido"/>
    <m/>
    <m/>
    <s v="PDF"/>
    <s v="SI"/>
    <m/>
    <m/>
  </r>
  <r>
    <s v="Canal Virtual"/>
    <s v="Correo Atención Ciudadano"/>
    <s v="Guaviare"/>
    <s v="SECRETARIA DE PLANEACION MUNICIPAL SAN JOSE DEL GUAVIARE  "/>
    <s v="Entidad Territorial"/>
    <x v="1"/>
    <s v="CAC. Consulta Gestión Integral contra Incendios.  "/>
    <s v="Andrea Bibiana Castañeda Durán"/>
    <s v="FORMULACIÓN Y ACTUALIZACIÓN NORMATIVA Y OPERATIVA"/>
    <s v="SUBDIRECCIÓN ESTRATÉGICA Y DE COORDINACIÓN BOMBERIL"/>
    <s v="PETICIÓN DE INTERES GENERAL"/>
    <n v="30"/>
    <s v="20213800062052  "/>
    <s v="2021-02-18 07:53:13 "/>
    <n v="20212050085141"/>
    <d v="2021-03-11T00:00:00"/>
    <n v="16"/>
    <s v="Cumplido"/>
    <m/>
    <m/>
    <s v="PDF"/>
    <s v="SI"/>
    <m/>
    <m/>
  </r>
  <r>
    <s v="Canal Virtual"/>
    <s v="Correo Atención Ciudadano"/>
    <s v="VALLE DEL CAUCA"/>
    <s v="DIANA PATRICIA CORREA BALCAZAR "/>
    <s v="Persona Natural"/>
    <x v="1"/>
    <s v="CAC. Derecho de petición buscando el restablecimiento de mis derechos fundamentales que fueron vulnerados como bombero y como mujer.  "/>
    <s v="Andrea Bibiana Castañeda Durán"/>
    <s v="FORMULACIÓN Y ACTUALIZACIÓN NORMATIVA Y OPERATIVA"/>
    <s v="SUBDIRECCIÓN ESTRATÉGICA Y DE COORDINACIÓN BOMBERIL"/>
    <s v="PETICIÓN DE INTERES PARTICULAR"/>
    <n v="30"/>
    <s v="0213800062062  "/>
    <s v="2021-02-18 08:22:23 "/>
    <n v="20212050086851"/>
    <d v="2021-03-10T00:00:00"/>
    <n v="14"/>
    <s v="Cumplido"/>
    <m/>
    <m/>
    <s v="PDF"/>
    <s v="SI"/>
    <m/>
    <m/>
  </r>
  <r>
    <s v="Canal Virtual"/>
    <s v="Correo Atencion Ciudadano"/>
    <s v="BOGOTÁ"/>
    <s v="FERNANDO QUINTERO VARGAS "/>
    <s v="Entidad Pública"/>
    <x v="1"/>
    <s v="CAC. OFI21-00015847 / IDM: Solicitud (COMUNICACIÓN PRESIDENCIA DE LA REPÚBLICA) OFI21-00015847 / IDM 1104000, EXT21-00011055 Solicitud, el señor Fernando Alberto Quintero Vargas, mediante la cual solicita intervención ante la negativa de la Dirección Nacional de Bomberos a brindar acceso a la implementación del certificado técnico de bombe "/>
    <s v="Andrea Bibiana Castañeda Durán"/>
    <s v="FORMULACIÓN Y ACTUALIZACIÓN NORMATIVA Y OPERATIVA"/>
    <s v="SUBDIRECCIÓN ESTRATÉGICA Y DE COORDINACIÓN BOMBERIL"/>
    <s v="PETICIÓN ENTRE AUTORIDADES"/>
    <n v="10"/>
    <s v="20213800062072  "/>
    <s v="2021-02-18 08:40:00 "/>
    <s v="20212050086801 "/>
    <d v="2021-03-12T00:00:00"/>
    <n v="16"/>
    <s v="Extemporáneo"/>
    <m/>
    <m/>
    <m/>
    <m/>
    <m/>
    <m/>
  </r>
  <r>
    <s v="Canal Virtual"/>
    <s v="Correo Atención Ciudadano"/>
    <s v="ANTIOQUIA"/>
    <s v="MARIA NAYIBE LONDOñO MARIN "/>
    <s v="Persona Natural"/>
    <x v="1"/>
    <s v="CAC. URBANIZACION SENDERO DE BOSQUE VERDE PH. "/>
    <s v="Edgar Alexander Maya Lopez"/>
    <s v="EDUCACIÓN"/>
    <s v="SUBDIRECCIÓN ESTRATÉGICA Y DE COORDINACIÓN BOMBERIL"/>
    <s v="CONSULTA"/>
    <n v="30"/>
    <s v="20213800062112  "/>
    <s v="2021-02-18 10:35:49 "/>
    <n v="20212050089781"/>
    <d v="2021-03-17T00:00:00"/>
    <n v="19"/>
    <s v="Cumplido"/>
    <m/>
    <m/>
    <s v="PDF"/>
    <s v="SI"/>
    <m/>
    <m/>
  </r>
  <r>
    <s v="Canal Virtual"/>
    <s v="Correo Atención Ciudadano"/>
    <s v="VALLE DEL CAUCA"/>
    <s v="ALEXANDER CLAVIJO QUINTERO "/>
    <s v="Persona Natural"/>
    <x v="1"/>
    <s v="CAC. CONSULTA: SOLICITUD INFORMACIÓN. "/>
    <s v="Camilo Portilla"/>
    <s v="FORMULACIÓN Y ACTUALIZACIÓN NORMATIVA Y OPERATIVA"/>
    <s v="SUBDIRECCIÓN ESTRATÉGICA Y DE COORDINACIÓN BOMBERIL"/>
    <s v="PETICIÓN DE DOCUMENTOS E INFORMACIÓN"/>
    <n v="20"/>
    <s v="20213800062182  "/>
    <s v="2021-02-18 15:59:13 "/>
    <n v="20212050085371"/>
    <d v="2021-03-02T00:00:00"/>
    <n v="8"/>
    <s v="Cumplido"/>
    <m/>
    <m/>
    <s v="PDF"/>
    <s v="SI"/>
    <m/>
    <m/>
  </r>
  <r>
    <s v="Radicación Directa"/>
    <s v="Canal escrito"/>
    <s v="SANTANDER"/>
    <s v="CUERPO DE BOMBEROS VOLUNTARIOS DE ENCISO  "/>
    <s v="Entidad Bomberil"/>
    <x v="3"/>
    <s v="RD. Solicitud asesoria Jurídica. "/>
    <s v="Jorge Restrepo Sanguino"/>
    <s v="FORMULACIÓN Y ACTUALIZACIÓN NORMATIVA Y OPERATIVA"/>
    <s v="SUBDIRECCIÓN ESTRATÉGICA Y DE COORDINACIÓN BOMBERIL"/>
    <s v="PETICIÓN DE INTERES GENERAL"/>
    <n v="30"/>
    <s v="20213800062222  "/>
    <s v="2021-02-18 16:52:15 "/>
    <s v="20212050086121 "/>
    <d v="2021-03-03T00:00:00"/>
    <n v="9"/>
    <s v="Cumplido"/>
    <m/>
    <d v="2021-03-04T00:00:00"/>
    <s v="PDF"/>
    <s v="SI"/>
    <m/>
    <m/>
  </r>
  <r>
    <s v="Canal Virtual"/>
    <s v="Correo Atención Ciudadano"/>
    <s v="BOGOTÁ"/>
    <s v="JUAN CAMILO ZUñIGA G  "/>
    <s v="Persona Natural"/>
    <x v="1"/>
    <s v="CAC. Solicitud de revisión circular No. *20153400003401*. "/>
    <s v="Luz Marina Serna"/>
    <s v="COOPERACIÓN INTERNACIONAL Y ALIANZAS ESTRATÉGICAS"/>
    <s v="DIRECCIÓN GENERAL"/>
    <s v="PETICIÓN DE INTERES GENERAL"/>
    <n v="30"/>
    <s v="20213800062252  "/>
    <s v="2021-02-19 08:22:39 "/>
    <n v="20213400014771"/>
    <d v="2021-03-10T00:00:00"/>
    <n v="13"/>
    <s v="Cumplido"/>
    <m/>
    <m/>
    <s v="PDF"/>
    <s v="SI"/>
    <m/>
    <m/>
  </r>
  <r>
    <s v="Canal Virtual"/>
    <s v="Correo Atención Ciudadano"/>
    <s v="CALDAS"/>
    <s v="CUERPO DE BOMBEROS VOLUNTARIOS DE BOLIVIA  "/>
    <s v="Entidad Bomberil"/>
    <x v="0"/>
    <s v="CAC. Informe de situación de la contratación del cuerpo de bomberos con el municipio de Pensilvania, Caldas. "/>
    <s v="Camilo Portilla"/>
    <s v="FORMULACIÓN Y ACTUALIZACIÓN NORMATIVA Y OPERATIVA"/>
    <s v="SUBDIRECCIÓN ESTRATÉGICA Y DE COORDINACIÓN BOMBERIL"/>
    <s v="PETICIÓN DE INTERES GENERAL"/>
    <n v="30"/>
    <s v="20213800062272  "/>
    <s v="2021-02-19 08:56:57 "/>
    <n v="20212050086691"/>
    <d v="2021-03-05T00:00:00"/>
    <n v="10"/>
    <s v="Cumplido"/>
    <m/>
    <d v="2021-03-05T00:00:00"/>
    <s v="PDF"/>
    <s v="SI"/>
    <m/>
    <m/>
  </r>
  <r>
    <s v="Canal Virtual"/>
    <s v="Correo Atención Ciudadano"/>
    <s v="CASANARE"/>
    <s v="MABEL ELISA LEMUS MARTíNEZ "/>
    <s v="Persona Natural"/>
    <x v="1"/>
    <s v="CAC. DERECHO DE PETICIÓN DE INFORMACIÓN.  "/>
    <s v="Juan Gabriel Parra"/>
    <s v="FORMULACIÓN Y ACTUALIZACIÓN NORMATIVA Y OPERATIVA"/>
    <s v="SUBDIRECCIÓN ESTRATÉGICA Y DE COORDINACIÓN BOMBERIL"/>
    <s v="PETICIÓN DE INTERES GENERAL"/>
    <n v="30"/>
    <s v="20213800062282  "/>
    <s v="2021-02-19 09:07:39 "/>
    <n v="20212050087511"/>
    <d v="2021-03-10T00:00:00"/>
    <n v="13"/>
    <s v="Cumplido"/>
    <m/>
    <m/>
    <s v="PDF"/>
    <s v="SI"/>
    <m/>
    <s v="No se adjunta evidencia de respuesta peticion ni fecha de envio de la misma en correo electronico"/>
  </r>
  <r>
    <s v="Canal Virtual"/>
    <s v="Correo Atencion Ciudadano"/>
    <s v="CUNDINAMARCA"/>
    <s v="CUERPO DE BOMBEROS VOLUNTARIOS DE COTA  "/>
    <s v="Entidad Bomberil"/>
    <x v="2"/>
    <s v="CAC. Solicitud de Reunión y asesoría C.B.V. Cota.  "/>
    <s v="Melba Vidal"/>
    <s v="INSPECCIÓN VIGILANCIA Y CONTROL"/>
    <s v="SUBDIRECCIÓN ESTRATÉGICA Y DE COORDINACIÓN BOMBERIL"/>
    <s v="PETICIÓN DE INTERES GENERAL"/>
    <n v="30"/>
    <s v="20213800062292  "/>
    <s v="2021-02-19 09:14:02 "/>
    <m/>
    <d v="2021-04-09T00:00:00"/>
    <n v="32"/>
    <s v="Extemporáneo"/>
    <m/>
    <d v="2021-04-09T00:00:00"/>
    <s v="PDF"/>
    <s v="SI"/>
    <m/>
    <m/>
  </r>
  <r>
    <s v="Canal Escrito"/>
    <s v="Servicio de Mensajería"/>
    <s v="TOLIMA"/>
    <s v="VEEDURIA CIUDADANA VIGIAS DEL CAFE LUIS FERNANDO REYES RAMíREZ  "/>
    <s v="Entidad Pública"/>
    <x v="1"/>
    <s v="SM. Remisión queja IUC-D-2020-1614891. Procuraduría Regional del Tolima. Cuerpo de Bomberos Voluntarios, Municipio de Planadas - Tolima. "/>
    <s v="Melba Vidal"/>
    <s v="INSPECCIÓN VIGILANCIA Y CONTROL"/>
    <s v="SUBDIRECCIÓN ESTRATÉGICA Y DE COORDINACIÓN BOMBERIL"/>
    <s v="PETICIÓN DE INTERES GENERAL"/>
    <n v="30"/>
    <s v="20213800062322  "/>
    <s v="2021-02-19 10:34:20 "/>
    <n v="20212050090371"/>
    <d v="2021-04-12T00:00:00"/>
    <n v="33"/>
    <s v="Extemporáneo"/>
    <m/>
    <d v="2021-04-12T00:00:00"/>
    <s v="PDF"/>
    <s v="SI"/>
    <m/>
    <m/>
  </r>
  <r>
    <s v="Canal Virtual"/>
    <s v="Correo Atención Ciudadano"/>
    <s v="Guaviare"/>
    <s v="DELEGACION DEPARTAMENTAL BOMBEROS GUAVIARE  "/>
    <s v="Entidad Bomberil"/>
    <x v="2"/>
    <s v="CAC. Notificación Recursos vigencia 2021 Guaviare. "/>
    <s v="Andrés Fernando Muñoz Cabrera"/>
    <s v="ÁREA CENTRAL DE REFERENCIA BOMBERIL"/>
    <s v="SUBDIRECCIÓN ESTRATÉGICA Y DE COORDINACIÓN BOMBERIL"/>
    <s v="PETICIÓN DE INTERES GENERAL"/>
    <n v="30"/>
    <s v="20213800062382  "/>
    <s v="2021-02-19 11:48:17 "/>
    <m/>
    <d v="2021-03-24T00:00:00"/>
    <n v="21"/>
    <s v="Cumplido"/>
    <s v="Se archiva. Mediante llamada telefónica el Ct. Soto solicita al Delegado Departamental del Guaviare el plan de acción donde especifique las necesidades de los Cuerpos de Bomberos del Departamento, la cuales serán revisadas y analizadas para la respectiva regionalización y fortalecimiento de acuerdo al presupuesto para la vigencia."/>
    <m/>
    <m/>
    <m/>
    <m/>
    <m/>
  </r>
  <r>
    <s v="Canal Virtual"/>
    <s v="Correo Atención Ciudadano"/>
    <s v="CALDAS"/>
    <s v="CUERPO DE BOMBEROS VOLUNTARIOS BELALCAZAR CALDAS  "/>
    <s v="Entidad Bomberil"/>
    <x v="0"/>
    <s v="CAC. Solicitud Concepto Jurídico. "/>
    <s v="Camilo Portilla"/>
    <s v="FORMULACIÓN Y ACTUALIZACIÓN NORMATIVA Y OPERATIVA"/>
    <s v="SUBDIRECCIÓN ESTRATÉGICA Y DE COORDINACIÓN BOMBERIL"/>
    <s v="PETICIÓN DE DOCUMENTOS E INFORMACIÓN"/>
    <n v="20"/>
    <s v="20213800062422  "/>
    <s v="2021-02-19 16:32:00 "/>
    <s v="20212050086761 "/>
    <d v="2021-03-10T00:00:00"/>
    <n v="13"/>
    <s v="Cumplido"/>
    <m/>
    <d v="2021-03-16T00:00:00"/>
    <s v="PDF"/>
    <s v="SI"/>
    <m/>
    <m/>
  </r>
  <r>
    <s v="Canal Virtual"/>
    <s v="Correo Atención Ciudadano"/>
    <s v="QUINDIO"/>
    <s v="JUZGADO 01 PROMISCUO MUNICIPAL - QUINDIO - LA TEBAIDA  "/>
    <s v="Entidad Pública"/>
    <x v="1"/>
    <s v="CI. NOTIFICACION AUTO ADMITE TUTELA 2021-00027. "/>
    <s v="Andrea Bibiana Castañeda Durán"/>
    <s v="FORMULACIÓN Y ACTUALIZACIÓN NORMATIVA Y OPERATIVA"/>
    <s v="SUBDIRECCIÓN ESTRATÉGICA Y DE COORDINACIÓN BOMBERIL"/>
    <s v="PETICIÓN ENTRE AUTORIDADES"/>
    <n v="10"/>
    <s v="20213800062462  "/>
    <s v="2021-02-22 10:58:19 "/>
    <n v="20212050085131"/>
    <d v="2021-02-22T00:00:00"/>
    <n v="1"/>
    <s v="Cumplido"/>
    <m/>
    <m/>
    <m/>
    <m/>
    <m/>
    <m/>
  </r>
  <r>
    <s v="Canal Virtual"/>
    <s v="Correo Atención Ciudadano"/>
    <s v="MAGDALENA"/>
    <s v="CUERPO DE BOMBEROS VOLUNTARIOS DE NUEVA GRANADA - MAGDALENA  "/>
    <s v="Entidad Bomberil"/>
    <x v="3"/>
    <s v="CAC. Para Mi Ct Jairo Soto Gil, Asunto: intervenciòn CBV de Nueva Granada Magdalena.  "/>
    <s v="Jairo Soto Gil"/>
    <s v="Subdirección Estratégica y de Coordinación Bomberil"/>
    <s v="SUBDIRECCIÓN ESTRATÉGICA Y DE COORDINACIÓN BOMBERIL"/>
    <s v="PETICIÓN DE INTERES GENERAL"/>
    <n v="30"/>
    <s v="20213800062482  "/>
    <s v="2021-02-22 11:56:41 "/>
    <n v="20212000014561"/>
    <d v="2021-02-25T00:00:00"/>
    <n v="3"/>
    <s v="Cumplido"/>
    <m/>
    <m/>
    <m/>
    <m/>
    <m/>
    <m/>
  </r>
  <r>
    <s v="Canal Virtual"/>
    <s v="Correo Atención Ciudadano"/>
    <s v="META"/>
    <s v="MARCO JULIO ZANGUNA CORREA "/>
    <s v="Persona Natural"/>
    <x v="1"/>
    <s v="CAC. Solicitud información. "/>
    <s v="Andrés Fernando Muñoz Cabrera"/>
    <s v="ÁREA CENTRAL DE REFERENCIA BOMBERIL"/>
    <s v="SUBDIRECCIÓN ESTRATÉGICA Y DE COORDINACIÓN BOMBERIL"/>
    <s v="PETICIÓN DE DOCUMENTOS E INFORMACIÓN"/>
    <n v="20"/>
    <s v="20213800062522  "/>
    <s v="2021-02-22 12:26:16 "/>
    <n v="20212100015601"/>
    <d v="2021-03-17T00:00:00"/>
    <n v="17"/>
    <s v="Cumplido"/>
    <m/>
    <d v="2021-03-18T00:00:00"/>
    <s v="PDF"/>
    <s v="SI"/>
    <m/>
    <m/>
  </r>
  <r>
    <s v="Canal Virtual"/>
    <s v="Correo Atención Ciudadano"/>
    <s v="ATLÁNTICO"/>
    <s v="CUERPO DE BOMBEROS VOLUNTARIOS SOLEDAD ATLANTICO  "/>
    <s v="Entidad Bomberil"/>
    <x v="1"/>
    <s v="CAC. Oficio COM N° 053 de febrero 19 de 202, Prestación del servicio público esencial de gestión integral del riesgo contra incendio en el municipio de Galapa.  "/>
    <s v="Camilo Portilla"/>
    <s v="FORMULACIÓN Y ACTUALIZACIÓN NORMATIVA Y OPERATIVA"/>
    <s v="SUBDIRECCIÓN ESTRATÉGICA Y DE COORDINACIÓN BOMBERIL"/>
    <s v="PETICIÓN DE INTERES GENERAL"/>
    <n v="30"/>
    <s v="20213800062532  "/>
    <s v="2021-02-22 12:40:21 "/>
    <n v="20212050086861"/>
    <d v="2021-03-10T00:00:00"/>
    <n v="12"/>
    <s v="Cumplido"/>
    <m/>
    <m/>
    <m/>
    <m/>
    <m/>
    <m/>
  </r>
  <r>
    <s v="Canal Virtual"/>
    <s v="Correo Atencion Ciudadano"/>
    <s v="CUNDINAMARCA"/>
    <s v="CUERPO DE BOMBEROS VOLUNTARIOS DE ZIPAQUIRA  "/>
    <s v="Entidad Bomberil"/>
    <x v="1"/>
    <s v="CAC. Solicitud participación programa equidad y género.  "/>
    <s v="Andrea Bibiana Castañeda Durán"/>
    <s v="FORMULACIÓN Y ACTUALIZACIÓN NORMATIVA Y OPERATIVA"/>
    <s v="SUBDIRECCIÓN ESTRATÉGICA Y DE COORDINACIÓN BOMBERIL"/>
    <s v="PETICIÓN DE INTERES PARTICULAR"/>
    <n v="30"/>
    <s v="20213800062542  "/>
    <s v="2021-02-22 12:50:24 "/>
    <m/>
    <d v="2021-04-12T00:00:00"/>
    <n v="32"/>
    <s v="Extemporáneo"/>
    <s v="SE DIO TRÁMITE POR PARTE DE LA DRA. PAOLA URUEÑA"/>
    <m/>
    <m/>
    <m/>
    <m/>
    <m/>
  </r>
  <r>
    <s v="Canal Virtual"/>
    <s v="Correo Atencion Ciudadano"/>
    <s v="BOYACÁ"/>
    <s v="ALCALDIA TUTAZA BOYACA "/>
    <s v="Entidad Territorial"/>
    <x v="1"/>
    <s v="CAC. Solicitud certificación población en condición listado censal Municipio Tutaza (Boy) - Bomberos, "/>
    <s v="Luis Alberto Valencia Pulido"/>
    <s v="ÁREA CENTRAL DE REFERENCIA BOMBERIL"/>
    <s v="SUBDIRECCIÓN ESTRATÉGICA Y DE COORDINACIÓN BOMBERIL"/>
    <s v="PETICIÓN DE DOCUMENTOS E INFORMACIÓN"/>
    <n v="20"/>
    <s v="20213800062582  "/>
    <s v="2021-02-22 15:36:25 "/>
    <m/>
    <d v="2021-04-08T00:00:00"/>
    <n v="28"/>
    <s v="Extemporáneo"/>
    <s v="Se envía respuesta por correo electrónico el día 8/04/2021."/>
    <m/>
    <m/>
    <m/>
    <m/>
    <s v="No se adjunta evidencia de respuesta peticion "/>
  </r>
  <r>
    <s v="Canal Virtual"/>
    <s v="Correo Atención Ciudadano"/>
    <s v="SANTANDER"/>
    <s v="ALCALDIA MUNICIPAL EL PLAYON SANTANDER "/>
    <s v="Entidad Territorial"/>
    <x v="0"/>
    <s v="CAC. Estudio bomberíl - EL PLAYÓN. "/>
    <s v="Andrea Bibiana Castañeda Durán"/>
    <s v="FORMULACIÓN Y ACTUALIZACIÓN NORMATIVA Y OPERATIVA"/>
    <s v="SUBDIRECCIÓN ESTRATÉGICA Y DE COORDINACIÓN BOMBERIL"/>
    <s v="PETICIÓN DE INTERES GENERAL"/>
    <n v="30"/>
    <s v="20213800062602  "/>
    <s v="2021-02-22 16:08:21 "/>
    <n v="20212050087701"/>
    <d v="2021-03-16T00:00:00"/>
    <n v="20"/>
    <s v="Cumplido"/>
    <m/>
    <d v="2021-03-16T00:00:00"/>
    <s v="PDF"/>
    <s v="SI"/>
    <m/>
    <m/>
  </r>
  <r>
    <s v="Canal Virtual"/>
    <s v="Correo Atención Ciudadano"/>
    <s v="META"/>
    <s v="CONTRALORIA AUXILIAR DE AUDITORIA Y CONTROL FISCAL PARTICIPATIVO  "/>
    <s v="Entidad Pública"/>
    <x v="1"/>
    <s v="CAC. al contestar cite reiteracion oficio 330.03.03.051. "/>
    <s v="Jorge Restrepo Sanguino"/>
    <s v="FORMULACIÓN Y ACTUALIZACIÓN NORMATIVA Y OPERATIVA"/>
    <s v="SUBDIRECCIÓN ESTRATÉGICA Y DE COORDINACIÓN BOMBERIL"/>
    <s v="PETICIÓN ENTRE AUTORIDADES"/>
    <n v="10"/>
    <s v="20213800063002  "/>
    <s v="2021-02-23 13:30:37 "/>
    <s v=" 20212050085271"/>
    <d v="2021-03-09T00:00:00"/>
    <n v="10"/>
    <s v="Cumplido"/>
    <m/>
    <m/>
    <m/>
    <m/>
    <m/>
    <m/>
  </r>
  <r>
    <s v="Canal Virtual"/>
    <s v="Correo Atención Ciudadano"/>
    <s v="LA GUAJIRA"/>
    <s v="CONTRALORIA GERENCIA DEPARTAMENTAL  "/>
    <s v="Entidad Pública"/>
    <x v="1"/>
    <s v="CAC. SEGUNDA SOLICITUD. Solicitud reiterativa de Información 2020-195512 / contrato No. 160 de 2020.  "/>
    <s v="Alvaro Perez"/>
    <s v="SUBDIRECCIÓN ADMINISTRATIVA Y FINANCIERA"/>
    <s v="SUBDIRECCIÓN ADMINISTRATIVA Y FINANCIERA"/>
    <s v="PETICIÓN ENTRE AUTORIDADES"/>
    <n v="10"/>
    <s v="20213800063012  "/>
    <s v="2021-02-23 13:47:47 "/>
    <n v="20213000014661"/>
    <d v="2021-03-08T00:00:00"/>
    <n v="9"/>
    <s v="Cumplido"/>
    <s v="se archiva el orfeo enviando la respuesta al correo dromero@contraloria.gov.co y adramirez@contraloria.gov.co"/>
    <d v="2021-03-08T00:00:00"/>
    <s v="PDF"/>
    <s v="SI"/>
    <m/>
    <m/>
  </r>
  <r>
    <s v="Canal Virtual"/>
    <s v="Correo Atención Ciudadano"/>
    <s v="BOGOTÁ"/>
    <s v="GERMAN BARRERO TORRES "/>
    <s v="Persona Natural"/>
    <x v="1"/>
    <s v="CAC. DERECHO DE PETICION CONSULTA.  "/>
    <s v="Jorge Restrepo Sanguino"/>
    <s v="FORMULACIÓN Y ACTUALIZACIÓN NORMATIVA Y OPERATIVA"/>
    <s v="SUBDIRECCIÓN ESTRATÉGICA Y DE COORDINACIÓN BOMBERIL"/>
    <s v="PETICIÓN DE INTERES PARTICULAR"/>
    <n v="30"/>
    <s v="20213800063022  "/>
    <s v="2021-02-23 14:25:52 "/>
    <n v="20212050086661"/>
    <d v="2021-03-03T00:00:00"/>
    <n v="6"/>
    <s v="Cumplido"/>
    <m/>
    <d v="2021-03-04T00:00:00"/>
    <s v="PDF"/>
    <s v="SI"/>
    <m/>
    <m/>
  </r>
  <r>
    <s v="Canal Virtual"/>
    <s v="Correo Atención Ciudadano"/>
    <s v="CUNDINAMARCA"/>
    <s v="JUAN CESAR VALENCIA ARBOLEDA  "/>
    <s v="Persona Natural"/>
    <x v="1"/>
    <s v="CAC. RV. SOLICITUD RESULTADO GESTIÒN AGUA DE DIOS. "/>
    <s v="Andrea Bibiana Castañeda Durán"/>
    <s v="FORMULACIÓN Y ACTUALIZACIÓN NORMATIVA Y OPERATIVA"/>
    <s v="SUBDIRECCIÓN ESTRATÉGICA Y DE COORDINACIÓN BOMBERIL"/>
    <s v="PETICIÓN DE DOCUMENTOS E INFORMACIÓN"/>
    <n v="20"/>
    <s v="20213800063032  "/>
    <s v="2021-02-23 14:48:45 "/>
    <n v="20212050086881"/>
    <d v="2021-03-10T00:00:00"/>
    <n v="11"/>
    <s v="Cumplido"/>
    <m/>
    <m/>
    <s v="PDF"/>
    <s v="SI"/>
    <m/>
    <m/>
  </r>
  <r>
    <s v="Canal Virtual"/>
    <s v="Correo Atencion Ciudadano"/>
    <s v="CAUCA"/>
    <s v="HELDA MARIA SAAVEDRA CARRASQUILLA "/>
    <s v="Persona Natural"/>
    <x v="1"/>
    <s v="CI. solicitamos una respuesta de la DNBC. "/>
    <s v="Andrés Fernando Muñoz Cabrera"/>
    <s v="ÁREA CENTRAL DE REFERENCIA BOMBERIL"/>
    <s v="SUBDIRECCIÓN ESTRATÉGICA Y DE COORDINACIÓN BOMBERIL"/>
    <s v="PETICIÓN DE INTERES GENERAL"/>
    <n v="30"/>
    <s v="20213800063042  "/>
    <s v="2021-02-23 14:59:53 "/>
    <m/>
    <m/>
    <m/>
    <s v="Vencido"/>
    <m/>
    <m/>
    <m/>
    <m/>
    <m/>
    <s v="No se evidencia fecha de salida del documento ni tramite final en el Orfeo"/>
  </r>
  <r>
    <s v="Canal Virtual"/>
    <s v="Correo Atención Ciudadano"/>
    <s v="ANTIOQUIA"/>
    <s v="CUERPO DE BOMBEROS VOLUNTARIOS DE YARUMAL  "/>
    <s v="Entidad Bomberil"/>
    <x v="3"/>
    <s v="CI. RADICAR - Minuta convenio de transferencia sobretasa bomberil Yarumal. "/>
    <s v="Andrea Bibiana Castañeda Durán"/>
    <s v="FORMULACIÓN Y ACTUALIZACIÓN NORMATIVA Y OPERATIVA"/>
    <s v="SUBDIRECCIÓN ESTRATÉGICA Y DE COORDINACIÓN BOMBERIL"/>
    <s v="PETICIÓN DE INTERES GENERAL"/>
    <n v="30"/>
    <s v="20213800063052  "/>
    <s v="2021-02-23 15:07:26 "/>
    <n v="20212050085441"/>
    <d v="2021-03-01T00:00:00"/>
    <n v="4"/>
    <s v="Cumplido"/>
    <m/>
    <d v="2021-03-04T00:00:00"/>
    <s v="PDF"/>
    <s v="SI"/>
    <m/>
    <m/>
  </r>
  <r>
    <s v="Canal Virtual"/>
    <s v="Correo Atencion Ciudadano"/>
    <s v="SANTANDER"/>
    <s v="CUERPO DE BOMBEROS VOLUNTARIOS DE SURATA - SANTANDER  "/>
    <s v="Entidad Bomberil"/>
    <x v="1"/>
    <s v="CAC. Solicitud. "/>
    <s v="Andrés Fernando Muñoz Cabrera"/>
    <s v="ÁREA CENTRAL DE REFERENCIA BOMBERIL"/>
    <s v="SUBDIRECCIÓN ESTRATÉGICA Y DE COORDINACIÓN BOMBERIL"/>
    <s v="PETICIÓN DE INTERES GENERAL"/>
    <n v="30"/>
    <s v="20213800063062  "/>
    <s v="2021-02-23 15:13:26 "/>
    <m/>
    <m/>
    <m/>
    <s v="Vencido"/>
    <m/>
    <m/>
    <m/>
    <m/>
    <m/>
    <s v="No se evidencia fecha de salida del documento ni tramite final en el Orfeo"/>
  </r>
  <r>
    <s v="Canal Virtual"/>
    <s v="Correo Atención Ciudadano"/>
    <s v="BOYACÁ"/>
    <s v="USUARIO ANONIMO  "/>
    <s v="Persona Natural"/>
    <x v="3"/>
    <s v="CAC. Denuncia Anónima, Asunto: Denuncia por sobrecostos en la construcción de la estación del cuerpo de bomberos Voluntarios de Firavitoba- Boyacá, y mala utilización de los carros oficiales y cero controles para el manejo de los recursos públicos con los municipios que firman convenios. "/>
    <s v="Camilo Portilla"/>
    <s v="FORMULACIÓN Y ACTUALIZACIÓN NORMATIVA Y OPERATIVA"/>
    <s v="SUBDIRECCIÓN ESTRATÉGICA Y DE COORDINACIÓN BOMBERIL"/>
    <s v="PETICIÓN DE INTERES GENERAL"/>
    <n v="30"/>
    <s v="20213800063072  "/>
    <s v="2021-02-23 15:18:43 "/>
    <n v="20212050086841"/>
    <d v="2021-03-12T00:00:00"/>
    <n v="13"/>
    <s v="Cumplido"/>
    <m/>
    <d v="2021-03-12T00:00:00"/>
    <s v="PDF"/>
    <s v="SI"/>
    <m/>
    <m/>
  </r>
  <r>
    <s v="Canal Virtual"/>
    <s v="Correo Atención Ciudadano"/>
    <s v="BOLIVAR"/>
    <s v="VEEDURíA LOS OJOS DE BOLíVAR  "/>
    <s v="Entidad Territorial"/>
    <x v="1"/>
    <s v="CAC. SOLICITUD MEDIACIÓN ANTE EL CUERPO DE BOMBEROS VOLUNTARIO DE MAHATES BOLIVAR *** PARA OBTENER RESPUESTA FORMAL A PETICIÓN ENVIADA EL 08 DE OCTUBRE DE 2020. "/>
    <s v="Jorge Restrepo Sanguino"/>
    <s v="FORMULACIÓN Y ACTUALIZACIÓN NORMATIVA Y OPERATIVA"/>
    <s v="SUBDIRECCIÓN ESTRATÉGICA Y DE COORDINACIÓN BOMBERIL"/>
    <s v="PETICIÓN DE INTERES GENERAL"/>
    <n v="30"/>
    <s v="20213800063082  "/>
    <s v="2021-02-23 15:26:18 "/>
    <n v="20212050086711"/>
    <d v="2021-03-12T00:00:00"/>
    <n v="13"/>
    <s v="Cumplido"/>
    <m/>
    <d v="2021-03-12T00:00:00"/>
    <s v="PDF"/>
    <s v="SI"/>
    <m/>
    <m/>
  </r>
  <r>
    <s v="Canal Virtual"/>
    <s v="Correo Atención Ciudadano"/>
    <s v="CASANARE"/>
    <s v="ALCALDIA PAZ DE ARIPORO PENDIENTE "/>
    <s v="Entidad Territorial"/>
    <x v="1"/>
    <s v="CAC. Consulta.  "/>
    <s v="Camilo Portilla"/>
    <s v="FORMULACIÓN Y ACTUALIZACIÓN NORMATIVA Y OPERATIVA"/>
    <s v="SUBDIRECCIÓN ESTRATÉGICA Y DE COORDINACIÓN BOMBERIL"/>
    <s v="PETICIÓN DE DOCUMENTOS E INFORMACIÓN"/>
    <n v="20"/>
    <s v="20213800063122  "/>
    <s v="2021-02-23 15:48:16 "/>
    <s v=" 20212050087541"/>
    <d v="2021-03-11T00:00:00"/>
    <n v="12"/>
    <s v="Cumplido"/>
    <m/>
    <d v="2021-03-15T00:00:00"/>
    <s v="PDF"/>
    <s v="SI"/>
    <m/>
    <m/>
  </r>
  <r>
    <s v="Canal Virtual"/>
    <s v="Correo Atención Ciudadano"/>
    <s v="CUNDINAMARCA"/>
    <s v="JUAN CESAR VALENCIA ARBOLEDA  "/>
    <s v="Persona Natural"/>
    <x v="1"/>
    <s v="CAC. SOLICITUD INFORMACION RESPUESTA. "/>
    <s v="Andrea Bibiana Castañeda Durán"/>
    <s v="FORMULACIÓN Y ACTUALIZACIÓN NORMATIVA Y OPERATIVA"/>
    <s v="SUBDIRECCIÓN ESTRATÉGICA Y DE COORDINACIÓN BOMBERIL"/>
    <s v="PETICIÓN DE INTERES GENERAL"/>
    <n v="30"/>
    <s v="20213800063152  "/>
    <s v="2021-02-23 16:07:27 "/>
    <n v="20212050086881"/>
    <d v="2021-03-10T00:00:00"/>
    <n v="11"/>
    <s v="Cumplido"/>
    <m/>
    <d v="2021-03-10T00:00:00"/>
    <s v="PDF"/>
    <s v="SI"/>
    <m/>
    <m/>
  </r>
  <r>
    <s v="Canal Virtual"/>
    <s v="Correo Atencion Ciudadano"/>
    <s v="ANTIOQUIA"/>
    <s v="ALCALDIA GOMEZ PLATA ANTIOQUIA "/>
    <s v="Entidad Territorial"/>
    <x v="1"/>
    <s v="CAC. Oficio Nro. 023 Derecho de petición.  "/>
    <s v="Liz Margaret Álvarez calderon"/>
    <s v="FORMULACIÓN Y ACTUALIZACIÓN NORMATIVA Y OPERATIVA"/>
    <s v="SUBDIRECCIÓN ESTRATÉGICA Y DE COORDINACIÓN BOMBERIL"/>
    <s v="PETICIÓN DE INTERES GENERAL"/>
    <n v="30"/>
    <s v="20213800063192  "/>
    <s v="2021-02-23 16:45:51 "/>
    <n v="20212000016801"/>
    <d v="2021-04-30T00:00:00"/>
    <n v="38"/>
    <s v="Extemporáneo"/>
    <m/>
    <d v="2021-05-12T00:00:00"/>
    <s v="PDF"/>
    <m/>
    <m/>
    <m/>
  </r>
  <r>
    <s v="Canal Virtual"/>
    <s v="Correo Atención Ciudadano"/>
    <s v="CUNDINAMARCA"/>
    <s v="CUERPO DE BOMBEROS VOLUNTARIOS DE NILO  "/>
    <s v="Entidad Bomberil"/>
    <x v="3"/>
    <s v="CAC. RV: Su propuesta contrato para la gestión integral contra incendio, los preparativos y atención de rescate en todas sus modalidades  "/>
    <s v="Andrea Bibiana Castañeda Durán"/>
    <s v="FORMULACIÓN Y ACTUALIZACIÓN NORMATIVA Y OPERATIVA"/>
    <s v="SUBDIRECCIÓN ESTRATÉGICA Y DE COORDINACIÓN BOMBERIL"/>
    <s v="PETICIÓN DE INTERES GENERAL"/>
    <n v="30"/>
    <s v="20213800063232  "/>
    <s v="2021-02-23 17:10:00 "/>
    <n v="20212050085331"/>
    <d v="2021-03-01T00:00:00"/>
    <n v="4"/>
    <s v="Cumplido"/>
    <m/>
    <d v="2021-03-04T00:00:00"/>
    <s v="PDF"/>
    <s v="SI"/>
    <m/>
    <m/>
  </r>
  <r>
    <s v="Canal Virtual"/>
    <s v="Correo Atención Ciudadano"/>
    <s v="ATLÁNTICO"/>
    <s v="CUERPO DE BOMBEROS VOLUNTARIOS DE GALAPA - ATLANTICO  "/>
    <s v="Entidad Bomberil"/>
    <x v="3"/>
    <s v="CI. Presentación de Queja y Situación en el Municipio de Galapa. "/>
    <s v="Andrea Bibiana Castañeda Durán"/>
    <s v="FORMULACIÓN Y ACTUALIZACIÓN NORMATIVA Y OPERATIVA"/>
    <s v="SUBDIRECCIÓN ESTRATÉGICA Y DE COORDINACIÓN BOMBERIL"/>
    <s v="PETICIÓN DE INTERES GENERAL"/>
    <n v="30"/>
    <s v="20213800063272  "/>
    <s v="2021-02-23 17:33:40 "/>
    <n v="20212050086891"/>
    <d v="2021-03-25T00:00:00"/>
    <n v="21"/>
    <s v="Cumplido"/>
    <m/>
    <m/>
    <m/>
    <m/>
    <m/>
    <s v="No se adjunta evidencia de respuesta peticion ni fecha de envio de la misma en correo electronico"/>
  </r>
  <r>
    <s v="Canal Virtual"/>
    <s v="Correo Atención Ciudadano"/>
    <s v="ANTIOQUIA"/>
    <s v="CUERPO DE BOMBEROS VOLUNTARIOS DE YARUMAL  "/>
    <s v="Entidad Bomberil"/>
    <x v="3"/>
    <s v="CAC. Fw: Minuta convenio de transferencia sobretasa bomberil.  "/>
    <s v="Andrea Bibiana Castañeda Durán"/>
    <s v="FORMULACIÓN Y ACTUALIZACIÓN NORMATIVA Y OPERATIVA"/>
    <s v="SUBDIRECCIÓN ESTRATÉGICA Y DE COORDINACIÓN BOMBERIL"/>
    <s v="PETICIÓN DE INTERES PARTICULAR"/>
    <n v="30"/>
    <s v="20213800063302  "/>
    <s v="2021-02-23 17:48:11 "/>
    <n v="20212050085441"/>
    <d v="2021-03-01T00:00:00"/>
    <n v="4"/>
    <s v="Cumplido"/>
    <m/>
    <d v="2021-03-04T00:00:00"/>
    <s v="PDF"/>
    <s v="SI"/>
    <m/>
    <m/>
  </r>
  <r>
    <s v="Canal Virtual"/>
    <s v="Correo Atención Ciudadano"/>
    <s v="BOGOTÁ"/>
    <s v="CUERPO DE BOMBEROS VOLUNTARIOS DE SIBATE FRANCISCO JAVIER GAMBOA PEDRAZA  "/>
    <s v="Entidad Bomberil"/>
    <x v="1"/>
    <s v="CAC. Oficio 23feb2021, Referencia: Información sobre Gestión en los Cuerpos de Bomberos.  "/>
    <s v="Camilo Portilla"/>
    <s v="FORMULACIÓN Y ACTUALIZACIÓN NORMATIVA Y OPERATIVA"/>
    <s v="SUBDIRECCIÓN ESTRATÉGICA Y DE COORDINACIÓN BOMBERIL"/>
    <s v="PETICIÓN DE DOCUMENTOS E INFORMACIÓN"/>
    <n v="20"/>
    <s v="20213800063352  "/>
    <s v="2021-02-24 08:28:44 "/>
    <s v="20212050087791 "/>
    <d v="2021-03-15T00:00:00"/>
    <n v="13"/>
    <s v="Cumplido"/>
    <m/>
    <d v="2021-03-16T00:00:00"/>
    <s v="PDF"/>
    <s v="SI"/>
    <m/>
    <m/>
  </r>
  <r>
    <s v="Canal Virtual"/>
    <s v="Correo Atención Ciudadano"/>
    <s v="SANTANDER"/>
    <s v="CUERPO DE BOMBEROS VOLUNTARIOS DE LOS SANTOS  "/>
    <s v="Entidad Bomberil"/>
    <x v="1"/>
    <s v="CAC. solicitud, Referencia: Consulta elección de miembros de junta departamental.  "/>
    <s v="Andrea Bibiana Castañeda Durán"/>
    <s v="FORMULACIÓN Y ACTUALIZACIÓN NORMATIVA Y OPERATIVA"/>
    <s v="SUBDIRECCIÓN ESTRATÉGICA Y DE COORDINACIÓN BOMBERIL"/>
    <s v="PETICIÓN DE INTERES PARTICULAR"/>
    <n v="30"/>
    <s v="20213800063382  "/>
    <s v="2021-02-24 08:45:44 "/>
    <n v="20212050085261"/>
    <d v="2021-03-01T00:00:00"/>
    <n v="3"/>
    <s v="Cumplido"/>
    <m/>
    <d v="2021-03-04T00:00:00"/>
    <s v="PDF"/>
    <s v="SI"/>
    <m/>
    <m/>
  </r>
  <r>
    <s v="Canal Virtual"/>
    <s v="Correo Atención Ciudadano"/>
    <s v=" CHOCO"/>
    <s v="CUERPO DE BOMBEROS VOLUNTARIOS DE ACANDI  "/>
    <s v="Entidad Bomberil"/>
    <x v="2"/>
    <s v="CAC. Orientacion,  "/>
    <s v="Jorge Restrepo Sanguino"/>
    <s v="FORMULACIÓN Y ACTUALIZACIÓN NORMATIVA Y OPERATIVA"/>
    <s v="SUBDIRECCIÓN ESTRATÉGICA Y DE COORDINACIÓN BOMBERIL"/>
    <s v="PETICIÓN DE INTERES PARTICULAR"/>
    <n v="30"/>
    <s v="20213800063392  "/>
    <s v="2021-02-24 08:53:12 "/>
    <n v="20212050086681"/>
    <d v="2021-03-01T00:00:00"/>
    <n v="3"/>
    <s v="Cumplido"/>
    <m/>
    <d v="2021-03-05T00:00:00"/>
    <s v="PDF"/>
    <s v="SI"/>
    <m/>
    <m/>
  </r>
  <r>
    <s v="Canal Virtual"/>
    <s v="Correo Atencion Ciudadano"/>
    <s v="BOLIVAR"/>
    <s v="WILMAN GUTIERREZ  "/>
    <s v="Entidad Bomberil"/>
    <x v="2"/>
    <s v="CAC. (Sin asunto), por medio de la presente el cuerpo de bomberos voluntarios de Cicuco, Bolívar; hace una solicitud de intervención.  "/>
    <s v="Melba Vidal"/>
    <s v="INSPECCIÓN VIGILANCIA Y CONTROL"/>
    <s v="SUBDIRECCIÓN ESTRATÉGICA Y DE COORDINACIÓN BOMBERIL"/>
    <s v="PETICIÓN DE INTERES GENERAL"/>
    <n v="30"/>
    <s v="20213800063402  "/>
    <s v="2021-02-24 09:07:42 "/>
    <m/>
    <m/>
    <n v="36"/>
    <s v="Vencido"/>
    <m/>
    <m/>
    <m/>
    <m/>
    <m/>
    <s v="No se adjunta evidencia de respuesta peticion ni fecha de envio de la misma en correo electronico"/>
  </r>
  <r>
    <s v="Canal Virtual"/>
    <s v="Correo Atencion Ciudadano"/>
    <s v="BOYACÁ"/>
    <s v="CUERPO DE BOMBEROS VOLUNTARIOS DE MONIQUIRA  "/>
    <s v="Entidad Bomberil"/>
    <x v="1"/>
    <s v="CAC. reiteracion de solicitud de apoyo y acompañamiento a la situacion del cuerpo de bomberos voluntarios de moniquira y Toma de Deciciones  "/>
    <s v="Melba Vidal"/>
    <s v="INSPECCIÓN VIGILANCIA Y CONTROL"/>
    <s v="SUBDIRECCIÓN ESTRATÉGICA Y DE COORDINACIÓN BOMBERIL"/>
    <s v="PETICIÓN DE INTERES GENERAL"/>
    <n v="30"/>
    <s v="20213800063432  "/>
    <s v="2021-02-24 09:37:28 "/>
    <m/>
    <m/>
    <n v="36"/>
    <s v="Vencido"/>
    <m/>
    <m/>
    <m/>
    <m/>
    <m/>
    <s v="No se adjunta evidencia de respuesta peticion ni fecha de envio de la misma en correo electronico"/>
  </r>
  <r>
    <s v="Canal Virtual"/>
    <s v="Correo Atencion Ciudadano"/>
    <s v="VALLE DEL CAUCA"/>
    <s v="LADY KATTERINE BARBOSA VALDERRAMA "/>
    <s v="Persona Natural"/>
    <x v="1"/>
    <s v="CAC. Derecho de petición.  "/>
    <s v="Luis Alberto Valencia Pulido"/>
    <s v="ÁREA CENTRAL DE REFERENCIA BOMBERIL"/>
    <s v="SUBDIRECCIÓN ESTRATÉGICA Y DE COORDINACIÓN BOMBERIL"/>
    <s v="PETICIÓN DE DOCUMENTOS E INFORMACIÓN"/>
    <n v="20"/>
    <s v="20213800063442  "/>
    <s v="2021-02-24 09:43:38 "/>
    <m/>
    <d v="2021-04-05T00:00:00"/>
    <n v="25"/>
    <s v="Extemporáneo"/>
    <m/>
    <m/>
    <s v="Correo Electronico "/>
    <s v="SI"/>
    <m/>
    <m/>
  </r>
  <r>
    <s v="Radicación Directa"/>
    <s v="Canal escrito"/>
    <s v="PUTUMAYO"/>
    <s v="ALCALDÍA MUNICIPAL DE SANTIAGO PUTUMAYO  "/>
    <s v="Entidad Territorial"/>
    <x v="2"/>
    <s v="RD. Solicitud apoyo adquisición de un Vehúculo Operativo de Rescate. "/>
    <s v="Andrés Fernando Muñoz Cabrera"/>
    <s v="ÁREA CENTRAL DE REFERENCIA BOMBERIL"/>
    <s v="SUBDIRECCIÓN ESTRATÉGICA Y DE COORDINACIÓN BOMBERIL"/>
    <s v="PETICIÓN DE INTERES GENERAL"/>
    <n v="30"/>
    <s v="20213800063482  "/>
    <s v="2021-02-24 10:44:43 "/>
    <n v="20212100016631"/>
    <d v="2021-04-15T00:00:00"/>
    <n v="33"/>
    <s v="Extemporáneo"/>
    <m/>
    <d v="2021-04-15T00:00:00"/>
    <s v="PDF"/>
    <s v="SI"/>
    <m/>
    <m/>
  </r>
  <r>
    <s v="Canal Virtual"/>
    <s v="Correo Atencion Ciudadano"/>
    <s v="PUTUMAYO"/>
    <s v="ALCALDÍA MUNICIPAL DE SANTIAGO PUTUMAYO  "/>
    <s v="Entidad Territorial"/>
    <x v="2"/>
    <s v="RD. Carta de intención Proyecto Construcción Infraestructura Estación de Bomberos Santiago.  "/>
    <s v="Andrés Fernando Muñoz Cabrera"/>
    <s v="ÁREA CENTRAL DE REFERENCIA BOMBERIL"/>
    <s v="SUBDIRECCIÓN ESTRATÉGICA Y DE COORDINACIÓN BOMBERIL"/>
    <s v="PETICIÓN DE INTERES GENERAL"/>
    <n v="30"/>
    <s v="20213800063492  "/>
    <s v="2021-02-24 10:48:35 "/>
    <m/>
    <m/>
    <m/>
    <s v="Vencido"/>
    <m/>
    <m/>
    <m/>
    <m/>
    <m/>
    <s v="No se adjunta evidencia de respuesta peticion ni fecha de envio de la misma en correo electronico"/>
  </r>
  <r>
    <s v="Radicación Directa"/>
    <s v="Canal escrito"/>
    <s v="PUTUMAYO"/>
    <s v="ALCALDIA MUNICIPAL DE COLON PUTUMAYO  "/>
    <s v="Entidad Territorial"/>
    <x v="2"/>
    <s v="RD. Solicitud de 5 trajes de acercamiento, guantes y equipos de respiración autónoma. "/>
    <s v="Andrés Fernando Muñoz Cabrera"/>
    <s v="ÁREA CENTRAL DE REFERENCIA BOMBERIL"/>
    <s v="SUBDIRECCIÓN ESTRATÉGICA Y DE COORDINACIÓN BOMBERIL"/>
    <s v="PETICIÓN DE INTERES GENERAL"/>
    <n v="30"/>
    <s v="20213800063502  "/>
    <s v="2021-02-24 10:52:02 "/>
    <n v="20212100016621"/>
    <d v="2021-04-15T00:00:00"/>
    <n v="33"/>
    <s v="Extemporáneo"/>
    <m/>
    <d v="2021-04-15T00:00:00"/>
    <s v="PDF"/>
    <s v="SI"/>
    <m/>
    <m/>
  </r>
  <r>
    <s v="Radicación Directa"/>
    <s v="Canal escrito"/>
    <s v="PUTUMAYO"/>
    <s v="ALCALDIA MUNICIPAL DE COLON PUTUMAYO  "/>
    <s v="Entidad Territorial"/>
    <x v="2"/>
    <s v="RD. Carta de intención proyecto Construcción Infraestructura Estación de Bomberos Colón. "/>
    <s v="Jonathan Prieto"/>
    <s v="ÁREA CENTRAL DE REFERENCIA BOMBERIL"/>
    <s v="SUBDIRECCIÓN ESTRATÉGICA Y DE COORDINACIÓN BOMBERIL"/>
    <s v="PETICIÓN DE INTERES GENERAL"/>
    <n v="30"/>
    <s v="20213800063512  "/>
    <s v="2021-02-24 10:57:15 "/>
    <m/>
    <m/>
    <m/>
    <s v="Vencido"/>
    <m/>
    <m/>
    <m/>
    <m/>
    <m/>
    <s v="No se adjunta evidencia de respuesta peticion ni fecha de envio de la misma en correo electronico"/>
  </r>
  <r>
    <s v="Radicación Directa"/>
    <s v="Canal escrito"/>
    <s v="PUTUMAYO"/>
    <s v="ALCALDIA MUNICIPAL SIBUNDOY PUTUMAYO "/>
    <s v="Entidad Territorial"/>
    <x v="1"/>
    <s v="RD. Solicitud apoyo con un Vehículo Operativo de Rescate. "/>
    <s v="Andrés Fernando Muñoz Cabrera"/>
    <s v="ÁREA CENTRAL DE REFERENCIA BOMBERIL"/>
    <s v="SUBDIRECCIÓN ESTRATÉGICA Y DE COORDINACIÓN BOMBERIL"/>
    <s v="PETICIÓN DE INTERES GENERAL"/>
    <n v="30"/>
    <s v="20213800063522  "/>
    <s v="2021-02-24 10:59:52 "/>
    <n v="20212100016641"/>
    <d v="2021-04-12T00:00:00"/>
    <n v="30"/>
    <s v="Cumplido"/>
    <m/>
    <d v="2021-04-15T00:00:00"/>
    <s v="PDF"/>
    <s v="SI"/>
    <m/>
    <m/>
  </r>
  <r>
    <s v="Canal Virtual"/>
    <s v="Correo Atención Ciudadano"/>
    <s v="BOLIVAR"/>
    <s v="DELEGACION DEPARTAMENTAL DE BOMBEROS DE BOLIVAR  "/>
    <s v="Entidad Bomberil"/>
    <x v="1"/>
    <s v="CAC. solicitud de asesoría informe de bomberos bolivar "/>
    <s v="Jairo Soto Gil"/>
    <s v="Subdirección Estratégica y de Coordinación Bomberil"/>
    <s v="SUBDIRECCIÓN ESTRATÉGICA Y DE COORDINACIÓN BOMBERIL"/>
    <s v="PETICIÓN DE INTERES GENERAL"/>
    <n v="30"/>
    <s v="20213800063662  "/>
    <s v="2021-02-24 16:10:03 "/>
    <n v="20212000014611"/>
    <d v="2021-02-25T00:00:00"/>
    <n v="1"/>
    <s v="Cumplido"/>
    <m/>
    <m/>
    <s v="PDF"/>
    <s v="SI"/>
    <m/>
    <m/>
  </r>
  <r>
    <s v="Canal Virtual"/>
    <s v="Correo Atención Ciudadano"/>
    <s v="VALLE DEL CAUCA"/>
    <s v="DIANA PATRICIA CORREA BALCAZAR "/>
    <s v="Persona Natural"/>
    <x v="1"/>
    <s v="CAC. Derecho de petición y queja.  "/>
    <s v="Andrea Bibiana Castañeda Durán"/>
    <s v="FORMULACIÓN Y ACTUALIZACIÓN NORMATIVA Y OPERATIVA"/>
    <s v="SUBDIRECCIÓN ESTRATÉGICA Y DE COORDINACIÓN BOMBERIL"/>
    <s v="PETICIÓN DE INTERES PARTICULAR"/>
    <n v="30"/>
    <s v="20213800063762  "/>
    <s v="2021-02-25 08:29:51 "/>
    <n v="20212050086851"/>
    <d v="2021-03-10T00:00:00"/>
    <n v="9"/>
    <s v="Cumplido"/>
    <m/>
    <m/>
    <s v="PDF"/>
    <s v="SI"/>
    <m/>
    <m/>
  </r>
  <r>
    <s v="Canal Virtual"/>
    <s v="Correo Atencion Ciudadano"/>
    <s v="BOGOTÁ"/>
    <s v="VEEDURIA CIUDADANA VIGIAS DEL CAFE LUIS FERNANDO REYES RAMíREZ  "/>
    <s v="Entidad Territorial"/>
    <x v="1"/>
    <s v="CAC. RESPUESTA FUNCI�N P�BLICA RAD. 20216000066151. "/>
    <s v="Liz Margaret Álvarez calderon"/>
    <s v="Subdirección Estratégica y de Coordinación Bomberil"/>
    <s v="SUBDIRECCIÓN ESTRATÉGICA Y DE COORDINACIÓN BOMBERIL"/>
    <s v="PETICIÓN DE INTERES GENERAL"/>
    <n v="30"/>
    <s v="20213800063772  "/>
    <s v="2021-02-25 08:38:33 "/>
    <n v="20212000016891"/>
    <d v="2021-04-27T00:00:00"/>
    <n v="40"/>
    <s v="Extemporáneo"/>
    <m/>
    <m/>
    <s v="PDF"/>
    <s v="SI"/>
    <m/>
    <m/>
  </r>
  <r>
    <s v="Canal Virtual"/>
    <s v="Correo Atención Ciudadano"/>
    <s v="ANTIOQUIA"/>
    <s v="GOBERNACION DE ANTIOQUIA  "/>
    <s v="Entidad Territorial"/>
    <x v="1"/>
    <s v="CAC Documento - 2021030037345 Traslado por competencia de queja y solicitud de inspección de operatividad del cuerpo de bomberos de Liborina - Antioquia.  "/>
    <s v="Julio Alejandro Chamorro Cabrera"/>
    <s v="Subdirección Estratégica y de Coordinación Bomberil"/>
    <s v="SUBDIRECCIÓN ESTRATÉGICA Y DE COORDINACIÓN BOMBERIL"/>
    <s v="PETICIÓN DE INTERES GENERAL"/>
    <n v="30"/>
    <s v="20213800063912  "/>
    <s v="2021-02-25 16:11:50 "/>
    <n v="20212000015911"/>
    <d v="2021-04-09T00:00:00"/>
    <n v="28"/>
    <s v="Cumplido"/>
    <m/>
    <m/>
    <s v="PDF"/>
    <s v="SI"/>
    <m/>
    <m/>
  </r>
  <r>
    <s v="Canal Virtual"/>
    <s v="Correo Atención Ciudadano"/>
    <s v="RISARALDA"/>
    <s v="VEEDURIA NACIONAL  "/>
    <s v="Entidad Territorial"/>
    <x v="1"/>
    <s v="CAC. SOLICITUD. "/>
    <s v="Edgar Alexander Maya Lopez"/>
    <s v="EDUCACIÓN"/>
    <s v="SUBDIRECCIÓN ESTRATÉGICA Y DE COORDINACIÓN BOMBERIL"/>
    <s v="CONSULTA"/>
    <n v="30"/>
    <s v="20213800063982  "/>
    <s v="2021-02-26 08:42:21 "/>
    <n v="20212050090421"/>
    <d v="2021-04-08T00:00:00"/>
    <n v="26"/>
    <s v="Cumplido"/>
    <m/>
    <m/>
    <s v="PDF"/>
    <s v="SI"/>
    <m/>
    <m/>
  </r>
  <r>
    <s v="Canal Virtual"/>
    <s v="Correo Atención Ciudadano"/>
    <s v="ATLÁNTICO"/>
    <s v="CUERPO DE BOMBEROS VOLUNTARIOS SABANAGRANDE  "/>
    <s v="Entidad Bomberil"/>
    <x v="1"/>
    <s v="CAC. URGENTE SOLICITUD DE ASESORIA. "/>
    <s v="Camilo Portilla"/>
    <s v="FORMULACIÓN Y ACTUALIZACIÓN NORMATIVA Y OPERATIVA"/>
    <s v="SUBDIRECCIÓN ESTRATÉGICA Y DE COORDINACIÓN BOMBERIL"/>
    <s v="PETICIÓN DE INTERES GENERAL"/>
    <n v="30"/>
    <s v="20213800064022  "/>
    <s v="2021-02-26 09:39:11 "/>
    <n v="20212050087651"/>
    <d v="2021-03-15T00:00:00"/>
    <n v="11"/>
    <s v="Cumplido"/>
    <m/>
    <d v="2021-03-16T00:00:00"/>
    <s v="PDF"/>
    <s v="SI"/>
    <m/>
    <m/>
  </r>
  <r>
    <s v="Canal Virtual"/>
    <s v="Correo Atención Ciudadano"/>
    <s v="Cundinamarca"/>
    <s v="CUERPO DE BOMBEROS VOLUNTARIOS DE SIBATE  "/>
    <s v="Entidad Bomberil"/>
    <x v="2"/>
    <s v="CAC. OFI21-00035136 / IDM: Presentación de proyecto para destacar el trabajo de los bomberos e incluirnos como VETERANOS “HEROES DEL FUEGO.” "/>
    <s v="Juan Gabriel Parra"/>
    <s v="FORMULACIÓN Y ACTUALIZACIÓN NORMATIVA Y OPERATIVA"/>
    <s v="SUBDIRECCIÓN ESTRATÉGICA Y DE COORDINACIÓN BOMBERIL"/>
    <s v="PETICIÓN DE INTERES GENERAL"/>
    <n v="30"/>
    <s v="20213800065922  "/>
    <d v="2021-03-11T00:00:00"/>
    <n v="20212050089761"/>
    <d v="2021-03-25T00:00:00"/>
    <n v="9"/>
    <s v="Cumplido"/>
    <m/>
    <d v="2021-03-25T00:00:00"/>
    <s v="PDF"/>
    <s v="SI"/>
    <m/>
    <m/>
  </r>
  <r>
    <s v="Canal Escrito "/>
    <s v="Servicio de Mensajería "/>
    <s v="Huila"/>
    <s v="CONCEJO MUNICIPAL CAMPOALEGRE  "/>
    <s v="Entidad Territorial "/>
    <x v="3"/>
    <s v="SM. Solicitud de investigación de Orden nacional ante las irregularidades que se tiene por el cuerpo de Bomberos Voluntarios de Campoalegre (Huila), con personería Jurídica Resolución N° 237 de 2003 Gobernación del Huila "/>
    <s v="Julio Alejandro Chamorro Cabrera"/>
    <s v="FORMULACIÓN Y ACTUALIZACIÓN NORMATIVA Y OPERATIVA"/>
    <s v="SUBDIRECCIÓN ESTRATÉGICA Y DE COORDINACIÓN BOMBERIL"/>
    <s v="PETICIÓN DE INTERES GENERAL"/>
    <n v="30"/>
    <s v="20213800066012  "/>
    <d v="2021-03-11T00:00:00"/>
    <n v="20212000015571"/>
    <d v="2021-03-25T00:00:00"/>
    <n v="9"/>
    <s v="Cumplido"/>
    <m/>
    <m/>
    <s v="PDF"/>
    <s v="SI"/>
    <m/>
    <m/>
  </r>
  <r>
    <s v="Canal Virtual"/>
    <s v="Correo Atencion Ciudadano"/>
    <s v="CUNDINAMARCA"/>
    <s v="CUERPO DE BOMBEROS VOLUNTARIOS DE SIBATE CONSEJO DE OFICIALES  "/>
    <s v="Entidad Bomberil"/>
    <x v="1"/>
    <s v="CAC. derecho de información  "/>
    <s v="Melba Vidal"/>
    <s v="FORMULACIÓN Y ACTUALIZACIÓN NORMATIVA Y OPERATIVA"/>
    <s v="SUBDIRECCIÓN ESTRATÉGICA Y DE COORDINACIÓN BOMBERIL"/>
    <s v="PETICIÓN DE INTERES GENERAL"/>
    <n v="30"/>
    <s v="20213800064142  "/>
    <d v="2021-03-01T00:00:00"/>
    <n v="20212050093171"/>
    <m/>
    <m/>
    <s v="Vencido"/>
    <m/>
    <m/>
    <m/>
    <m/>
    <m/>
    <s v="NO SE EVIDENCIA DOCUMENTO NI MEDIO POR EL CUAL SE LE DIO RESPUESTA "/>
  </r>
  <r>
    <s v="Canal Virtual"/>
    <s v="Correo Atención Ciudadano"/>
    <s v="Choco"/>
    <s v="JUNTA DEPARTAMENTAL DE BOMBEROS DEL CHOCO  "/>
    <s v="Entidad Bomberil"/>
    <x v="0"/>
    <s v="CAC. Queja  "/>
    <s v="Jorge Restrepo Sanguino"/>
    <s v="FORMULACIÓN Y ACTUALIZACIÓN NORMATIVA Y OPERATIVA"/>
    <s v="SUBDIRECCIÓN ESTRATÉGICA Y DE COORDINACIÓN BOMBERIL"/>
    <s v="PETICIÓN DE INTERES GENERAL"/>
    <n v="30"/>
    <n v="20213800066812"/>
    <d v="2021-03-17T00:00:00"/>
    <n v="20212050086681"/>
    <d v="2021-03-05T00:00:00"/>
    <m/>
    <s v="Cumplido"/>
    <m/>
    <d v="2021-03-05T00:00:00"/>
    <s v="PDF"/>
    <s v="SI"/>
    <m/>
    <m/>
  </r>
  <r>
    <s v="Canal Virtual"/>
    <s v="Correo Atención Ciudadano"/>
    <s v="cundinamarca"/>
    <s v="CUERPO DE BOMBEROS VOLUNTARIOS DE SIBATE  "/>
    <s v="Entidad Bomberil"/>
    <x v="0"/>
    <s v="CAC. LISTADO DE PERSONAL CUERPO DE BOMBEROS VOLUNTARIOS DE SIBATÉ.  "/>
    <s v="Julio Alejandro Chamorro Cabrera"/>
    <s v="Subdirección Estratégica y de Coordinación Bomberil"/>
    <s v="SUBDIRECCIÓN ESTRATÉGICA Y DE COORDINACIÓN BOMBERIL"/>
    <s v="PETICIÓN DE INTERES GENERAL"/>
    <n v="30"/>
    <s v="20213800067202  "/>
    <d v="2021-03-17T00:00:00"/>
    <n v="20212000016421"/>
    <d v="2021-04-20T00:00:00"/>
    <n v="21"/>
    <s v="Cumplido"/>
    <m/>
    <m/>
    <s v="PDF"/>
    <s v="SI"/>
    <m/>
    <m/>
  </r>
  <r>
    <s v="Canal Virtual"/>
    <s v="Correo Atención Ciudadano"/>
    <s v="Cesar"/>
    <s v="OFICINA PARA LA GESTION DEL RIESGO DE DESASTRES Y CAMBIO CLIMATICO  "/>
    <s v="Entidad Territorial "/>
    <x v="2"/>
    <s v="CAC. Solicitud de Apoyo de tres (3) carro tanques adicionales para el abastecimiento de agua en el departamento del Cesar. "/>
    <s v="Jiud Magnoly Gaviria"/>
    <s v="ÁREA CENTRAL DE REFERENCIA BOMBERIL"/>
    <s v="SUBDIRECCIÓN ESTRATÉGICA Y DE COORDINACIÓN BOMBERIL"/>
    <s v="PETICIÓN DE INTERES GENERAL"/>
    <n v="30"/>
    <s v="20213800067292  "/>
    <d v="2021-03-18T00:00:00"/>
    <n v="20212100017651"/>
    <d v="2021-05-04T00:00:00"/>
    <n v="30"/>
    <s v="Cumplido"/>
    <m/>
    <m/>
    <s v="PDF"/>
    <s v="SI"/>
    <m/>
    <m/>
  </r>
  <r>
    <s v="Canal Virtual"/>
    <s v="Correo Atención Ciudadano"/>
    <s v="Antioquia"/>
    <s v="IDALIA AMPARO GONZALEZ GIRALDO SECRETARIA DE GOBIERNO GOBERNACION DE ANTIOQUIA "/>
    <s v="Entidad Territorial "/>
    <x v="0"/>
    <s v="CAC. Documento - 2021030053313, Solicitud de concepto jurídico.  "/>
    <s v="Camilo Portilla"/>
    <s v="FORMULACIÓN Y ACTUALIZACIÓN NORMATIVA Y OPERATIVA"/>
    <s v="SUBDIRECCIÓN ESTRATÉGICA Y DE COORDINACIÓN BOMBERIL"/>
    <s v="PETICIÓN DE INTERES PARTICULAR"/>
    <n v="30"/>
    <s v="20213800067352  "/>
    <d v="2021-03-18T00:00:00"/>
    <n v="20212050090461"/>
    <d v="2021-04-20T00:00:00"/>
    <n v="20"/>
    <s v="Cumplido"/>
    <m/>
    <d v="2021-04-20T00:00:00"/>
    <s v="PDF"/>
    <s v="SI"/>
    <m/>
    <m/>
  </r>
  <r>
    <s v="Canal Virtual"/>
    <s v="Correo Atención Ciudadano"/>
    <s v="Cordoba"/>
    <s v="ALCALDIA PUERTO ESCONDIDO CORDOBA "/>
    <s v="Entidad Territorial "/>
    <x v="2"/>
    <s v="CAC. SOS- SOLICITUD DE DONANCIÓN O FINANCIAMIENTO DE ESTACIÓN DE BOMBEROS.  "/>
    <s v="Jiud Magnoly Gaviria"/>
    <s v="ÁREA CENTRAL DE REFERENCIA BOMBERIL"/>
    <s v="SUBDIRECCIÓN ESTRATÉGICA Y DE COORDINACIÓN BOMBERIL"/>
    <s v="PETICIÓN DE INTERES GENERAL"/>
    <n v="30"/>
    <s v="20213800067382  "/>
    <d v="2021-03-18T00:00:00"/>
    <n v="20212100017671"/>
    <d v="2021-05-04T00:00:00"/>
    <n v="30"/>
    <s v="Cumplido"/>
    <m/>
    <m/>
    <s v="PDF"/>
    <s v="SI"/>
    <m/>
    <m/>
  </r>
  <r>
    <s v="Canal Virtual"/>
    <s v="Correo Atención Ciudadano"/>
    <s v="Nariño "/>
    <s v="CUERPO DE BOMBEROS VOLUNTARIOS DE ALDANA NARIÑO  "/>
    <s v="Entidad Bomberil"/>
    <x v="0"/>
    <s v="CAC. C.B.V. ALDNA, Solicitud inspección, vigilancia y control dentro del Cuerpo de Bomberos.  "/>
    <s v="Julio Alejandro Chamorro Cabrera"/>
    <s v="Subdirección Estratégica y de Coordinación Bomberil"/>
    <s v="SUBDIRECCIÓN ESTRATÉGICA Y DE COORDINACIÓN BOMBERIL"/>
    <s v="PETICIÓN DE INTERES GENERAL"/>
    <n v="30"/>
    <s v="20213800067432  "/>
    <d v="2021-03-18T00:00:00"/>
    <n v="20212000016111"/>
    <d v="2021-04-21T00:00:00"/>
    <n v="21"/>
    <s v="Cumplido"/>
    <m/>
    <m/>
    <s v="PDF"/>
    <s v="SI"/>
    <m/>
    <m/>
  </r>
  <r>
    <s v="Canal Virtual"/>
    <s v="Correo Atención Ciudadano"/>
    <s v="Quindio"/>
    <s v="CUERPO DE BOMBEROS LOS FUNDADORES  "/>
    <s v="Entidad Bomberil"/>
    <x v="0"/>
    <s v="CAC. derecho de petición  "/>
    <s v="Juan Gabriel Parra"/>
    <s v="FORMULACIÓN Y ACTUALIZACIÓN NORMATIVA Y OPERATIVA"/>
    <s v="SUBDIRECCIÓN ESTRATÉGICA Y DE COORDINACIÓN BOMBERIL"/>
    <s v="PETICIÓN DE INTERES GENERAL"/>
    <n v="30"/>
    <s v="20213800067562  "/>
    <d v="2021-03-19T00:00:00"/>
    <n v="20212050090761"/>
    <d v="2021-04-30T00:00:00"/>
    <n v="28"/>
    <s v="Cumplido"/>
    <m/>
    <d v="2021-04-30T00:00:00"/>
    <s v="PDF"/>
    <s v="SI"/>
    <m/>
    <m/>
  </r>
  <r>
    <s v="Canal Virtual"/>
    <s v="Correo Atención Ciudadano"/>
    <s v="Huila"/>
    <s v="CUERPO DE BOMBEROS VOLUNTARIOS DE OPORAPA HUILA  "/>
    <s v="Entidad Bomberil"/>
    <x v="0"/>
    <s v="CAC. Envío de información, Solicitud firma de contrato de transferencia. "/>
    <s v="Jorge Restrepo Sanguino"/>
    <s v="FORMULACIÓN Y ACTUALIZACIÓN NORMATIVA Y OPERATIVA"/>
    <s v="SUBDIRECCIÓN ESTRATÉGICA Y DE COORDINACIÓN BOMBERIL"/>
    <s v="PETICIÓN DE INTERES GENERAL"/>
    <n v="30"/>
    <s v="20213800067732  "/>
    <d v="2021-03-19T00:00:00"/>
    <n v="20212050090331"/>
    <d v="2021-04-12T00:00:00"/>
    <n v="13"/>
    <s v="Cumplido"/>
    <m/>
    <d v="2021-04-12T00:00:00"/>
    <s v="PDF"/>
    <s v="SI"/>
    <m/>
    <m/>
  </r>
  <r>
    <s v="Canal Virtual"/>
    <s v="Correo Atención Ciudadano"/>
    <s v="santander"/>
    <s v="SECRETARIA CBV FLORIDABLANCA  "/>
    <s v="Entidad Bomberil"/>
    <x v="0"/>
    <s v="CAC. SOLICITUD CONSOLIDADO CIRCULARES DNBC. "/>
    <s v="Andrea Bibiana Castañeda Durán"/>
    <s v="FORMULACIÓN Y ACTUALIZACIÓN NORMATIVA Y OPERATIVA"/>
    <s v="SUBDIRECCIÓN ESTRATÉGICA Y DE COORDINACIÓN BOMBERIL"/>
    <s v="PETICIÓN DE DOCUMENTOS E INFORMACIÓN"/>
    <n v="20"/>
    <s v="20213800067782  "/>
    <d v="2021-03-19T00:00:00"/>
    <m/>
    <d v="2021-04-26T00:00:00"/>
    <n v="23"/>
    <s v="Cumplido"/>
    <s v="Se compartió enlace por OneDrive las circulares emitidas por la DNBC"/>
    <m/>
    <s v="Correo Electronico "/>
    <s v="SI"/>
    <m/>
    <m/>
  </r>
  <r>
    <s v="Canal Virtual"/>
    <s v="Correo Atención Ciudadano"/>
    <s v="cundinamarca"/>
    <s v="ALCALDIA MUNICIPAL DE NILO SECRETARIA DE GOBIERNO  "/>
    <s v="Entidad Territorial "/>
    <x v="0"/>
    <s v="CAC. Respuesta a sus oficios Radicado DNBC N° 20212050085281 Y 20212050085331.  "/>
    <s v="Andrea Bibiana Castañeda Durán"/>
    <s v="FORMULACIÓN Y ACTUALIZACIÓN NORMATIVA Y OPERATIVA"/>
    <s v="SUBDIRECCIÓN ESTRATÉGICA Y DE COORDINACIÓN BOMBERIL"/>
    <s v="PETICIÓN DE INTERES GENERAL"/>
    <n v="30"/>
    <s v="20213800068202  "/>
    <d v="2021-03-23T00:00:00"/>
    <n v="20212050090681"/>
    <d v="2021-04-30T00:00:00"/>
    <n v="26"/>
    <s v="Cumplido"/>
    <m/>
    <d v="2021-04-30T00:00:00"/>
    <s v="PDF"/>
    <s v="SI"/>
    <m/>
    <m/>
  </r>
  <r>
    <s v="Canal Virtual"/>
    <s v="Correo Atención Ciudadano"/>
    <m/>
    <s v="USUARIO ANONIMO  "/>
    <s v="Persona Natural"/>
    <x v="0"/>
    <s v="CAC. Remisión solicitud 2020-200245-80854-NC, Contraloría. "/>
    <s v="Camilo Portilla"/>
    <s v="FORMULACIÓN Y ACTUALIZACIÓN NORMATIVA Y OPERATIVA"/>
    <s v="SUBDIRECCIÓN ESTRATÉGICA Y DE COORDINACIÓN BOMBERIL"/>
    <s v="PETICIÓN DE INTERES GENERAL"/>
    <n v="30"/>
    <s v="20213800068232  "/>
    <d v="2021-03-24T00:00:00"/>
    <n v="20212050090621"/>
    <d v="2021-04-20T00:00:00"/>
    <n v="17"/>
    <s v="Cumplido"/>
    <m/>
    <d v="2021-04-20T00:00:00"/>
    <s v="PDF"/>
    <s v="SI"/>
    <m/>
    <m/>
  </r>
  <r>
    <s v="Canal Virtual"/>
    <s v="Correo Atención Ciudadano"/>
    <s v="cundinamarca"/>
    <s v="CUERPO DE BOMBEROS VOLUNTARIOS DE NILO  "/>
    <s v="Entidad Bomberil"/>
    <x v="0"/>
    <s v="CAC. nuevo acercamiento a la administración municipal.  "/>
    <s v="Andrea Bibiana Castañeda Durán"/>
    <s v="FORMULACIÓN Y ACTUALIZACIÓN NORMATIVA Y OPERATIVA"/>
    <s v="SUBDIRECCIÓN ESTRATÉGICA Y DE COORDINACIÓN BOMBERIL"/>
    <s v="PETICIÓN DE INTERES GENERAL"/>
    <n v="30"/>
    <s v="20213800068312  "/>
    <d v="2021-03-24T00:00:00"/>
    <n v="20212050090711"/>
    <d v="2021-04-29T00:00:00"/>
    <n v="24"/>
    <s v="Cumplido"/>
    <m/>
    <d v="2021-04-29T00:00:00"/>
    <s v="PDF"/>
    <s v="SI"/>
    <m/>
    <m/>
  </r>
  <r>
    <s v="Canal Virtual"/>
    <s v="Correo Atención Ciudadano"/>
    <s v="cundinamarca"/>
    <s v="CAP. GERMáN BARRERO TORRES "/>
    <s v="Persona Natural"/>
    <x v="0"/>
    <s v="CAC. RESPETADO CAPITAN CHARLES BENAVIDEZ DIRECTOR DE BOMBEROS NACIONAL. Convocatorias sesión a realizarse en Sibaté el día 25 de Marzo del 2021 "/>
    <s v="Julio Alejandro Chamorro Cabrera"/>
    <s v="Subdirección Estratégica y de Coordinación Bomberil"/>
    <s v="SUBDIRECCIÓN ESTRATÉGICA Y DE COORDINACIÓN BOMBERIL"/>
    <s v="PETICIÓN DE INTERES PARTICULAR"/>
    <n v="20"/>
    <s v="20213800068322  "/>
    <d v="2021-03-24T00:00:00"/>
    <n v="20212000015921"/>
    <d v="2021-04-12T00:00:00"/>
    <n v="11"/>
    <s v="Cumplido"/>
    <m/>
    <m/>
    <s v="PDF"/>
    <s v="SI"/>
    <m/>
    <m/>
  </r>
  <r>
    <s v="Canal Virtual"/>
    <s v="Correo Atención Ciudadano"/>
    <s v="LA GUAJIRA"/>
    <s v="SANTO LUIS ARIAS GRANADILLO EST  "/>
    <s v="Persona Natural"/>
    <x v="0"/>
    <s v="CAC. Solicitud de reintegro. "/>
    <s v="Camilo Portilla"/>
    <s v="FORMULACIÓN Y ACTUALIZACIÓN NORMATIVA Y OPERATIVA"/>
    <s v="SUBDIRECCIÓN ESTRATÉGICA Y DE COORDINACIÓN BOMBERIL"/>
    <s v="PETICIÓN DE INTERES PARTICULAR"/>
    <n v="30"/>
    <s v="20213800068342  "/>
    <d v="2021-03-24T00:00:00"/>
    <n v="20212050090661"/>
    <d v="2021-04-29T00:00:00"/>
    <n v="24"/>
    <s v="Cumplido"/>
    <m/>
    <d v="2021-04-29T00:00:00"/>
    <s v="PDF"/>
    <s v="SI"/>
    <m/>
    <m/>
  </r>
  <r>
    <s v="Canal Virtual"/>
    <s v="Correo Atención Ciudadano"/>
    <s v="cundinamarca"/>
    <s v="HENRY DANIEL REYES MEZA  "/>
    <s v="Persona Natural"/>
    <x v="0"/>
    <s v="CAC. Proceso crear CBV. "/>
    <s v="Camilo Portilla"/>
    <s v="FORMULACIÓN Y ACTUALIZACIÓN NORMATIVA Y OPERATIVA"/>
    <s v="SUBDIRECCIÓN ESTRATÉGICA Y DE COORDINACIÓN BOMBERIL"/>
    <s v="PETICIÓN DE INTERES GENERAL"/>
    <n v="30"/>
    <s v="20213800068382  "/>
    <d v="2021-03-24T00:00:00"/>
    <n v="20212050090431"/>
    <d v="2021-05-07T00:00:00"/>
    <n v="30"/>
    <s v="Cumplido"/>
    <m/>
    <d v="2021-05-07T00:00:00"/>
    <s v="PDF"/>
    <s v="SI"/>
    <m/>
    <m/>
  </r>
  <r>
    <s v="Canal Escrito "/>
    <s v="Radicación Directa "/>
    <s v="Cundinamarca "/>
    <s v="ALCALDIA MUNICIPAL DE SIBATE  "/>
    <s v="Entidad Territorial "/>
    <x v="0"/>
    <s v="RD. Solicitud de información. "/>
    <s v="Melba Vidal"/>
    <s v="FORMULACIÓN Y ACTUALIZACIÓN NORMATIVA Y OPERATIVA"/>
    <s v="SUBDIRECCIÓN ESTRATÉGICA Y DE COORDINACIÓN BOMBERIL"/>
    <s v="PETICIÓN DE INTERES GENERAL"/>
    <n v="30"/>
    <s v="20213800064552  "/>
    <d v="2021-03-03T00:00:00"/>
    <n v="20212050091421"/>
    <d v="2021-05-20T00:00:00"/>
    <s v="52 DIAS"/>
    <s v="Extemporáneo"/>
    <m/>
    <d v="2021-05-29T00:00:00"/>
    <s v="PDF"/>
    <s v="SI"/>
    <s v="N/A "/>
    <m/>
  </r>
  <r>
    <s v="Canal Virtual"/>
    <s v="Correo Atención Ciudadano"/>
    <s v="cundinamarca"/>
    <s v="PROCURADURIA PROVINCIAL FUSAGASUGA  "/>
    <s v="Entidad Pública"/>
    <x v="1"/>
    <s v="CAC. REMITE POR COMPETENCIA INFORME DE ACTUACIÓN PREVENTIVA  "/>
    <s v="Liz Margaret Álvarez Calderon"/>
    <s v="Subdirección Estratégica y de Coordinación Bomberil"/>
    <s v="SUBDIRECCIÓN ESTRATÉGICA Y DE COORDINACIÓN BOMBERIL"/>
    <s v="PETICIÓN DE INTERES GENERAL"/>
    <n v="20"/>
    <s v="20213800068742  "/>
    <d v="2021-03-25T00:00:00"/>
    <n v="20212000017601"/>
    <d v="2021-05-12T00:00:00"/>
    <n v="10"/>
    <s v="Cumplido"/>
    <m/>
    <m/>
    <s v="PDF"/>
    <s v="SI"/>
    <m/>
    <m/>
  </r>
  <r>
    <s v="Canal Virtual"/>
    <s v="Correo Atención Ciudadano"/>
    <s v="Bogotá"/>
    <s v="GLORIA AZUCENA PICO MARTINEZ  "/>
    <s v="Persona Natural"/>
    <x v="1"/>
    <s v="CAC. Consulta. "/>
    <s v="Juan Gabriel Parra"/>
    <s v="FORMULACIÓN Y ACTUALIZACIÓN NORMATIVA Y OPERATIVA"/>
    <s v="SUBDIRECCIÓN ESTRATÉGICA Y DE COORDINACIÓN BOMBERIL"/>
    <s v="PETICIÓN DE DOCUMENTOS E INFORMACIÓN"/>
    <n v="20"/>
    <s v="20213800068752  "/>
    <d v="2021-03-25T00:00:00"/>
    <n v="20212050090781"/>
    <d v="2021-04-30T00:00:00"/>
    <n v="24"/>
    <s v="Cumplido"/>
    <m/>
    <d v="2021-04-30T00:00:00"/>
    <s v="PDF"/>
    <s v="SI"/>
    <m/>
    <m/>
  </r>
  <r>
    <s v="Canal Virtual"/>
    <s v="Correo Atención Ciudadano"/>
    <s v="Valle del Cauca"/>
    <s v="AEROCIVIL  "/>
    <s v="Persona Jurídica"/>
    <x v="1"/>
    <s v="CAC.  "/>
    <s v="Edgar Alexander Maya Lopez"/>
    <s v="EDUCACIÓN"/>
    <s v="SUBDIRECCIÓN ESTRATÉGICA Y DE COORDINACIÓN BOMBERIL"/>
    <s v="CONSULTA"/>
    <n v="30"/>
    <s v="20213800069042  "/>
    <d v="2021-03-26T00:00:00"/>
    <n v="20212050090891"/>
    <d v="2021-05-04T00:00:00"/>
    <n v="25"/>
    <s v="Cumplido"/>
    <m/>
    <m/>
    <s v="PDF"/>
    <s v="SI"/>
    <m/>
    <m/>
  </r>
  <r>
    <s v="Canal Virtual"/>
    <s v="Correo Atención Ciudadano"/>
    <s v="Tolima"/>
    <s v="ALCALDIA MUNICIPAL DE SUAREZ - TOLIMA  "/>
    <s v="Entidad Territorial "/>
    <x v="0"/>
    <s v="CAC. Observacion y requerimiento especial frente a la presentacion del servicio y atencion del riesgo. "/>
    <s v="Andrea Bibiana Castañeda Durán"/>
    <s v="FORMULACIÓN Y ACTUALIZACIÓN NORMATIVA Y OPERATIVA"/>
    <s v="SUBDIRECCIÓN ESTRATÉGICA Y DE COORDINACIÓN BOMBERIL"/>
    <s v="PETICIÓN DE INTERES GENERAL"/>
    <n v="30"/>
    <s v="20213800069072  "/>
    <d v="2021-03-26T00:00:00"/>
    <n v="20212050090361"/>
    <d v="2021-04-12T00:00:00"/>
    <n v="9"/>
    <s v="Cumplido"/>
    <m/>
    <d v="2021-04-12T00:00:00"/>
    <s v="PDF"/>
    <s v="SI"/>
    <m/>
    <m/>
  </r>
  <r>
    <s v="Canal Virtual"/>
    <s v="Correo Atención Ciudadano"/>
    <s v="Antioquia"/>
    <s v="CUERPO DE BOMBEROS VOLUNTARIOS DE ITAGUI  "/>
    <s v="Entidad Bomberil"/>
    <x v="0"/>
    <s v="CAC. comunicado de inconformidad, CBV Itagui  "/>
    <s v="Julio Alejandro Chamorro Cabrera"/>
    <s v="Subdirección Estratégica y de Coordinación Bomberil"/>
    <s v="SUBDIRECCIÓN ESTRATÉGICA Y DE COORDINACIÓN BOMBERIL"/>
    <s v="PETICIÓN DE INTERES GENERAL"/>
    <n v="30"/>
    <s v="20213800069162  "/>
    <d v="2021-03-29T00:00:00"/>
    <n v="20212000017591"/>
    <d v="2021-05-12T00:00:00"/>
    <n v="30"/>
    <s v="Cumplido"/>
    <m/>
    <m/>
    <s v="PDF"/>
    <s v="SI"/>
    <m/>
    <m/>
  </r>
  <r>
    <s v="Canal Virtual"/>
    <s v="Correo Atención Ciudadano"/>
    <s v="Bolivar"/>
    <s v="CUERPO DE BOMBEROS VOLUNTARIOS DE CLEMENCIA BOLIVAR  "/>
    <s v="Entidad Bomberil"/>
    <x v="0"/>
    <s v="CAC. El concepto integral de seguridad humana y contra incendios en los eventos masivos o aglomeraciones de público "/>
    <s v="Edgar Alexander Maya Lopez"/>
    <s v="EDUCACIÓN"/>
    <s v="SUBDIRECCIÓN ESTRATÉGICA Y DE COORDINACIÓN BOMBERIL"/>
    <s v="CONSULTA"/>
    <n v="30"/>
    <s v="20213800069182  "/>
    <d v="2021-03-29T00:00:00"/>
    <m/>
    <d v="2021-05-10T00:00:00"/>
    <n v="28"/>
    <s v="Cumplido"/>
    <s v="Se da respuesta por correo electrónico se deja evidencia en digital- 10/05/21"/>
    <m/>
    <s v="Correo Electronico "/>
    <s v="SI"/>
    <m/>
    <m/>
  </r>
  <r>
    <s v="Canal Virtual"/>
    <s v="Correo Atención Ciudadano"/>
    <s v="Bolivar"/>
    <s v="CUERPO DE BOMBEROS VOLUNTARIOS DE MALAMBO  "/>
    <s v="Entidad Bomberil"/>
    <x v="0"/>
    <s v="CAC. Solicito acta de dignatarios  "/>
    <s v="Camilo Portilla"/>
    <s v="FORMULACIÓN Y ACTUALIZACIÓN NORMATIVA Y OPERATIVA"/>
    <s v="SUBDIRECCIÓN ESTRATÉGICA Y DE COORDINACIÓN BOMBERIL"/>
    <s v="PETICIÓN DE DOCUMENTOS E INFORMACIÓN"/>
    <n v="20"/>
    <s v="20213800069192  "/>
    <d v="2021-03-30T00:00:00"/>
    <n v="20212050090601"/>
    <d v="2021-04-19T00:00:00"/>
    <n v="12"/>
    <s v="Cumplido"/>
    <m/>
    <d v="2021-04-19T00:00:00"/>
    <s v="PDF"/>
    <s v="SI"/>
    <m/>
    <m/>
  </r>
  <r>
    <s v="Canal Virtual"/>
    <s v="Correo Atención Ciudadano"/>
    <s v="Bogotá"/>
    <s v="CARLOS ANDRÉS LÓPEZ CHICA  "/>
    <s v="Persona Natural"/>
    <x v="1"/>
    <s v="CAC. Solicitud certificación Orden de Prestación de Servicios (OPS).  "/>
    <s v="Alvaro Perez"/>
    <s v="SUBDIRECCIÓN ADMINISTRATIVA Y FINANCIERA"/>
    <s v="SUBDIRECCIÓN ADMINISTRATIVA Y FINANCIERA"/>
    <s v="PETICIÓN DE DOCUMENTOS E INFORMACIÓN"/>
    <n v="20"/>
    <s v="20213800064102  "/>
    <d v="2021-03-01T00:00:00"/>
    <m/>
    <d v="2021-03-08T00:00:00"/>
    <n v="5"/>
    <s v="Cumplido"/>
    <s v="Anotación ORFEO: se archiva el orfeo haciendo el envio de la certificacion laboral al correo calochica1975@hotmail.com"/>
    <d v="2021-03-08T00:00:00"/>
    <s v="Correo Electronico "/>
    <s v="SI"/>
    <s v="N/A"/>
    <m/>
  </r>
  <r>
    <s v="Canal Virtual"/>
    <s v="Correo Atención Ciudadano"/>
    <s v="Bogotá "/>
    <s v="ALREDO ESTEVES AVILA  "/>
    <s v="Persona Natural"/>
    <x v="1"/>
    <s v="CAC. Carta abierta a la dirección nacional de bomberos Colombia "/>
    <s v="Miguel Ángel Franco Torres"/>
    <s v="GESTIÓN TESORERIA"/>
    <s v="SUBDIRECCIÓN ADMINISTRATIVA Y FINANCIERA"/>
    <s v="PETICIÓN DE INTERES PARTICULAR"/>
    <n v="30"/>
    <s v="20213800064132  "/>
    <d v="2021-03-01T00:00:00"/>
    <n v="20212050087631"/>
    <d v="2021-03-15T00:00:00"/>
    <n v="10"/>
    <s v="Cumplido"/>
    <m/>
    <d v="2021-03-16T00:00:00"/>
    <s v="PDF"/>
    <s v="SI"/>
    <s v="N/A"/>
    <m/>
  </r>
  <r>
    <s v="Canal Escrito "/>
    <s v="Servicio de Mensajería "/>
    <s v="Bogotá"/>
    <s v="JAIME ALBERTO SEPULVEDA MUÑETON "/>
    <s v="Persona Jurídica"/>
    <x v="0"/>
    <s v="SM. Requerimiento información presupuestal y contable para el fenecimiento de la cuenta general del presupuesto y del tesoro y la situación financiera de la nación, vigencia fiscal 2020. "/>
    <s v="Miguel Ángel Franco Torres"/>
    <s v="GESTIÓN TESORERIA"/>
    <s v="SUBDIRECCIÓN ADMINISTRATIVA Y FINANCIERA"/>
    <s v="INFORME POR CONGRESISTA"/>
    <n v="5"/>
    <s v="20213800064182  "/>
    <d v="2021-03-01T00:00:00"/>
    <n v="20213630014861"/>
    <d v="2021-03-05T00:00:00"/>
    <n v="4"/>
    <s v="Cumplido"/>
    <m/>
    <m/>
    <m/>
    <m/>
    <m/>
    <m/>
  </r>
  <r>
    <s v="Canal Virtual"/>
    <s v="Correo Atención Ciudadano"/>
    <s v="Bogotá"/>
    <s v="LUISA FERNANDA SOLANO PARRA "/>
    <s v="Persona Natural"/>
    <x v="1"/>
    <s v="CAC. Reiteración solicitud certificación laboral.  "/>
    <s v="Alvaro Perez"/>
    <s v="SUBDIRECCIÓN ADMINISTRATIVA Y FINANCIERA"/>
    <s v="SUBDIRECCIÓN ADMINISTRATIVA Y FINANCIERA"/>
    <s v="PETICIÓN DE INTERES PARTICULAR"/>
    <n v="30"/>
    <s v="20213800064242  "/>
    <d v="2021-03-01T00:00:00"/>
    <m/>
    <d v="2021-03-08T00:00:00"/>
    <n v="5"/>
    <s v="Cumplido"/>
    <m/>
    <m/>
    <s v="Correo Electronico "/>
    <s v="SI"/>
    <s v="N/A"/>
    <m/>
  </r>
  <r>
    <s v="Canal Virtual"/>
    <s v="Correo Atención Ciudadano"/>
    <s v="META "/>
    <s v="CUERPO DE BOMBEROS VOLUNTARIOS DE VILLAVICENCIO  "/>
    <s v="Entidad Bomberil"/>
    <x v="1"/>
    <s v="CAC CONSULTA BOMBEROS VILLAVICENCIO &amp;amp;quot;Ascensos&amp;amp;quot; "/>
    <s v="Edgar Alexander Maya Lopez"/>
    <s v="EDUCACIÓN"/>
    <s v="SUBDIRECCIÓN ESTRATÉGICA Y DE COORDINACIÓN BOMBERIL"/>
    <s v="CONSULTA"/>
    <n v="35"/>
    <s v="20213800064252  "/>
    <d v="2021-03-01T00:00:00"/>
    <n v="20212050089941"/>
    <d v="2021-03-24T00:00:00"/>
    <n v="16"/>
    <s v="Cumplido"/>
    <m/>
    <d v="2021-03-24T00:00:00"/>
    <s v="PDF "/>
    <s v="SI"/>
    <s v="N/A"/>
    <m/>
  </r>
  <r>
    <s v="Canal Virtual"/>
    <s v="Correo Atención Ciudadano"/>
    <s v="Choco"/>
    <s v="CUERPO DE BOMBEROS VOLUNTARIOS DE TADO CHOCO  "/>
    <s v="Entidad Territorial "/>
    <x v="1"/>
    <s v="CAC. SOLICITUD para cambio de destino de maquina cisterna que era para el cuerpo de bomberos voluntarios de Acandí-Chocó.  "/>
    <s v="Andrés Fernando Muñoz Cabrera"/>
    <s v="ÁREA CENTRAL DE REFERENCIA BOMBERIL"/>
    <s v="SUBDIRECCIÓN ESTRATÉGICA Y DE COORDINACIÓN BOMBERIL"/>
    <s v="PETICIÓN DE INTERES GENERAL"/>
    <n v="30"/>
    <s v="20213800064282  "/>
    <d v="2021-03-01T00:00:00"/>
    <n v="20212100016631"/>
    <d v="2021-04-15T00:00:00"/>
    <n v="10"/>
    <s v="Cumplido"/>
    <m/>
    <d v="2021-04-15T00:00:00"/>
    <s v="PDF "/>
    <s v="SI"/>
    <s v="N/A"/>
    <m/>
  </r>
  <r>
    <s v="Canal Virtual"/>
    <s v="Correo Atención Ciudadano"/>
    <s v="Santander"/>
    <s v="ALCALDIA MUNICIPAL EL PLAYON SANTANDER "/>
    <s v="Entidad Territorial "/>
    <x v="2"/>
    <s v="CAC. Solicitud de inspección y vigilancia al Cuerpo de Bomberos Voluntarios de El Playón - Santander.  "/>
    <s v="Melba Vidal"/>
    <s v="FORMULACIÓN Y ACTUALIZACIÓN NORMATIVA Y OPERATIVA"/>
    <s v="SUBDIRECCIÓN ESTRATÉGICA Y DE COORDINACIÓN BOMBERIL"/>
    <s v="PETICIÓN DE INTERES GENERAL"/>
    <n v="30"/>
    <s v="20213800064302  "/>
    <d v="2021-03-01T00:00:00"/>
    <m/>
    <d v="2021-04-25T00:00:00"/>
    <n v="17"/>
    <s v="Cumplido"/>
    <m/>
    <m/>
    <s v="Correo Electronico "/>
    <s v="SI"/>
    <s v="N/A"/>
    <m/>
  </r>
  <r>
    <s v="Canal Virtual"/>
    <s v="Correo Atención Ciudadano"/>
    <s v="Nariño "/>
    <s v="SERVICENTRO IBERIA  "/>
    <s v="Persona Natural"/>
    <x v="0"/>
    <s v="CAC SOLICITUD ACLARACION CERTIFICADO BOMBERIL TUMACO "/>
    <s v="Edgar Alexander Maya Lopez"/>
    <s v="EDUCACIÓN"/>
    <s v="SUBDIRECCIÓN ESTRATÉGICA Y DE COORDINACIÓN BOMBERIL"/>
    <s v="CONSULTA"/>
    <n v="35"/>
    <s v="20213800064322  "/>
    <d v="2021-03-02T00:00:00"/>
    <n v="20212050089801"/>
    <d v="2021-03-18T00:00:00"/>
    <n v="11"/>
    <s v="Cumplido"/>
    <m/>
    <m/>
    <s v="PDF"/>
    <s v="SI"/>
    <s v="N/A"/>
    <m/>
  </r>
  <r>
    <s v="Canal Virtual"/>
    <s v="Correo Atención Ciudadano"/>
    <s v="Amazonas "/>
    <s v="BENEMERITO CUERPO DE BOMBEROS VOLUNTARIOS DE LETICIA  "/>
    <s v="Entidad Bomberil"/>
    <x v="2"/>
    <s v="CAC. OFICIO DRA. LUZ MARINA SERNA, Solicitud acompañamiento.  "/>
    <s v="Luz Marina Serna"/>
    <s v="COOPERACIÓN INTERNACIONAL Y ALIANZAS ESTRATÉGICAS"/>
    <s v="DIRECCIÓN GENERAL"/>
    <s v="PETICIÓN DE INTERES GENERAL"/>
    <n v="30"/>
    <s v="20213800064342  "/>
    <d v="2021-03-02T00:00:00"/>
    <m/>
    <d v="2021-03-10T00:00:00"/>
    <n v="6"/>
    <s v="Cumplido"/>
    <m/>
    <d v="2021-03-10T00:00:00"/>
    <s v="Reunión "/>
    <s v="SI"/>
    <s v="N/A"/>
    <m/>
  </r>
  <r>
    <s v="Canal Virtual"/>
    <s v="Correo Atención Ciudadano"/>
    <m/>
    <s v="GUSTAVO RIVERA  "/>
    <s v="Persona Natural"/>
    <x v="1"/>
    <s v="CAC. Atención de solicitud sobre aclaración de tarifa de prueba hidráulica por bomberos voluntarios... "/>
    <s v="Edgar Alexander Maya Lopez"/>
    <s v="EDUCACIÓN"/>
    <s v="SUBDIRECCIÓN ESTRATÉGICA Y DE COORDINACIÓN BOMBERIL"/>
    <s v="PETICIÓN DE INTERES PARTICULAR"/>
    <n v="30"/>
    <s v="20213800064352  "/>
    <d v="2021-03-02T00:00:00"/>
    <n v="20212050089951"/>
    <d v="2021-03-24T00:00:00"/>
    <n v="15"/>
    <s v="Cumplido"/>
    <m/>
    <m/>
    <s v="PDF"/>
    <s v="SI"/>
    <s v="N/A"/>
    <m/>
  </r>
  <r>
    <s v="Canal Virtual"/>
    <s v="Correo Atención Ciudadano"/>
    <s v="Huila "/>
    <s v="LADY NELCY LIZCANO QUINTERO "/>
    <s v="Entidad Territorial "/>
    <x v="3"/>
    <s v="CAC. Solicitud  "/>
    <s v="Julio Alejandro Chamorro Cabrera"/>
    <s v="INSPECCIÓN VIGILANCIA Y CONTROL"/>
    <s v="SUBDIRECCIÓN ADMINISTRATIVA Y FINANCIERA"/>
    <s v="PETICIÓN DE INTERES GENERAL"/>
    <n v="30"/>
    <s v="20213800064392  "/>
    <d v="2021-03-02T00:00:00"/>
    <n v="20212000015991"/>
    <d v="2021-04-09T00:00:00"/>
    <n v="25"/>
    <s v="Cumplido"/>
    <m/>
    <d v="2021-04-12T00:00:00"/>
    <s v="PDF"/>
    <s v="SI"/>
    <m/>
    <m/>
  </r>
  <r>
    <s v="Canal Escrito "/>
    <s v="Radicación Directa "/>
    <s v="Bogotá"/>
    <s v="CUERPOS DE BOMBEROS DE CUNDINAMARCA  "/>
    <s v="Entidad Territorial "/>
    <x v="0"/>
    <s v="RD. Requerimientos a la Gobernación de Cundinmarca por parte de los diferentes Cuerpos de bomberos. "/>
    <s v="Andrea Bibiana Castañeda Durán"/>
    <s v="FORMULACIÓN Y ACTUALIZACIÓN NORMATIVA Y OPERATIVA"/>
    <s v="SUBDIRECCIÓN ESTRATÉGICA Y DE COORDINACIÓN BOMBERIL"/>
    <s v="PETICIÓN DE INTERES GENERAL"/>
    <n v="30"/>
    <s v="20213800064412  "/>
    <d v="2021-03-02T00:00:00"/>
    <n v="20212050087531"/>
    <d v="2021-03-10T00:00:00"/>
    <n v="6"/>
    <s v="Cumplido"/>
    <m/>
    <m/>
    <s v="PDF"/>
    <s v="SI"/>
    <s v="N/A "/>
    <m/>
  </r>
  <r>
    <s v="Canal Virtual"/>
    <s v="Correo Atención Ciudadano"/>
    <s v="Norte de Santander "/>
    <s v="ALCALDIA TOLEDO ANTIOQUIA "/>
    <s v="Entidad Territorial "/>
    <x v="0"/>
    <s v="CAC. Respuesta a solicitud  "/>
    <s v="Andrea Bibiana Castañeda Durán"/>
    <s v="FORMULACIÓN Y ACTUALIZACIÓN NORMATIVA Y OPERATIVA"/>
    <s v="SUBDIRECCIÓN ESTRATÉGICA Y DE COORDINACIÓN BOMBERIL"/>
    <s v="PETICIÓN DE INTERES PARTICULAR"/>
    <n v="30"/>
    <s v="20213800064432  "/>
    <d v="2021-03-02T00:00:00"/>
    <n v="20212050087621"/>
    <d v="2021-03-15T00:00:00"/>
    <n v="9"/>
    <s v="Cumplido"/>
    <m/>
    <d v="2021-03-16T00:00:00"/>
    <s v="PDF "/>
    <s v="SI"/>
    <s v="N/A "/>
    <m/>
  </r>
  <r>
    <s v="Canal Virtual"/>
    <s v="Correo Atencion Ciudadano"/>
    <s v="Bogotá"/>
    <s v="JUAN CAMILO PARRA  "/>
    <s v="Persona Natural"/>
    <x v="1"/>
    <s v="CAC. Derecho de Petición.  "/>
    <s v="Faubricio Sanchez "/>
    <s v="ATENCIÓN AL CIUDADANO"/>
    <s v="SUBDIRECCIÓN ADMINISTRATIVA Y FINANCIERA"/>
    <s v="PETICIÓN DE DOCUMENTOS E INFORMACIÓN"/>
    <n v="20"/>
    <s v="20213800065482  "/>
    <d v="2021-04-08T00:00:00"/>
    <n v="20213800016401"/>
    <d v="2021-04-12T00:00:00"/>
    <n v="22"/>
    <s v="Extemporáneo"/>
    <m/>
    <d v="2021-04-13T00:00:00"/>
    <s v="PDF"/>
    <s v="SI"/>
    <s v="N/A "/>
    <m/>
  </r>
  <r>
    <s v="Canal Virtual"/>
    <s v="Correo Atención Ciudadano"/>
    <s v="Tolima "/>
    <s v="CUERPO DE BOMBEROS VOLUNTARIOS DE ROVIRA - TOLIMA  "/>
    <s v="Entidad Bomberil"/>
    <x v="3"/>
    <s v="CAC. respuesta radicado DNBC 20212050084541.  "/>
    <s v="Camilo Portilla"/>
    <s v="FORMULACIÓN Y ACTUALIZACIÓN NORMATIVA Y OPERATIVA"/>
    <s v="SUBDIRECCIÓN ESTRATÉGICA Y DE COORDINACIÓN BOMBERIL"/>
    <s v="PETICIÓN DE INTERES GENERAL"/>
    <n v="30"/>
    <s v="20213800064452  "/>
    <d v="2021-03-02T00:00:00"/>
    <n v="20212050087841"/>
    <d v="2021-03-15T00:00:00"/>
    <n v="9"/>
    <s v="Cumplido"/>
    <m/>
    <d v="2021-03-16T00:00:00"/>
    <s v="PDF "/>
    <s v="SI"/>
    <s v="N/A "/>
    <m/>
  </r>
  <r>
    <s v="Canal Virtual"/>
    <s v="Correo Atención Ciudadano"/>
    <s v="Casanare "/>
    <s v="CUERPO DE BOMBEROS VOLUNTARIOS DE PAZ DE ARIPORO  "/>
    <s v="Entidad Bomberil"/>
    <x v="2"/>
    <s v="CAC. PROPUESTA TECNICA Y ECONOMICA.  "/>
    <s v="Camilo Portilla"/>
    <s v="FORMULACIÓN Y ACTUALIZACIÓN NORMATIVA Y OPERATIVA"/>
    <s v="SUBDIRECCIÓN ESTRATÉGICA Y DE COORDINACIÓN BOMBERIL"/>
    <s v="PETICIÓN DE INTERES PARTICULAR"/>
    <n v="30"/>
    <s v="20213800064482  "/>
    <d v="2021-03-02T00:00:00"/>
    <n v="20212050089881"/>
    <d v="2021-04-07T00:00:00"/>
    <n v="22"/>
    <s v="Cumplido"/>
    <m/>
    <m/>
    <s v="PDF"/>
    <s v="SI"/>
    <s v="N/A "/>
    <m/>
  </r>
  <r>
    <s v="Canal Virtual"/>
    <s v="Correo Atención Ciudadano"/>
    <s v="Bolivar "/>
    <s v="CUERPOS DE BOMBEROS DE BOLIVAR - VALLE  "/>
    <s v="Entidad Bomberil"/>
    <x v="3"/>
    <s v="CAC. solicitud apoyo para atención medica unidad Cuerpo de Bomberos Bolivar Valle. Cabo William Medina Londoño "/>
    <s v="Andrea Bibiana Castañeda Durán"/>
    <s v="FORMULACIÓN Y ACTUALIZACIÓN NORMATIVA Y OPERATIVA"/>
    <s v="SUBDIRECCIÓN ESTRATÉGICA Y DE COORDINACIÓN BOMBERIL"/>
    <s v="PETICIÓN DE INTERES GENERAL"/>
    <n v="30"/>
    <s v="20213800064492  "/>
    <d v="2021-03-02T00:00:00"/>
    <n v="20212050086721"/>
    <d v="2021-03-05T00:00:00"/>
    <n v="3"/>
    <s v="Cumplido"/>
    <m/>
    <d v="2021-03-05T00:00:00"/>
    <s v="PDF "/>
    <s v="SI"/>
    <s v="N/A "/>
    <m/>
  </r>
  <r>
    <s v="Canal Virtual"/>
    <s v="Correo Atención Ciudadano"/>
    <s v="Cundinamarca "/>
    <s v="CUERPO DE BOMBEROS VOLUNTARIOS DE COTA  "/>
    <s v="Entidad Bomberil"/>
    <x v="2"/>
    <s v="CAC. REQ. PREVIO DE CUMPLIMIENTO - PROCESO DE VERIFICACIÓN DE CONDICIONES TÉCNICAS - C.B.V.COTA. "/>
    <s v="Melba Vidal"/>
    <s v="FORMULACIÓN Y ACTUALIZACIÓN NORMATIVA Y OPERATIVA"/>
    <s v="SUBDIRECCIÓN ESTRATÉGICA Y DE COORDINACIÓN BOMBERIL"/>
    <s v="PETICIÓN DE INTERES GENERAL"/>
    <n v="30"/>
    <s v="20213800064512  "/>
    <d v="2021-03-02T00:00:00"/>
    <n v="20212050090011"/>
    <d v="2021-04-09T00:00:00"/>
    <n v="25"/>
    <s v="Cumplido"/>
    <m/>
    <m/>
    <s v="PDF"/>
    <s v="SI"/>
    <m/>
    <m/>
  </r>
  <r>
    <s v="Canal Virtual"/>
    <s v="Correo Atención Ciudadano"/>
    <s v="Magdalena"/>
    <s v="CUERPO DE BOMBEROS DE SALAMINA  "/>
    <s v="Entidad Territorial "/>
    <x v="1"/>
    <s v="CAC. CONVENIO SALAMINA-MAGDALENA.  "/>
    <s v="Andrea Bibiana Castañeda Durán"/>
    <s v="FORMULACIÓN Y ACTUALIZACIÓN NORMATIVA Y OPERATIVA"/>
    <s v="SUBDIRECCIÓN ESTRATÉGICA Y DE COORDINACIÓN BOMBERIL"/>
    <s v="PETICIÓN DE INTERES PARTICULAR"/>
    <n v="30"/>
    <s v="20213800064582  "/>
    <d v="2021-03-03T00:00:00"/>
    <n v="20212050086751"/>
    <d v="2021-03-11T00:00:00"/>
    <n v="6"/>
    <s v="Cumplido"/>
    <m/>
    <m/>
    <s v="PDF"/>
    <s v="SI"/>
    <s v="N/A "/>
    <m/>
  </r>
  <r>
    <s v="Canal Virtual"/>
    <s v="Correo Atención Ciudadano"/>
    <s v="META "/>
    <s v="ALCALDÍA MUNICIPAL EL CASTILLO META "/>
    <s v="Entidad Territorial "/>
    <x v="1"/>
    <s v="CAC. Oficio solicitud base de datos  "/>
    <s v="Luis Alberto Valencia Pulido"/>
    <s v="ÁREA CENTRAL DE REFERENCIA BOMBERIL"/>
    <s v="SUBDIRECCIÓN ESTRATÉGICA Y DE COORDINACIÓN BOMBERIL"/>
    <s v="PETICIÓN DE DOCUMENTOS E INFORMACIÓN"/>
    <n v="20"/>
    <s v="20213800064662  "/>
    <d v="2021-03-04T00:00:00"/>
    <m/>
    <d v="2021-04-05T00:00:00"/>
    <n v="19"/>
    <s v="Cumplido"/>
    <m/>
    <m/>
    <s v="Correo Electronico "/>
    <s v="SI"/>
    <s v="N/A "/>
    <m/>
  </r>
  <r>
    <s v="Canal Virtual"/>
    <s v="Correo Atencion Ciudadano"/>
    <s v="Valle del Cauca "/>
    <s v="DIANA PATRICIA CORREA BALCáZAR "/>
    <s v="Persona Natural"/>
    <x v="1"/>
    <s v="CAC. DERECHO DE PETICIÓN _REVOCATORIA o NULIDAD DE RESOLUCION N°006(10/04/2012) DE EXPULSION (BOMBERO DIANA CORREA) Sentencia T125 de 2010. "/>
    <s v="Arbey Hernan Trujillo Mendez"/>
    <s v="Subdirección Estratégica y de Coordinación Bomberil"/>
    <s v="SUBDIRECCIÓN ESTRATÉGICA Y DE COORDINACIÓN BOMBERIL"/>
    <s v="PETICIÓN DE INTERES PARTICULAR"/>
    <n v="30"/>
    <s v="20213800065692  "/>
    <d v="2021-03-10T00:00:00"/>
    <m/>
    <m/>
    <s v="73 DIAS "/>
    <s v="Vencido"/>
    <m/>
    <m/>
    <m/>
    <m/>
    <m/>
    <s v="NO SE EVIDENCIA RESPUESTA NI DOCUMENTOS ADJUNTOS "/>
  </r>
  <r>
    <s v="Canal Virtual"/>
    <s v="Correo Atención Ciudadano"/>
    <s v="Santander"/>
    <s v="BOMBEROS VOLUNTARIOS OCAMONTE  "/>
    <s v="Entidad Territorial "/>
    <x v="2"/>
    <s v="CAC. DOCUMENTACION. REF: RADICACIÓN PROYECTO CUERPO DE BOMBEROS VOLUNTARIOS DE OCAMONTE, SANTANDER "/>
    <s v="Andrés Fernando Muñoz Cabrera"/>
    <s v="ÁREA CENTRAL DE REFERENCIA BOMBERIL"/>
    <s v="SUBDIRECCIÓN ESTRATÉGICA Y DE COORDINACIÓN BOMBERIL"/>
    <s v="PETICIÓN DE INTERES GENERAL"/>
    <n v="30"/>
    <s v="20213800064742  "/>
    <d v="2021-03-04T00:00:00"/>
    <n v="20212100016651"/>
    <d v="2021-04-15T00:00:00"/>
    <n v="27"/>
    <s v="Cumplido"/>
    <m/>
    <m/>
    <s v="PDF "/>
    <s v="SI"/>
    <s v="N/A "/>
    <m/>
  </r>
  <r>
    <s v="Canal Virtual"/>
    <s v="Correo Atencion Ciudadano"/>
    <s v="Cauca "/>
    <s v="MINISTERIO DEL INTERIOR  "/>
    <s v="Entidad Territorial "/>
    <x v="2"/>
    <s v="CAC. Solicitud Silvia, Cauca.  "/>
    <s v="Jiud Magnoly Gaviria"/>
    <s v="ÁREA CENTRAL DE REFERENCIA BOMBERIL"/>
    <s v="SUBDIRECCIÓN ESTRATÉGICA Y DE COORDINACIÓN BOMBERIL"/>
    <s v="PETICIÓN DE INTERES GENERAL"/>
    <n v="30"/>
    <s v="20213800065742  "/>
    <d v="2021-03-10T00:00:00"/>
    <n v="20212100017221"/>
    <d v="2021-05-04T00:00:00"/>
    <n v="36"/>
    <s v="Extemporáneo"/>
    <m/>
    <m/>
    <s v="PDF"/>
    <s v="SI"/>
    <m/>
    <s v="No se ha gestionado "/>
  </r>
  <r>
    <s v="Canal Virtual"/>
    <s v="Correo Atención Ciudadano"/>
    <s v="Caldas "/>
    <s v="ALCALDIA PACORA CALDAS "/>
    <s v="Entidad Territorial "/>
    <x v="0"/>
    <s v="CAC, FUCIÓN PREVENTIVA. CUERPO DE BOMBEROS VOLUNTARIOS DE PÁCORA  "/>
    <s v="Julio Alejandro Chamorro Cabrera"/>
    <s v="Subdirección Estratégica y de Coordinación Bomberil"/>
    <s v="SUBDIRECCIÓN ESTRATÉGICA Y DE COORDINACIÓN BOMBERIL"/>
    <s v="PETICIÓN DE INTERES GENERAL"/>
    <n v="30"/>
    <s v="20213800064762  "/>
    <d v="2021-03-05T00:00:00"/>
    <n v="20212000015971"/>
    <d v="2021-04-09T00:00:00"/>
    <n v="22"/>
    <s v="Cumplido"/>
    <m/>
    <m/>
    <s v="PDF "/>
    <m/>
    <s v="N/A "/>
    <m/>
  </r>
  <r>
    <s v="Canal Virtual"/>
    <s v="Correo Atención Ciudadano"/>
    <s v="Bogotá"/>
    <s v="CATHERINE ANGELICA DIAZ OSORIO  "/>
    <s v="Persona Natural"/>
    <x v="1"/>
    <s v="CAC. Solicitud Certificación Laboral. "/>
    <s v="Alvaro Perez"/>
    <s v="SUBDIRECCIÓN ADMINISTRATIVA Y FINANCIERA"/>
    <s v="SUBDIRECCIÓN ADMINISTRATIVA Y FINANCIERA"/>
    <s v="PETICIÓN DE DOCUMENTOS E INFORMACIÓN"/>
    <n v="20"/>
    <s v="20213800064772  "/>
    <d v="2021-03-05T00:00:00"/>
    <m/>
    <d v="2021-03-15T00:00:00"/>
    <n v="8"/>
    <s v="Cumplido"/>
    <s v="se archiva el orfeo enviando la certificacion laboral al correo cate_diaz80@hotmail.es"/>
    <m/>
    <s v="Correo Electronico "/>
    <s v="SI"/>
    <s v="N/A "/>
    <s v="No se adjunta evidencia de respuesta, petición ni de envío de la misma en correo electronico"/>
  </r>
  <r>
    <s v="Canal Virtual"/>
    <s v="Correo Atención Ciudadano"/>
    <s v="Tolima "/>
    <s v="CUERPO DE BOMBEROS VOLUNTARIOS SUAREZ CUERPO DE BOMBEROS VOLUNTARIOS SUAREZ  "/>
    <s v="Persona Natural"/>
    <x v="0"/>
    <s v="CAC. Solicitud de asesoramiento a los bomberos voluntarios de Suarez Tolima marzo 2021. "/>
    <s v="Andrea Bibiana Castañeda Durán"/>
    <s v="FORMULACIÓN Y ACTUALIZACIÓN NORMATIVA Y OPERATIVA"/>
    <s v="SUBDIRECCIÓN ESTRATÉGICA Y DE COORDINACIÓN BOMBERIL"/>
    <s v="PETICIÓN DE INTERES GENERAL"/>
    <n v="30"/>
    <s v="20213800064792  "/>
    <d v="2021-03-05T00:00:00"/>
    <n v="20212050087521"/>
    <d v="2021-03-10T00:00:00"/>
    <n v="4"/>
    <s v="Cumplido"/>
    <m/>
    <m/>
    <s v="PDF"/>
    <s v="SI"/>
    <s v="N/A "/>
    <m/>
  </r>
  <r>
    <s v="Canal Virtual"/>
    <s v="Correo Atención Ciudadano"/>
    <s v="BOGOTÁ"/>
    <s v="USUARIO ANONIMO  "/>
    <s v="Persona Natural"/>
    <x v="0"/>
    <s v="CAC. Respuesta Oficial, EXT_S21-00012441-PQRSD-012415-PQR, código de consulta 01212149181817 del 18/02/2021.  "/>
    <s v="Luz Marina Serna"/>
    <s v="COOPERACIÓN INTERNACIONAL Y ALIANZAS ESTRATÉGICAS"/>
    <s v="DIRECCIÓN GENERAL"/>
    <s v="PETICIÓN DE INTERES GENERAL"/>
    <n v="30"/>
    <s v="20213800064822  "/>
    <d v="2021-03-05T00:00:00"/>
    <n v="20213400014771"/>
    <d v="2021-03-24T00:00:00"/>
    <n v="12"/>
    <s v="Cumplido"/>
    <m/>
    <m/>
    <s v="PDF"/>
    <s v="SI"/>
    <s v="N/A "/>
    <m/>
  </r>
  <r>
    <s v="Canal Virtual"/>
    <s v="Correo Atencion Ciudadano"/>
    <s v="Casanare"/>
    <s v="CUERPO DE BOMBEROS VOLUNTARIOS DE TRINIDAD - CASANARE  "/>
    <s v="Entidad Bomberil"/>
    <x v="2"/>
    <s v="CAC. REQUERIMIENTO PARA CONTROL, INSPECCION Y VIGILANCIA DEL CUERPO DE BOMBERO VOLUNTARIO DE TRINIDAD. "/>
    <s v="Liz Margaret Álvarez Calderon"/>
    <s v="FORMULACIÓN Y ACTUALIZACIÓN NORMATIVA Y OPERATIVA"/>
    <s v="SUBDIRECCIÓN ESTRATÉGICA Y DE COORDINACIÓN BOMBERIL"/>
    <s v="PETICIÓN DE INTERES GENERAL"/>
    <n v="30"/>
    <s v="20213800065982  "/>
    <d v="2021-03-11T00:00:00"/>
    <n v="20212000015591"/>
    <d v="2021-05-10T00:00:00"/>
    <n v="39"/>
    <s v="Extemporáneo"/>
    <m/>
    <m/>
    <s v="PDF"/>
    <s v="SI"/>
    <m/>
    <s v="No se evidencia número y fecha de salida, tampoco número y fecha de digitalización "/>
  </r>
  <r>
    <s v="Canal Virtual"/>
    <s v="Correo Atención Ciudadano"/>
    <s v="Tolima "/>
    <s v="CUERPO DE BOMBEROS VOLUNTARIOS SUAREZ CUERPO DE BOMBEROS VOLUNTARIOS SUAREZ  "/>
    <s v="Persona Natural"/>
    <x v="0"/>
    <s v="CAC. Solicitud de asesoramiento a los bomberos voluntarios de Suarez Tolima marzo 2021. "/>
    <s v="Andrea Bibiana Castañeda Durán"/>
    <s v="FORMULACIÓN Y ACTUALIZACIÓN NORMATIVA Y OPERATIVA"/>
    <s v="SUBDIRECCIÓN ESTRATÉGICA Y DE COORDINACIÓN BOMBERIL"/>
    <s v="PETICIÓN DE INTERES GENERAL"/>
    <n v="30"/>
    <s v="20213800064832  "/>
    <d v="2021-03-05T00:00:00"/>
    <n v="20212050087521"/>
    <d v="2021-03-10T00:00:00"/>
    <n v="4"/>
    <s v="Cumplido"/>
    <m/>
    <m/>
    <s v="PDF"/>
    <s v="SI"/>
    <s v="N/A "/>
    <m/>
  </r>
  <r>
    <s v="Canal Virtual"/>
    <s v="Correo Atención Ciudadano"/>
    <s v="META "/>
    <s v="ALCALDIA MAPIRIPAN  "/>
    <s v="Entidad Bomberil"/>
    <x v="1"/>
    <s v="CAC &amp;amp;quot;Solicitud de apoyo Mapiripan&amp;amp;quot; "/>
    <s v="Jorge Restrepo Sanguino"/>
    <s v="FORMULACIÓN Y ACTUALIZACIÓN NORMATIVA Y OPERATIVA"/>
    <s v="SUBDIRECCIÓN ESTRATÉGICA Y DE COORDINACIÓN BOMBERIL"/>
    <s v="PETICIÓN DE INTERES GENERAL"/>
    <n v="30"/>
    <s v="20213800064912  "/>
    <d v="2021-03-05T00:00:00"/>
    <n v="20212050087641"/>
    <d v="2021-03-15T00:00:00"/>
    <n v="8"/>
    <s v="Cumplido"/>
    <m/>
    <d v="2021-03-16T00:00:00"/>
    <s v="PDF"/>
    <s v="SI"/>
    <s v="N/A "/>
    <m/>
  </r>
  <r>
    <s v="Canal Virtual"/>
    <s v="Correo Atención Ciudadano"/>
    <s v="Bogotá"/>
    <s v="FRANCISCO RAFAEL VARGAS GARCIA  "/>
    <s v="Persona Natural"/>
    <x v="3"/>
    <s v="CAC. Solicitud. "/>
    <s v="Jorge Restrepo Sanguino"/>
    <s v="FORMULACIÓN Y ACTUALIZACIÓN NORMATIVA Y OPERATIVA"/>
    <s v="SUBDIRECCIÓN ESTRATÉGICA Y DE COORDINACIÓN BOMBERIL"/>
    <s v="PETICIÓN DE INTERES PARTICULAR"/>
    <n v="30"/>
    <s v="20213800064922  "/>
    <d v="2021-03-05T00:00:00"/>
    <n v="20212050087661"/>
    <d v="2021-03-15T00:00:00"/>
    <n v="8"/>
    <s v="Cumplido"/>
    <m/>
    <d v="2021-03-16T00:00:00"/>
    <s v="PDF"/>
    <s v="SI"/>
    <s v="N/A "/>
    <m/>
  </r>
  <r>
    <s v="Canal Virtual"/>
    <s v="Correo Atención Ciudadano"/>
    <s v="Cundinamarca "/>
    <s v="ALCALDIA BITUIMA CUNDINAMARCA "/>
    <s v="Entidad Territorial "/>
    <x v="2"/>
    <s v="CAC. SOLICITUD - BITUIMA CUNDINAMARCA.  "/>
    <s v="Camilo Portilla"/>
    <s v="FORMULACIÓN Y ACTUALIZACIÓN NORMATIVA Y OPERATIVA"/>
    <s v="SUBDIRECCIÓN ESTRATÉGICA Y DE COORDINACIÓN BOMBERIL"/>
    <s v="PETICIÓN DE INTERES GENERAL"/>
    <n v="30"/>
    <s v="20213800064942  "/>
    <d v="2021-03-05T00:00:00"/>
    <n v="20212050089711"/>
    <d v="2021-03-23T00:00:00"/>
    <n v="11"/>
    <s v="Cumplido"/>
    <m/>
    <m/>
    <s v="PDF"/>
    <s v="SI"/>
    <s v="N/A "/>
    <m/>
  </r>
  <r>
    <s v="Canal Virtual"/>
    <s v="Correo Atención Ciudadano"/>
    <s v="Bogotá"/>
    <s v="UNGRD  "/>
    <s v="Entidad Pública "/>
    <x v="1"/>
    <s v="CI. Solicitud de información relacionada a la oferta académica y formativa en gestión del riesgo de desastres existente DNBC "/>
    <s v="Lina Maria Rojas Gallego"/>
    <s v="EDUCACIÓN"/>
    <s v="SUBDIRECCIÓN ESTRATÉGICA Y DE COORDINACIÓN BOMBERIL"/>
    <s v="PETICIÓN DE DOCUMENTOS E INFORMACIÓN"/>
    <n v="20"/>
    <s v="20213800064982  "/>
    <d v="2021-03-05T00:00:00"/>
    <n v="20212000015751"/>
    <d v="2021-04-09T00:00:00"/>
    <n v="22"/>
    <s v="Cumplido"/>
    <m/>
    <d v="2021-04-09T00:00:00"/>
    <s v="PDF "/>
    <s v="SI"/>
    <s v="N/A "/>
    <m/>
  </r>
  <r>
    <s v="Canal Virtual"/>
    <s v="Correo Atencion Ciudadano"/>
    <s v="Casanare"/>
    <s v="ALCALDIA TRINIDAD CASANARE "/>
    <s v="Entidad Territorial "/>
    <x v="2"/>
    <s v="CAC. Solicitud de apoyo ante la necesidad de carro tanque tipo Cisterna, para la atención de las necesidades de incendios en el Municipio de Trinidad Casanare "/>
    <s v="Jiud Magnoly Gaviria"/>
    <s v="ÁREA CENTRAL DE REFERENCIA BOMBERIL"/>
    <s v="SUBDIRECCIÓN ESTRATÉGICA Y DE COORDINACIÓN BOMBERIL"/>
    <s v="PETICIÓN DE INTERES GENERAL"/>
    <n v="30"/>
    <s v="20213800066102  "/>
    <d v="2021-03-11T00:00:00"/>
    <n v="20212100017661"/>
    <d v="2021-05-04T00:00:00"/>
    <n v="34"/>
    <s v="Extemporáneo"/>
    <m/>
    <m/>
    <s v="PDF"/>
    <s v="SI"/>
    <m/>
    <s v="No se evidencia número y fecha de salida, tampoco número y fecha de digitalización "/>
  </r>
  <r>
    <s v="Canal Virtual"/>
    <s v="Correo Atención Ciudadano"/>
    <s v="Quindio "/>
    <s v="CUERPO OFICIAL DE BOMBEROS DE ARMENIA  "/>
    <s v="Entidad Bomberil"/>
    <x v="1"/>
    <s v="CAC. Petición Importante - Urgente.  "/>
    <s v="Maicol Villarreal Ospina"/>
    <s v="EDUCACIÓN"/>
    <s v="SUBDIRECCIÓN ESTRATÉGICA Y DE COORDINACIÓN BOMBERIL"/>
    <s v="PETICIÓN DE INTERES GENERAL"/>
    <n v="30"/>
    <s v="20213800065002  "/>
    <d v="2021-03-05T00:00:00"/>
    <n v="20212000015061"/>
    <d v="2021-03-16T00:00:00"/>
    <n v="7"/>
    <s v="Cumplido"/>
    <m/>
    <m/>
    <s v="PDF "/>
    <s v="SI"/>
    <s v="N/A "/>
    <m/>
  </r>
  <r>
    <s v="Canal Virtual"/>
    <s v="Correo Atención Ciudadano"/>
    <s v="Quindio "/>
    <s v="ALCALDIA MUNICIPAL BUENAVISTA QUINDIO "/>
    <s v="Entidad Pública "/>
    <x v="0"/>
    <s v="CAC. Traslado oficio Alcalde de Municipal de Buenavista-Quindío, Oficio Ministerio del interior: OFI2021-5507-DVR-3000 "/>
    <s v="Andrés Fernando Muñoz Cabrera"/>
    <s v="ÁREA CENTRAL DE REFERENCIA BOMBERIL"/>
    <s v="SUBDIRECCIÓN ESTRATÉGICA Y DE COORDINACIÓN BOMBERIL"/>
    <s v="PETICIÓN DE INTERES GENERAL"/>
    <n v="30"/>
    <s v="20213800065162  "/>
    <d v="2021-03-08T00:00:00"/>
    <n v="20212100016661"/>
    <d v="2021-04-15T00:00:00"/>
    <n v="25"/>
    <s v="Cumplido"/>
    <m/>
    <m/>
    <s v="PDF"/>
    <s v="SI"/>
    <s v="N/A "/>
    <m/>
  </r>
  <r>
    <s v="Canal Virtual"/>
    <s v="Correo Atención Ciudadano"/>
    <s v="Tolima "/>
    <s v="CUERPO DE BOMBEROS VOLUNTARIOS DE SUAREZ - CAUCA  "/>
    <s v="Entidad Pública "/>
    <x v="2"/>
    <s v="CAC. Solicitud de asesoramiento a los bomberos voluntarios de Suarez Tolima por escrito de la Alcaldia de Suarez.  "/>
    <s v="Andrea Bibiana Castañeda Durán"/>
    <s v="FORMULACIÓN Y ACTUALIZACIÓN NORMATIVA Y OPERATIVA"/>
    <s v="SUBDIRECCIÓN ESTRATÉGICA Y DE COORDINACIÓN BOMBERIL"/>
    <s v="PETICIÓN DE INTERES GENERAL"/>
    <n v="30"/>
    <s v="20213800065212  "/>
    <d v="2021-03-08T00:00:00"/>
    <n v="20212050087521"/>
    <d v="2021-03-10T00:00:00"/>
    <n v="2"/>
    <s v="Cumplido"/>
    <m/>
    <m/>
    <s v="PDF"/>
    <s v="SI"/>
    <s v="N/A "/>
    <m/>
  </r>
  <r>
    <s v="Canal Virtual"/>
    <s v="Correo Atención Ciudadano"/>
    <s v="Cundinamarca "/>
    <s v="CUERPO DE BOMBEROS VOLUNTARIOS DE NILO  "/>
    <s v="Entidad Bomberil"/>
    <x v="1"/>
    <s v="CAC. Convenio 001 de 2021 "/>
    <s v="Andrea Bibiana Castañeda Durán"/>
    <s v="FORMULACIÓN Y ACTUALIZACIÓN NORMATIVA Y OPERATIVA"/>
    <s v="SUBDIRECCIÓN ESTRATÉGICA Y DE COORDINACIÓN BOMBERIL"/>
    <s v="PETICIÓN DE INTERES GENERAL"/>
    <n v="30"/>
    <s v="20213800065272  "/>
    <d v="2021-03-08T00:00:00"/>
    <n v="20212050087781"/>
    <d v="2021-03-15T00:00:00"/>
    <n v="5"/>
    <s v="Cumplido"/>
    <m/>
    <d v="2021-03-15T00:00:00"/>
    <s v="PDF"/>
    <s v="SI"/>
    <s v="N/A "/>
    <m/>
  </r>
  <r>
    <s v="Canal Virtual"/>
    <s v="Correo Atención Ciudadano"/>
    <s v="Bogotá"/>
    <s v="ALCALDIA BOLIVAR CAUCA "/>
    <s v="Entidad Pública "/>
    <x v="0"/>
    <s v="CAC. Traslado Solicitud Asignación Maquina Cisterna- Capacidad de 2500 a 3000 GLS Municipio de BolIvar- Cauca;, Radicado UNGRD No. 2020ER07187.  "/>
    <s v="Andrés Fernando Muñoz Cabrera"/>
    <s v="ÁREA CENTRAL DE REFERENCIA BOMBERIL"/>
    <s v="SUBDIRECCIÓN ESTRATÉGICA Y DE COORDINACIÓN BOMBERIL"/>
    <s v="PETICIÓN DE INTERES GENERAL"/>
    <n v="30"/>
    <s v="20213800065302  "/>
    <d v="2021-03-08T00:00:00"/>
    <n v="20212100016671"/>
    <d v="2021-04-15T00:00:00"/>
    <n v="25"/>
    <s v="Cumplido"/>
    <m/>
    <d v="2021-04-15T00:00:00"/>
    <s v="PDF"/>
    <s v="SI"/>
    <s v="N/A "/>
    <m/>
  </r>
  <r>
    <s v="Canal Virtual"/>
    <s v="Correo Atencion Ciudadano"/>
    <s v="Cundinamarca"/>
    <s v="CUERPO DE BOMBEROS VOLUNTARIOS DE SIBATE  "/>
    <s v="Entidad Bomberil"/>
    <x v="0"/>
    <s v="CAC. Remisión OFI21-00035135, Presentación de proyecto para destacar el trabajo de los bomberos veteranos &amp;amp;quot;heroes aguilas del fuego&amp;amp;quot;.  "/>
    <s v="Juan Gabriel Parra"/>
    <s v="FORMULACIÓN Y ACTUALIZACIÓN NORMATIVA Y OPERATIVA"/>
    <s v="SUBDIRECCIÓN ESTRATÉGICA Y DE COORDINACIÓN BOMBERIL"/>
    <s v="PETICIÓN DE INTERES PARTICULAR"/>
    <n v="30"/>
    <s v="20213800066242  "/>
    <d v="2021-03-12T00:00:00"/>
    <n v="20212050089771"/>
    <m/>
    <m/>
    <s v="Vencido"/>
    <s v="No se evidencia documento  firmado ni fecha de envio"/>
    <m/>
    <m/>
    <m/>
    <m/>
    <m/>
  </r>
  <r>
    <s v="Canal Virtual"/>
    <s v="Correo Atención Ciudadano"/>
    <s v="ATLÁNTICO"/>
    <s v="CUERPO DE BOMBEROS VOLUNTARIOS SOLEDAD ATLANTICO  "/>
    <s v="Entidad Bomberil"/>
    <x v="2"/>
    <s v="CAC CUERPO DE BOMBEROS VOLUNTARIOS DE SOLEDAD CESE DE ACTIVIDADES ESCALONADO  "/>
    <s v="Camilo Portilla"/>
    <s v="FORMULACIÓN Y ACTUALIZACIÓN NORMATIVA Y OPERATIVA"/>
    <s v="SUBDIRECCIÓN ESTRATÉGICA Y DE COORDINACIÓN BOMBERIL"/>
    <s v="PETICIÓN DE INTERES GENERAL"/>
    <n v="30"/>
    <s v="20213800065442  "/>
    <d v="2021-03-09T00:00:00"/>
    <n v="20212050089751"/>
    <d v="2021-03-25T00:00:00"/>
    <n v="11"/>
    <s v="Cumplido"/>
    <m/>
    <m/>
    <s v="PDF"/>
    <s v="SI"/>
    <s v="N/A "/>
    <m/>
  </r>
  <r>
    <s v="Canal Virtual"/>
    <s v="Correo Atención Ciudadano"/>
    <s v="Valle del Cauca "/>
    <s v="SECRETARíA DE LA SALUD ALCALDíA DE JAMUNDí  "/>
    <s v="Persona Jurídica"/>
    <x v="3"/>
    <s v="CAC. PQRS - Listado censal población especial para régimen subsidiado "/>
    <s v="Luis Alberto Valencia Pulido"/>
    <s v="ÁREA CENTRAL DE REFERENCIA BOMBERIL"/>
    <s v="SUBDIRECCIÓN ESTRATÉGICA Y DE COORDINACIÓN BOMBERIL"/>
    <s v="PETICIÓN DE DOCUMENTOS E INFORMACIÓN"/>
    <n v="20"/>
    <s v="20213800065452  "/>
    <d v="2021-03-09T00:00:00"/>
    <n v="20212100016321"/>
    <d v="2021-04-08T00:00:00"/>
    <n v="19"/>
    <s v="Cumplido"/>
    <m/>
    <m/>
    <m/>
    <s v="SI"/>
    <s v="N/A "/>
    <m/>
  </r>
  <r>
    <s v="Canal Virtual"/>
    <s v="Correo Atención Ciudadano"/>
    <s v="Choco"/>
    <s v="CUERPO DE BOMBEROS DE UNGUIA UNGUIA  "/>
    <s v="Entidad Bomberil"/>
    <x v="1"/>
    <s v="CAC. SOLICITUD DE CAPACITACION.  "/>
    <s v="Mauricio Delgado Perdomo"/>
    <s v="EDUCACIÓN"/>
    <s v="SUBDIRECCIÓN ESTRATÉGICA Y DE COORDINACIÓN BOMBERIL"/>
    <s v="PETICIÓN DE DOCUMENTOS E INFORMACIÓN"/>
    <n v="20"/>
    <s v="20213800065462  "/>
    <d v="2021-03-09T00:00:00"/>
    <m/>
    <d v="2021-03-12T00:00:00"/>
    <n v="3"/>
    <s v="Cumplido"/>
    <s v="SE RESPONDE MEDIANTE CORREO ELECTRONICO. SE ANEXA IMAGEN"/>
    <m/>
    <s v="Correo Electronico "/>
    <s v="SI"/>
    <s v="N/A "/>
    <m/>
  </r>
  <r>
    <s v="Canal Virtual"/>
    <s v="Correo Atención Ciudadano"/>
    <s v="Boyacá "/>
    <s v="CUERPO DE BOMBEROS VOLUNTARIOS DE TIBASOSA  "/>
    <s v="Entidad Bomberil"/>
    <x v="0"/>
    <s v="CAC. REMISIÓN DOCUMENTOS PROCESO TRASFERENCIA DE DINEROS PROVENIENTES DE LA SOBRETASA BOMBERIL ADMINISTRACIÓN MUNICIPAL DE TIBASOSA BOYACÁ. "/>
    <s v="Andrea Bibiana Castañeda Durán"/>
    <s v="FORMULACIÓN Y ACTUALIZACIÓN NORMATIVA Y OPERATIVA"/>
    <s v="SUBDIRECCIÓN ESTRATÉGICA Y DE COORDINACIÓN BOMBERIL"/>
    <s v="PETICIÓN DE INTERES GENERAL"/>
    <n v="30"/>
    <s v="20213800065532  "/>
    <d v="2021-03-09T00:00:00"/>
    <n v="20212050089831"/>
    <d v="2021-04-12T00:00:00"/>
    <n v="23"/>
    <s v="Cumplido"/>
    <m/>
    <m/>
    <s v="PDF"/>
    <s v="SI"/>
    <s v="N/A "/>
    <m/>
  </r>
  <r>
    <s v="Canal Virtual"/>
    <s v="Correo Atención Ciudadano"/>
    <s v="Santander"/>
    <s v="ALCALDIA MUNICIPAL LANDAZURI SANTANDER "/>
    <s v="Entidad Territorial "/>
    <x v="1"/>
    <s v="CAC. Solicitud, Queja inspección y Vigilancia.  "/>
    <s v="Julio Alejandro Chamorro Cabrera"/>
    <s v="Subdirección Estratégica y de Coordinación Bomberil"/>
    <s v="SUBDIRECCIÓN ESTRATÉGICA Y DE COORDINACIÓN BOMBERIL"/>
    <s v="PETICIÓN DE INTERES GENERAL"/>
    <n v="30"/>
    <s v="20213800065552  "/>
    <d v="2021-03-09T00:00:00"/>
    <n v="20212000015621"/>
    <d v="2021-04-07T00:00:00"/>
    <n v="18"/>
    <s v="Cumplido"/>
    <m/>
    <m/>
    <m/>
    <s v="SI"/>
    <s v="N/A "/>
    <m/>
  </r>
  <r>
    <s v="Canal Virtual"/>
    <s v="Correo Atención Ciudadano"/>
    <s v="Antioquia"/>
    <s v="CUERPO DE BOMBEROS VOLUNTARIOS DE RIONEGRO  "/>
    <s v="Entidad Bomberil"/>
    <x v="1"/>
    <s v="CAC. Solicitud listado unidades activas a la fecha. "/>
    <s v="Luis Alberto Valencia Pulido"/>
    <s v="ÁREA CENTRAL DE REFERENCIA BOMBERIL"/>
    <s v="SUBDIRECCIÓN ESTRATÉGICA Y DE COORDINACIÓN BOMBERIL"/>
    <s v="PETICIÓN DE DOCUMENTOS E INFORMACIÓN"/>
    <n v="20"/>
    <s v="20213800065562  "/>
    <d v="2021-03-09T00:00:00"/>
    <m/>
    <d v="2021-03-25T00:00:00"/>
    <n v="11"/>
    <s v="Cumplido"/>
    <s v="Se envía información solicitada por medio del correo institucional el día 25/03/2021"/>
    <m/>
    <s v="Correo Electronico "/>
    <s v="SI"/>
    <s v="N/A "/>
    <m/>
  </r>
  <r>
    <s v="Canal Virtual"/>
    <s v="Correo Atención Ciudadano"/>
    <s v="Valle del Cauca "/>
    <s v="CUERPO DE BOMBEROS VOLUNTARIOS DE ALCALA  "/>
    <s v="Entidad Bomberil"/>
    <x v="1"/>
    <s v="CAC. SOLICITUD DE COPIA COMODATO VEHICULO CISTERNA. "/>
    <s v="Alvaro Perez"/>
    <s v="SUBDIRECCIÓN ADMINISTRATIVA Y FINANCIERA"/>
    <s v="SUBDIRECCIÓN ADMINISTRATIVA Y FINANCIERA"/>
    <s v="PETICIÓN DE DOCUMENTOS E INFORMACIÓN"/>
    <n v="20"/>
    <s v="20213800065602  "/>
    <d v="2021-03-09T00:00:00"/>
    <n v="20213000015071"/>
    <d v="2021-03-12T00:00:00"/>
    <n v="3"/>
    <s v="Cumplido"/>
    <m/>
    <m/>
    <s v="Correo Electronico "/>
    <s v="SI"/>
    <s v="N/A "/>
    <m/>
  </r>
  <r>
    <s v="Canal Virtual"/>
    <s v="Correo Atención Ciudadano"/>
    <s v="Bogotá "/>
    <s v="LINA DANIELA ARANGO  "/>
    <s v="Persona Natural"/>
    <x v="1"/>
    <s v="CAC. Alcance solicitud.  "/>
    <s v="Edgar Alexander Maya Lopez"/>
    <s v="FORMULACIÓN Y ACTUALIZACIÓN NORMATIVA Y OPERATIVA"/>
    <s v="SUBDIRECCIÓN ESTRATÉGICA Y DE COORDINACIÓN BOMBERIL"/>
    <s v="PETICIÓN DE INTERES PARTICULAR"/>
    <n v="30"/>
    <s v="20213800065632  "/>
    <d v="2021-03-10T00:00:00"/>
    <n v="20212050089901"/>
    <d v="2021-03-24T00:00:00"/>
    <n v="8"/>
    <s v="Cumplido"/>
    <m/>
    <m/>
    <s v="PDF"/>
    <s v="SI"/>
    <s v="N/A "/>
    <m/>
  </r>
  <r>
    <s v="Canal Virtual"/>
    <s v="Correo Institucional"/>
    <s v="Cundinamarca "/>
    <s v="ARGEMIRO HECHAVARRIA ESCANDON "/>
    <s v="Persona Natural"/>
    <x v="1"/>
    <s v="CI. Respuesta a queja sobre las irregularidades en EL CUERPO DE BOMBEROS VOLUNTARIOS DE FACATATIVA "/>
    <s v="Jorge Restrepo Sanguino"/>
    <s v="FORMULACIÓN Y ACTUALIZACIÓN NORMATIVA Y OPERATIVA"/>
    <s v="SUBDIRECCIÓN ESTRATÉGICA Y DE COORDINACIÓN BOMBERIL"/>
    <s v="PETICIÓN DE INTERES GENERAL"/>
    <n v="30"/>
    <s v="20213800065712  "/>
    <d v="2021-03-10T00:00:00"/>
    <n v="20212050088451"/>
    <d v="2021-03-23T00:00:00"/>
    <n v="8"/>
    <s v="Cumplido"/>
    <m/>
    <m/>
    <s v="PDF"/>
    <s v="SI"/>
    <s v="N/A "/>
    <m/>
  </r>
  <r>
    <s v="Canal Virtual"/>
    <s v="Correo Atención Ciudadano"/>
    <s v="Boyacá "/>
    <s v="CUERPO DE BOMBEROS VOLUNTARIOS DE CIENAGA - MAGDALENA  "/>
    <s v="Entidad Bomberil"/>
    <x v="2"/>
    <s v="CAC. Solicito certificación unidades activas.  "/>
    <s v="Luis Alberto Valencia Pulido"/>
    <s v="ÁREA CENTRAL DE REFERENCIA BOMBERIL"/>
    <s v="SUBDIRECCIÓN ESTRATÉGICA Y DE COORDINACIÓN BOMBERIL"/>
    <s v="PETICIÓN DE DOCUMENTOS E INFORMACIÓN"/>
    <n v="20"/>
    <s v="20213800065792  "/>
    <d v="2021-03-10T00:00:00"/>
    <m/>
    <d v="2021-04-07T00:00:00"/>
    <n v="17"/>
    <s v="Cumplido"/>
    <m/>
    <m/>
    <s v="Correo Electronico "/>
    <s v="SI"/>
    <s v="N/A "/>
    <m/>
  </r>
  <r>
    <s v="Canal Virtual"/>
    <s v="Correo Atención Ciudadano"/>
    <s v="Arauca"/>
    <s v="CUERPO DE BOMBEROS OFICIAL DE ARAUCA - ARAUCA  "/>
    <s v="Entidad Bomberil"/>
    <x v="1"/>
    <s v="CAC. SOLICITUD DOCUMENTACION CAMIONETA. "/>
    <s v="Alvaro Perez"/>
    <s v="SUBDIRECCIÓN ADMINISTRATIVA Y FINANCIERA"/>
    <s v="SUBDIRECCIÓN ADMINISTRATIVA Y FINANCIERA"/>
    <s v="PETICIÓN DE DOCUMENTOS E INFORMACIÓN"/>
    <n v="20"/>
    <s v="20213800065802  "/>
    <d v="2021-03-10T00:00:00"/>
    <m/>
    <d v="2021-03-15T00:00:00"/>
    <n v="3"/>
    <s v="Cumplido"/>
    <m/>
    <m/>
    <s v="Correo Electronico "/>
    <s v="SI"/>
    <s v="N/A "/>
    <s v="No se adjunta evidencia de respuesta, petición ni de envío de la misma en correo electronico."/>
  </r>
  <r>
    <s v="Canal Virtual"/>
    <s v="Correo Atención Ciudadano"/>
    <s v="Cundinamarca"/>
    <s v="ALCALDIA MUNICIPAL DE PANDI CUNDINAMARCA "/>
    <s v="Entidad Territorial "/>
    <x v="0"/>
    <s v="CAC. (Sin asunto), Respuesta circular: 20212050082551, &amp;amp;quot;CUMPLIMIENTO RESPONSABILIDADES LEY 1575 DE 2012 – FORTALECIMIENTO Y CONTRATACION CON LOS CUERPOS DE BOMBEROS PARA LA GARANTÍA DE LA PRESTACIÓN DEL SERVICIO DE ATENCION DE INCEDIOS, RESCATES E INCIDENTES CON MATERIALES PELIGROSOS. &amp;amp;quot;  "/>
    <s v="Jorge Restrepo Sanguino"/>
    <s v="FORMULACIÓN Y ACTUALIZACIÓN NORMATIVA Y OPERATIVA"/>
    <s v="SUBDIRECCIÓN ESTRATÉGICA Y DE COORDINACIÓN BOMBERIL"/>
    <s v="PETICIÓN DE INTERES GENERAL"/>
    <n v="30"/>
    <s v="20213800065942  "/>
    <d v="2021-03-11T00:00:00"/>
    <n v="20212050088591"/>
    <d v="2021-03-23T00:00:00"/>
    <n v="7"/>
    <s v="Cumplido"/>
    <m/>
    <d v="2021-03-23T00:00:00"/>
    <s v="PDF"/>
    <s v="SI"/>
    <m/>
    <m/>
  </r>
  <r>
    <s v="Canal Virtual"/>
    <s v="Correo Atención Ciudadano"/>
    <s v="Choco"/>
    <s v="TRIBUNAL ADMINISTRATIVO DEL CHOCO  "/>
    <s v="Entidad Pública"/>
    <x v="1"/>
    <s v="CAC. OFICIO No 0245, REFERENCIA: 27001-23-33-000-2019 -00037-00 MEDIO DE CONTROL: REPARACION DIRECTA DEMANDANTE: DAVID ARMANDO GUTIERREZ GONZALEZ - OTROS DEMANDADO: MUNICIPIO DE QUIBDO.  "/>
    <s v="Camilo Portilla"/>
    <s v="FORMULACIÓN Y ACTUALIZACIÓN NORMATIVA Y OPERATIVA"/>
    <s v="SUBDIRECCIÓN ESTRATÉGICA Y DE COORDINACIÓN BOMBERIL"/>
    <s v="PETICIÓN ENTRE AUTORIDADES"/>
    <n v="30"/>
    <s v="20213800065992  "/>
    <d v="2021-03-11T00:00:00"/>
    <n v="20212050089841"/>
    <d v="2021-04-07T00:00:00"/>
    <n v="16"/>
    <s v="Cumplido"/>
    <m/>
    <d v="2021-04-07T00:00:00"/>
    <s v="PDF"/>
    <s v="SI"/>
    <m/>
    <m/>
  </r>
  <r>
    <s v="Canal Virtual"/>
    <s v="Correo Atención Ciudadano"/>
    <s v="Bogotá"/>
    <s v="SEGUROS BOLIVAR  "/>
    <s v="Persona Jurídica"/>
    <x v="1"/>
    <s v="CAC. Respuesta caso: [CASO - 22978186, Solicitud Concepto sobre si las entidades financieras están obligadas a conformar brigadas contraincendio teniendo en cuenta lo previsto en la Resolución 256 de 2014. "/>
    <s v="Edgar Alexander Maya Lopez"/>
    <s v="EDUCACIÓN"/>
    <s v="SUBDIRECCIÓN ESTRATÉGICA Y DE COORDINACIÓN BOMBERIL"/>
    <s v="PETICIÓN DE INTERES GENERAL"/>
    <n v="30"/>
    <s v="20213800066002  "/>
    <d v="2021-03-11T00:00:00"/>
    <s v=" 20212050090001"/>
    <d v="2021-04-05T00:00:00"/>
    <n v="14"/>
    <s v="Cumplido"/>
    <m/>
    <m/>
    <m/>
    <m/>
    <m/>
    <m/>
  </r>
  <r>
    <s v="Canal Virtual"/>
    <s v="Correo Atención Ciudadano"/>
    <s v="Norte de Santander"/>
    <s v="CUERPO DE BOMBEROS VOLUNTARIOS DE ABREGO - NORTE DE SANTANDER  "/>
    <s v="Entidad Bomberil"/>
    <x v="2"/>
    <s v="CAC. solicitud re revisión del convenio interinstitucional de cuerpo de bomberos de Abrego Norte de Santander. "/>
    <s v="Camilo Portilla"/>
    <s v="FORMULACIÓN Y ACTUALIZACIÓN NORMATIVA Y OPERATIVA"/>
    <s v="SUBDIRECCIÓN ESTRATÉGICA Y DE COORDINACIÓN BOMBERIL"/>
    <s v="PETICIÓN DE INTERES GENERAL"/>
    <n v="30"/>
    <s v="20213800066022  "/>
    <d v="2021-03-11T00:00:00"/>
    <n v="20212050089691"/>
    <d v="2021-03-23T00:00:00"/>
    <n v="7"/>
    <s v="Cumplido"/>
    <m/>
    <m/>
    <s v="PDF"/>
    <s v="SI"/>
    <m/>
    <m/>
  </r>
  <r>
    <s v="Canal Virtual"/>
    <s v="Correo Atencion Ciudadano"/>
    <s v="caldas"/>
    <s v="ALCALDIA PALESTINA CALDAS "/>
    <s v="Entidad Bomberil"/>
    <x v="2"/>
    <s v="CAC. Solicitud apoyo mejoramiento sede Bomberos Voluntarios Arauca (municipio de Palestina Caldas)  "/>
    <s v="Jonathan Prieto"/>
    <s v="ÁREA CENTRAL DE REFERENCIA BOMBERIL"/>
    <s v="SUBDIRECCIÓN ESTRATÉGICA Y DE COORDINACIÓN BOMBERIL"/>
    <s v="PETICIÓN DE INTERES GENERAL"/>
    <n v="30"/>
    <n v="20213800066822"/>
    <d v="2021-03-17T00:00:00"/>
    <m/>
    <m/>
    <m/>
    <s v="Vencido"/>
    <m/>
    <m/>
    <m/>
    <m/>
    <m/>
    <m/>
  </r>
  <r>
    <s v="Canal Virtual"/>
    <s v="Correo Atención Ciudadano"/>
    <s v="Casanare"/>
    <s v="CUERPO DE BOMBEROS VOLUNTARIOS DE PAZ DE ARIPORO  "/>
    <s v="Entidad Bomberil"/>
    <x v="2"/>
    <s v="CAC. Requerimiento información plan de inversión 2021.  "/>
    <s v="Camilo Portilla"/>
    <s v="FORMULACIÓN Y ACTUALIZACIÓN NORMATIVA Y OPERATIVA"/>
    <s v="SUBDIRECCIÓN ESTRATÉGICA Y DE COORDINACIÓN BOMBERIL"/>
    <s v="PETICIÓN DE INTERES GENERAL"/>
    <n v="30"/>
    <s v="20213800066092  "/>
    <d v="2021-03-11T00:00:00"/>
    <n v="20212050089871"/>
    <d v="2021-04-07T00:00:00"/>
    <n v="16"/>
    <s v="Cumplido"/>
    <m/>
    <m/>
    <s v="PDF"/>
    <s v="SI"/>
    <m/>
    <m/>
  </r>
  <r>
    <s v="Canal Virtual"/>
    <s v="Correo Atencion Ciudadano"/>
    <s v="cundinamarca"/>
    <s v="CONTE CONSEJO NACIONAL DE TECNICOS ELECTRISISTAS  "/>
    <s v="Persona Natural"/>
    <x v="1"/>
    <s v="CAC. Dirección Nacional Bomberos Colombia, Derecho de petición solicitud de cifras y datos sobre muertes por electrocución y accidentes por malas instalaciones eléctricas y el no cumplimiento de protocolos durante los años 2019 y 2020 a nivel Nacional. (Ley Estatutaria 1755/2015)  "/>
    <s v="Jorge Restrepo Sanguino"/>
    <s v="FORMULACIÓN Y ACTUALIZACIÓN NORMATIVA Y OPERATIVA"/>
    <s v="SUBDIRECCIÓN ESTRATÉGICA Y DE COORDINACIÓN BOMBERIL"/>
    <s v="PETICIÓN DE DOCUMENTOS E INFORMACIÓN"/>
    <n v="20"/>
    <s v="20213800066912  "/>
    <d v="2021-03-17T00:00:00"/>
    <n v="20212050090971"/>
    <d v="2021-05-04T00:00:00"/>
    <n v="31"/>
    <s v="Extemporáneo"/>
    <m/>
    <d v="2021-05-04T00:00:00"/>
    <s v="PDF"/>
    <s v="SI"/>
    <m/>
    <m/>
  </r>
  <r>
    <s v="Canal Virtual"/>
    <s v="Correo Atención Ciudadano"/>
    <s v="Tolima"/>
    <s v="ALCALDIA DE DOLORES - TOLIMA  "/>
    <s v="Entidad Territorial "/>
    <x v="1"/>
    <s v="CAC. SOLICITUD DE INFORMACION Y DE ASESORIA BOMBEROS VOLUNTARIOS MUNICPIO DE DOLORES-TOLIMA.  "/>
    <s v="Jorge Restrepo Sanguino"/>
    <s v="FORMULACIÓN Y ACTUALIZACIÓN NORMATIVA Y OPERATIVA"/>
    <s v="SUBDIRECCIÓN ESTRATÉGICA Y DE COORDINACIÓN BOMBERIL"/>
    <s v="PETICIÓN DE INTERES GENERAL"/>
    <n v="30"/>
    <s v="20213800066122  "/>
    <d v="2021-03-25T00:00:00"/>
    <n v="20212050089741"/>
    <d v="2021-03-25T00:00:00"/>
    <n v="1"/>
    <s v="Cumplido"/>
    <m/>
    <d v="2021-03-25T00:00:00"/>
    <s v="PDF"/>
    <s v="SI"/>
    <m/>
    <m/>
  </r>
  <r>
    <s v="Canal Virtual"/>
    <s v="Correo Atención Ciudadano"/>
    <s v="Norte de Santander"/>
    <s v="JUZGADO 05 PENAL MUNICIPAL - N. DE SANTANDER - CúCUTA  "/>
    <s v="Entidad Pública"/>
    <x v="1"/>
    <s v="CAC. COMUNICACIÓN ADMISIÓN DE TUTELA RAD 2021-00100. "/>
    <s v="Andrea Bibiana Castañeda Durán"/>
    <s v="FORMULACIÓN Y ACTUALIZACIÓN NORMATIVA Y OPERATIVA"/>
    <s v="SUBDIRECCIÓN ESTRATÉGICA Y DE COORDINACIÓN BOMBERIL"/>
    <s v="PETICIÓN ENTRE AUTORIDADES"/>
    <n v="30"/>
    <s v="20213800066142  "/>
    <d v="2021-03-12T00:00:00"/>
    <n v="20212050088601"/>
    <d v="2021-03-15T00:00:00"/>
    <n v="1"/>
    <s v="Cumplido"/>
    <m/>
    <n v="44272"/>
    <s v="PDF"/>
    <s v="SI"/>
    <m/>
    <m/>
  </r>
  <r>
    <s v="Canal Virtual"/>
    <s v="Correo Atencion Ciudadano"/>
    <s v="BOYACÁ"/>
    <s v="CBV FIRAVITOBA  "/>
    <s v="Entidad Bomberil"/>
    <x v="1"/>
    <s v="CAC. solicitud respuesta para contraloría "/>
    <s v="Andrés Fernando Muñoz Cabrera"/>
    <s v="ÁREA CENTRAL DE REFERENCIA BOMBERIL"/>
    <s v="SUBDIRECCIÓN ESTRATÉGICA Y DE COORDINACIÓN BOMBERIL"/>
    <s v="PETICIÓN DE DOCUMENTOS E INFORMACIÓN"/>
    <n v="20"/>
    <s v="20213800066982  "/>
    <d v="2021-03-17T00:00:00"/>
    <m/>
    <m/>
    <m/>
    <s v="Vencido"/>
    <m/>
    <m/>
    <m/>
    <m/>
    <m/>
    <m/>
  </r>
  <r>
    <s v="Canal Virtual"/>
    <s v="Correo Atención Ciudadano"/>
    <s v="Bogotá"/>
    <s v="CARLOS ANDRES LOPEZ CHICA "/>
    <s v="Persona Natural"/>
    <x v="1"/>
    <s v="CAC. Solicitud certificación corregida.  "/>
    <s v="Alvaro Perez"/>
    <s v="SUBDIRECCIÓN ADMINISTRATIVA Y FINANCIERA"/>
    <s v="SUBDIRECCIÓN ADMINISTRATIVA Y FINANCIERA"/>
    <s v="PETICIÓN DE DOCUMENTOS E INFORMACIÓN"/>
    <n v="20"/>
    <s v="20213800066212  "/>
    <d v="2021-03-12T00:00:00"/>
    <m/>
    <d v="2021-03-15T00:00:00"/>
    <n v="1"/>
    <s v="Cumplido"/>
    <s v="se archiva el orfeo enviado la certificacion al correo"/>
    <m/>
    <s v="Correo Electronico "/>
    <s v="SI"/>
    <m/>
    <m/>
  </r>
  <r>
    <s v="Canal Virtual"/>
    <s v="Correo Atención Ciudadano"/>
    <s v="Choco"/>
    <s v="CUERPO DE BOMBEROS DE UNGUIA UNGUIA  "/>
    <s v="Entidad Bomberil"/>
    <x v="2"/>
    <s v="CAC. VISITA "/>
    <s v="Julio Alejandro Chamorro Cabrera"/>
    <s v="Subdirección Estratégica y de Coordinación Bomberil"/>
    <s v="SUBDIRECCIÓN ESTRATÉGICA Y DE COORDINACIÓN BOMBERIL"/>
    <s v="PETICIÓN DE INTERES GENERAL"/>
    <n v="30"/>
    <s v="20213800066222  "/>
    <d v="2021-03-12T00:00:00"/>
    <n v="20212000015951"/>
    <s v="9/04/20121"/>
    <n v="17"/>
    <s v="Cumplido"/>
    <m/>
    <m/>
    <s v="PDF"/>
    <s v="SI"/>
    <m/>
    <s v="No se evidencia fecha ni soporte de digitalización"/>
  </r>
  <r>
    <s v="Canal Virtual"/>
    <s v="Correo Atencion Ciudadano"/>
    <s v="cundinamarca"/>
    <s v="ALCALDIA MUNICIPAL DE PANDI CUNDINAMARCA "/>
    <s v="Entidad Territorial "/>
    <x v="0"/>
    <s v="CAC. SOLICITUD AUTORIZACION -PANDI CUNDINAMARCA. "/>
    <s v="Jorge Restrepo Sanguino"/>
    <s v="FORMULACIÓN Y ACTUALIZACIÓN NORMATIVA Y OPERATIVA"/>
    <s v="SUBDIRECCIÓN ESTRATÉGICA Y DE COORDINACIÓN BOMBERIL"/>
    <s v="PETICIÓN DE INTERES GENERAL"/>
    <n v="30"/>
    <s v="20213800067262  "/>
    <d v="2021-03-17T00:00:00"/>
    <n v="20212050091001"/>
    <d v="2021-05-10T00:00:00"/>
    <n v="35"/>
    <s v="Extemporáneo"/>
    <m/>
    <d v="2021-05-10T00:00:00"/>
    <s v="PDF"/>
    <s v="SI"/>
    <m/>
    <m/>
  </r>
  <r>
    <s v="Canal Virtual"/>
    <s v="Correo Atención Ciudadano"/>
    <s v="Tolima"/>
    <s v="SECRETARIA DE DESARROLLO SOCIAL ALCALDíA DE HERVEO - TOLIMA  "/>
    <s v="Entidad Territorial "/>
    <x v="1"/>
    <s v="CAC. Solicitud información de listado Censal. "/>
    <s v="Luis Alberto Valencia Pulido"/>
    <s v="ÁREA CENTRAL DE REFERENCIA BOMBERIL"/>
    <s v="SUBDIRECCIÓN ESTRATÉGICA Y DE COORDINACIÓN BOMBERIL"/>
    <s v="PETICIÓN DE DOCUMENTOS E INFORMACIÓN"/>
    <n v="20"/>
    <s v="20213800066232  "/>
    <d v="2021-03-12T00:00:00"/>
    <n v="20212100016341"/>
    <s v="9/04/20121"/>
    <n v="17"/>
    <s v="Cumplido"/>
    <s v="Se envía respuesta por correo electrónico el día 9/04/2021."/>
    <m/>
    <m/>
    <m/>
    <m/>
    <s v="No se evidencia fecha ni soporte de digitalización"/>
  </r>
  <r>
    <s v="Canal Virtual"/>
    <s v="Correo Atención Ciudadano"/>
    <s v="Cundinamarca"/>
    <s v="CUERPO DE BOMBEROS VOLUNTARIOS DE NILO  "/>
    <s v="Entidad Bomberil"/>
    <x v="0"/>
    <s v="CAC. REF. Respuesta Ofi. 100-14-02-157.  "/>
    <s v="Andrea Bibiana Castañeda Durán"/>
    <s v="FORMULACIÓN Y ACTUALIZACIÓN NORMATIVA Y OPERATIVA"/>
    <s v="SUBDIRECCIÓN ESTRATÉGICA Y DE COORDINACIÓN BOMBERIL"/>
    <s v="PETICIÓN DE INTERES PARTICULAR"/>
    <n v="30"/>
    <s v="20213800066252  "/>
    <d v="2021-03-12T00:00:00"/>
    <n v="20212050087781"/>
    <d v="2021-03-15T00:00:00"/>
    <n v="3"/>
    <s v="Cumplido"/>
    <m/>
    <n v="44271"/>
    <s v="PDF"/>
    <s v="SI"/>
    <m/>
    <m/>
  </r>
  <r>
    <s v="Canal Virtual"/>
    <s v="Correo Atención Ciudadano"/>
    <s v="Quindio"/>
    <s v="EDIXON ALBERTO SALAZAR HERNáNDEZ "/>
    <s v="Persona Natural"/>
    <x v="0"/>
    <s v="CAC. Solicitud información a consulta a través del correo electrónico de la DNBC.  "/>
    <s v="Andrea Bibiana Castañeda Durán"/>
    <s v="FORMULACIÓN Y ACTUALIZACIÓN NORMATIVA Y OPERATIVA"/>
    <s v="SUBDIRECCIÓN ESTRATÉGICA Y DE COORDINACIÓN BOMBERIL"/>
    <s v="PETICIÓN DE INTERES PARTICULAR"/>
    <n v="30"/>
    <s v="20213800066262  "/>
    <d v="2021-03-12T00:00:00"/>
    <n v="20212050090491"/>
    <d v="2021-04-19T00:00:00"/>
    <n v="23"/>
    <s v="Cumplido"/>
    <m/>
    <m/>
    <s v="PDF"/>
    <s v="SI"/>
    <m/>
    <m/>
  </r>
  <r>
    <s v="Canal Virtual"/>
    <s v="Correo Atención Ciudadano"/>
    <s v="Cundinamarca"/>
    <s v="BOMBEROS HONESTOS  "/>
    <s v="Entidad Bomberil"/>
    <x v="3"/>
    <s v="CAC. Denuncia publica. "/>
    <s v="Carlos Armando López Barrera"/>
    <s v="OFICINA ASESORA JURÍDICA"/>
    <s v="DIRECCIÓN GENERAL"/>
    <s v="PETICIÓN DE INTERES GENERAL"/>
    <n v="30"/>
    <s v="20213800066292  "/>
    <d v="2021-03-12T00:00:00"/>
    <n v="20211200000733"/>
    <d v="2021-04-06T00:00:00"/>
    <n v="14"/>
    <s v="Cumplido"/>
    <m/>
    <m/>
    <m/>
    <m/>
    <m/>
    <s v="No se evidencia fecha ni soporte de digitalización"/>
  </r>
  <r>
    <s v="Canal Virtual"/>
    <s v="Correo Atención Ciudadano"/>
    <s v="Huila"/>
    <s v="CUERPO DE BOMBEROS VOLUNTARIOS GARZON  "/>
    <s v="Entidad Bomberil"/>
    <x v="2"/>
    <s v="CAC. CUERPO DE BOMBEROS VOLUNTARIOS DE GARZON, solicitud legalización de matrícula de vehículos ante el ministerio de transporte. "/>
    <s v="Carlos Armando López Barrera"/>
    <s v="OFICINA ASESORA JURÍDICA"/>
    <s v="DIRECCIÓN GENERAL"/>
    <s v="PETICIÓN DE INTERES GENERAL"/>
    <n v="30"/>
    <n v="20213800066312"/>
    <d v="2021-03-12T00:00:00"/>
    <n v="20211200000743"/>
    <d v="2021-04-06T00:00:00"/>
    <n v="14"/>
    <s v="Cumplido"/>
    <m/>
    <m/>
    <m/>
    <m/>
    <m/>
    <s v="No se evidencia fecha ni soporte de digitalización"/>
  </r>
  <r>
    <s v="Canal Virtual"/>
    <s v="Correo Atención Ciudadano"/>
    <s v="BOYACÁ"/>
    <s v="ALCALDIA PESCA BOYACA "/>
    <s v="Entidad Territorial "/>
    <x v="1"/>
    <s v="CAC. Solicitud Información Listado Censal.  "/>
    <s v="Luis Alberto Valencia Pulido"/>
    <s v="ÁREA CENTRAL DE REFERENCIA BOMBERIL"/>
    <s v="SUBDIRECCIÓN ESTRATÉGICA Y DE COORDINACIÓN BOMBERIL"/>
    <s v="PETICIÓN DE DOCUMENTOS E INFORMACIÓN"/>
    <n v="20"/>
    <s v="20213800066342  "/>
    <d v="2021-03-15T00:00:00"/>
    <m/>
    <d v="2021-04-09T00:00:00"/>
    <n v="16"/>
    <s v="Cumplido"/>
    <s v="Anotación ORFEO: Se envía respuesta por correo electrónico el día 9/04/2021."/>
    <m/>
    <s v="Correo Electronico "/>
    <s v="SI"/>
    <s v="N/A"/>
    <s v="No se evidencia fecha ni soporte de digitalización"/>
  </r>
  <r>
    <s v="Canal Virtual"/>
    <s v="Correo Atención Ciudadano"/>
    <s v="Quindio"/>
    <s v="JOSé FERNANDO GARCíA JARAMILLO "/>
    <s v="Persona Natural"/>
    <x v="0"/>
    <s v="CAC. RV: carta solicitud. "/>
    <s v="Andrea Bibiana Castañeda Durán"/>
    <s v="FORMULACIÓN Y ACTUALIZACIÓN NORMATIVA Y OPERATIVA"/>
    <s v="SUBDIRECCIÓN ESTRATÉGICA Y DE COORDINACIÓN BOMBERIL"/>
    <s v="PETICIÓN DE INTERES PARTICULAR"/>
    <n v="30"/>
    <s v="20213800066352  "/>
    <d v="2021-03-15T00:00:00"/>
    <n v="20212050090491"/>
    <d v="2021-04-19T00:00:00"/>
    <n v="23"/>
    <s v="Cumplido"/>
    <s v="Anotaciòn ORFEO: MISMA SOLICITUD DEL RADICADO 20213800066262"/>
    <d v="2021-04-19T00:00:00"/>
    <s v="PDF"/>
    <s v="SI"/>
    <m/>
    <m/>
  </r>
  <r>
    <s v="Canal Virtual"/>
    <s v="Correo Atención Ciudadano"/>
    <s v="Tolima"/>
    <s v="LEIDY LORENA DELGADO TAPIERO "/>
    <s v="Persona Natural"/>
    <x v="0"/>
    <s v="CAC: seguimiento denuncia causal de suspensión radicado 20213800059752, se requirió nuevamente con el radicado . 20213800066402.  "/>
    <s v="Camilo Portilla"/>
    <s v="FORMULACIÓN Y ACTUALIZACIÓN NORMATIVA Y OPERATIVA"/>
    <s v="SUBDIRECCIÓN ESTRATÉGICA Y DE COORDINACIÓN BOMBERIL"/>
    <s v="PETICIÓN DE INTERES PARTICULAR"/>
    <n v="30"/>
    <s v="20213800066402  "/>
    <d v="2021-03-15T00:00:00"/>
    <n v="20212050089911"/>
    <d v="2021-04-07T00:00:00"/>
    <n v="14"/>
    <s v="Cumplido"/>
    <m/>
    <d v="2021-04-07T00:00:00"/>
    <s v="PDF"/>
    <s v="SI"/>
    <m/>
    <m/>
  </r>
  <r>
    <s v="Canal Virtual"/>
    <s v="Correo Atención Ciudadano"/>
    <s v="Tolima"/>
    <s v="CUERPO DE BOMBEROS NATAGAIMA  "/>
    <s v="Entidad Bomberil"/>
    <x v="0"/>
    <s v="CAC. CESE DE ACTIVIDADES DEL CUERPO DE BOMBEROS VOLUNTARIOS DE NATAGAIMA TOLIMA.  "/>
    <s v="Jorge Restrepo Sanguino"/>
    <s v="FORMULACIÓN Y ACTUALIZACIÓN NORMATIVA Y OPERATIVA"/>
    <s v="SUBDIRECCIÓN ESTRATÉGICA Y DE COORDINACIÓN BOMBERIL"/>
    <s v="PETICIÓN DE INTERES GENERAL"/>
    <n v="30"/>
    <s v="20213800066442  "/>
    <d v="2021-03-15T00:00:00"/>
    <n v="20212050089931"/>
    <d v="2021-04-07T00:00:00"/>
    <n v="14"/>
    <s v="Cumplido"/>
    <m/>
    <d v="2021-04-07T00:00:00"/>
    <s v="PDF"/>
    <s v="SI"/>
    <m/>
    <m/>
  </r>
  <r>
    <s v="Canal Virtual"/>
    <s v="Correo Atención Ciudadano"/>
    <s v="LA GUAJIRA"/>
    <s v="CUERPO DE BOMBEROS VOLUNTARIOS DE EL MOLINO GUAJIRA  "/>
    <s v="Entidad Bomberil"/>
    <x v="0"/>
    <s v="CAC. queja con respecto a la creación y desarrollo de las actividades que en este municipio se desarrollan. Molino departamento Guajira "/>
    <s v="Jorge Restrepo Sanguino"/>
    <s v="FORMULACIÓN Y ACTUALIZACIÓN NORMATIVA Y OPERATIVA"/>
    <s v="SUBDIRECCIÓN ESTRATÉGICA Y DE COORDINACIÓN BOMBERIL"/>
    <s v="PETICIÓN DE INTERES GENERAL"/>
    <n v="30"/>
    <s v="20213800066582  "/>
    <d v="2021-03-15T00:00:00"/>
    <n v="20212050089961"/>
    <d v="2021-04-09T00:00:00"/>
    <n v="16"/>
    <s v="Cumplido"/>
    <m/>
    <d v="2021-04-09T00:00:00"/>
    <s v="PDF"/>
    <s v="SI"/>
    <m/>
    <m/>
  </r>
  <r>
    <s v="Canal Virtual"/>
    <s v="Correo Atención Ciudadano"/>
    <s v="BOGOTÁ"/>
    <s v="CIRO FERNANDEZ NUÑEZ REPRESENTANTE A LA CáMARA SANTANDER CAMBIO RADICAL  "/>
    <s v="Entidad Pública"/>
    <x v="1"/>
    <s v="CAC. RV: Traslado EXT_S21-00019623-PQRSD-019589-PQR, Derecho de Petición – Articulo 258 – Ley Quinta de 1992, Informe sobre Plan Nacional de Desarrollo 2018 - 2022 "/>
    <s v="Carlos Armando López Barrera"/>
    <s v="OFICINA ASESORA JURÍDICA"/>
    <s v="DIRECCIÓN GENERAL"/>
    <s v="INFORME POR CONGRESISTA"/>
    <n v="5"/>
    <s v="20213800066602  "/>
    <d v="2021-03-16T00:00:00"/>
    <n v="20211200000723"/>
    <d v="2021-03-24T00:00:00"/>
    <n v="5"/>
    <s v="Cumplido"/>
    <m/>
    <s v="N/A"/>
    <s v="PDF"/>
    <s v="SI"/>
    <s v="N/A"/>
    <s v="No se adjunta prueba del envio."/>
  </r>
  <r>
    <s v="Canal Virtual"/>
    <s v="Correo Institucional"/>
    <s v="Bogotá"/>
    <s v="JUZGADO 56 DE PEQUEÑAS CAUSAS Y COMPETENCIA MÚLTIPLE  "/>
    <s v="Entidad Pública"/>
    <x v="0"/>
    <s v="CI. URGENTE TUTELA 2021 – 00203.  "/>
    <s v="Camilo Portilla"/>
    <s v="FORMULACIÓN Y ACTUALIZACIÓN NORMATIVA Y OPERATIVA"/>
    <s v="SUBDIRECCIÓN ESTRATÉGICA Y DE COORDINACIÓN BOMBERIL"/>
    <s v="PETICIÓN ENTRE AUTORIDADES"/>
    <n v="1"/>
    <s v="20213800066642  "/>
    <d v="2021-03-16T00:00:00"/>
    <n v="20212050089721"/>
    <d v="2021-03-16T00:00:00"/>
    <n v="0"/>
    <s v="Cumplido"/>
    <m/>
    <d v="2021-03-16T00:00:00"/>
    <s v="PDF"/>
    <s v="SI"/>
    <m/>
    <m/>
  </r>
  <r>
    <s v="Canal Virtual"/>
    <s v="Correo Institucional"/>
    <s v="Santander"/>
    <s v="CUERPO DE BOMBEROS VOLUNTARIOS DE PARAMO  "/>
    <s v="Entidad Bomberil"/>
    <x v="0"/>
    <s v="CI. ACTAS ACLARATORIAS CBV PÁRAMO. "/>
    <s v="Andrea Bibiana Castañeda Durán"/>
    <s v="FORMULACIÓN Y ACTUALIZACIÓN NORMATIVA Y OPERATIVA"/>
    <s v="SUBDIRECCIÓN ESTRATÉGICA Y DE COORDINACIÓN BOMBERIL"/>
    <s v="PETICIÓN DE INTERES GENERAL"/>
    <n v="30"/>
    <s v="20213800066652  "/>
    <d v="2021-03-16T00:00:00"/>
    <m/>
    <d v="2021-03-16T00:00:00"/>
    <n v="0"/>
    <s v="Cumplido"/>
    <s v="Anotaciòn ORFEO: SE RESOLVIÓ LA SOLICITUD VÍA TELEFÓNICA."/>
    <m/>
    <m/>
    <m/>
    <m/>
    <m/>
  </r>
  <r>
    <s v="Canal Virtual"/>
    <s v="Correo Atención Ciudadano"/>
    <s v="Bogotá"/>
    <s v="UNGRD  "/>
    <s v="Entidad Pública"/>
    <x v="1"/>
    <s v="CAC. Reiteración de Solicitud de Información- Aplicación Decreto 1809 de 2020.  "/>
    <s v="Luis Alberto Valencia Pulido"/>
    <s v="ÁREA CENTRAL DE REFERENCIA BOMBERIL"/>
    <s v="SUBDIRECCIÓN ESTRATÉGICA Y DE COORDINACIÓN BOMBERIL"/>
    <s v="PETICIÓN DE DOCUMENTOS E INFORMACIÓN"/>
    <n v="20"/>
    <s v="20213800066662  "/>
    <d v="2021-03-16T00:00:00"/>
    <m/>
    <d v="2021-03-26T00:00:00"/>
    <n v="7"/>
    <s v="Cumplido"/>
    <s v="Anotaciòn ORFEO: Se dio respuesta por correo electrónico el día viernes 26/03/2021."/>
    <s v="N/A"/>
    <s v="N/A"/>
    <s v="SI"/>
    <s v="N/A"/>
    <s v="No se adjunta prueba del envio."/>
  </r>
  <r>
    <s v="Canal Virtual"/>
    <s v="Correo Atencion Ciudadano"/>
    <s v="Valle del Cauca"/>
    <s v="CUERPO DE BOMBEROS VOLUNTARIOS DE CANDELARIA  "/>
    <s v="Entidad Bomberil"/>
    <x v="0"/>
    <s v="CAC. Respuesta solicitud, Contestación a observaciones proceso disciplinario de la Señora Diana Patricia Correa Balcazar.  "/>
    <s v="Arbey Hernan Trujillo Mendez"/>
    <s v="Subdirección Estratégica y de Coordinación Bomberil"/>
    <s v="SUBDIRECCIÓN ESTRATÉGICA Y DE COORDINACIÓN BOMBERIL"/>
    <s v="PETICIÓN DE INTERES PARTICULAR"/>
    <n v="30"/>
    <s v="20213800067772  "/>
    <d v="2021-03-19T00:00:00"/>
    <m/>
    <m/>
    <m/>
    <s v="Vencido"/>
    <m/>
    <m/>
    <m/>
    <m/>
    <m/>
    <m/>
  </r>
  <r>
    <s v="Canal Virtual"/>
    <s v="Correo Atención Ciudadano"/>
    <s v="Valle del Cauca"/>
    <s v="GOBERNACION DEPARTAMENTAL DEL VALLE DEL CAUCA  "/>
    <s v="Entidad Territorial "/>
    <x v="1"/>
    <s v="CAC. Derecho de Petición - LUIS HENRY MONTAÑO ( Concejal B/ventura).  "/>
    <s v="Andrea Bibiana Castañeda Durán"/>
    <s v="FORMULACIÓN Y ACTUALIZACIÓN NORMATIVA Y OPERATIVA"/>
    <s v="SUBDIRECCIÓN ESTRATÉGICA Y DE COORDINACIÓN BOMBERIL"/>
    <s v="PETICIÓN DE DOCUMENTOS E INFORMACIÓN"/>
    <n v="20"/>
    <s v="20213800066702  "/>
    <d v="2021-03-16T00:00:00"/>
    <n v="20212050090271"/>
    <d v="2021-04-09T00:00:00"/>
    <n v="15"/>
    <s v="Cumplido"/>
    <m/>
    <m/>
    <s v="PDF"/>
    <s v="SI"/>
    <m/>
    <m/>
  </r>
  <r>
    <s v="Canal Virtual"/>
    <s v="Correo Atención Ciudadano"/>
    <s v="Putumayo"/>
    <s v="CUERPO DE BOMBEROS DE MOCOA  "/>
    <s v="Entidad Bomberil"/>
    <x v="0"/>
    <s v="CAC. Solicitud de asesoría Bomberos Mocoa "/>
    <s v="Camilo Portilla"/>
    <s v="FORMULACIÓN Y ACTUALIZACIÓN NORMATIVA Y OPERATIVA"/>
    <s v="SUBDIRECCIÓN ESTRATÉGICA Y DE COORDINACIÓN BOMBERIL"/>
    <s v="PETICIÓN DE INTERES GENERAL"/>
    <n v="30"/>
    <n v="20213800066742"/>
    <d v="2021-03-16T00:00:00"/>
    <n v="20212050089821"/>
    <d v="2021-04-07T00:00:00"/>
    <m/>
    <s v="Cumplido"/>
    <m/>
    <d v="2021-04-07T00:00:00"/>
    <s v="PDF"/>
    <s v="SI"/>
    <m/>
    <m/>
  </r>
  <r>
    <s v="Canal Virtual"/>
    <s v="Correo Atención Ciudadano"/>
    <s v="cundinamarca"/>
    <s v="ALCALDIA MUNICIPAL DE TOCANCIPA  "/>
    <s v="Entidad Territorial "/>
    <x v="0"/>
    <s v="CAC. Compulsa copias queja. "/>
    <s v="Liz Margaret Álvarez Calderon"/>
    <s v="Subdirección Estratégica y de Coordinación Bomberil"/>
    <s v="SUBDIRECCIÓN ESTRATÉGICA Y DE COORDINACIÓN BOMBERIL"/>
    <s v="PETICIÓN DE INTERES GENERAL"/>
    <n v="30"/>
    <n v="20213800066852"/>
    <d v="2021-03-17T00:00:00"/>
    <n v="20212000016121"/>
    <d v="2021-04-12T00:00:00"/>
    <n v="16"/>
    <s v="Cumplido"/>
    <m/>
    <m/>
    <s v="PDF"/>
    <s v="SI"/>
    <m/>
    <m/>
  </r>
  <r>
    <s v="Canal Virtual"/>
    <s v="Correo Atención Ciudadano"/>
    <s v="cundinamarca"/>
    <s v="1.126.598.963 SANTIAGO HERRERA BARRERO  "/>
    <s v="Persona Natural"/>
    <x v="1"/>
    <s v="CAC. Certificado Contratos Prestación de Servicios. "/>
    <s v="Alvaro Perez"/>
    <s v="SUBDIRECCIÓN ADMINISTRATIVA Y FINANCIERA"/>
    <s v="SUBDIRECCIÓN ADMINISTRATIVA Y FINANCIERA"/>
    <s v="PETICIÓN DE DOCUMENTOS E INFORMACIÓN"/>
    <n v="20"/>
    <s v="20213800066922  "/>
    <d v="2021-03-17T00:00:00"/>
    <m/>
    <d v="2021-03-23T00:00:00"/>
    <n v="4"/>
    <s v="Cumplido"/>
    <s v="se archiva el orfeo haciendo el envió de la certificación al correo santiagohb89@gmail.com"/>
    <m/>
    <s v="Correo Electronico "/>
    <s v="SI"/>
    <m/>
    <m/>
  </r>
  <r>
    <s v="Canal Virtual"/>
    <s v="Correo Atención Ciudadano"/>
    <s v="Norte de Santander"/>
    <s v="CUERPO DE BOMBEROS VOLUNTARIOS DE LOS PATIOS  "/>
    <s v="Entidad Bomberil"/>
    <x v="0"/>
    <s v="CAC. Solicitud de Concepto al CBV Los Patios.  "/>
    <s v="Andrea Bibiana Castañeda Durán"/>
    <s v="FORMULACIÓN Y ACTUALIZACIÓN NORMATIVA Y OPERATIVA"/>
    <s v="SUBDIRECCIÓN ESTRATÉGICA Y DE COORDINACIÓN BOMBERIL"/>
    <s v="PETICIÓN DE INTERES GENERAL"/>
    <n v="30"/>
    <s v="20213800068032  "/>
    <d v="2021-03-23T00:00:00"/>
    <n v="20212050090511"/>
    <d v="2021-04-29T00:00:00"/>
    <n v="25"/>
    <s v="Cumplido"/>
    <m/>
    <d v="2021-04-29T00:00:00"/>
    <s v="PDF"/>
    <s v="SI"/>
    <m/>
    <m/>
  </r>
  <r>
    <s v="Canal Virtual"/>
    <s v="Correo Atención Ciudadano"/>
    <s v="BOGOTÁ"/>
    <s v="BOMBEROS HONESTOS  "/>
    <s v="Persona Natural"/>
    <x v="1"/>
    <s v="CAC. DERECHO PETICION LUIS BERNAL.  "/>
    <s v="Andrea Bibiana Castañeda Durán"/>
    <s v="FORMULACIÓN Y ACTUALIZACIÓN NORMATIVA Y OPERATIVA"/>
    <s v="SUBDIRECCIÓN ESTRATÉGICA Y DE COORDINACIÓN BOMBERIL"/>
    <s v="PETICIÓN DE INTERES PARTICULAR"/>
    <n v="30"/>
    <s v="20213800066942  "/>
    <d v="2021-03-17T00:00:00"/>
    <n v="20212050090351"/>
    <d v="2021-04-12T00:00:00"/>
    <n v="4"/>
    <s v="Cumplido"/>
    <m/>
    <d v="2021-04-12T00:00:00"/>
    <s v="PDF"/>
    <s v="SI"/>
    <m/>
    <m/>
  </r>
  <r>
    <s v="Canal Virtual"/>
    <s v="Correo Atención Ciudadano"/>
    <s v="ATLÁNTICO"/>
    <s v="ALCALDIA SANTO TOMAS SECRETARIA DE DESPACHO - GOBIERNO "/>
    <s v="Entidad Territorial "/>
    <x v="0"/>
    <s v="CAC. Respues Radicado No. 20212050086831 RESPONSABILDADES LEY 1575 DE 2012  "/>
    <s v="Camilo Portilla"/>
    <s v="FORMULACIÓN Y ACTUALIZACIÓN NORMATIVA Y OPERATIVA"/>
    <s v="SUBDIRECCIÓN ESTRATÉGICA Y DE COORDINACIÓN BOMBERIL"/>
    <s v="PETICIÓN DE INTERES GENERAL"/>
    <n v="30"/>
    <s v="20213800067152  "/>
    <d v="2021-03-17T00:00:00"/>
    <n v="20212050089981"/>
    <d v="2021-04-09T00:00:00"/>
    <n v="15"/>
    <s v="Cumplido"/>
    <m/>
    <m/>
    <m/>
    <s v="SI"/>
    <m/>
    <m/>
  </r>
  <r>
    <s v="Canal Virtual"/>
    <s v="Correo Atención Ciudadano"/>
    <s v="Quindio"/>
    <s v="SANDRA NEILE PUENTES HENAO "/>
    <s v="Persona Natural"/>
    <x v="0"/>
    <s v="CAC. (Sin asunto), Solicitud de información a consulta a través del correo electrónico de la DNBC.  "/>
    <s v="Jorge Restrepo Sanguino"/>
    <s v="FORMULACIÓN Y ACTUALIZACIÓN NORMATIVA Y OPERATIVA"/>
    <s v="SUBDIRECCIÓN ESTRATÉGICA Y DE COORDINACIÓN BOMBERIL"/>
    <s v="PETICIÓN DE INTERES PARTICULAR"/>
    <n v="30"/>
    <s v="20213800067302  "/>
    <d v="2021-03-18T00:00:00"/>
    <n v="20212050090411"/>
    <d v="2021-04-12T00:00:00"/>
    <n v="15"/>
    <s v="Cumplido"/>
    <m/>
    <d v="2021-04-12T00:00:00"/>
    <s v="PDF"/>
    <s v="SI"/>
    <m/>
    <m/>
  </r>
  <r>
    <s v="Canal Virtual"/>
    <s v="Correo Atención Ciudadano"/>
    <s v="cundinamarca"/>
    <s v="CUERPO DE BOMBEROS VOLUNTARIOS DE NILO  "/>
    <s v="Entidad Bomberil"/>
    <x v="0"/>
    <s v="CAC. ACOMPAÑAMIENTO JURÍDICO.  "/>
    <s v="Andrea Bibiana Castañeda Durán"/>
    <s v="FORMULACIÓN Y ACTUALIZACIÓN NORMATIVA Y OPERATIVA"/>
    <s v="SUBDIRECCIÓN ESTRATÉGICA Y DE COORDINACIÓN BOMBERIL"/>
    <s v="PETICIÓN DE INTERES GENERAL"/>
    <n v="30"/>
    <s v="20213800068132  "/>
    <d v="2021-03-23T00:00:00"/>
    <n v="20212050090711"/>
    <d v="2021-04-29T00:00:00"/>
    <n v="25"/>
    <s v="Cumplido"/>
    <m/>
    <d v="2021-04-29T00:00:00"/>
    <s v="PDF"/>
    <s v="SI"/>
    <m/>
    <m/>
  </r>
  <r>
    <s v="Canal Virtual"/>
    <s v="Correo Atencion Ciudadano"/>
    <s v="cundinamarca"/>
    <s v="ALCALDIA MUNICIPAL DE SOPO CUNDINAMARCA "/>
    <s v="Entidad Territorial "/>
    <x v="0"/>
    <s v="CAC. Solicitud de concepto técnico Proceso Oficialización de Bomberos. "/>
    <s v="Andrea Bibiana Castañeda Durán"/>
    <s v="FORMULACIÓN Y ACTUALIZACIÓN NORMATIVA Y OPERATIVA"/>
    <s v="SUBDIRECCIÓN ESTRATÉGICA Y DE COORDINACIÓN BOMBERIL"/>
    <s v="PETICIÓN DE INTERES GENERAL"/>
    <n v="30"/>
    <s v="20213800068152  "/>
    <d v="2021-03-23T00:00:00"/>
    <n v="20212050091061"/>
    <d v="2021-05-10T00:00:00"/>
    <n v="32"/>
    <s v="Extemporáneo"/>
    <m/>
    <d v="2021-05-10T00:00:00"/>
    <s v="PDF"/>
    <s v="SI"/>
    <m/>
    <m/>
  </r>
  <r>
    <s v="Canal Virtual"/>
    <s v="Correo Atencion Ciudadano"/>
    <s v="ATLÁNTICO"/>
    <s v="COORDINACION DEPARTAMENTAL DE BOMBEROS DEL ATLANTICO  "/>
    <s v="Entidad Bomberil"/>
    <x v="0"/>
    <s v="CAC. Solicitud de apoyo jurídico y acompañamiento URGENTE. "/>
    <s v="Liz Margaret Álvarez Calderon"/>
    <s v="Subdirección Estratégica y de Coordinación Bomberil"/>
    <s v="SUBDIRECCIÓN ESTRATÉGICA Y DE COORDINACIÓN BOMBERIL"/>
    <s v="PETICIÓN DE INTERES GENERAL"/>
    <n v="30"/>
    <s v="20213800068192  "/>
    <d v="2021-03-23T00:00:00"/>
    <n v="20212000017021"/>
    <d v="2021-05-12T00:00:00"/>
    <n v="34"/>
    <s v="Extemporáneo"/>
    <m/>
    <m/>
    <s v="PDF"/>
    <s v="SI"/>
    <m/>
    <m/>
  </r>
  <r>
    <s v="Canal Virtual"/>
    <s v="Correo Atención Ciudadano"/>
    <s v="Bogotá"/>
    <s v="ESCUELA DE AVIACION DELTA FORCE S.A.S.  "/>
    <s v="Persona Natural"/>
    <x v="1"/>
    <s v="CAC. SOLICITUD ESPECIAL - BASE DE DATOS DE CUERPO DE BOMBEROS DE COLOMBIA. "/>
    <s v="Luis Alberto Valencia Pulido"/>
    <s v="Subdirección Estratégica y de Coordinación Bomberil"/>
    <s v="SUBDIRECCIÓN ESTRATÉGICA Y DE COORDINACIÓN BOMBERIL"/>
    <s v="PETICIÓN DE INTERES PARTICULAR"/>
    <n v="30"/>
    <s v="20213800067312  "/>
    <d v="2021-03-18T00:00:00"/>
    <m/>
    <d v="2021-04-05T00:00:00"/>
    <n v="10"/>
    <s v="Cumplido"/>
    <s v="Se envío respuesta por correo electrónico el día 05/04/2021"/>
    <m/>
    <s v="Correo Electronico "/>
    <s v="SI"/>
    <m/>
    <s v="NO SE ENCUENTRA EVIDENCIA DEL ENVIO"/>
  </r>
  <r>
    <s v="Canal Virtual"/>
    <s v="Correo Atención Ciudadano"/>
    <s v="cundinamarca"/>
    <s v="ALCALDIA MUNICIPAL DE PANDI CUNDINAMARCA "/>
    <s v="Entidad Territorial "/>
    <x v="0"/>
    <s v="CAC. INFORME SERVICIO ESENCIAL DE BOMBEROS PANDI CUNDINAMARCA.  "/>
    <s v="Jorge Restrepo Sanguino"/>
    <s v="FORMULACIÓN Y ACTUALIZACIÓN NORMATIVA Y OPERATIVA"/>
    <s v="SUBDIRECCIÓN ESTRATÉGICA Y DE COORDINACIÓN BOMBERIL"/>
    <s v="PETICIÓN DE INTERES PARTICULAR"/>
    <n v="30"/>
    <s v="20213800067332  "/>
    <d v="2021-03-18T00:00:00"/>
    <n v="20212050090331"/>
    <d v="2021-04-11T00:00:00"/>
    <n v="15"/>
    <s v="Cumplido"/>
    <m/>
    <m/>
    <s v="PDF"/>
    <s v="SI"/>
    <m/>
    <m/>
  </r>
  <r>
    <s v="Canal Virtual"/>
    <s v="Correo Atención Ciudadano"/>
    <s v="Magdalena"/>
    <s v="CUERPO DE BOMBEROS VOLUNTARIOS DE NUEVA GRANADA - MAGDALENA  "/>
    <s v="Entidad Bomberil"/>
    <x v="0"/>
    <s v="CAC. PARA MI CT. SOTO, Requerimiento urgente del informe sobre los hallazgos encontrados en asamblea con fecha del 13 de marzo del 2021. "/>
    <s v="Jorge Restrepo Sanguino"/>
    <s v="FORMULACIÓN Y ACTUALIZACIÓN NORMATIVA Y OPERATIVA"/>
    <s v="SUBDIRECCIÓN ESTRATÉGICA Y DE COORDINACIÓN BOMBERIL"/>
    <s v="PETICIÓN DE INTERES GENERAL"/>
    <n v="30"/>
    <s v="20213800067472  "/>
    <d v="2021-03-18T00:00:00"/>
    <m/>
    <d v="2021-04-08T00:00:00"/>
    <n v="13"/>
    <s v="Cumplido"/>
    <s v="EL DR. CARLOS LOPEZ SE COMUNICO CON EL COMANDANTE DE LOS BOMBEROS DE NUEVA GRANADA MAGDALENA POR VÍA TELEFÓNICA Y PROCEDIÓ A RESOLVER LAS INQUIETUDES INDICANDO CUALES ERAN LAS RECOMENDACIONES QUE DEBÍA SEGUIR 08/04/2021"/>
    <m/>
    <s v="llamada telefonica"/>
    <s v="no"/>
    <m/>
    <m/>
  </r>
  <r>
    <s v="Canal Virtual"/>
    <s v="Correo Atención Ciudadano"/>
    <s v="Antioquia"/>
    <s v="IDALIA AMPARO GONZALEZ GIRALDO SECRETARIA DE GOBIERNO GOBERNACION DE ANTIOQUIA "/>
    <s v="Entidad Territorial "/>
    <x v="0"/>
    <s v="CAC. Documento - 2021030053313, Solicitud concepto jurídico.  "/>
    <s v="Camilo Portilla"/>
    <s v="FORMULACIÓN Y ACTUALIZACIÓN NORMATIVA Y OPERATIVA"/>
    <s v="SUBDIRECCIÓN ESTRATÉGICA Y DE COORDINACIÓN BOMBERIL"/>
    <s v="PETICIÓN DE INTERES GENERAL"/>
    <n v="30"/>
    <s v="20213800067482  "/>
    <d v="2021-03-19T00:00:00"/>
    <n v="20212050090471"/>
    <d v="2021-04-06T00:00:00"/>
    <n v="10"/>
    <s v="Cumplido"/>
    <m/>
    <m/>
    <s v="PDF"/>
    <s v="SI"/>
    <m/>
    <m/>
  </r>
  <r>
    <s v="Canal Virtual"/>
    <s v="Correo Atención Ciudadano"/>
    <s v="Norte de Santander"/>
    <s v="WILLIAM CARVAJAL CONTRERAS  "/>
    <s v="Persona Natural"/>
    <x v="0"/>
    <s v="CAC. DERECHO DE PETICIÓN - INFORMACIÓN SOBRE RUT E INSPECCIONES. "/>
    <s v="Edgar Alexander Maya Lopez"/>
    <s v="EDUCACIÓN"/>
    <s v="SUBDIRECCIÓN ESTRATÉGICA Y DE COORDINACIÓN BOMBERIL"/>
    <s v="PETICIÓN DE INTERES PARTICULAR"/>
    <n v="30"/>
    <s v="20213800067522  "/>
    <d v="2021-03-19T00:00:00"/>
    <n v="20212050090631"/>
    <d v="2021-04-14T00:00:00"/>
    <n v="16"/>
    <s v="Cumplido"/>
    <m/>
    <m/>
    <s v="PDF"/>
    <s v="SI"/>
    <m/>
    <m/>
  </r>
  <r>
    <s v="Canal Virtual"/>
    <s v="Correo Atención Ciudadano"/>
    <s v="Valle del Cauca"/>
    <s v="CUERPO DE BOMBEROS VOLUNTARIOS DE ANDALUCIA  "/>
    <s v="Entidad Bomberil"/>
    <x v="0"/>
    <s v="CAC. OFICIO PARA ASESORIA AL CUERPO BOMBEROS ANDALUCIA.  "/>
    <s v="Andrea Bibiana Castañeda Durán"/>
    <s v="FORMULACIÓN Y ACTUALIZACIÓN NORMATIVA Y OPERATIVA"/>
    <s v="SUBDIRECCIÓN ESTRATÉGICA Y DE COORDINACIÓN BOMBERIL"/>
    <s v="PETICIÓN DE INTERES GENERAL"/>
    <n v="30"/>
    <s v="20213800067592  "/>
    <d v="2021-03-19T00:00:00"/>
    <m/>
    <d v="2021-03-23T00:00:00"/>
    <n v="2"/>
    <s v="Cumplido"/>
    <s v="SE DIO RESPUESTA POR CORREO ELECTRÓNICO EL DÍA 23/03/2021"/>
    <m/>
    <s v="Correo Electronico "/>
    <s v="SI"/>
    <m/>
    <m/>
  </r>
  <r>
    <s v="Canal Virtual"/>
    <s v="Correo Atención Ciudadano"/>
    <s v="BOYACÁ"/>
    <s v="ALCALDIA DE TURMEQUE  "/>
    <s v="Entidad Territorial "/>
    <x v="1"/>
    <s v="CAC. SOLICITUD CERTIFICACION. "/>
    <s v="Luis Alberto Valencia Pulido"/>
    <s v="Subdirección Estratégica y de Coordinación Bomberil"/>
    <s v="SUBDIRECCIÓN ESTRATÉGICA Y DE COORDINACIÓN BOMBERIL"/>
    <s v="PETICIÓN DE DOCUMENTOS E INFORMACIÓN"/>
    <n v="20"/>
    <s v="20213800067762  "/>
    <d v="2021-03-19T00:00:00"/>
    <n v="20212100016161"/>
    <d v="2021-04-09T00:00:00"/>
    <n v="13"/>
    <s v="Cumplido"/>
    <m/>
    <m/>
    <s v="PDF"/>
    <s v="SI"/>
    <m/>
    <m/>
  </r>
  <r>
    <s v="Canal Virtual"/>
    <s v="Correo Atención Ciudadano"/>
    <s v="ATLÁNTICO"/>
    <s v="EBEL MORA  "/>
    <s v="Persona Natural"/>
    <x v="3"/>
    <s v="CAC. Ayuda urgente. "/>
    <s v="Camilo Portilla"/>
    <s v="Subdirección Estratégica y de Coordinación Bomberil"/>
    <s v="SUBDIRECCIÓN ESTRATÉGICA Y DE COORDINACIÓN BOMBERIL"/>
    <s v="PETICIÓN DE INTERES PARTICULAR"/>
    <n v="30"/>
    <s v="20213800067942  "/>
    <d v="2021-03-23T00:00:00"/>
    <n v="20212050090591"/>
    <d v="2021-04-13T00:00:00"/>
    <n v="14"/>
    <s v="Cumplido"/>
    <m/>
    <d v="2021-04-13T00:00:00"/>
    <s v="PDF"/>
    <s v="SI"/>
    <m/>
    <m/>
  </r>
  <r>
    <s v="Canal Virtual"/>
    <s v="Correo Atención Ciudadano"/>
    <s v="caldas"/>
    <s v="CUERPO DE BOMBEROS VOLUNTARIOS DE VITERBO - CALDAS  "/>
    <s v="Entidad Bomberil"/>
    <x v="0"/>
    <s v="CAC. Solicitud de información.  "/>
    <s v="Edgar Alexander Maya Lopez"/>
    <s v="EDUCACIÓN"/>
    <s v="SUBDIRECCIÓN ESTRATÉGICA Y DE COORDINACIÓN BOMBERIL"/>
    <s v="PETICIÓN DE DOCUMENTOS E INFORMACIÓN"/>
    <n v="20"/>
    <s v="20213800067952  "/>
    <d v="2021-03-23T00:00:00"/>
    <m/>
    <d v="2021-04-07T00:00:00"/>
    <n v="10"/>
    <s v="Cumplido"/>
    <s v="Se da respuesta por correo electrónico se deja evidencia en digital"/>
    <m/>
    <s v="Correo Electronico "/>
    <s v="SI"/>
    <m/>
    <m/>
  </r>
  <r>
    <s v="Canal Virtual"/>
    <s v="Correo Atención Ciudadano"/>
    <m/>
    <s v="JAVIER DUVAN TORRES  "/>
    <s v="Persona Natural"/>
    <x v="0"/>
    <s v="CAC. Consulta Resolución 328 de Octubre 22 - 2020. "/>
    <s v="Carlos Armando López Barrera"/>
    <s v="Subdirección Estratégica y de Coordinación Bomberil"/>
    <s v="SUBDIRECCIÓN ESTRATÉGICA Y DE COORDINACIÓN BOMBERIL"/>
    <s v="PETICIÓN DE DOCUMENTOS E INFORMACIÓN"/>
    <n v="20"/>
    <s v="20213800068012  "/>
    <d v="2021-03-23T00:00:00"/>
    <m/>
    <d v="2021-04-08T00:00:00"/>
    <n v="11"/>
    <s v="Cumplido"/>
    <s v="Se archiva por cuanto se responde vía correo electrónico el día 8 de abril de 2020 adjuntando la resolución solicitada."/>
    <m/>
    <s v="Correo Electronico "/>
    <s v="SI"/>
    <m/>
    <m/>
  </r>
  <r>
    <s v="Canal Virtual"/>
    <s v="Correo Atencion Ciudadano"/>
    <s v="cundinamarca"/>
    <s v="CUERPO DE BOMBEROS VOLUNTARIOS DE CHIA  "/>
    <s v="Entidad Bomberil"/>
    <x v="0"/>
    <s v="CAC. DOCUMENTOS CREACION BOMBEROS INDIGENAS.  "/>
    <s v="VIVIANA ANDRADE TOVAR "/>
    <s v="PLANEACIÓN ESTRATEGICA"/>
    <s v="SUBDIRECCIÓN ESTRATÉGICA Y DE COORDINACIÓN BOMBERIL"/>
    <s v="PETICIÓN DE INTERES GENERAL"/>
    <n v="30"/>
    <s v="20213800068632  "/>
    <d v="2021-03-24T00:00:00"/>
    <n v="20211100018391"/>
    <d v="2021-05-14T00:00:00"/>
    <n v="35"/>
    <s v="Vencido"/>
    <m/>
    <m/>
    <m/>
    <m/>
    <m/>
    <m/>
  </r>
  <r>
    <s v="Canal Escrito "/>
    <s v="Radicación Directa "/>
    <s v="cundinamarca"/>
    <s v="CUERPO DE BOMBEROS VOLUNTARIOS DE SIBATE  "/>
    <s v="Entidad Bomberil"/>
    <x v="0"/>
    <s v="RD: INFORMACION CUERPO DE BOMBEROS "/>
    <s v="Julio Alejandro Chamorro Cabrera"/>
    <s v="Subdirección Estratégica y de Coordinación Bomberil"/>
    <s v="SUBDIRECCIÓN ESTRATÉGICA Y DE COORDINACIÓN BOMBERIL"/>
    <s v="PETICIÓN DE INTERES GENERAL"/>
    <n v="30"/>
    <s v="20213320068052  "/>
    <d v="2021-03-23T00:00:00"/>
    <m/>
    <d v="2021-04-12T00:00:00"/>
    <n v="13"/>
    <s v="Cumplido"/>
    <m/>
    <m/>
    <s v="Correo Electronico "/>
    <s v="SI"/>
    <m/>
    <m/>
  </r>
  <r>
    <s v="Canal Virtual"/>
    <s v="Correo Atencion Ciudadano"/>
    <s v="Risaralda"/>
    <s v="CUERPO DE BOMBEROS OFICIALES DE DOSQUEBRADAS  "/>
    <s v="Entidad Bomberil"/>
    <x v="1"/>
    <s v="CAC. SOLICITUD COPIA DE COMODATO "/>
    <s v="CAROLINA ESCARRAGA "/>
    <s v="GESTIÓN CONTRACTUAL"/>
    <s v="SUBDIRECCIÓN ADMINISTRATIVA Y FINANCIERA"/>
    <s v="PETICIÓN DE DOCUMENTOS E INFORMACIÓN"/>
    <n v="20"/>
    <s v="20213800068672  "/>
    <d v="2021-03-25T00:00:00"/>
    <m/>
    <m/>
    <m/>
    <s v="Vencido"/>
    <s v="NO SE EVIDENCIA NADA DE RESPUESTA"/>
    <m/>
    <m/>
    <m/>
    <m/>
    <m/>
  </r>
  <r>
    <s v="Canal Virtual"/>
    <s v="Correo Atención Ciudadano"/>
    <s v="cundinamarca"/>
    <s v="GERMAN BARRERO TORRES "/>
    <s v="Persona Natural"/>
    <x v="0"/>
    <s v="CAC. CAPITAN CHARLES BENAVIDEZ DIRECTOR DE BOMBEROS COLOMBIA "/>
    <s v="Julio Alejandro Chamorro Cabrera"/>
    <s v="Subdirección Estratégica y de Coordinación Bomberil"/>
    <s v="SUBDIRECCIÓN ESTRATÉGICA Y DE COORDINACIÓN BOMBERIL"/>
    <s v="PETICIÓN DE INTERES GENERAL"/>
    <n v="30"/>
    <s v="20213800068102  "/>
    <d v="2021-03-23T00:00:00"/>
    <m/>
    <d v="2021-04-12T00:00:00"/>
    <n v="13"/>
    <s v="Cumplido"/>
    <m/>
    <m/>
    <s v="Correo Electronico "/>
    <s v="SI"/>
    <m/>
    <m/>
  </r>
  <r>
    <s v="Canal Virtual"/>
    <s v="Correo Atención Ciudadano"/>
    <s v="cundinamarca"/>
    <s v="SECRETARIA DE GOBIERNO DE CUNDINAMARCA JULIO CESAR GARCIA TRIANA  "/>
    <s v="Entidad Bomberil"/>
    <x v="0"/>
    <s v="CAC. REMISION POR COMPETECIA RADICADO 2021031717 MUNICIPIO DE NILO. "/>
    <s v="Julio Alejandro Chamorro Cabrera"/>
    <s v="Subdirección Estratégica y de Coordinación Bomberil"/>
    <s v="SUBDIRECCIÓN ESTRATÉGICA Y DE COORDINACIÓN BOMBERIL"/>
    <s v="PETICIÓN DE INTERES PARTICULAR"/>
    <n v="30"/>
    <s v="20213800068112  "/>
    <d v="2021-03-23T00:00:00"/>
    <m/>
    <d v="2021-04-09T00:00:00"/>
    <n v="12"/>
    <s v="Cumplido"/>
    <m/>
    <m/>
    <s v="Correo Electronico "/>
    <s v="SI"/>
    <m/>
    <m/>
  </r>
  <r>
    <s v="Canal Virtual"/>
    <s v="Correo Atención Ciudadano"/>
    <s v="santander"/>
    <s v="ALCALDIA MUNICIPAL MOGOTES SANTANDER "/>
    <s v="Entidad Territorial "/>
    <x v="0"/>
    <s v="CAC. SOLICITUD ASESORIA Y ORIENTACION PR ESTACION SERVICIO MUNICIPIO DE MOGOTES SANTANDER. "/>
    <s v="Jorge Restrepo Sanguino"/>
    <s v="FORMULACIÓN Y ACTUALIZACIÓN NORMATIVA Y OPERATIVA"/>
    <s v="SUBDIRECCIÓN ESTRATÉGICA Y DE COORDINACIÓN BOMBERIL"/>
    <s v="PETICIÓN DE INTERES GENERAL"/>
    <n v="30"/>
    <s v="20213800068222  "/>
    <d v="2021-03-24T00:00:00"/>
    <n v="20212050090301"/>
    <d v="2021-04-09T00:00:00"/>
    <n v="11"/>
    <s v="Cumplido"/>
    <m/>
    <d v="2021-04-09T00:00:00"/>
    <s v="PDF"/>
    <s v="SI"/>
    <m/>
    <m/>
  </r>
  <r>
    <s v="Canal Virtual"/>
    <s v="Correo Atención Ciudadano"/>
    <s v="cundinamarca"/>
    <s v="CUERPO DE BOMBEROS VOLUNTARIOS DE ARBELAEZ - CUNDINAMARCA  "/>
    <s v="Entidad Bomberil"/>
    <x v="0"/>
    <s v="CAC. Solicitud Apoyo Direccion Nacional de Bomberos. "/>
    <s v="Camilo Portilla"/>
    <s v="FORMULACIÓN Y ACTUALIZACIÓN NORMATIVA Y OPERATIVA"/>
    <s v="SUBDIRECCIÓN ESTRATÉGICA Y DE COORDINACIÓN BOMBERIL"/>
    <s v="PETICIÓN DE INTERES GENERAL"/>
    <n v="30"/>
    <s v="20213800068242  "/>
    <d v="2021-03-24T00:00:00"/>
    <n v="20212050089921"/>
    <d v="2021-04-07T00:00:00"/>
    <n v="9"/>
    <s v="Cumplido"/>
    <m/>
    <d v="2021-04-07T00:00:00"/>
    <s v="PDF"/>
    <s v="SI"/>
    <m/>
    <m/>
  </r>
  <r>
    <s v="Canal Virtual"/>
    <s v="Correo Atención Ciudadano"/>
    <s v="Antioquia"/>
    <s v="PERSONERIA DE MEDELLIN  "/>
    <s v="Entidad Pública"/>
    <x v="1"/>
    <s v="CAC. Solicitud de información,  "/>
    <s v="Edgar Alexander Maya Lopez"/>
    <s v="EDUCACIÓN"/>
    <s v="SUBDIRECCIÓN ESTRATÉGICA Y DE COORDINACIÓN BOMBERIL"/>
    <s v="PETICIÓN DE DOCUMENTOS E INFORMACIÓN"/>
    <n v="20"/>
    <s v="20213800068262  "/>
    <d v="2021-03-24T00:00:00"/>
    <n v="20212050090481"/>
    <d v="2021-04-09T00:00:00"/>
    <n v="11"/>
    <s v="Cumplido"/>
    <m/>
    <m/>
    <s v="Correo Electronico "/>
    <s v="SI"/>
    <m/>
    <m/>
  </r>
  <r>
    <s v="Canal Virtual"/>
    <s v="Correo Atención Ciudadano"/>
    <s v="Bolivar"/>
    <s v="ASOCIACION DE BOMBEROS RESCATES Y SIMILARES DE BOLIVAR, ASDEBERBOL  "/>
    <s v="Persona Jurídica"/>
    <x v="0"/>
    <s v="CAC. Derecho de petición art 23 CNTP / Ley 1755 del 2015 "/>
    <s v="Edgar Alexander Maya Lopez"/>
    <s v="EDUCACIÓN"/>
    <s v="SUBDIRECCIÓN ESTRATÉGICA Y DE COORDINACIÓN BOMBERIL"/>
    <s v="PETICIÓN DE INTERES GENERAL"/>
    <n v="30"/>
    <s v="20213320068462  "/>
    <d v="2021-03-24T00:00:00"/>
    <n v="20212050090721"/>
    <d v="2021-04-15T00:00:00"/>
    <n v="15"/>
    <s v="Cumplido"/>
    <m/>
    <m/>
    <s v="Correo Electronico "/>
    <s v="SI"/>
    <m/>
    <m/>
  </r>
  <r>
    <s v="Canal Virtual"/>
    <s v="Correo Atención Ciudadano"/>
    <s v="cundinamarca"/>
    <s v="CUERPO DE BOMBEROS VOLUNTARIOS DE ZIPAQUIRA  "/>
    <s v="Entidad Bomberil"/>
    <x v="1"/>
    <s v="CAC. Solicitud Información. "/>
    <s v="Jiud Magnoly Gaviria"/>
    <s v="Subdirección Estratégica y de Coordinación Bomberil"/>
    <s v="SUBDIRECCIÓN ESTRATÉGICA Y DE COORDINACIÓN BOMBERIL"/>
    <s v="PETICIÓN DE DOCUMENTOS E INFORMACIÓN"/>
    <n v="20"/>
    <s v="20213800068662  "/>
    <d v="2021-03-24T00:00:00"/>
    <m/>
    <d v="2021-04-07T00:00:00"/>
    <n v="9"/>
    <s v="Cumplido"/>
    <m/>
    <m/>
    <s v="Correo Electronico "/>
    <s v="SI"/>
    <m/>
    <m/>
  </r>
  <r>
    <s v="Canal Virtual"/>
    <s v="Correo Atención Ciudadano"/>
    <s v="Quindio"/>
    <s v="IRLEY JARAMILLO MONTOYA "/>
    <s v="Persona Natural"/>
    <x v="0"/>
    <s v="CAC. (Sin asunto), Solicitud de información a consulta a traves del correo electrónico de la DNBC.  "/>
    <s v="Jorge Restrepo Sanguino"/>
    <s v="FORMULACIÓN Y ACTUALIZACIÓN NORMATIVA Y OPERATIVA"/>
    <s v="SUBDIRECCIÓN ESTRATÉGICA Y DE COORDINACIÓN BOMBERIL"/>
    <s v="PETICIÓN DE INTERES PARTICULAR"/>
    <n v="30"/>
    <s v="20213800068712  "/>
    <d v="2021-03-25T00:00:00"/>
    <n v="20212050090401"/>
    <d v="2021-04-12T00:00:00"/>
    <n v="11"/>
    <s v="Cumplido"/>
    <m/>
    <d v="2021-04-12T00:00:00"/>
    <s v="PDF"/>
    <s v="SI"/>
    <m/>
    <m/>
  </r>
  <r>
    <s v="Canal Virtual"/>
    <s v="Correo Atención Ciudadano"/>
    <s v="Antioquia"/>
    <s v="CUERPO DE BOMBEROS VOLUNTARIOS DE ARBOLETES  "/>
    <s v="Entidad Bomberil"/>
    <x v="0"/>
    <s v="CAC. ASESORIA JURÍDICA. "/>
    <s v="Jorge Restrepo Sanguino"/>
    <s v="FORMULACIÓN Y ACTUALIZACIÓN NORMATIVA Y OPERATIVA"/>
    <s v="SUBDIRECCIÓN ESTRATÉGICA Y DE COORDINACIÓN BOMBERIL"/>
    <s v="PETICIÓN DE INTERES GENERAL"/>
    <n v="30"/>
    <s v="20213800068762  "/>
    <d v="2021-03-25T00:00:00"/>
    <n v="20212050090391"/>
    <d v="2021-04-12T00:00:00"/>
    <n v="11"/>
    <s v="Cumplido"/>
    <m/>
    <d v="2021-04-12T00:00:00"/>
    <s v="PDF"/>
    <s v="SI"/>
    <m/>
    <m/>
  </r>
  <r>
    <s v="Canal Virtual"/>
    <s v="Correo Atención Ciudadano"/>
    <s v="Cauca"/>
    <s v="CUERPO DE BOMBEROS VOLUNTARIOS DE CALOTO - CAUCA  "/>
    <s v="Entidad Bomberil"/>
    <x v="2"/>
    <s v="CAC. SOLICITUD CONSTRUCCION DE SEDE. "/>
    <s v="CHARLES WILBER BENAVIDES CASTILLO "/>
    <s v="FORMULACIÓN Y ACTUALIZACIÓN NORMATIVA Y OPERATIVA"/>
    <s v="SUBDIRECCIÓN ESTRATÉGICA Y DE COORDINACIÓN BOMBERIL"/>
    <s v="PETICIÓN DE INTERES GENERAL"/>
    <n v="30"/>
    <s v="20213800068782  "/>
    <d v="2021-03-25T00:00:00"/>
    <n v="20211000017171"/>
    <d v="2021-04-20T00:00:00"/>
    <n v="17"/>
    <s v="Cumplido"/>
    <m/>
    <m/>
    <s v="Correo Electronico "/>
    <s v="SI"/>
    <m/>
    <m/>
  </r>
  <r>
    <s v="Canal Virtual"/>
    <s v="Correo Atención Ciudadano"/>
    <s v="cundinamarca"/>
    <s v="CUERPO DE BOMBEROS VOLUNTARIOS DE VENECIA - CUNDINAMARCA  "/>
    <s v="Entidad Bomberil"/>
    <x v="0"/>
    <s v="CAC. Solicitud apoyo proceso de contratación servicio publico esencial Bomberos Venecia Cundinamarca. "/>
    <s v="Jorge Restrepo Sanguino"/>
    <s v="FORMULACIÓN Y ACTUALIZACIÓN NORMATIVA Y OPERATIVA"/>
    <s v="SUBDIRECCIÓN ESTRATÉGICA Y DE COORDINACIÓN BOMBERIL"/>
    <s v="PETICIÓN DE INTERES GENERAL"/>
    <n v="30"/>
    <s v="20213800068802  "/>
    <d v="2021-03-25T00:00:00"/>
    <n v="20212050090281"/>
    <d v="2021-04-09T00:00:00"/>
    <n v="11"/>
    <s v="Cumplido"/>
    <m/>
    <d v="2021-04-09T00:00:00"/>
    <s v="PDF"/>
    <s v="SI"/>
    <m/>
    <m/>
  </r>
  <r>
    <s v="Canal Virtual"/>
    <s v="Correo Atención Ciudadano"/>
    <s v="Bogotá"/>
    <s v="UNIDAD PRA LA ATENCION Y REPARACION INTEGRAL A LAS VICTIMAS  "/>
    <s v="Entidad Pública"/>
    <x v="1"/>
    <s v="CAC. Solicitud Delegación de Enlaces.  "/>
    <s v="Carlos Armando López Barrera"/>
    <s v="FORMULACIÓN Y ACTUALIZACIÓN NORMATIVA Y OPERATIVA"/>
    <s v="SUBDIRECCIÓN ESTRATÉGICA Y DE COORDINACIÓN BOMBERIL"/>
    <s v="PETICIÓN DE DOCUMENTOS E INFORMACIÓN"/>
    <n v="20"/>
    <s v="20213800068812  "/>
    <d v="2021-03-25T00:00:00"/>
    <n v="20211200000753"/>
    <d v="2021-04-09T00:00:00"/>
    <n v="11"/>
    <s v="Cumplido"/>
    <m/>
    <m/>
    <s v="PDF"/>
    <s v="SI"/>
    <m/>
    <m/>
  </r>
  <r>
    <s v="Canal Virtual"/>
    <s v="Correo Atención Ciudadano"/>
    <s v="Putumayo"/>
    <s v="CUERPO DE BOMBEROS VOLUNTARIO SANTIAGO PUTUMAYO  "/>
    <s v="Entidad Bomberil"/>
    <x v="1"/>
    <s v="CAC. ENVÍO SOLICITUD DE APOYO.  "/>
    <s v="Andrés Fernando Muñoz Cabrera"/>
    <s v="ÁREA CENTRAL DE REFERENCIA BOMBERIL"/>
    <s v="SUBDIRECCIÓN ESTRATÉGICA Y DE COORDINACIÓN BOMBERIL"/>
    <s v="PETICIÓN DE INTERES GENERAL"/>
    <n v="30"/>
    <s v="20213800068882  "/>
    <d v="2021-03-26T00:00:00"/>
    <n v="20212100016681"/>
    <d v="2021-04-15T00:00:00"/>
    <n v="13"/>
    <s v="Cumplido"/>
    <m/>
    <m/>
    <s v="PDF"/>
    <s v="SI"/>
    <m/>
    <m/>
  </r>
  <r>
    <s v="Canal Virtual"/>
    <s v="Correo Atención Ciudadano"/>
    <s v="Putumayo"/>
    <s v="CUERPO DE BOMBEROS VOLUNTARIO SANTIAGO PUTUMAYO  "/>
    <s v="Entidad Bomberil"/>
    <x v="1"/>
    <s v="CAC. (Sin asunto) Solicitud adquisición de Unidad de Intervención Rápida y una máquina extintora.  "/>
    <s v="Andrés Fernando Muñoz Cabrera"/>
    <s v="ÁREA CENTRAL DE REFERENCIA BOMBERIL"/>
    <s v="SUBDIRECCIÓN ESTRATÉGICA Y DE COORDINACIÓN BOMBERIL"/>
    <s v="PETICIÓN DE INTERES GENERAL"/>
    <n v="30"/>
    <s v="20213800068892  "/>
    <d v="2021-03-26T00:00:00"/>
    <n v="20212100016691"/>
    <d v="2021-04-15T00:00:00"/>
    <n v="13"/>
    <s v="Cumplido"/>
    <m/>
    <m/>
    <s v="PDF"/>
    <s v="SI"/>
    <m/>
    <m/>
  </r>
  <r>
    <s v="Canal Virtual"/>
    <s v="Correo Atención Ciudadano"/>
    <s v="Bogotá"/>
    <s v="VEEDURIA CIUDADANA VIGIAS DEL CAFE LUIS FERNANDO REYES RAMíREZ  "/>
    <s v="Persona Jurídica"/>
    <x v="1"/>
    <s v="CAC. DERECHO DE PETICION: SOLICITUD RUE. "/>
    <s v="Luis Alberto Valencia Pulido"/>
    <s v="FORMULACIÓN Y ACTUALIZACIÓN NORMATIVA Y OPERATIVA"/>
    <s v="SUBDIRECCIÓN ESTRATÉGICA Y DE COORDINACIÓN BOMBERIL"/>
    <s v="PETICIÓN DE DOCUMENTOS E INFORMACIÓN"/>
    <n v="20"/>
    <s v="20213800068902  "/>
    <d v="2021-03-26T00:00:00"/>
    <m/>
    <d v="2021-04-07T00:00:00"/>
    <n v="7"/>
    <s v="Cumplido"/>
    <m/>
    <m/>
    <s v="Correo Electronico "/>
    <s v="SI"/>
    <m/>
    <m/>
  </r>
  <r>
    <s v="Canal Virtual"/>
    <s v="Correo Atención Ciudadano"/>
    <s v="Antioquia"/>
    <s v="ESTEBAN PÉREZ PÉREZ "/>
    <s v="Persona Natural"/>
    <x v="1"/>
    <s v="CAC. Solicitud información. "/>
    <s v="Luis Alberto Valencia Pulido"/>
    <s v="ÁREA CENTRAL DE REFERENCIA BOMBERIL"/>
    <s v="SUBDIRECCIÓN ESTRATÉGICA Y DE COORDINACIÓN BOMBERIL"/>
    <s v="CONSULTA"/>
    <n v="20"/>
    <s v="20213800069012  "/>
    <d v="2021-03-26T00:00:00"/>
    <m/>
    <d v="2021-04-05T00:00:00"/>
    <n v="5"/>
    <s v="Cumplido"/>
    <m/>
    <m/>
    <s v="Correo Electronico "/>
    <s v="SI"/>
    <m/>
    <m/>
  </r>
  <r>
    <s v="Canal Virtual"/>
    <s v="Correo Atención Ciudadano"/>
    <s v="Bogotá"/>
    <s v="MARIA PAOLA SUAREZ MORALES,  "/>
    <s v="Entidad Pública"/>
    <x v="1"/>
    <s v="CAC. Solicitud de Insumos EXT_S21-00024477-PQRSD-024421-PQR "/>
    <s v="Carlos Armando López Barrera"/>
    <s v="OFICINA ASESORA JURÍDICA"/>
    <s v="OFICINA ASESORA JURIDICA"/>
    <s v="INFORME POR CONGRESISTA"/>
    <n v="5"/>
    <s v="20213800069062  "/>
    <d v="2021-03-26T00:00:00"/>
    <m/>
    <d v="2021-04-05T00:00:00"/>
    <n v="5"/>
    <s v="Cumplido"/>
    <m/>
    <m/>
    <s v="Correo Electronico "/>
    <s v="SI"/>
    <m/>
    <m/>
  </r>
  <r>
    <s v="Canal Virtual"/>
    <s v="Correo Atención Ciudadano"/>
    <s v="Casanare"/>
    <s v="CUERPO DE BOMBEROS VOLUNTARIOS DE AGUAZUL - CASANARE  "/>
    <s v="Entidad Bomberil"/>
    <x v="0"/>
    <s v="CAC. Solicitud de orientación respecto de las funciones del coordinador ejecutivo. CBV casanare- aguazul  "/>
    <s v="Andrea Bibiana Castañeda Durán"/>
    <s v="FORMULACIÓN Y ACTUALIZACIÓN NORMATIVA Y OPERATIVA"/>
    <s v="SUBDIRECCIÓN ESTRATÉGICA Y DE COORDINACIÓN BOMBERIL"/>
    <s v="PETICIÓN DE INTERES PARTICULAR"/>
    <n v="30"/>
    <s v="20213800069202  "/>
    <d v="2021-03-30T00:00:00"/>
    <n v="20212050090311"/>
    <d v="2021-04-12T00:00:00"/>
    <n v="8"/>
    <s v="Cumplido"/>
    <m/>
    <d v="2021-04-12T00:00:00"/>
    <s v="PDF"/>
    <s v="SI"/>
    <m/>
    <m/>
  </r>
  <r>
    <s v="Canal Virtual"/>
    <s v="Correo Atención Ciudadano"/>
    <s v="BOYACÁ"/>
    <s v="ALCALDIA MUNICIPAL TIBASOSA  "/>
    <s v="Entidad Territorial "/>
    <x v="1"/>
    <s v="CAC. Solicitud certificación de población Listado Censal "/>
    <s v="Luis Alberto Valencia Pulido"/>
    <s v="ÁREA CENTRAL DE REFERENCIA BOMBERIL"/>
    <s v="SUBDIRECCIÓN ESTRATÉGICA Y DE COORDINACIÓN BOMBERIL"/>
    <s v="PETICIÓN DE DOCUMENTOS E INFORMACIÓN"/>
    <n v="20"/>
    <s v="20213800069242  "/>
    <d v="2021-03-30T00:00:00"/>
    <m/>
    <d v="2021-04-09T00:00:00"/>
    <n v="7"/>
    <s v="Cumplido"/>
    <m/>
    <m/>
    <s v="Correo Electronico "/>
    <s v="SI"/>
    <m/>
    <m/>
  </r>
  <r>
    <s v="Canal Virtual"/>
    <s v="Correo Atención Ciudadano"/>
    <s v="Quindio"/>
    <s v="CUERPO DE BOMBEROS QUIMBAYA  "/>
    <s v="Entidad Bomberil"/>
    <x v="1"/>
    <s v="CAC. Solicitud de Informacion. CBV Quimbaya  "/>
    <s v="Andrés Fernando Muñoz Cabrera"/>
    <s v="ÁREA CENTRAL DE REFERENCIA BOMBERIL"/>
    <s v="SUBDIRECCIÓN ESTRATÉGICA Y DE COORDINACIÓN BOMBERIL"/>
    <s v="PETICIÓN DE INTERES GENERAL"/>
    <n v="30"/>
    <s v="20213800069252  "/>
    <d v="2021-03-30T00:00:00"/>
    <n v="20212100016701"/>
    <d v="2021-04-15T00:00:00"/>
    <n v="11"/>
    <s v="Cumplido"/>
    <m/>
    <m/>
    <s v="PDF"/>
    <s v="SI"/>
    <m/>
    <m/>
  </r>
  <r>
    <s v="Canal Virtual"/>
    <s v="Correo Atención Ciudadano"/>
    <s v="santander"/>
    <s v="SEGURIDAD GESTION DEL RIESGO GIRON - SANTANDER  "/>
    <s v="Entidad Territorial "/>
    <x v="0"/>
    <s v="CAC: SOLICITUD DE CERTIFICADO DE CUMPLIMIENTO  "/>
    <s v="Jorge Restrepo Sanguino"/>
    <s v="FORMULACIÓN Y ACTUALIZACIÓN NORMATIVA Y OPERATIVA"/>
    <s v="SUBDIRECCIÓN ESTRATÉGICA Y DE COORDINACIÓN BOMBERIL"/>
    <s v="PETICIÓN DE DOCUMENTOS E INFORMACIÓN"/>
    <n v="20"/>
    <s v="20213800069262  "/>
    <d v="2021-03-30T00:00:00"/>
    <n v="20212050090291"/>
    <d v="2021-04-09T00:00:00"/>
    <n v="7"/>
    <s v="Cumplido"/>
    <m/>
    <d v="2021-04-09T00:00:00"/>
    <s v="PDF"/>
    <s v="SI"/>
    <m/>
    <m/>
  </r>
  <r>
    <s v="Canal Virtual"/>
    <s v="Correo Atención Ciudadano"/>
    <s v="BOGOTÁ"/>
    <s v="CUERPO DE BOMBEROS VOLUNTARIOS DE BOGOTA  "/>
    <s v="Entidad Bomberil"/>
    <x v="1"/>
    <s v="CAC. Solicitud concepto frente a suscripción de memorandos de entendimiento, cartas de intención, y convenios de cooperación internacional por parte de la U.A.E Cuerpo Oficial Bomberos Bogotá "/>
    <s v="Luz Marina Serna"/>
    <s v="COOPERACIÓN INTERNACIONAL Y ALIANZAS ESTRATÉGICAS"/>
    <s v="DIRECCIÓN GENERAL"/>
    <s v="PETICIÓN DE DOCUMENTOS E INFORMACIÓN"/>
    <n v="20"/>
    <s v="20213800069272  "/>
    <d v="2021-03-31T00:00:00"/>
    <m/>
    <d v="2021-04-21T00:00:00"/>
    <n v="14"/>
    <s v="Cumplido"/>
    <m/>
    <m/>
    <s v="Correo Electronico "/>
    <s v="SI"/>
    <m/>
    <m/>
  </r>
  <r>
    <s v="Canal Virtual"/>
    <s v="Correo Atención Ciudadano"/>
    <s v="Valle del Cauca"/>
    <s v="FRANKLIN ROLANDO CANO VALCARCEL "/>
    <s v="Persona Natural"/>
    <x v="1"/>
    <s v="CAC. Homologación de Cursos Bombero Aeronáutico Franklin cano  "/>
    <s v="Lina Maria Rojas Gallego"/>
    <s v="EDUCACIÓN"/>
    <s v="SUBDIRECCIÓN ESTRATÉGICA Y DE COORDINACIÓN BOMBERIL"/>
    <s v="PETICIÓN DE INTERES PARTICULAR"/>
    <n v="30"/>
    <s v="20213800069282  "/>
    <d v="2021-03-31T00:00:00"/>
    <n v="20212000016411"/>
    <d v="2021-04-09T00:00:00"/>
    <n v="6"/>
    <s v="Cumplido"/>
    <m/>
    <d v="2021-04-09T00:00:00"/>
    <s v="PDF"/>
    <s v="SI"/>
    <m/>
    <m/>
  </r>
  <r>
    <s v="Canal Virtual"/>
    <s v="Correo Atención Ciudadano"/>
    <s v="caldas"/>
    <s v="CAROLINA RESTREPO BOTERO "/>
    <s v="Entidad Territorial "/>
    <x v="1"/>
    <s v="CAC. Solicitud búsqueda y rescate KSAR fallecidos  "/>
    <s v="Luis Alberto Valencia Pulido"/>
    <s v="ÁREA CENTRAL DE REFERENCIA BOMBERIL"/>
    <s v="SUBDIRECCIÓN ESTRATÉGICA Y DE COORDINACIÓN BOMBERIL"/>
    <s v="PETICIÓN DE INTERES PARTICULAR"/>
    <n v="30"/>
    <s v="20213800069322  "/>
    <d v="2021-03-31T00:00:00"/>
    <m/>
    <d v="2021-04-16T00:00:00"/>
    <n v="11"/>
    <s v="Cumplido"/>
    <m/>
    <m/>
    <s v="Correo Electronico "/>
    <s v="SI"/>
    <m/>
    <m/>
  </r>
  <r>
    <s v="Canal Virtual"/>
    <s v="Correo Atención Ciudadano"/>
    <s v="BOGOTÁ"/>
    <s v="INCOLDEXT"/>
    <s v="Persona Jurídica"/>
    <x v="1"/>
    <s v="CAC: Solicitud certificado de retenciones y descuentos"/>
    <s v="Miguel Ángel Franco Torres"/>
    <s v="SUBDIRECCIÓN ADMINISTRATIVA Y FINANCIERA"/>
    <s v="SUBDIRECCIÓN ADMINISTRATIVA Y FINANCIERA"/>
    <s v="PETICIÓN DE DOCUMENTOS E INFORMACIÓN"/>
    <n v="20"/>
    <n v="20213320070052"/>
    <d v="2021-04-06T17:04:53"/>
    <m/>
    <d v="2021-04-30T00:00:00"/>
    <n v="18"/>
    <s v="Cumplido"/>
    <s v="Comentario Orfeo: El dia 12 de Abril de 2021, se expidio el Certificado de Ingresos y Retenciones de la UT Incoldext-Dotaequipos y fue enviado al correo electrónico: asiscontable@incoldext.com"/>
    <m/>
    <m/>
    <m/>
    <m/>
    <m/>
  </r>
  <r>
    <s v="Canal Virtual"/>
    <s v="Correo Atención Ciudadano"/>
    <s v="Antioquia"/>
    <s v="CUERPO DE BOMBEROS VOLUNTARIOS DE NECHI- ANTIOQUIA"/>
    <s v="Entidad Bomberil"/>
    <x v="2"/>
    <s v="CAC: SOLCITUD ARREGLO MAGUINA MARK 3"/>
    <s v="Jiud Magnoly Gaviria"/>
    <s v="ÁREA CENTRAL DE REFERENCIA BOMBERIL"/>
    <s v="SUBDIRECCIÓN ESTRATÉGICA Y DE COORDINACIÓN BOMBERIL"/>
    <s v="PETICIÓN DE INTERES GENERAL"/>
    <n v="30"/>
    <n v="20213320070072"/>
    <d v="2021-04-07T09:04:49"/>
    <m/>
    <d v="2021-04-12T00:00:00"/>
    <n v="3"/>
    <s v="Cumplido"/>
    <s v="Comentario Orfeo: Se da respuesta mediante correo electrónico, se adjunto evidencia, se procede a su archivo."/>
    <m/>
    <m/>
    <m/>
    <m/>
    <m/>
  </r>
  <r>
    <s v="Canal Virtual"/>
    <s v="Correo Atención Ciudadano"/>
    <s v="BOGOTÁ"/>
    <s v="NATURAL RISK FOUNDATION"/>
    <s v="Persona Jurídica"/>
    <x v="1"/>
    <s v="CAC: Solicitud de información"/>
    <s v="Luis Alberto Valencia Pulido"/>
    <s v="ÁREA CENTRAL DE REFERENCIA BOMBERIL"/>
    <s v="SUBDIRECCIÓN ESTRATÉGICA Y DE COORDINACIÓN BOMBERIL"/>
    <s v="PETICIÓN DE DOCUMENTOS E INFORMACIÓN"/>
    <n v="20"/>
    <n v="20213320070322"/>
    <d v="2021-04-08T10:04:52"/>
    <m/>
    <d v="2021-04-09T00:00:00"/>
    <n v="1"/>
    <s v="Cumplido"/>
    <s v="Comentario Orfeo: Se envía respuesta por correo electrónico el día 09/04/2021"/>
    <m/>
    <m/>
    <m/>
    <m/>
    <m/>
  </r>
  <r>
    <s v="Canal Virtual"/>
    <s v="Correo Atención Ciudadano"/>
    <s v="cundinamarca"/>
    <s v="CUERPO DE BOMBEROS VOLUNTARIOS DE SOACHA"/>
    <s v="Entidad Bomberil"/>
    <x v="0"/>
    <s v="CAC: Consulta"/>
    <s v="Edgar Alexander Maya Lopez"/>
    <s v="FORMULACIÓN Y ACTUALIZACIÓN NORMATIVA Y OPERATIVA"/>
    <s v="SUBDIRECCIÓN ESTRATÉGICA Y DE COORDINACIÓN BOMBERIL"/>
    <s v="PETICIÓN DE INTERES PARTICULAR"/>
    <n v="30"/>
    <n v="20213320070352"/>
    <d v="2021-04-08T11:04:07"/>
    <n v="20212050091011"/>
    <d v="2021-04-30T00:00:00"/>
    <n v="16"/>
    <s v="Cumplido"/>
    <m/>
    <m/>
    <m/>
    <m/>
    <m/>
    <s v="No se evidencia fecha de digitalización, tipo de documento, ni confirmaciónde canal de respuesta."/>
  </r>
  <r>
    <s v="Radicación Directa"/>
    <s v="Canal escrito"/>
    <s v="BOGOTÁ"/>
    <s v="ALCALDÍA MUNICIPAL DE SAN BERNARDO DEL VIENTO"/>
    <s v="Entidad Pública"/>
    <x v="0"/>
    <s v="RD: Acompañamiento y asesoría en la creación del cuerpo de bomberos voluntarios del municipio de San Bernardo del Viento - Córdoba."/>
    <s v="Camilo Portilla"/>
    <s v="FORMULACIÓN Y ACTUALIZACIÓN NORMATIVA Y OPERATIVA"/>
    <s v="SUBDIRECCIÓN ESTRATÉGICA Y DE COORDINACIÓN BOMBERIL"/>
    <s v="PETICIÓN DE INTERES GENERAL"/>
    <n v="30"/>
    <n v="20213320072602"/>
    <d v="2021-04-26T12:04:08"/>
    <n v="20212050091551"/>
    <d v="2021-05-26T00:00:00"/>
    <n v="21"/>
    <s v="Cumplido"/>
    <m/>
    <m/>
    <m/>
    <m/>
    <m/>
    <m/>
  </r>
  <r>
    <s v="Radicación Directa"/>
    <s v="Canal escrito"/>
    <s v="QUindio"/>
    <s v="CUERPO DE BOMBEROS VOLUTARIOS CALARCA QUINDIO"/>
    <s v="Entidad Bomberil"/>
    <x v="2"/>
    <s v="RD: Solicitud Adjudicatoria del vehículo carro tanque cisterna."/>
    <s v="Andrés Fernando Muñoz Cabrera"/>
    <s v="ÁREA CENTRAL DE REFERENCIA BOMBERIL"/>
    <s v="SUBDIRECCIÓN ESTRATÉGICA Y DE COORDINACIÓN BOMBERIL"/>
    <s v="PETICIÓN DE INTERES GENERAL"/>
    <n v="30"/>
    <n v="20213320072642"/>
    <d v="2021-04-26T12:04:29"/>
    <m/>
    <m/>
    <m/>
    <s v="Vencido"/>
    <m/>
    <m/>
    <m/>
    <m/>
    <m/>
    <s v="A la fecha 10/05/2021, han transcurrido 9 días hábiles"/>
  </r>
  <r>
    <s v="Canal Virtual"/>
    <s v="Correo Atención Ciudadano"/>
    <s v="BOGOTÁ"/>
    <s v="MINISTERIO DE SALUD"/>
    <s v="Entidad Pública"/>
    <x v="1"/>
    <s v="CAC. Tramite a la solicitud del Ciudadano Radicado No. 202111600489941 Ministerio de Salud y Proteccion. Traslado por Competencia- Derecho de Petición Cooperación Internacional, Radicado. 202142400217172."/>
    <s v="Luz Marina Serna"/>
    <s v="COOPERACIÓN INTERNACIONAL Y ALIANZAS ESTRATÉGICAS"/>
    <s v="SUBDIRECCIÓN ESTRATÉGICA Y DE COORDINACIÓN BOMBERIL"/>
    <s v="PETICIÓN DE DOCUMENTOS E INFORMACIÓN"/>
    <n v="20"/>
    <n v="20213800069392"/>
    <d v="2021-04-05T11:04:42"/>
    <m/>
    <d v="2021-04-28T00:00:00"/>
    <n v="17"/>
    <s v="Cumplido"/>
    <s v="Comentario: Respuesta enviada al peticionario"/>
    <m/>
    <m/>
    <m/>
    <m/>
    <m/>
  </r>
  <r>
    <s v="Canal Virtual"/>
    <s v="Correo Atención Ciudadano"/>
    <s v="BOGOTÁ"/>
    <s v="MERQUEO"/>
    <s v="Persona Jurídica"/>
    <x v="1"/>
    <s v="CAC. SOLICITUD CONCEPTO DE BOMBEROS MERQUEO SAS MEDELLIN"/>
    <s v="Edgar Alexander Maya Lopez"/>
    <s v="FORMULACIÓN Y ACTUALIZACIÓN NORMATIVA Y OPERATIVA"/>
    <s v="SUBDIRECCIÓN ESTRATÉGICA Y DE COORDINACIÓN BOMBERIL"/>
    <s v="PETICIÓN DE INTERES PARTICULAR"/>
    <n v="30"/>
    <n v="20213800069462"/>
    <d v="2021-04-05T11:04:04"/>
    <n v="20212050090901"/>
    <d v="2021-04-26T00:00:00"/>
    <n v="15"/>
    <s v="Cumplido"/>
    <m/>
    <d v="2021-05-05T00:00:00"/>
    <s v="PDF"/>
    <s v="SI"/>
    <m/>
    <s v=" "/>
  </r>
  <r>
    <s v="Canal Virtual"/>
    <s v="Correo Atención Ciudadano"/>
    <s v="valle del cauca"/>
    <s v="USUARIO ANONIMO"/>
    <s v="Persona Natural"/>
    <x v="3"/>
    <s v="CAC. Denuncia Ciudadana"/>
    <s v="Jorge Restrepo Sanguino"/>
    <s v="FORMULACIÓN Y ACTUALIZACIÓN NORMATIVA Y OPERATIVA"/>
    <s v="SUBDIRECCIÓN ESTRATÉGICA Y DE COORDINACIÓN BOMBERIL"/>
    <s v="PETICIÓN DE INTERES PARTICULAR"/>
    <n v="30"/>
    <n v="20213800069472"/>
    <d v="2021-04-05T11:04:41"/>
    <n v="20212050090341"/>
    <d v="2021-04-12T00:00:00"/>
    <n v="5"/>
    <s v="Cumplido"/>
    <m/>
    <d v="2021-04-26T00:00:00"/>
    <s v="PDF"/>
    <s v="SI"/>
    <m/>
    <m/>
  </r>
  <r>
    <s v="Canal Virtual"/>
    <s v="Correo Atención Ciudadano"/>
    <s v="boyacá"/>
    <s v="USUARIO ANONIMO"/>
    <s v="Persona Natural"/>
    <x v="3"/>
    <s v="CAC. respuesta oficio Asunto: Respuesta a su oficio Radicado DNBC No. *20212050086841* **20212050086841**"/>
    <s v="Camilo Portilla"/>
    <s v="FORMULACIÓN Y ACTUALIZACIÓN NORMATIVA Y OPERATIVA"/>
    <s v="SUBDIRECCIÓN ESTRATÉGICA Y DE COORDINACIÓN BOMBERIL"/>
    <s v="PETICIÓN DE INTERES PARTICULAR"/>
    <n v="30"/>
    <n v="20213800069602"/>
    <d v="2021-04-05T15:04:21"/>
    <n v="20212050090731"/>
    <d v="2021-04-26T00:00:00"/>
    <n v="15"/>
    <s v="Cumplido"/>
    <m/>
    <d v="2021-04-26T00:00:00"/>
    <s v="PDF"/>
    <s v="SI"/>
    <m/>
    <m/>
  </r>
  <r>
    <s v="Canal Virtual"/>
    <s v="Correo Atención Ciudadano"/>
    <s v="BOGOTÁ"/>
    <s v="JOHANA SANTACRUZ GóMEZ"/>
    <s v="Persona Natural"/>
    <x v="3"/>
    <s v="CAC. MALA ATENCION A EMERGENCIA EN CALOTO CAUCA 06022021"/>
    <s v="Camilo Portilla"/>
    <s v="FORMULACIÓN Y ACTUALIZACIÓN NORMATIVA Y OPERATIVA"/>
    <s v="SUBDIRECCIÓN ESTRATÉGICA Y DE COORDINACIÓN BOMBERIL"/>
    <s v="PETICIÓN DE INTERES GENERAL"/>
    <n v="30"/>
    <n v="20213800069612"/>
    <d v="2021-04-05T16:04:39"/>
    <n v="20212050090851"/>
    <d v="2021-04-26T00:00:00"/>
    <n v="15"/>
    <s v="Cumplido"/>
    <m/>
    <d v="2021-04-26T00:00:00"/>
    <s v="PDF"/>
    <s v="SI"/>
    <m/>
    <m/>
  </r>
  <r>
    <s v="Canal Virtual"/>
    <s v="Correo Atención Ciudadano"/>
    <s v="BOLIVAR"/>
    <s v="FAINORIS WILCHES MEJIA"/>
    <s v="Persona Natural"/>
    <x v="1"/>
    <s v="CAC. Aspirante a la conformación cuerpo de bomberos de Cantagallo."/>
    <s v="Edgar Alexander Maya Lopez"/>
    <s v="FORMULACIÓN Y ACTUALIZACIÓN NORMATIVA Y OPERATIVA"/>
    <s v="SUBDIRECCIÓN ESTRATÉGICA Y DE COORDINACIÓN BOMBERIL"/>
    <s v="PETICIÓN DE DOCUMENTOS E INFORMACIÓN"/>
    <n v="30"/>
    <n v="20213800069632"/>
    <d v="2021-04-05T16:04:06"/>
    <n v="20212050090771"/>
    <d v="2021-04-19T00:00:00"/>
    <n v="10"/>
    <s v="Cumplido"/>
    <m/>
    <d v="2021-05-06T00:00:00"/>
    <s v="PDF"/>
    <s v="SI"/>
    <m/>
    <m/>
  </r>
  <r>
    <s v="Canal Virtual"/>
    <s v="Correo Atención Ciudadano"/>
    <s v="QUINDIO"/>
    <s v="CUERPO DE BOMBEROS VOLUNTARIOS DE ARMENIA QUINDIO"/>
    <s v="Entidad Bomberil"/>
    <x v="1"/>
    <s v="CAC. SOLICITUD INFORMACION"/>
    <s v="Edgar Alexander Maya Lopez"/>
    <s v="FORMULACIÓN Y ACTUALIZACIÓN NORMATIVA Y OPERATIVA"/>
    <s v="SUBDIRECCIÓN ESTRATÉGICA Y DE COORDINACIÓN BOMBERIL"/>
    <s v="PETICIÓN DE INTERES GENERAL"/>
    <n v="30"/>
    <n v="20213800069662"/>
    <d v="2021-04-05T16:04:39"/>
    <n v="20212050090811"/>
    <d v="2021-04-30T00:00:00"/>
    <n v="19"/>
    <s v="Cumplido"/>
    <m/>
    <d v="2021-05-06T00:00:00"/>
    <s v="PDF"/>
    <s v="SI"/>
    <m/>
    <m/>
  </r>
  <r>
    <s v="Canal Virtual"/>
    <s v="Correo Institucional"/>
    <s v="Putumayo"/>
    <s v="CUERPO DE BOMBEROS DE MOCOA"/>
    <s v="Entidad Bomberil"/>
    <x v="0"/>
    <s v="CI. Solicitud de asesoría Bomberos Mocoa"/>
    <s v="Camilo Portilla"/>
    <s v="FORMULACIÓN Y ACTUALIZACIÓN NORMATIVA Y OPERATIVA"/>
    <s v="SUBDIRECCIÓN ESTRATÉGICA Y DE COORDINACIÓN BOMBERIL"/>
    <s v="PETICIÓN DE INTERES PARTICULAR"/>
    <n v="30"/>
    <n v="20213800069672"/>
    <d v="2021-04-05T16:04:28"/>
    <n v="20212050089821"/>
    <d v="2021-04-07T00:00:00"/>
    <n v="2"/>
    <s v="Cumplido"/>
    <m/>
    <d v="2021-04-28T00:00:00"/>
    <s v="PDF"/>
    <s v="SI"/>
    <m/>
    <m/>
  </r>
  <r>
    <s v="Canal Virtual"/>
    <s v="Correo Atención Ciudadano"/>
    <s v="tolima"/>
    <s v="CUERPO DE BOMBEROS VOLUNTARIOS DE MELGAR"/>
    <s v="Entidad Bomberil"/>
    <x v="0"/>
    <s v="CAC. En atención a su radicado N° 20212050084531 en mención sele está dando contestación así:"/>
    <s v="Andrea Bibiana Castañeda Durán"/>
    <s v="FORMULACIÓN Y ACTUALIZACIÓN NORMATIVA Y OPERATIVA"/>
    <s v="SUBDIRECCIÓN ESTRATÉGICA Y DE COORDINACIÓN BOMBERIL"/>
    <s v="PETICIÓN DE INTERES PARTICULAR"/>
    <n v="30"/>
    <n v="20213800069702"/>
    <d v="2021-04-05T16:04:44"/>
    <n v="20212050090931"/>
    <d v="2021-05-04T00:00:00"/>
    <n v="21"/>
    <s v="Cumplido"/>
    <m/>
    <m/>
    <m/>
    <m/>
    <m/>
    <m/>
  </r>
  <r>
    <s v="Canal Virtual"/>
    <s v="Correo Institucional"/>
    <s v="Putumayo"/>
    <s v="CUERPO DE BOMBEROS DE MOCOA"/>
    <s v="Entidad Bomberil"/>
    <x v="1"/>
    <s v="CI. Solicitud de apoyo Bomberos Mocoa."/>
    <s v="Juan Gabriel Parra"/>
    <s v="FORMULACIÓN Y ACTUALIZACIÓN NORMATIVA Y OPERATIVA"/>
    <s v="SUBDIRECCIÓN ESTRATÉGICA Y DE COORDINACIÓN BOMBERIL"/>
    <s v="PETICIÓN DE DOCUMENTOS E INFORMACIÓN"/>
    <n v="30"/>
    <n v="20213800069752"/>
    <d v="2021-04-06T09:04:03"/>
    <n v="20212050090791"/>
    <d v="2021-04-30T00:00:00"/>
    <n v="18"/>
    <s v="Cumplido"/>
    <m/>
    <m/>
    <m/>
    <m/>
    <m/>
    <m/>
  </r>
  <r>
    <s v="Canal Virtual"/>
    <s v="Correo Atención Ciudadano"/>
    <s v="cundinamarca"/>
    <s v="ALCALDIA MUNICIPAL DE SOPO CUNDINAMARCA"/>
    <s v="Entidad Bomberil"/>
    <x v="3"/>
    <s v="CAC. REMISIÓN DENUNCIA"/>
    <s v="Jorge Restrepo Sanguino"/>
    <s v="FORMULACIÓN Y ACTUALIZACIÓN NORMATIVA Y OPERATIVA"/>
    <s v="SUBDIRECCIÓN ESTRATÉGICA Y DE COORDINACIÓN BOMBERIL"/>
    <s v="PETICIÓN DE INTERES PARTICULAR"/>
    <n v="30"/>
    <n v="20213800069762"/>
    <d v="2021-04-06T09:04:55"/>
    <n v="20212050090441"/>
    <d v="2021-04-12T00:00:00"/>
    <n v="4"/>
    <s v="Cumplido"/>
    <m/>
    <d v="2021-04-26T00:00:00"/>
    <s v="PDF"/>
    <s v="SI"/>
    <m/>
    <m/>
  </r>
  <r>
    <s v="Canal Virtual"/>
    <s v="Correo Atención Ciudadano"/>
    <s v="CUndinamarca"/>
    <s v="CUERPO DE BOMBEROS VOLUNTARIOS DE SAN ANTONIO DEL TEQUENDAMA"/>
    <s v="Entidad Bomberil"/>
    <x v="0"/>
    <s v="CAC. VALIDACION RESOLUCION 328 DEL 22 OCTUBRE DE 2020"/>
    <s v="Jorge Restrepo Sanguino"/>
    <s v="FORMULACIÓN Y ACTUALIZACIÓN NORMATIVA Y OPERATIVA"/>
    <s v="SUBDIRECCIÓN ESTRATÉGICA Y DE COORDINACIÓN BOMBERIL"/>
    <s v="PETICIÓN DE INTERES GENERAL"/>
    <n v="30"/>
    <n v="20213800069872"/>
    <d v="2021-04-06T12:04:36"/>
    <m/>
    <d v="2021-05-03T00:00:00"/>
    <n v="19"/>
    <s v="Cumplido"/>
    <s v="SE DIO RESPUESTA MEDIANTE CORREO ELECTRÓNICO EL DÍA 03/05/2021"/>
    <m/>
    <s v="Correo Electronico "/>
    <s v="SI"/>
    <m/>
    <s v="NO SE EVIDENCIA ENVIO DE LA RESPUESTA"/>
  </r>
  <r>
    <s v="Canal Virtual"/>
    <s v="Correo Atención Ciudadano"/>
    <s v="BOGOTÁ"/>
    <s v="KAREN LILIANA SUAREZ SERRANO"/>
    <s v="Persona Natural"/>
    <x v="3"/>
    <s v="CAC. DERECHO DE PETICION"/>
    <s v="Paula Andrea Cortes Mojica"/>
    <s v="Subdirección Estratégica y de Coordinación Bomberil"/>
    <s v="SUBDIRECCIÓN ESTRATÉGICA Y DE COORDINACIÓN BOMBERIL"/>
    <s v="PETICIÓN DE INTERES PARTICULAR"/>
    <n v="30"/>
    <n v="20213800069932"/>
    <d v="2021-04-06T16:04:55"/>
    <n v="20211000017041"/>
    <d v="2021-04-16T00:00:00"/>
    <n v="6"/>
    <s v="Cumplido"/>
    <s v="Comentario Orfeo: Se incluyo Vinculacion Documento* (20211000017041)"/>
    <m/>
    <m/>
    <m/>
    <m/>
    <m/>
  </r>
  <r>
    <s v="Canal Virtual"/>
    <s v="Correo Atención Ciudadano"/>
    <s v="CUndinamarca"/>
    <s v="CUERPO DE BOMBEROS VOLUNTARIOS DE SIBATE CONSEJO DE OFICIALES"/>
    <s v="Entidad Bomberil"/>
    <x v="1"/>
    <s v="CAC. Solicitud respuesta."/>
    <s v="Paula Andrea Cortes Mojica"/>
    <s v="Subdirección Estratégica y de Coordinación Bomberil"/>
    <s v="SUBDIRECCIÓN ESTRATÉGICA Y DE COORDINACIÓN BOMBERIL"/>
    <s v="PETICIÓN DE INTERES PARTICULAR"/>
    <n v="30"/>
    <n v="20213800069982"/>
    <d v="2021-04-06T17:04:18"/>
    <n v="20211000017521"/>
    <d v="2021-04-26T00:00:00"/>
    <n v="14"/>
    <s v="Cumplido"/>
    <m/>
    <m/>
    <m/>
    <s v="SI"/>
    <m/>
    <s v="No se evidencia fecha de digitalización, tipo de documento, ni confirmaciónde canal de respuesta."/>
  </r>
  <r>
    <s v="Canal Virtual"/>
    <s v="Correo Atención Ciudadano"/>
    <s v="TOlima"/>
    <s v="CUERPO DE BOMBEROS VOLUNTARIOS DE PLANADAS - TOLIMA"/>
    <s v="Entidad Bomberil"/>
    <x v="1"/>
    <s v="CAC. cuerpo de bomberos voluntarios de planadas Tolima apoyo de de intervención"/>
    <s v="Jorge Restrepo Sanguino"/>
    <s v="FORMULACIÓN Y ACTUALIZACIÓN NORMATIVA Y OPERATIVA"/>
    <s v="SUBDIRECCIÓN ESTRATÉGICA Y DE COORDINACIÓN BOMBERIL"/>
    <s v="PETICIÓN DE INTERES GENERAL"/>
    <n v="30"/>
    <n v="20213800070002"/>
    <d v="2021-04-06T17:04:55"/>
    <m/>
    <d v="2021-04-13T00:00:00"/>
    <n v="5"/>
    <s v="Cumplido"/>
    <s v="_x000a_Se dio respuesta mediante reunión sostenida con la comandante del cuerpo de bomberos de planas y la administración municipal, por medio de vía telefónica el día 13/04/2021_x000a_"/>
    <m/>
    <m/>
    <s v="no"/>
    <m/>
    <m/>
  </r>
  <r>
    <s v="Canal Virtual"/>
    <s v="Correo Atención Ciudadano"/>
    <s v="HUILA"/>
    <s v="CUERPO DE BOMBEROS VOLUNTARIOS DE ALGECIRAS - HUILA"/>
    <s v="Entidad Pública"/>
    <x v="0"/>
    <s v="CAC. Respuesta de la Alcaldía Sobre la contratación con el Cuerpo de Bomberos."/>
    <s v="Jorge Restrepo Sanguino"/>
    <s v="FORMULACIÓN Y ACTUALIZACIÓN NORMATIVA Y OPERATIVA"/>
    <s v="SUBDIRECCIÓN ESTRATÉGICA Y DE COORDINACIÓN BOMBERIL"/>
    <s v="PETICIÓN DE INTERES GENERAL"/>
    <n v="30"/>
    <n v="20213800070082"/>
    <d v="2021-04-07T11:04:20"/>
    <n v="20212050091181"/>
    <d v="2021-05-10T00:00:00"/>
    <n v="23"/>
    <s v="Cumplido"/>
    <m/>
    <d v="2021-05-10T00:00:00"/>
    <s v="PDF"/>
    <s v="SI"/>
    <m/>
    <m/>
  </r>
  <r>
    <s v="Canal Virtual"/>
    <s v="Correo Atención Ciudadano"/>
    <s v="TOlima"/>
    <s v="JOSé LEóN"/>
    <s v="PERSONA NATURAL "/>
    <x v="1"/>
    <s v="CAC. Derecho de petición certificado curso nivel 1 bombero Jose Ancizar Leon Agudelo."/>
    <s v="Edgar Alexander Maya Lopez"/>
    <s v="FORMULACIÓN Y ACTUALIZACIÓN NORMATIVA Y OPERATIVA"/>
    <s v="SUBDIRECCIÓN ESTRATÉGICA Y DE COORDINACIÓN BOMBERIL"/>
    <s v="PETICIÓN DE INTERES PARTICULAR"/>
    <n v="30"/>
    <n v="20213800070092"/>
    <d v="2021-04-07T12:04:18"/>
    <n v="20212050090961"/>
    <d v="2021-05-05T00:00:00"/>
    <n v="20"/>
    <s v="Cumplido"/>
    <m/>
    <d v="2021-05-05T00:00:00"/>
    <s v="PDF"/>
    <s v="SI"/>
    <m/>
    <m/>
  </r>
  <r>
    <s v="Canal Virtual"/>
    <s v="Correo Atención Ciudadano"/>
    <s v="Tolima"/>
    <s v="CUERPO DE BOMBEROS VOLUNTARIOS DE PLANADAS - TOLIMA"/>
    <s v="Entidad Bomberil"/>
    <x v="1"/>
    <s v="CAC. Exploración rápida 06-04-2021 01:56.pdf. Solicitud de apoyo de información para ejecución del contrato del Cuerpo de Bomberos."/>
    <s v="Jorge Restrepo Sanguino"/>
    <s v="FORMULACIÓN Y ACTUALIZACIÓN NORMATIVA Y OPERATIVA"/>
    <s v="SUBDIRECCIÓN ESTRATÉGICA Y DE COORDINACIÓN BOMBERIL"/>
    <s v="PETICIÓN DE INTERES GENERAL"/>
    <n v="30"/>
    <n v="20213800070102"/>
    <d v="2021-04-07T13:04:48"/>
    <m/>
    <d v="2021-04-13T00:00:00"/>
    <n v="4"/>
    <s v="Cumplido"/>
    <m/>
    <d v="2021-05-10T00:00:00"/>
    <s v="PDF"/>
    <s v="SI"/>
    <m/>
    <m/>
  </r>
  <r>
    <s v="Canal Virtual"/>
    <s v="Correo Atencion Ciudadano"/>
    <s v="BOGOTÁ"/>
    <s v="ANDRES FERNANDO RODRIGUEZ AGUDELO"/>
    <s v="PERSONA NATURAL "/>
    <x v="1"/>
    <s v="CAC. SOLICITUD DE INFORMACIÓN."/>
    <s v="Julio Alejandro Chamorro Cabrera"/>
    <s v="INSPECCIÓN VIGILANCIA Y CONTROL"/>
    <s v="SUBDIRECCIÓN ESTRATÉGICA Y DE COORDINACIÓN BOMBERIL"/>
    <s v="PETICIÓN DE DOCUMENTOS E INFORMACIÓN"/>
    <n v="20"/>
    <n v="20213800070212"/>
    <d v="2021-04-07T15:04:21"/>
    <n v="20212000017501"/>
    <d v="2021-05-12T00:00:00"/>
    <s v="24 DIAS "/>
    <s v="Extemporáneo"/>
    <m/>
    <d v="2021-06-29T00:00:00"/>
    <s v="PDF"/>
    <s v="SI"/>
    <m/>
    <m/>
  </r>
  <r>
    <s v="Canal Virtual"/>
    <s v="Correo Atención Ciudadano"/>
    <s v="CAQUETA"/>
    <s v="ALCALDIA MILAN CAQUETA"/>
    <s v="Entidad Pública"/>
    <x v="1"/>
    <s v="CAC. Solicitud de Información para Contratar"/>
    <s v="Edgar Alexander Maya Lopez"/>
    <s v="FORMULACIÓN Y ACTUALIZACIÓN NORMATIVA Y OPERATIVA"/>
    <s v="SUBDIRECCIÓN ESTRATÉGICA Y DE COORDINACIÓN BOMBERIL"/>
    <s v="PETICIÓN DE INTERES PARTICULAR"/>
    <n v="30"/>
    <n v="20213800070222"/>
    <d v="2021-04-07T15:04:39"/>
    <n v="20212050090921"/>
    <d v="2021-05-05T00:00:00"/>
    <n v="20"/>
    <s v="Cumplido"/>
    <m/>
    <d v="2021-05-05T00:00:00"/>
    <s v="PDF"/>
    <s v="SI"/>
    <m/>
    <m/>
  </r>
  <r>
    <s v="Canal Virtual"/>
    <s v="Correo Atención Ciudadano"/>
    <s v="BOGOTÁ"/>
    <s v="GOBERNACIÓN DE SANTANDER"/>
    <s v="Entidad Pública"/>
    <x v="0"/>
    <s v="CAC. Solicitud concepto Urgente"/>
    <s v="Andrea Bibiana Castañeda Durán"/>
    <s v="FORMULACIÓN Y ACTUALIZACIÓN NORMATIVA Y OPERATIVA"/>
    <s v="SUBDIRECCIÓN ESTRATÉGICA Y DE COORDINACIÓN BOMBERIL"/>
    <s v="PETICIÓN DE INTERES PARTICULAR"/>
    <n v="30"/>
    <n v="20213800070252"/>
    <d v="2021-04-07T16:04:47"/>
    <n v="20212050090451"/>
    <d v="2021-04-15T00:00:00"/>
    <n v="6"/>
    <s v="Cumplido"/>
    <m/>
    <d v="2021-04-26T00:00:00"/>
    <s v="PDF"/>
    <s v="SI"/>
    <m/>
    <m/>
  </r>
  <r>
    <s v="Canal Virtual"/>
    <s v="Correo Atención Ciudadano"/>
    <s v="BOGOTÁ"/>
    <s v="ALCALDIA DE PUERTO CARREÑO"/>
    <s v="Entidad Pública"/>
    <x v="0"/>
    <s v="CAC. DERECHO DE PETCION"/>
    <s v="Camilo Portilla"/>
    <s v="FORMULACIÓN Y ACTUALIZACIÓN NORMATIVA Y OPERATIVA"/>
    <s v="SUBDIRECCIÓN ESTRATÉGICA Y DE COORDINACIÓN BOMBERIL"/>
    <s v="PETICIÓN DE INTERES GENERAL"/>
    <n v="30"/>
    <n v="20213800070262"/>
    <d v="2021-04-07T16:04:35"/>
    <n v="20212050090701"/>
    <d v="2021-04-30T00:00:00"/>
    <n v="17"/>
    <s v="Cumplido"/>
    <m/>
    <d v="2021-05-06T00:00:00"/>
    <s v="PDF"/>
    <s v="SI"/>
    <m/>
    <m/>
  </r>
  <r>
    <s v="Canal Virtual"/>
    <s v="Correo Atención Ciudadano"/>
    <s v="BOGOTÁ"/>
    <s v="COORDINACION EJECUTIVA DEPARTAMENTAL BOMBEROS BOLIVAR"/>
    <s v="Entidad Bomberil"/>
    <x v="2"/>
    <s v="CAC. Información para adelantar las gestiones necesarias para que los Cuerpos de Bomberos obtengan sus respectivos Certificados de Cumplimiento."/>
    <s v="Jorge Restrepo Sanguino"/>
    <s v="FORMULACIÓN Y ACTUALIZACIÓN NORMATIVA Y OPERATIVA"/>
    <s v="SUBDIRECCIÓN ESTRATÉGICA Y DE COORDINACIÓN BOMBERIL"/>
    <s v="PETICIÓN DE INTERES GENERAL"/>
    <n v="30"/>
    <n v="20213800070292"/>
    <d v="2021-04-07T17:04:36"/>
    <n v="20212050090571"/>
    <d v="2021-04-14T00:00:00"/>
    <n v="5"/>
    <s v="Cumplido"/>
    <m/>
    <d v="2021-04-26T00:00:00"/>
    <s v="PDF "/>
    <s v="SI"/>
    <m/>
    <m/>
  </r>
  <r>
    <s v="Canal Virtual"/>
    <s v="Correo Institucional"/>
    <s v="valle del cauca"/>
    <s v="BENEMERITO CUERPO DE BOMBEROS VOLUNTARIOS SANTA HELENA"/>
    <s v="Entidad Bomberil"/>
    <x v="0"/>
    <s v="CI. Consulta Bomberos Santa Elena El Cerrito - Valle"/>
    <s v="Andrea Bibiana Castañeda Durán"/>
    <s v="FORMULACIÓN Y ACTUALIZACIÓN NORMATIVA Y OPERATIVA"/>
    <s v="SUBDIRECCIÓN ESTRATÉGICA Y DE COORDINACIÓN BOMBERIL"/>
    <s v="PETICIÓN DE INTERES GENERAL"/>
    <n v="35"/>
    <n v="20213800070402"/>
    <d v="2021-04-08T12:04:04"/>
    <n v="20212050090651"/>
    <d v="2021-04-29T00:00:00"/>
    <n v="15"/>
    <s v="Cumplido"/>
    <m/>
    <d v="2021-05-06T00:00:00"/>
    <s v="PDF "/>
    <s v="SI"/>
    <m/>
    <m/>
  </r>
  <r>
    <s v="Canal Virtual"/>
    <s v="Correo Atención Ciudadano"/>
    <s v="CUndinamarca"/>
    <s v="ALCALDIA MUNICIPAL DE NILO SECRETARIA DE GOBIERNO"/>
    <s v="Entidad Pública"/>
    <x v="0"/>
    <s v="CAC. TRASLADO POR COMPETENCIA"/>
    <s v="Andrea Bibiana Castañeda Durán"/>
    <s v="FORMULACIÓN Y ACTUALIZACIÓN NORMATIVA Y OPERATIVA"/>
    <s v="SUBDIRECCIÓN ESTRATÉGICA Y DE COORDINACIÓN BOMBERIL"/>
    <s v="PETICIÓN DE INTERES GENERAL"/>
    <n v="30"/>
    <n v="20213800070432"/>
    <d v="2021-04-08T14:04:01"/>
    <n v="20212050090711"/>
    <d v="2021-04-29T00:00:00"/>
    <n v="15"/>
    <s v="Cumplido"/>
    <m/>
    <d v="2021-05-06T00:00:00"/>
    <s v="PDF "/>
    <s v="SI"/>
    <m/>
    <m/>
  </r>
  <r>
    <s v="Canal Virtual"/>
    <s v="Correo Atención Ciudadano"/>
    <s v="CHOCO"/>
    <s v="ALCALDIA NUQUI CHOCO"/>
    <s v="Entidad Pública"/>
    <x v="0"/>
    <s v="CAC. INVITACIÓN A NUQUI, días 15 y 16 de abril del año en curso."/>
    <s v="Jairo Soto Gil"/>
    <s v="Subdirección Estratégica y de Coordinación Bomberil"/>
    <s v="SUBDIRECCIÓN ESTRATÉGICA Y DE COORDINACIÓN BOMBERIL"/>
    <s v="PETICIÓN DE INTERES GENERAL"/>
    <n v="30"/>
    <n v="20213800070542"/>
    <d v="2021-04-09T09:04:16"/>
    <m/>
    <d v="2021-04-21T00:00:00"/>
    <n v="7"/>
    <s v="Cumplido"/>
    <s v="COMENTARIO ORFEO: SE ARCHIVA EL CT CARTAGENA ASISTIIO A LA REUNION"/>
    <m/>
    <m/>
    <m/>
    <m/>
    <m/>
  </r>
  <r>
    <s v="Canal Virtual"/>
    <s v="Correo Atencion Ciudadano"/>
    <s v="BOGOTÁ"/>
    <s v="COORDINADOR GESTIóN DEL RIESGO DE DESASTRES ALCALDíA DE MAGANGUE"/>
    <s v="Entidad Pública"/>
    <x v="2"/>
    <s v="CAC. ANALISIS DE INFORME Y SOLICITUD DE REUNION."/>
    <s v="Melba Vidal"/>
    <s v="INSPECCIÓN VIGILANCIA Y CONTROL"/>
    <s v="SUBDIRECCIÓN ESTRATÉGICA Y DE COORDINACIÓN BOMBERIL"/>
    <s v="PETICIÓN DE INTERES GENERAL"/>
    <n v="30"/>
    <n v="20213800070552"/>
    <d v="2021-04-09T09:04:36"/>
    <m/>
    <m/>
    <m/>
    <s v="Vencido"/>
    <m/>
    <m/>
    <m/>
    <m/>
    <m/>
    <s v="A la fecha 18/05/2021, han transcurrido 26 días hábiles"/>
  </r>
  <r>
    <s v="Canal Virtual"/>
    <s v="Correo Atención Ciudadano"/>
    <s v="bolivar"/>
    <s v="GRUPO SEI"/>
    <s v="Persona Jurídica"/>
    <x v="0"/>
    <s v="CAC. Solicitud."/>
    <s v="Carlos Armando López Barrera"/>
    <s v="OFICINA ASESORA JURÍDICA"/>
    <s v="DIRECCIÓN GENERAL"/>
    <s v="PETICIÓN DE DOCUMENTOS E INFORMACIÓN"/>
    <n v="30"/>
    <n v="20213800070582"/>
    <d v="2021-04-09T10:04:35"/>
    <n v="20211200000793"/>
    <d v="2021-04-23T00:00:00"/>
    <n v="10"/>
    <s v="Cumplido"/>
    <m/>
    <m/>
    <m/>
    <m/>
    <m/>
    <m/>
  </r>
  <r>
    <s v="Canal Virtual"/>
    <s v="Correo Atención Ciudadano"/>
    <s v="BOGOTÁ"/>
    <s v="KELLY YOHANA NINO (MINISTERIO DEL INTERIOR)"/>
    <s v="Entidad Pública"/>
    <x v="0"/>
    <s v="CAC. Traslado solicitud Leonardo Reyes Contreras EXTMI2020-40286. Reglamentación concurso de méritos para bomberos oficiales."/>
    <s v="Carlos Armando López Barrera"/>
    <s v="OFICINA ASESORA JURÍDICA"/>
    <s v="DIRECCIÓN GENERAL"/>
    <s v="PETICIÓN DE INTERES GENERAL"/>
    <n v="30"/>
    <n v="20213800070642"/>
    <d v="2021-04-09T14:04:14"/>
    <n v="20211200000803"/>
    <d v="2021-04-30T00:00:00"/>
    <n v="15"/>
    <s v="Cumplido"/>
    <m/>
    <m/>
    <m/>
    <m/>
    <m/>
    <m/>
  </r>
  <r>
    <s v="Canal Virtual"/>
    <s v="Correo Atención Ciudadano"/>
    <s v="CAUCA"/>
    <s v="CUERPO DE BOMBEROS VOLUNTARIOS DE SANTANDER DE QUILICHAO"/>
    <s v="Entidad Bomberil"/>
    <x v="2"/>
    <s v="CAC. SOLICITUD DE INFORMACIÓN RESPECTO A LA RESOLUCION"/>
    <s v="Camilo Portilla"/>
    <s v="FORMULACIÓN Y ACTUALIZACIÓN NORMATIVA Y OPERATIVA"/>
    <s v="SUBDIRECCIÓN ESTRATÉGICA Y DE COORDINACIÓN BOMBERIL"/>
    <s v="PETICIÓN DE DOCUMENTOS E INFORMACIÓN"/>
    <n v="30"/>
    <n v="20213800070652"/>
    <d v="2021-04-09T15:04:07"/>
    <n v="20212050090881"/>
    <d v="2021-05-05T00:00:00"/>
    <n v="18"/>
    <s v="Cumplido"/>
    <m/>
    <d v="2021-05-05T00:00:00"/>
    <s v="PDF "/>
    <s v="SI"/>
    <m/>
    <m/>
  </r>
  <r>
    <s v="Canal Virtual"/>
    <s v="Correo Atención Ciudadano"/>
    <s v="BOGOTÁ"/>
    <s v="JOSÉ DANIEL LÓPEZ"/>
    <s v="Entidad Pública"/>
    <x v="1"/>
    <s v="CAC. Solicitud de insumos EXT_S21-00028732-PQRSD-028547-PQR EXT_S21-00028827-PQRSD-028640-PQR"/>
    <s v="Carlos Armando López Barrera"/>
    <s v="OFICINA ASESORA JURÍDICA"/>
    <s v="DIRECCIÓN GENERAL"/>
    <s v="PETICIÓN ENTRE AUTORIDADES"/>
    <n v="10"/>
    <n v="20213800070982"/>
    <d v="2021-04-13T10:04:40"/>
    <n v="20211200000763"/>
    <d v="2021-04-14T00:00:00"/>
    <n v="1"/>
    <s v="Cumplido"/>
    <m/>
    <m/>
    <m/>
    <m/>
    <m/>
    <m/>
  </r>
  <r>
    <s v="Canal Virtual"/>
    <s v="Correo Atención Ciudadano"/>
    <s v="BARRANQUILLA"/>
    <s v="VICTOR LEON"/>
    <s v="PERSONA NATURAL "/>
    <x v="1"/>
    <s v="CAC. Consulta de certificado"/>
    <s v="Mauricio Delgado Perdomo"/>
    <s v="EDUCACIÓN"/>
    <s v="SUBDIRECCIÓN ESTRATÉGICA Y DE COORDINACIÓN BOMBERIL"/>
    <s v="PETICIÓN DE INTERES PARTICULAR"/>
    <n v="30"/>
    <n v="20213800071062"/>
    <d v="2021-04-13T14:04:01"/>
    <m/>
    <d v="2021-04-14T00:00:00"/>
    <n v="1"/>
    <s v="Cumplido"/>
    <m/>
    <m/>
    <m/>
    <s v="SI"/>
    <m/>
    <s v="No se evidencia fecha de digitalización, tipo de documento, ni confirmaciónde canal de respuesta."/>
  </r>
  <r>
    <s v="Canal Virtual"/>
    <s v="Chat"/>
    <s v="BOGOTÁ"/>
    <s v="ALCALDÍA MUNICIPAL DE LIBANO - TOLIMA"/>
    <s v="Entidad Territorial "/>
    <x v="2"/>
    <s v="CH. Solicitud donación de elementos para fortalecer el Cuerpo de Bomberos."/>
    <s v="Andrés Fernando Muñoz Cabrera"/>
    <s v="ÁREA CENTRAL DE REFERENCIA BOMBERIL"/>
    <s v="SUBDIRECCIÓN ESTRATÉGICA Y DE COORDINACIÓN BOMBERIL"/>
    <s v="PETICIÓN DE INTERES PARTICULAR"/>
    <n v="30"/>
    <n v="20213800071082"/>
    <d v="2021-04-13T15:04:50"/>
    <m/>
    <m/>
    <m/>
    <s v="Vencido"/>
    <m/>
    <m/>
    <m/>
    <m/>
    <m/>
    <s v="A la fecha 14/05/2021, han pasado 22 días  hábiles "/>
  </r>
  <r>
    <s v="Canal Virtual"/>
    <s v="Correo Atención Ciudadano"/>
    <s v="BOGOTÁ"/>
    <s v="JUAN PABLO LOPEZ DIAZ"/>
    <s v="PERSONA NATURAL "/>
    <x v="1"/>
    <s v="CAC. Solicitud de información de incendios estructurales"/>
    <s v="Luis Alberto Valencia Pulido"/>
    <s v="ÁREA CENTRAL DE REFERENCIA BOMBERIL"/>
    <s v="SUBDIRECCIÓN ESTRATÉGICA Y DE COORDINACIÓN BOMBERIL"/>
    <s v="PETICIÓN DE DOCUMENTOS E INFORMACIÓN"/>
    <n v="20"/>
    <n v="20213800071092"/>
    <d v="2021-04-13T15:04:56"/>
    <m/>
    <d v="2021-04-15T00:00:00"/>
    <n v="1"/>
    <s v="Cumplido"/>
    <m/>
    <m/>
    <m/>
    <s v="SI"/>
    <m/>
    <s v="No se evidencia fecha de digitalización, tipo de documento, ni confirmaciónde canal de respuesta."/>
  </r>
  <r>
    <s v="Canal Virtual"/>
    <s v="Correo Atención Ciudadano"/>
    <s v="BOGOTÁ"/>
    <s v="NANCY ELENA GARCíA VINASCO"/>
    <s v="PERSONA NATURAL "/>
    <x v="0"/>
    <s v="CAC. Solicitud de Bombera de Chinchina Caldas"/>
    <s v="Camilo Portilla"/>
    <s v="FORMULACIÓN Y ACTUALIZACIÓN NORMATIVA Y OPERATIVA"/>
    <s v="SUBDIRECCIÓN ESTRATÉGICA Y DE COORDINACIÓN BOMBERIL"/>
    <s v="PETICIÓN DE INTERES PARTICULAR"/>
    <n v="30"/>
    <n v="20213800071102"/>
    <d v="2021-04-13T15:04:38"/>
    <n v="20212050091071"/>
    <d v="2021-05-10T00:00:00"/>
    <m/>
    <s v="Cumplido"/>
    <m/>
    <m/>
    <m/>
    <m/>
    <m/>
    <m/>
  </r>
  <r>
    <s v="Canal Virtual"/>
    <s v="Correo Atencion Ciudadano"/>
    <s v="BOGOTÁ"/>
    <s v="GOBERNACION DE CASANARE"/>
    <s v="PERSONA NATURAL "/>
    <x v="1"/>
    <s v="CAC.CONSULTA BOMBERIL / con copia a la Inspección de Vigilancia y Control"/>
    <s v="Melba Vidal"/>
    <s v="INSPECCIÓN VIGILANCIA Y CONTROL"/>
    <s v="SUBDIRECCIÓN ESTRATÉGICA Y DE COORDINACIÓN BOMBERIL"/>
    <s v="PETICIÓN DE INTERES GENERAL"/>
    <n v="30"/>
    <n v="20213800071112"/>
    <d v="2021-04-13T16:04:40"/>
    <m/>
    <m/>
    <m/>
    <s v="Vencido"/>
    <m/>
    <m/>
    <m/>
    <m/>
    <m/>
    <s v="A la fecha 14/05/2021, han pasado 22 días  hábiles "/>
  </r>
  <r>
    <s v="Canal Virtual"/>
    <s v="Correo Atencion Ciudadano"/>
    <s v="BOGOTÁ"/>
    <s v="MUNICIPIO YARUMAL"/>
    <s v="Entidad Territorial "/>
    <x v="2"/>
    <s v="CAC. Solicitud acompañamiento técnico del proyecto “Construcción de una Estación de Bomberos en el municipio de Yarumal –Antioquia”."/>
    <s v="Jonathan Prieto"/>
    <s v="FORMULACIÓN Y ACTUALIZACIÓN NORMATIVA Y OPERATIVA"/>
    <s v="SUBDIRECCIÓN ADMINISTRATIVA Y FINANCIERA"/>
    <s v="PETICIÓN DE INTERES GENERAL"/>
    <n v="30"/>
    <n v="20213800071132"/>
    <d v="2021-04-13T16:04:47"/>
    <m/>
    <m/>
    <m/>
    <s v="Vencido"/>
    <m/>
    <m/>
    <m/>
    <m/>
    <m/>
    <s v="A la fecha 14/05/2021, han pasado 22 días  hábiles "/>
  </r>
  <r>
    <s v="Canal Virtual"/>
    <s v="Correo Atención Ciudadano"/>
    <s v="tolima"/>
    <s v="DELEGACION DEPARTAMENTAL DE BOMBEROS DE TOLIMA"/>
    <s v="Entidad Bomberil"/>
    <x v="3"/>
    <s v="CAC. Concepto, Solicitud inscripción de dignatarios."/>
    <s v="Andrea Bibiana Castañeda Durán"/>
    <s v="FORMULACIÓN Y ACTUALIZACIÓN NORMATIVA Y OPERATIVA"/>
    <s v="SUBDIRECCIÓN ESTRATÉGICA Y DE COORDINACIÓN BOMBERIL"/>
    <s v="PETICIÓN DE INTERES GENERAL"/>
    <n v="30"/>
    <n v="20213800073812"/>
    <d v="2021-04-29T09:04:07"/>
    <n v="20212050090981"/>
    <d v="2021-04-29T00:00:00"/>
    <s v="1 DIA"/>
    <s v="Cumplido"/>
    <s v="NO SE EVIDENCIA DOCUMENTO DE ENVIO "/>
    <m/>
    <m/>
    <m/>
    <m/>
    <m/>
  </r>
  <r>
    <s v="Canal Virtual"/>
    <s v="Correo Atención Ciudadano"/>
    <s v="Antioquia"/>
    <s v="CUERPO DE BOMBEROS VOLUNTARIOS DE AMALFI"/>
    <s v="Entidad Bomberil"/>
    <x v="3"/>
    <s v="CAC. Solicitud de Ponencia."/>
    <s v="Julio Alejandro Chamorro Cabrera"/>
    <s v="INSPECCIÓN VIGILANCIA Y CONTROL"/>
    <s v="SUBDIRECCIÓN ESTRATÉGICA Y DE COORDINACIÓN BOMBERIL"/>
    <s v="PETICIÓN DE INTERES GENERAL"/>
    <n v="30"/>
    <n v="20213800073862"/>
    <d v="2021-04-29T12:04:00"/>
    <n v="20212000019181"/>
    <d v="2021-06-01T00:00:00"/>
    <n v="21"/>
    <s v="Cumplido"/>
    <s v="Anotación ORFEO:  se dio respuesta el día 01 de junio del 2021"/>
    <m/>
    <s v="PDF"/>
    <s v="N/A "/>
    <m/>
    <m/>
  </r>
  <r>
    <s v="Canal Virtual"/>
    <s v="Correo Atención Ciudadano"/>
    <s v="BOYACÁ"/>
    <s v="CUERPO DE BOMBEROS VOLUNTARIOS DE VENTAQUEMADA"/>
    <s v="Entidad Bomberil"/>
    <x v="3"/>
    <s v="CAC. Carta de solicitud respetuosa"/>
    <s v="Mauricio Delgado Perdomo"/>
    <s v="EDUCACIÓN"/>
    <s v="SUBDIRECCIÓN ESTRATÉGICA Y DE COORDINACIÓN BOMBERIL"/>
    <s v="PETICIÓN DE INTERES GENERAL"/>
    <n v="30"/>
    <n v="20213800073872"/>
    <d v="2021-04-29T12:04:26"/>
    <n v="20211100019311"/>
    <s v=" 03/06/2021"/>
    <n v="23"/>
    <s v="Cumplido"/>
    <m/>
    <s v=" 03/06/2021"/>
    <s v="PDF"/>
    <s v="SI"/>
    <m/>
    <m/>
  </r>
  <r>
    <s v="Canal Virtual"/>
    <s v="Correo Institucional"/>
    <s v="TOLIMA"/>
    <s v="PROCURADURIA PROVINCIAL DE CHAPARRAL"/>
    <s v="Entidad Pública"/>
    <x v="1"/>
    <s v="CI. Radicado de salida S-2021-014602 PROCURADURIA, Acción Preventiva Rad. IUC P-2021-1826125 – IUS E-2021-182404,"/>
    <s v="Andrea Bibiana Castañeda Durán"/>
    <s v="FORMULACIÓN Y ACTUALIZACIÓN NORMATIVA Y OPERATIVA"/>
    <s v="SUBDIRECCIÓN ESTRATÉGICA Y DE COORDINACIÓN BOMBERIL"/>
    <s v="PETICIÓN ENTRE AUTORIDADES"/>
    <n v="10"/>
    <n v="20213800073902"/>
    <d v="2021-04-30T09:04:30"/>
    <n v="20212050091081"/>
    <d v="2021-05-10T00:00:00"/>
    <s v="6 DIAS "/>
    <s v="Cumplido"/>
    <m/>
    <m/>
    <s v="PDF"/>
    <s v="SI"/>
    <m/>
    <m/>
  </r>
  <r>
    <s v="Canal Virtual"/>
    <s v="Correo Atención Ciudadano"/>
    <s v="BOGOTÁ"/>
    <s v="CONTRALORIA DELEGADA PARA EL SECTOR DE INFRAESTRUTURA"/>
    <s v="Entidad Pública"/>
    <x v="1"/>
    <s v="CAC. Solicitud Información – Atención Petición 2021-206085-82111-SE, con Radicado 2021ER0034954."/>
    <s v="Alvaro Perez"/>
    <s v="GESTIÓN CONTRACTUAL"/>
    <s v="SUBDIRECCIÓN ADMINISTRATIVA Y FINANCIERA"/>
    <s v="PETICIÓN ENTRE AUTORIDADES"/>
    <n v="10"/>
    <n v="20213800073922"/>
    <d v="2021-04-30T10:04:00"/>
    <n v="20213000018181"/>
    <d v="2021-05-07T00:00:00"/>
    <s v="5 DIAS"/>
    <s v="Cumplido"/>
    <s v="NO SE EVIDENCIA DOCUMENTO DE ENVIO "/>
    <d v="2021-05-07T00:00:00"/>
    <m/>
    <m/>
    <m/>
    <s v="NO SE EVIDENCIA DOCUMENTO DE ENVIO"/>
  </r>
  <r>
    <s v="Canal Virtual"/>
    <s v="Correo Atención Ciudadano"/>
    <s v="BOGOTÁ"/>
    <s v="CONTRALORIA DELEGADA PARA EL SECTOR DE INFRAESTRUTURA"/>
    <s v="Entidad Pública"/>
    <x v="1"/>
    <s v="CAC. Solicitud Información – Atención Petición 2021-206012-82111-SE, con Radicado 2021ER0030735."/>
    <s v="Alvaro Perez"/>
    <s v="GESTIÓN CONTRACTUAL"/>
    <s v="SUBDIRECCIÓN ADMINISTRATIVA Y FINANCIERA"/>
    <s v="PETICIÓN ENTRE AUTORIDADES"/>
    <n v="10"/>
    <n v="20213800073942"/>
    <d v="2021-04-30T10:04:20"/>
    <n v="20213000018191"/>
    <d v="2021-05-07T00:00:00"/>
    <s v="5 DIAS"/>
    <s v="Cumplido"/>
    <s v="NO SE EVIDENCIA DOCUMENTO DE ENVIO "/>
    <m/>
    <m/>
    <m/>
    <m/>
    <s v="NO SE EVIDENCIA DOCUMENTO DE ENVIO"/>
  </r>
  <r>
    <s v="Canal Virtual"/>
    <s v="Correo Atención Ciudadano"/>
    <s v="TOLIMA"/>
    <s v="PROCURADURIA PROVINCIAL DE CHAPARRAL"/>
    <s v="Entidad Pública"/>
    <x v="1"/>
    <s v="CAC. Radicado de salida S-2021-014603."/>
    <s v="Ronny Estiven Romero Velandia"/>
    <s v="FORMULACIÓN Y ACTUALIZACIÓN NORMATIVA Y OPERATIVA"/>
    <s v="SUBDIRECCIÓN ESTRATÉGICA Y DE COORDINACIÓN BOMBERIL"/>
    <s v="PETICIÓN ENTRE AUTORIDADES"/>
    <n v="10"/>
    <n v="20213800073982"/>
    <d v="2021-04-30T11:04:04"/>
    <n v="20212050091081"/>
    <d v="2021-05-10T00:00:00"/>
    <s v="6 DIAS"/>
    <s v="Cumplido"/>
    <m/>
    <m/>
    <s v="PDF"/>
    <s v="SI"/>
    <m/>
    <m/>
  </r>
  <r>
    <s v="Canal Virtual"/>
    <s v="Correo Atención Ciudadano"/>
    <s v="SANTANDER"/>
    <s v="CUERPO DE BOMBEROS VOLUNTARIOS DE BUCARAMANGA"/>
    <s v="Entidad Bomberil"/>
    <x v="0"/>
    <s v="CAC. Consulta sobre modificación de planta de personal"/>
    <s v="Jorge Restrepo Sanguino"/>
    <s v="FORMULACIÓN Y ACTUALIZACIÓN NORMATIVA Y OPERATIVA"/>
    <s v="SUBDIRECCIÓN ESTRATÉGICA Y DE COORDINACIÓN BOMBERIL"/>
    <s v="PETICIÓN DE INTERES GENERAL"/>
    <n v="30"/>
    <n v="20213800070692"/>
    <d v="2021-04-09T15:04:21"/>
    <n v="20212050091501"/>
    <d v="2021-05-13T00:00:00"/>
    <n v="23"/>
    <s v="Cumplido"/>
    <m/>
    <m/>
    <m/>
    <s v="N/A "/>
    <m/>
    <m/>
  </r>
  <r>
    <s v="Canal Virtual"/>
    <s v="Correo Atención Ciudadano"/>
    <s v="NORTE DE SANTANDER"/>
    <s v="JUZGADO 04 PENAL CIRCUITO FUNCION CONOCIMIENTO - N. DE SANTANDER - CúCUTA"/>
    <s v="Entidad Pública "/>
    <x v="3"/>
    <s v="CAC. NOTIFICACION ADMISION DE TUTELA 2 INSTANCIA 2021-0036-01 SHAMIR EDUARDO SANTOS FLOREZ."/>
    <s v="Camilo Portilla"/>
    <s v="FORMULACIÓN Y ACTUALIZACIÓN NORMATIVA Y OPERATIVA"/>
    <s v="SUBDIRECCIÓN ESTRATÉGICA Y DE COORDINACIÓN BOMBERIL"/>
    <s v="PETICIÓN ENTRE AUTORIDADES"/>
    <n v="10"/>
    <n v="20213800070722"/>
    <d v="2021-04-12T08:04:40"/>
    <m/>
    <d v="2021-04-13T00:00:00"/>
    <n v="1"/>
    <s v="Cumplido"/>
    <m/>
    <m/>
    <m/>
    <m/>
    <m/>
    <s v="No se evidencia fecha de digitalización, tipo de documento, ni confirmaciónde canal de respuesta."/>
  </r>
  <r>
    <s v="Canal Virtual"/>
    <s v="Correo Atención Ciudadano"/>
    <s v="SANTANDER"/>
    <s v="CUERPO DE BOMBEROS OFICIALES DE BUCARAMANGA YELITZA OLIVEROS RAMíREZ"/>
    <s v="Entidad Bomberil"/>
    <x v="1"/>
    <s v="CAC. Consulta sobre autoridad competente para fijar el horario laboral y organizar grupos de trabajo del nivel asistencial en Bomberos de Bucaramanga."/>
    <s v="Juan Gabriel Parra"/>
    <s v="FORMULACIÓN Y ACTUALIZACIÓN NORMATIVA Y OPERATIVA"/>
    <s v="SUBDIRECCIÓN ESTRATÉGICA Y DE COORDINACIÓN BOMBERIL"/>
    <s v="PETICIÓN DE INTERES PARTICULAR"/>
    <n v="30"/>
    <n v="20213800070742"/>
    <d v="2021-04-12T09:04:46"/>
    <n v="20212050090801"/>
    <d v="2021-04-30T00:00:00"/>
    <n v="14"/>
    <s v="Cumplido"/>
    <m/>
    <m/>
    <m/>
    <m/>
    <m/>
    <m/>
  </r>
  <r>
    <s v="Canal Virtual"/>
    <s v="Correo Atención Ciudadano"/>
    <s v="SANTANDER"/>
    <s v="CUERPO DE BOMBEROS OFICIALES DE BUCARAMANGA YELITZA OLIVEROS RAMíREZ"/>
    <s v="Entidad Bomberil"/>
    <x v="1"/>
    <s v="CAC. OFICIO N/REF.:PE-GE-0106-2021, solicitud concepto técnico y jurídico."/>
    <s v="Andrea Bibiana Castañeda Durán"/>
    <s v="FORMULACIÓN Y ACTUALIZACIÓN NORMATIVA Y OPERATIVA"/>
    <s v="SUBDIRECCIÓN ESTRATÉGICA Y DE COORDINACIÓN BOMBERIL"/>
    <s v="PETICIÓN DE INTERES GENERAL"/>
    <n v="30"/>
    <n v="20213800070752"/>
    <d v="2021-04-12T09:04:49"/>
    <n v="20212050090641"/>
    <d v="2021-04-29T00:00:00"/>
    <n v="13"/>
    <s v="Cumplido"/>
    <m/>
    <d v="2021-05-06T00:00:00"/>
    <s v="PDF"/>
    <s v="SI"/>
    <m/>
    <m/>
  </r>
  <r>
    <s v="Canal Virtual"/>
    <s v="Correo Atención Ciudadano"/>
    <s v="BOGOTÁ"/>
    <s v="CONTRALORIA DELEGADA PARA DEFENSA Y SEGURIDAD"/>
    <s v="Entidad Pública "/>
    <x v="1"/>
    <s v="CAC. Traslado por competencia, Informe al Congreso sobre el Estado de los Recursos Naturales y del Ambiente 2020-2021. Capítulo 1 – Sector Defensa y Seguridad."/>
    <s v="Carlos Armando López Barrera"/>
    <s v="OFICINA ASESORA JURÍDICA"/>
    <s v="DIRECCIÓN GENERAL"/>
    <s v="PETICIÓN ENTRE AUTORIDADES"/>
    <n v="10"/>
    <n v="20213800070762"/>
    <d v="2021-04-12T10:04:13"/>
    <n v="20211200000773"/>
    <d v="2021-04-16T00:00:00"/>
    <n v="2"/>
    <s v="Cumplido"/>
    <m/>
    <m/>
    <m/>
    <m/>
    <m/>
    <m/>
  </r>
  <r>
    <s v="Canal Virtual"/>
    <s v="Correo Atención Ciudadano"/>
    <s v="VICHADA"/>
    <s v="ALCALDIA MUNICIPAL DE CUMARIBO"/>
    <s v="Entidad Pública "/>
    <x v="1"/>
    <s v="CAC. Presentación de la necesidad actual para implementar estrategias y apoyo al cuerpo de bomberos del Municipio de Cumaribo, Vichada."/>
    <s v="Jiud Magnoly Gaviria"/>
    <s v="ÁREA CENTRAL DE REFERENCIA BOMBERIL"/>
    <s v="SUBDIRECCIÓN ESTRATÉGICA Y DE COORDINACIÓN BOMBERIL"/>
    <s v="PETICIÓN DE INTERES GENERAL"/>
    <n v="30"/>
    <n v="20213800070772"/>
    <d v="2021-04-12T10:04:27"/>
    <n v="20212100018141"/>
    <s v="12/052021"/>
    <n v="21"/>
    <s v="Cumplido"/>
    <m/>
    <d v="2021-05-13T00:00:00"/>
    <s v="PDF"/>
    <s v="SI"/>
    <m/>
    <m/>
  </r>
  <r>
    <s v="Canal Virtual"/>
    <s v="Correo Atención Ciudadano"/>
    <s v="VALLE DEL CAUCA"/>
    <s v="DIANA PATRICIA CORREA BALCáZAR"/>
    <s v="PERSONA NATURAL "/>
    <x v="0"/>
    <s v="CAC. DERECHO DE PETICION"/>
    <s v="Edgar Alexander Maya Lopez"/>
    <s v="FORMULACIÓN Y ACTUALIZACIÓN NORMATIVA Y OPERATIVA"/>
    <s v="SUBDIRECCIÓN ESTRATÉGICA Y DE COORDINACIÓN BOMBERIL"/>
    <s v="PETICIÓN DE INTERES GENERAL"/>
    <n v="30"/>
    <n v="20213800070792"/>
    <d v="2021-04-12T11:04:18"/>
    <n v="20212050091041"/>
    <d v="2021-05-12T00:00:00"/>
    <n v="21"/>
    <s v="Cumplido"/>
    <m/>
    <d v="2021-05-13T00:00:00"/>
    <s v="PDF"/>
    <s v="SI"/>
    <m/>
    <m/>
  </r>
  <r>
    <s v="Canal Virtual"/>
    <s v="Correo Atención Ciudadano"/>
    <s v="BOLIVAR"/>
    <s v="CUERPO DE BOMBEROS VOLUNTARIOS DE TURBACO - BOLÍVAR"/>
    <s v="Entidad Bomberil"/>
    <x v="0"/>
    <s v="CAC. Derecho de Petición"/>
    <s v="Edgar Alexander Maya Lopez"/>
    <s v="FORMULACIÓN Y ACTUALIZACIÓN NORMATIVA Y OPERATIVA"/>
    <s v="SUBDIRECCIÓN ESTRATÉGICA Y DE COORDINACIÓN BOMBERIL"/>
    <s v="PETICIÓN DE INTERES PARTICULAR"/>
    <n v="30"/>
    <n v="20213800070812"/>
    <d v="2021-04-12T11:04:32"/>
    <n v="20212100017881"/>
    <d v="2021-05-03T00:00:00"/>
    <n v="15"/>
    <s v="Cumplido"/>
    <m/>
    <m/>
    <m/>
    <m/>
    <m/>
    <m/>
  </r>
  <r>
    <s v="Canal Virtual"/>
    <s v="Correo Atención Ciudadano"/>
    <s v="BOGOTÁ"/>
    <s v="YULI ANDREA TIJO MARTINEZ"/>
    <s v="PERSONA NATURAL "/>
    <x v="1"/>
    <s v="CAC. Consulta técnica sobre ascenso a Cabo."/>
    <s v="Camilo Portilla"/>
    <s v="FORMULACIÓN Y ACTUALIZACIÓN NORMATIVA Y OPERATIVA"/>
    <s v="SUBDIRECCIÓN ESTRATÉGICA Y DE COORDINACIÓN BOMBERIL"/>
    <s v="PETICIÓN DE INTERES PARTICULAR"/>
    <n v="30"/>
    <n v="20213800070822"/>
    <d v="2021-04-12T11:04:33"/>
    <n v="20212050090871"/>
    <d v="2021-05-05T00:00:00"/>
    <n v="17"/>
    <s v="Cumplido"/>
    <m/>
    <d v="2021-05-05T00:00:00"/>
    <s v="PDF"/>
    <s v="SI"/>
    <m/>
    <m/>
  </r>
  <r>
    <s v="Canal Virtual"/>
    <s v="Correo Atención Ciudadano"/>
    <s v="BOGOTÁ"/>
    <s v="FABIàN CARDONA GIRALDO"/>
    <s v="PERSONA NATURAL "/>
    <x v="1"/>
    <s v="CAC. Solicitud certificaciòn bombero voluntario"/>
    <s v="Luis Alberto Valencia Pulido"/>
    <s v="ÁREA CENTRAL DE REFERENCIA BOMBERIL"/>
    <s v="SUBDIRECCIÓN ESTRATÉGICA Y DE COORDINACIÓN BOMBERIL"/>
    <s v="PETICIÓN DE DOCUMENTOS E INFORMACIÓN"/>
    <n v="20"/>
    <n v="20213800070832"/>
    <d v="2021-04-12T12:04:13"/>
    <n v="20212100017081"/>
    <d v="2021-04-23T00:00:00"/>
    <n v="6"/>
    <s v="Cumplido"/>
    <m/>
    <m/>
    <m/>
    <s v="SI"/>
    <m/>
    <m/>
  </r>
  <r>
    <s v="Canal Virtual"/>
    <s v="Correo Atención Ciudadano"/>
    <s v="BOGOTÁ"/>
    <s v="FINCIMEC"/>
    <s v="Entidad Pública "/>
    <x v="1"/>
    <s v="CAC. Solicitud verificación de estudios Edwin Enrique Castilla Pájaro c.c. 9299864"/>
    <s v="Edgar Alexander Maya Lopez"/>
    <s v="FORMULACIÓN Y ACTUALIZACIÓN NORMATIVA Y OPERATIVA"/>
    <s v="SUBDIRECCIÓN ESTRATÉGICA Y DE COORDINACIÓN BOMBERIL"/>
    <s v="PETICIÓN DE DOCUMENTOS E INFORMACIÓN"/>
    <n v="20"/>
    <n v="20213800070852"/>
    <d v="2021-04-12T13:04:37"/>
    <n v="20212050091051"/>
    <d v="2021-05-03T00:00:00"/>
    <n v="15"/>
    <s v="Cumplido"/>
    <m/>
    <d v="2021-05-10T00:00:00"/>
    <s v="PDF"/>
    <s v="SI"/>
    <m/>
    <m/>
  </r>
  <r>
    <s v="Canal Virtual"/>
    <s v="Correo Atención Ciudadano"/>
    <s v="CASANARE"/>
    <s v="CORPORINOQUIA"/>
    <s v="PERSONA NATURAL "/>
    <x v="1"/>
    <s v="CAC. Solicitud de información:"/>
    <s v="Mauricio Delgado Perdomo"/>
    <s v="EDUCACIÓN"/>
    <s v="SUBDIRECCIÓN ESTRATÉGICA Y DE COORDINACIÓN BOMBERIL"/>
    <s v="PETICIÓN DE DOCUMENTOS E INFORMACIÓN"/>
    <n v="20"/>
    <n v="20213800070882"/>
    <d v="2021-04-12T15:04:11"/>
    <n v="20212000017071"/>
    <d v="2021-04-17T00:00:00"/>
    <n v="3"/>
    <s v="Cumplido"/>
    <m/>
    <m/>
    <m/>
    <s v="SI"/>
    <m/>
    <m/>
  </r>
  <r>
    <s v="Canal Virtual"/>
    <s v="Correo Atención Ciudadano"/>
    <s v="BOGOTÁ"/>
    <s v="DAYRA REGINA MUñOZ IMBACHI"/>
    <s v="PERSONA NATURAL "/>
    <x v="1"/>
    <s v="CAC. Solicitud de Información"/>
    <s v="Paula Andrea Cortes Mojica"/>
    <s v="Subdirección Estratégica y de Coordinación Bomberil"/>
    <s v="SUBDIRECCIÓN ESTRATÉGICA Y DE COORDINACIÓN BOMBERIL"/>
    <s v="PETICIÓN DE INTERES GENERAL"/>
    <n v="30"/>
    <n v="20213800070902"/>
    <d v="2021-04-12T16:04:31"/>
    <n v="20211000017161"/>
    <d v="2021-04-20T00:00:00"/>
    <n v="6"/>
    <s v="Cumplido"/>
    <m/>
    <m/>
    <m/>
    <s v="SI"/>
    <m/>
    <s v="No se evidencia fecha de digitalización, tipo de documento, ni confirmaciónde canal de respuesta."/>
  </r>
  <r>
    <s v="Canal Virtual"/>
    <s v="Correo Atención Ciudadano"/>
    <s v="BOLIVAR"/>
    <s v="GOBERNACION DEL BOLIVAR SECRETARIA DEL INTERIOR Y ASUNTOS GUBERNAMENTALES CARLOS FELIZ MONSALVE"/>
    <s v="Entidad Pública "/>
    <x v="1"/>
    <s v="CAC. CONSULTA DE CRITERIO DE APLICACION DEL ARTICULO 18 de la Resolución No. 1127 del 24 de julio de 2018 – ELECCIÓN DELEGADO DEPARTAMENTAL DE BOMBEROS DE BOLIVAR."/>
    <s v="Melba Vidal"/>
    <s v="INSPECCIÓN VIGILANCIA Y CONTROL"/>
    <s v="SUBDIRECCIÓN ESTRATÉGICA Y DE COORDINACIÓN BOMBERIL"/>
    <s v="PETICIÓN DE INTERES GENERAL"/>
    <n v="30"/>
    <n v="20213800071182"/>
    <d v="2021-04-14T08:04:02"/>
    <n v="20212050090831"/>
    <d v="2021-04-26T00:00:00"/>
    <n v="8"/>
    <s v="Cumplido"/>
    <m/>
    <m/>
    <m/>
    <s v="SI"/>
    <m/>
    <s v="No se evidencia fecha de digitalización, tipo de documento, ni confirmaciónde canal de respuesta."/>
  </r>
  <r>
    <s v="Canal Virtual"/>
    <s v="Correo Atención Ciudadano"/>
    <s v="BOGOTÁ"/>
    <s v="TITO MUNOZ ORDONEZ"/>
    <s v="PERSONA NATURAL "/>
    <x v="0"/>
    <s v="CAC. Bombero Muñoz ordoñez Tito presidente bomberos San Agustín"/>
    <s v="Juan Gabriel Parra"/>
    <s v="FORMULACIÓN Y ACTUALIZACIÓN NORMATIVA Y OPERATIVA"/>
    <s v="SUBDIRECCIÓN ESTRATÉGICA Y DE COORDINACIÓN BOMBERIL"/>
    <s v="PETICIÓN DE INTERES PARTICULAR"/>
    <n v="30"/>
    <n v="20213800071392"/>
    <d v="2021-04-15T16:04:09"/>
    <n v="20212050090841"/>
    <d v="2021-04-26T00:00:00"/>
    <n v="7"/>
    <s v="Cumplido"/>
    <m/>
    <d v="2021-04-26T00:00:00"/>
    <s v="PDF"/>
    <s v="SI"/>
    <m/>
    <m/>
  </r>
  <r>
    <s v="Canal Virtual"/>
    <s v="Correo Atención Ciudadano"/>
    <s v="MAGDALENA"/>
    <s v="ALCALDIA MUNICIPAL PIVIJAY MAGDALENA"/>
    <s v="Entidad Pública "/>
    <x v="1"/>
    <s v="CAC. SOLICITUD DE INFORMACION, ORIENTACION, ASESORIA Y CONSULTA."/>
    <s v="Camilo Portilla"/>
    <s v="FORMULACIÓN Y ACTUALIZACIÓN NORMATIVA Y OPERATIVA"/>
    <s v="SUBDIRECCIÓN ESTRATÉGICA Y DE COORDINACIÓN BOMBERIL"/>
    <s v="PETICIÓN DE INTERES GENERAL"/>
    <n v="30"/>
    <n v="20213800071402"/>
    <d v="2021-04-15T17:04:47"/>
    <n v="20212050091431"/>
    <d v="2021-05-25T00:00:00"/>
    <n v="6"/>
    <s v="Cumplido"/>
    <m/>
    <m/>
    <m/>
    <s v="SI"/>
    <m/>
    <m/>
  </r>
  <r>
    <s v="Canal Virtual"/>
    <s v="Correo Atención Ciudadano"/>
    <s v="CUNDINAMARCA"/>
    <s v="CUERPO DE BOMBEROS VOLUNTARIOS DE SIBATE"/>
    <s v="Entidad Bomberil"/>
    <x v="1"/>
    <s v="CAC. OFICIO SOLICITUD DE CONVOCATORIA A REUNIÓN"/>
    <s v="Julio Alejandro Chamorro Cabrera"/>
    <s v="INSPECCIÓN VIGILANCIA Y CONTROL"/>
    <s v="SUBDIRECCIÓN ESTRATÉGICA Y DE COORDINACIÓN BOMBERIL"/>
    <s v="PETICIÓN DE INTERES GENERAL"/>
    <n v="30"/>
    <n v="20213800071492"/>
    <d v="2021-04-16T17:04:41"/>
    <n v="20212000017961"/>
    <s v=" 03/06/2021"/>
    <n v="23"/>
    <s v="Cumplido"/>
    <s v="Anotación ORFEO: Se envió a Ronny para revisión el 4 de mayo y atención al ciudadano lo envió a sus destinatarios el 3 de junio"/>
    <d v="2021-05-10T00:00:00"/>
    <s v="PDF"/>
    <s v="SI"/>
    <m/>
    <m/>
  </r>
  <r>
    <s v="Canal Virtual"/>
    <s v="Correo Atencion Ciudadano"/>
    <s v="QUINDIO"/>
    <s v="PROCURADURIA GENERAL DE LA NACION ARMENIA - QUINDIO"/>
    <s v="Entidad Pública"/>
    <x v="1"/>
    <s v="CAC. EXPEDIENTE IUS E-2020-144235."/>
    <s v="Andrea Bibiana Castañeda Durán"/>
    <s v="FORMULACIÓN Y ACTUALIZACIÓN NORMATIVA Y OPERATIVA"/>
    <s v="SUBDIRECCIÓN ESTRATÉGICA Y DE COORDINACIÓN BOMBERIL"/>
    <s v="PETICIÓN ENTRE AUTORIDADES"/>
    <n v="10"/>
    <n v="20213800071502"/>
    <d v="2021-04-19T09:04:54"/>
    <n v="20212050090941"/>
    <d v="2021-05-05T00:00:00"/>
    <s v="11 DIAS "/>
    <s v="Extemporáneo"/>
    <m/>
    <m/>
    <s v="PDF"/>
    <s v="SI"/>
    <m/>
    <m/>
  </r>
  <r>
    <s v="Canal Virtual"/>
    <s v="Correo Atención Ciudadano"/>
    <s v="BOGOTÁ"/>
    <s v="CARLOS ADOLFO ARDILA ESPINOSA"/>
    <s v="Persona Jurídica"/>
    <x v="2"/>
    <s v="CAC. RV: Solicitud de concepto PL 536-2021C."/>
    <s v="Carlos Armando López Barrera"/>
    <s v="OFICINA ASESORA JURÍDICA"/>
    <s v="DIRECCIÓN GENERAL"/>
    <s v="PETICIÓN ENTRE AUTORIDADES"/>
    <n v="10"/>
    <n v="20213800071632"/>
    <d v="2021-04-20T09:04:07"/>
    <m/>
    <d v="2021-05-04T00:00:00"/>
    <n v="9"/>
    <s v="Cumplido"/>
    <m/>
    <m/>
    <m/>
    <m/>
    <m/>
    <m/>
  </r>
  <r>
    <s v="Canal Virtual"/>
    <s v="Correo Atención Ciudadano"/>
    <s v="CAUCA"/>
    <s v="COORDINACIóN EJECUTIVA DE BOMBEROS DEL DEPARTAMENTO DEL CAUCA"/>
    <s v="Entidad Bomberil"/>
    <x v="1"/>
    <s v="CAC. Microsoft Word - certtificacion gerardo lopeda_1_.pdf."/>
    <s v="Jiud Magnoly Gaviria"/>
    <s v="Fortalecimiento bomberil"/>
    <s v="SUBDIRECCIÓN ESTRATÉGICA Y DE COORDINACIÓN BOMBERIL"/>
    <s v="PETICIÓN DE INTERES PARTICULAR"/>
    <n v="30"/>
    <n v="20213800071652"/>
    <d v="2021-04-20T10:04:54"/>
    <n v="20212100017841"/>
    <d v="2021-05-10T00:00:00"/>
    <n v="13"/>
    <s v="Cumplido"/>
    <m/>
    <m/>
    <s v="PDF"/>
    <s v="SI"/>
    <m/>
    <m/>
  </r>
  <r>
    <s v="Canal Escrito"/>
    <s v="Formato PQRSD"/>
    <s v="BOGOTÁ"/>
    <s v="ALDEMAR DEL CRISTO BETTIN MARTINEZ"/>
    <s v="Entidad Bomberil"/>
    <x v="0"/>
    <s v="FT: PETICION"/>
    <s v="Camilo Portilla"/>
    <s v="FORMULACIÓN Y ACTUALIZACIÓN NORMATIVA Y OPERATIVA"/>
    <s v="SUBDIRECCIÓN ESTRATÉGICA Y DE COORDINACIÓN BOMBERIL"/>
    <s v="PETICIÓN DE DOCUMENTOS E INFORMACIÓN"/>
    <n v="20"/>
    <n v="20213800071702"/>
    <d v="2021-04-20T11:04:01"/>
    <n v="20212050090951"/>
    <d v="2021-06-03T00:00:00"/>
    <s v="47 DIAS "/>
    <s v="Extemporáneo"/>
    <m/>
    <d v="2021-06-03T00:00:00"/>
    <s v="PDF"/>
    <s v="SI"/>
    <m/>
    <m/>
  </r>
  <r>
    <s v="Canal Virtual"/>
    <s v="Correo Atencion Ciudadano"/>
    <s v="META"/>
    <s v="CUERPO DE BOMBEROS VOLUNTARIOS DE PUERTO GAITAN"/>
    <s v="Entidad Bomberil"/>
    <x v="0"/>
    <s v="CAC. Solicitud Revisión de concepto Puerto Gaitan Radicado DNBC No. *20212050090561."/>
    <s v="Melba Vidal"/>
    <s v="INSPECCIÓN VIGILANCIA Y CONTROL"/>
    <s v="SUBDIRECCIÓN ESTRATÉGICA Y DE COORDINACIÓN BOMBERIL"/>
    <s v="PETICIÓN DE INTERES GENERAL"/>
    <n v="30"/>
    <n v="20213800071922"/>
    <d v="2021-04-21T11:04:26"/>
    <n v="20212050093391"/>
    <d v="2021-07-12T00:00:00"/>
    <m/>
    <s v="Vencido"/>
    <m/>
    <m/>
    <m/>
    <m/>
    <m/>
    <s v="A la fecha 21/05/2021 han transcurrido 21 días hábiles."/>
  </r>
  <r>
    <s v="Canal Virtual"/>
    <s v="Correo Atención Ciudadano"/>
    <s v="CUNDINAMARCA"/>
    <s v="CUERPO DE BOMBEROS CABRERA"/>
    <s v="Entidad Bomberil"/>
    <x v="0"/>
    <s v="CAC. solicitud apoyo y acompañamiento administrativo en procesos de contratación."/>
    <s v="Jorge Restrepo Sanguino"/>
    <s v="FORMULACIÓN Y ACTUALIZACIÓN NORMATIVA Y OPERATIVA"/>
    <s v="SUBDIRECCIÓN ESTRATÉGICA Y DE COORDINACIÓN BOMBERIL"/>
    <s v="PETICIÓN DE INTERES GENERAL"/>
    <n v="30"/>
    <n v="20213800071932"/>
    <d v="2021-04-21T11:04:01"/>
    <n v="20212050090991"/>
    <d v="2021-04-29T00:00:00"/>
    <n v="6"/>
    <s v="Cumplido"/>
    <s v="Se valida documento word - borrador."/>
    <m/>
    <m/>
    <m/>
    <m/>
    <m/>
  </r>
  <r>
    <s v="Canal Virtual"/>
    <s v="Correo Atención Ciudadano"/>
    <s v="CUNDINAMARCA"/>
    <s v="CUERPO DE BOMBEROS VOLUNTARIOS DE CABRERA"/>
    <s v="Entidad Bomberil"/>
    <x v="0"/>
    <s v="CAC. Propuesta de servicios del cuerpo de bomberos para la alcaldía con vigencia del 2021."/>
    <s v="Jorge Restrepo Sanguino"/>
    <s v="FORMULACIÓN Y ACTUALIZACIÓN NORMATIVA Y OPERATIVA"/>
    <s v="SUBDIRECCIÓN ESTRATÉGICA Y DE COORDINACIÓN BOMBERIL"/>
    <s v="PETICIÓN DE INTERES GENERAL"/>
    <n v="30"/>
    <n v="20213800071942"/>
    <d v="2021-04-21T12:04:05"/>
    <n v="20212050090991"/>
    <d v="2021-05-10T00:00:00"/>
    <n v="15"/>
    <s v="Cumplido"/>
    <m/>
    <d v="2021-07-27T00:00:00"/>
    <s v="PDF"/>
    <s v="SI"/>
    <m/>
    <m/>
  </r>
  <r>
    <s v="Canal Virtual"/>
    <s v="Correo Atención Ciudadano"/>
    <s v="BOGOTÁ"/>
    <s v="CNSC - COMISION NACIONAL DEL SERVICIO CIVIL"/>
    <s v="Entidad Pública "/>
    <x v="0"/>
    <s v="CAC. TRASLADO POR COMPETENCIA, Consulta sobre modificación de planta de personal."/>
    <s v="Camilo Portilla"/>
    <s v="FORMULACIÓN Y ACTUALIZACIÓN NORMATIVA Y OPERATIVA"/>
    <s v="SUBDIRECCIÓN ESTRATÉGICA Y DE COORDINACIÓN BOMBERIL"/>
    <s v="PETICIÓN DE INTERES GENERAL"/>
    <n v="30"/>
    <n v="20213800071972"/>
    <d v="2021-04-21T13:04:43"/>
    <n v="20212050091491"/>
    <d v="2021-05-26T00:00:00"/>
    <n v="24"/>
    <s v="Cumplido"/>
    <m/>
    <d v="2021-05-26T00:00:00"/>
    <s v="PDF"/>
    <s v="SI"/>
    <m/>
    <m/>
  </r>
  <r>
    <s v="Canal Virtual"/>
    <s v="Correo Atención Ciudadano"/>
    <s v="BOGOTÁ"/>
    <s v="JUZGADO 64 ADMINISTRATIVO SECCION TERCERA - BOGOTá - BOGOTá D.C."/>
    <s v="Entidad Pública "/>
    <x v="0"/>
    <s v="CAC.RV: NOTIFICA Tutela en línea No 132425-11001334306420210008600."/>
    <s v="Julio Alejandro Chamorro Cabrera"/>
    <s v="INSPECCIÓN VIGILANCIA Y CONTROL"/>
    <s v="SUBDIRECCIÓN ESTRATÉGICA Y DE COORDINACIÓN BOMBERIL"/>
    <s v="PETICIÓN ENTRE AUTORIDADES"/>
    <n v="10"/>
    <n v="20213800071992"/>
    <d v="2021-04-21T14:04:13"/>
    <n v="20212000017481"/>
    <d v="2021-04-23T00:00:00"/>
    <n v="2"/>
    <s v="Cumplido"/>
    <s v="Comentario Orfeo: Respuesta Tutela proyectada por la Dra. Melba Vidal y revisada por el DR. López, el Tte. Javier Coral y el Ingeniero Alejandro Chamorro, se envió al juzgado el 23 de abril a las 4:55 pm."/>
    <m/>
    <m/>
    <m/>
    <m/>
    <m/>
  </r>
  <r>
    <s v="Canal Virtual"/>
    <s v="Correo Institucional"/>
    <s v="cunDINAMARCA"/>
    <s v="CUERPO DE BOMBEROS VOLUNTARIOS DE CABRERA"/>
    <s v="Entidad Bomberil"/>
    <x v="0"/>
    <s v="CI. SOLICITUD DE APOYO Y ACOMPAÑAMIENTO ADMINISTRATIVO EN TEMAS DE CONTRATCION ENTRE BOMBEROS CABRERA Y ALCALDIA."/>
    <s v="Jorge Restrepo Sanguino"/>
    <s v="FORMULACIÓN Y ACTUALIZACIÓN NORMATIVA Y OPERATIVA"/>
    <s v="SUBDIRECCIÓN ESTRATÉGICA Y DE COORDINACIÓN BOMBERIL"/>
    <s v="PETICIÓN DE INTERES GENERAL"/>
    <n v="30"/>
    <n v="20213800072192"/>
    <d v="2021-04-23T10:04:42"/>
    <n v="20212050090991"/>
    <d v="2021-05-10T00:00:00"/>
    <n v="11"/>
    <s v="Cumplido"/>
    <m/>
    <m/>
    <m/>
    <m/>
    <m/>
    <m/>
  </r>
  <r>
    <s v="Canal Virtual"/>
    <s v="Correo Institucional"/>
    <s v="NARIÑO"/>
    <s v="CUERPO DE BOMBEROS VOLUNTARIOS DE ALDANA NARIÑO"/>
    <s v="Entidad Bomberil"/>
    <x v="0"/>
    <s v="CI. saludos desde Aldana-Nariño de parte del Cuerpo de Bomberos Voluntarios, solicitud de inspección CBV Aldana - Nariño."/>
    <s v="Julio Alejandro Chamorro Cabrera"/>
    <s v="FORMULACIÓN Y ACTUALIZACIÓN NORMATIVA Y OPERATIVA"/>
    <s v="SUBDIRECCIÓN ESTRATÉGICA Y DE COORDINACIÓN BOMBERIL"/>
    <s v="PETICIÓN DE INTERES GENERAL"/>
    <n v="30"/>
    <n v="20213800072312"/>
    <d v="2021-04-23T16:04:33"/>
    <m/>
    <d v="2021-04-21T00:00:00"/>
    <m/>
    <s v="Cumplido"/>
    <m/>
    <s v="N/A"/>
    <s v="N/A"/>
    <s v="SI"/>
    <m/>
    <m/>
  </r>
  <r>
    <s v="Canal Virtual"/>
    <s v="Correo Atención Ciudadano"/>
    <s v="NORTE DE SANTANDER"/>
    <s v="PROCURADURIA PROVINCIAL DE OCAÑA NORTE DE SANTANDER"/>
    <s v="Entidad Pública "/>
    <x v="0"/>
    <s v="CAC. Oficio No. 1081. Solicitud de información"/>
    <s v="Andrea Bibiana Castañeda Durán"/>
    <s v="FORMULACIÓN Y ACTUALIZACIÓN NORMATIVA Y OPERATIVA"/>
    <s v="SUBDIRECCIÓN ESTRATÉGICA Y DE COORDINACIÓN BOMBERIL"/>
    <s v="PETICIÓN ENTRE AUTORIDADES"/>
    <n v="20"/>
    <n v="20213800072322"/>
    <d v="2021-04-23T17:04:23"/>
    <n v="20212050090911"/>
    <d v="2021-05-04T00:00:00"/>
    <n v="7"/>
    <s v="Cumplido"/>
    <s v="Se valida documento word - borrador."/>
    <m/>
    <m/>
    <m/>
    <m/>
    <m/>
  </r>
  <r>
    <s v="Canal Virtual"/>
    <s v="Correo Atención Ciudadano"/>
    <s v="BOGOTÁ"/>
    <s v="MINISTERIO DE DEFENSA NACIONAL,"/>
    <s v="Entidad Pública "/>
    <x v="1"/>
    <s v="CAC. SOL INFORMACION - CAPITANIA DE PUERTO CARTAGENA."/>
    <s v="Luis Alberto Valencia Pulido"/>
    <s v="ÁREA CENTRAL DE REFERENCIA BOMBERIL"/>
    <s v="SUBDIRECCIÓN ESTRATÉGICA Y DE COORDINACIÓN BOMBERIL"/>
    <s v="PETICIÓN DE DOCUMENTOS E INFORMACIÓN"/>
    <n v="20"/>
    <n v="20213800072422"/>
    <d v="2021-04-23T19:04:58"/>
    <m/>
    <d v="2021-05-18T00:00:00"/>
    <n v="16"/>
    <s v="Cumplido"/>
    <s v="Comentario Orfeo: Se da respuesta a través de correo electrónico el día 18/05/2021."/>
    <m/>
    <m/>
    <m/>
    <m/>
    <s v="No se evidencia fecha de digitalización ni tipo de documento"/>
  </r>
  <r>
    <s v="Canal Virtual"/>
    <s v="Correo Atencion Ciudadano"/>
    <s v="HUILA"/>
    <s v="CUERPO DE BOMBEROS VOLUNTARIOS DE TERUEL - HUILA"/>
    <s v="Entidad Bomberil"/>
    <x v="2"/>
    <s v="CAC. SOLICITUD BOMBEROS TERUEL HUILA."/>
    <s v="Alvaro Perez"/>
    <s v="GESTIÓN CONTRACTUAL"/>
    <s v="SUBDIRECCIÓN ADMINISTRATIVA Y FINANCIERA"/>
    <s v="PETICIÓN DE DOCUMENTOS E INFORMACIÓN"/>
    <n v="20"/>
    <n v="20213800072472"/>
    <d v="2021-04-26T09:04:10"/>
    <n v="20213000019071"/>
    <d v="2021-05-27T00:00:00"/>
    <n v="22"/>
    <s v="Extemporáneo"/>
    <m/>
    <m/>
    <s v="PDF"/>
    <m/>
    <m/>
    <s v="A la fecha 21/05/2021 han transcurrido 18 días hábiles."/>
  </r>
  <r>
    <s v="Canal Virtual"/>
    <s v="Correo Atención Ciudadano"/>
    <s v="BOGOTÁ"/>
    <s v="GOBERNACION DE CUNDINAMARCA SECRETARIA DE GOBIERNO"/>
    <s v="Entidad Pública "/>
    <x v="0"/>
    <s v="CAC. REMISION POR COMPETENCIA QUEJA EN CONTRA CBV DE ARBELAEZ CUNDINAMARCA."/>
    <s v="Camilo Portilla"/>
    <s v="FORMULACIÓN Y ACTUALIZACIÓN NORMATIVA Y OPERATIVA"/>
    <s v="SUBDIRECCIÓN ESTRATÉGICA Y DE COORDINACIÓN BOMBERIL"/>
    <s v="PETICIÓN DE INTERES GENERAL"/>
    <n v="30"/>
    <n v="20213800072482"/>
    <d v="2021-04-26T09:04:42"/>
    <n v="20212050091541"/>
    <d v="2021-05-26T00:00:00"/>
    <n v="21"/>
    <s v="Cumplido"/>
    <m/>
    <d v="2021-05-26T00:00:00"/>
    <s v="PDF"/>
    <s v="SI"/>
    <m/>
    <m/>
  </r>
  <r>
    <s v="Canal Virtual"/>
    <s v="Correo Atención Ciudadano"/>
    <s v="BOGOTÁ"/>
    <s v="GESTIÓN DEL RIESGO"/>
    <s v="Entidad Pública "/>
    <x v="2"/>
    <s v="CAC. Traslado 01 competencia — &amp;quot;Reiterar Soticitud información de los Rad. N° 2020ER06764 V Rad. 2020ER12144&amp;quot;. Radicado UNGRD No. 2021 ER02587."/>
    <s v="Jiud Magnoly Gaviria"/>
    <s v="ÁREA CENTRAL DE REFERENCIA BOMBERIL"/>
    <s v="SUBDIRECCIÓN ESTRATÉGICA Y DE COORDINACIÓN BOMBERIL"/>
    <s v="PETICIÓN DE INTERES GENERAL"/>
    <n v="30"/>
    <n v="20213800072512"/>
    <d v="2021-04-26T10:04:32"/>
    <n v="20212100019091"/>
    <d v="2021-05-27T00:00:00"/>
    <n v="22"/>
    <s v="Cumplido"/>
    <m/>
    <d v="2021-05-27T00:00:00"/>
    <s v="PDF"/>
    <s v="SI"/>
    <m/>
    <m/>
  </r>
  <r>
    <s v="Canal Virtual"/>
    <s v="Correo Atención Ciudadano"/>
    <s v="BOGOTÁ"/>
    <s v="MINISTERIO DEL INTERIOR"/>
    <s v="Entidad Pública "/>
    <x v="1"/>
    <s v="CAC. Traslado solicitud EXT_S21-00029788-PQRSD-029541-PQR Sra. María Janeth Gómez."/>
    <s v="Jose Dario Martinez"/>
    <s v="FORMULACIÓN Y ACTUALIZACIÓN NORMATIVA Y OPERATIVA"/>
    <s v="SUBDIRECCIÓN ADMINISTRATIVA Y FINANCIERA"/>
    <s v="PETICIÓN DE INTERES GENERAL"/>
    <n v="30"/>
    <n v="20213800072522"/>
    <d v="2021-04-26T10:04:39"/>
    <n v="20212050091451"/>
    <d v="2021-05-12T00:00:00"/>
    <n v="12"/>
    <s v="Cumplido"/>
    <m/>
    <d v="2021-05-28T00:00:00"/>
    <s v="PDF"/>
    <s v="SI"/>
    <m/>
    <m/>
  </r>
  <r>
    <s v="Canal Virtual"/>
    <s v="Correo Atención Ciudadano"/>
    <s v="BOGOTÁ"/>
    <s v="JHONNY ALEXANDER TRIANA R."/>
    <s v="Persona Natural"/>
    <x v="1"/>
    <s v="CAC. Solicitud de Informacion."/>
    <s v="Edgar Alexander Maya Lopez"/>
    <s v="FORMULACIÓN Y ACTUALIZACIÓN NORMATIVA Y OPERATIVA"/>
    <s v="SUBDIRECCIÓN ESTRATÉGICA Y DE COORDINACIÓN BOMBERIL"/>
    <s v="PETICIÓN DE INTERES GENERAL"/>
    <n v="30"/>
    <n v="20213800072572"/>
    <d v="2021-04-26T12:04:54"/>
    <s v=" 20212050091361"/>
    <d v="2021-05-10T00:00:00"/>
    <n v="10"/>
    <s v="Cumplido"/>
    <m/>
    <d v="2021-05-13T00:00:00"/>
    <s v="PDF"/>
    <s v="SI"/>
    <m/>
    <m/>
  </r>
  <r>
    <s v="Canal Virtual"/>
    <s v="Correo Atencion Ciudadano"/>
    <s v="BOGOTÁ"/>
    <s v="MINISTERIO DE DEFENSA NACIONAL AGENCIA LOGISTICA DE LAS FUERZAS MILITARES"/>
    <s v="Entidad Pública "/>
    <x v="2"/>
    <s v="CAC. Solicitud apoyo técnico estructuración Proyecto “Construcción y Dotación del Cuerpo deBomberos del Fuerte Militar de Tolemaida. FMTOL”."/>
    <s v="Andrés Fernando Muñoz Cabrera"/>
    <s v="Fortalecimiento bomberil"/>
    <s v="SUBDIRECCIÓN ESTRATÉGICA Y DE COORDINACIÓN BOMBERIL"/>
    <s v="PETICIÓN DE INTERES GENERAL"/>
    <n v="30"/>
    <n v="20213800072592"/>
    <d v="2021-04-26T12:04:38"/>
    <m/>
    <m/>
    <m/>
    <s v="Vencido"/>
    <m/>
    <m/>
    <m/>
    <m/>
    <m/>
    <s v="A la fecha 26/05/2021 han transcurrido 21 días hábiles."/>
  </r>
  <r>
    <s v="Canal Virtual"/>
    <s v="Correo Atención Ciudadano"/>
    <s v="TOLIMA"/>
    <s v="CUERPO DE BOMBEROS VOLUNTARIOS DE GUAMO"/>
    <s v="Entidad Bomberil"/>
    <x v="0"/>
    <s v="CAC. SOLICITUD CONCEPTO."/>
    <s v="Andrea Bibiana Castañeda Durán"/>
    <s v="FORMULACIÓN Y ACTUALIZACIÓN NORMATIVA Y OPERATIVA"/>
    <s v="SUBDIRECCIÓN ESTRATÉGICA Y DE COORDINACIÓN BOMBERIL"/>
    <s v="PETICIÓN DE INTERES GENERAL"/>
    <n v="30"/>
    <n v="20213800072662"/>
    <d v="2021-04-26T13:04:21"/>
    <n v="20212050091171"/>
    <d v="2021-05-10T00:00:00"/>
    <n v="10"/>
    <s v="Cumplido"/>
    <m/>
    <d v="2021-05-10T00:00:00"/>
    <s v="PDF"/>
    <s v="SI"/>
    <m/>
    <m/>
  </r>
  <r>
    <s v="Canal Virtual"/>
    <s v="Correo Atención Ciudadano"/>
    <s v="CASANARE"/>
    <s v="ALCALDAA DE TRINIDAD - CASANARE"/>
    <s v="Entidad Pública "/>
    <x v="0"/>
    <s v="CAC. Solicitud intervención Cuerpo de Bomberos Voluntarios de Trinidad."/>
    <s v="Julio Alejandro Chamorro Cabrera"/>
    <s v="INSPECCIÓN VIGILANCIA Y CONTROL"/>
    <s v="SUBDIRECCIÓN ESTRATÉGICA Y DE COORDINACIÓN BOMBERIL"/>
    <s v="PETICIÓN DE INTERES GENERAL"/>
    <n v="30"/>
    <n v="20213800072682"/>
    <d v="2021-04-26T13:04:55"/>
    <m/>
    <m/>
    <n v="19"/>
    <s v="Cumplido"/>
    <s v="Comentario Orfeo: Se realizó visita de verificación y acompañamiento dando respuesta en territorio a la solicitud de este oficio, se anexa acta de visita."/>
    <d v="2021-05-24T00:00:00"/>
    <m/>
    <m/>
    <m/>
    <m/>
  </r>
  <r>
    <s v="Canal Virtual"/>
    <s v="Correo Atención Ciudadano"/>
    <s v="TOLIMA"/>
    <s v="ARROZ SONORA"/>
    <s v="Persona Jurídica"/>
    <x v="1"/>
    <s v="CAC. PQR Por falta de atención oportuna de bomberos"/>
    <s v="Jose Dario Martinez"/>
    <s v="FORMULACIÓN Y ACTUALIZACIÓN NORMATIVA Y OPERATIVA"/>
    <s v="SUBDIRECCIÓN ADMINISTRATIVA Y FINANCIERA"/>
    <s v="PETICIÓN DE INTERES GENERAL"/>
    <n v="30"/>
    <n v="20213800072772"/>
    <d v="2021-04-26T16:04:06"/>
    <n v="20212050091191"/>
    <d v="2021-05-04T00:00:00"/>
    <n v="6"/>
    <s v="Cumplido"/>
    <m/>
    <d v="2021-05-10T00:00:00"/>
    <s v="PDF"/>
    <s v="SI"/>
    <m/>
    <m/>
  </r>
  <r>
    <s v="Canal Virtual"/>
    <s v="Correo Atención Ciudadano"/>
    <s v="CAQUETA"/>
    <s v="CUERPO DE BOMBEROS VOLUNTARIOS DE SAN VICENTE DEL CAGUAN - CAQUETA"/>
    <s v="Entidad Bomberil"/>
    <x v="1"/>
    <s v="CAC. CamScanner 04-26-2021 15.49.pdf. Solicitud copia del nuevo reglamento para los cursos que se están dictando REGISTRO, 1008 -2019, 1009-2019, REGISTRO 1010 2019."/>
    <s v="Lina Maria Rojas Gallego"/>
    <s v="EDUCACIÓN"/>
    <s v="SUBDIRECCIÓN ESTRATÉGICA Y DE COORDINACIÓN BOMBERIL"/>
    <s v="PETICIÓN DE DOCUMENTOS E INFORMACIÓN"/>
    <n v="30"/>
    <n v="20213800072822"/>
    <d v="2021-04-26T16:04:04"/>
    <n v="20212000017791"/>
    <d v="2021-05-10T00:00:00"/>
    <n v="10"/>
    <s v="Cumplido"/>
    <s v="COMENTARIO ORFEO: Se respondió radicado 20213800072822, enviada respuesta por correo electrónico el 10-05-2021."/>
    <m/>
    <m/>
    <m/>
    <m/>
    <m/>
  </r>
  <r>
    <s v="Canal Virtual"/>
    <s v="Correo Atencion Ciudadano"/>
    <s v="ATLÁNTICO"/>
    <s v="DELEGACION DEPARTAMENTAL DE ATLANTICO"/>
    <s v="Entidad Bomberil"/>
    <x v="2"/>
    <s v="CAC. oficio a la Alcaldia de Puerto Colombia."/>
    <s v="Andrés Fernando Muñoz Cabrera"/>
    <s v="Fortalecimiento bomberil"/>
    <s v="SUBDIRECCIÓN ESTRATÉGICA Y DE COORDINACIÓN BOMBERIL"/>
    <s v="PETICIÓN DE INTERES GENERAL"/>
    <n v="30"/>
    <n v="20213800072882"/>
    <d v="2021-04-26T17:04:24"/>
    <m/>
    <m/>
    <m/>
    <s v="Vencido"/>
    <m/>
    <m/>
    <m/>
    <m/>
    <m/>
    <s v="A la fecha 26/05/2021 han transcurrido 21 días hábiles."/>
  </r>
  <r>
    <s v="Canal Virtual"/>
    <s v="Correo Atención Ciudadano"/>
    <s v="BOLIVAR "/>
    <s v="GOBERNACION DEL BOLIVAR SECRETARIA DEL INTERIOR Y ASUNTOS GUBERNAMENTALES CARLOS FELIZ MONSALVE"/>
    <s v="Persona Jurídica"/>
    <x v="1"/>
    <s v="CAC. Solicitud de pronunciamiento sobre el procedimiento de elección del representante del Cuerpo de Bomberos Oficial del Departamento ante la Junta Departamental de Bomberos de Bolívar."/>
    <s v="Andrea Bibiana Castañeda Durán"/>
    <s v="FORMULACIÓN Y ACTUALIZACIÓN NORMATIVA Y OPERATIVA"/>
    <s v="SUBDIRECCIÓN ESTRATÉGICA Y DE COORDINACIÓN BOMBERIL"/>
    <s v="PETICIÓN DE INTERES PARTICULAR"/>
    <n v="30"/>
    <n v="20213800073062"/>
    <d v="2021-04-27T14:04:18"/>
    <n v="2021205009128"/>
    <d v="2021-05-12T00:00:00"/>
    <s v="11 DIAS"/>
    <s v="Cumplido"/>
    <m/>
    <d v="2021-05-06T00:00:00"/>
    <s v="PDF"/>
    <s v="SI"/>
    <m/>
    <m/>
  </r>
  <r>
    <s v="Canal Virtual"/>
    <s v="Correo Atención Ciudadano"/>
    <s v="TOLIMA"/>
    <s v="CUERPO DE BOMBEROS VOLUNTARIOS DE GUAMO"/>
    <s v="Entidad Bomberil"/>
    <x v="1"/>
    <s v="CAC. Solicitud de aclaración quien es el compete de investigar y sancionar al comandante de bomberos del Guamo Tolima."/>
    <s v="Camilo Portilla"/>
    <s v="FORMULACIÓN Y ACTUALIZACIÓN NORMATIVA Y OPERATIVA"/>
    <s v="SUBDIRECCIÓN ESTRATÉGICA Y DE COORDINACIÓN BOMBERIL"/>
    <s v="PETICIÓN DE INTERES GENERAL"/>
    <n v="30"/>
    <n v="20213800073092"/>
    <d v="2021-04-27T14:04:31"/>
    <n v="20212050091591"/>
    <s v=" 26/05/2021"/>
    <n v="20"/>
    <s v="Cumplido"/>
    <m/>
    <s v=" 27/05/2021"/>
    <s v="PDF"/>
    <s v="SI"/>
    <m/>
    <m/>
  </r>
  <r>
    <s v="Canal Virtual"/>
    <s v="Correo Atención Ciudadano"/>
    <s v="BOGOTÁ"/>
    <s v="YULIOS ABOGADOS ASESORES"/>
    <s v="Persona Jurídica"/>
    <x v="3"/>
    <s v="CAC. DERECHO DE PETICIÓN MICHAEL SUAREZ FOTLER (Q.E.P.D)"/>
    <s v="Jorge Restrepo Sanguino"/>
    <s v="FORMULACIÓN Y ACTUALIZACIÓN NORMATIVA Y OPERATIVA"/>
    <s v="SUBDIRECCIÓN ESTRATÉGICA Y DE COORDINACIÓN BOMBERIL"/>
    <s v="PETICIÓN DE INTERES PARTICULAR"/>
    <n v="30"/>
    <n v="20213800073122"/>
    <d v="2021-04-27T14:04:37"/>
    <n v="20212050091791"/>
    <d v="2021-05-26T00:00:00"/>
    <n v="19"/>
    <s v="Cumplido"/>
    <m/>
    <d v="2021-05-26T00:00:00"/>
    <s v="PDF"/>
    <s v="SI"/>
    <m/>
    <m/>
  </r>
  <r>
    <s v="Canal Virtual"/>
    <s v="Correo Atencion Ciudadano"/>
    <s v="HUILA"/>
    <s v="GOBIERNO GARZON HUILA.GOV.CO"/>
    <s v="Entidad Territorial"/>
    <x v="1"/>
    <s v="CAC. SOLICITUD MAQUINA EXTINTORA PARA BOMBEROS."/>
    <s v="Andrés Fernando Muñoz Cabrera"/>
    <s v="Fortalecimiento bomberil"/>
    <s v="SUBDIRECCIÓN ESTRATÉGICA Y DE COORDINACIÓN BOMBERIL"/>
    <s v="PETICIÓN DE INTERES PARTICULAR"/>
    <n v="30"/>
    <n v="20213800073182"/>
    <d v="2021-04-27T15:04:09"/>
    <m/>
    <m/>
    <m/>
    <s v="Vencido"/>
    <m/>
    <m/>
    <m/>
    <m/>
    <m/>
    <m/>
  </r>
  <r>
    <s v="Canal Virtual"/>
    <s v="Correo Atención Ciudadano"/>
    <s v="BOLIVAR"/>
    <s v="GOBERNACION DEL BOLIVAR SECRETARIA DEL INTERIOR Y ASUNTOS GUBERNAMENTALES CARLOS FELIZ MONSALVE"/>
    <s v="Entidad Territorial"/>
    <x v="1"/>
    <s v="CAC. Solicitud información de la reunión de la Junta Nacional de Bomberos"/>
    <s v="Andrea González Sarmiento"/>
    <s v="DIRECCIÓN GENERAL"/>
    <s v="DIRECCIÓN GENERAL"/>
    <s v="PETICIÓN DE DOCUMENTOS E INFORMACIÓN"/>
    <n v="30"/>
    <n v="20213800073202"/>
    <d v="2021-04-27T15:04:12"/>
    <n v="20213000017801"/>
    <d v="2021-04-30T00:00:00"/>
    <s v="3 DIAS"/>
    <s v="Cumplido"/>
    <m/>
    <d v="2021-04-30T00:00:00"/>
    <s v="PDF"/>
    <s v="SI"/>
    <m/>
    <m/>
  </r>
  <r>
    <s v="Canal Virtual"/>
    <s v="Correo Atención Ciudadano"/>
    <s v="VALLE DEL CAUCA "/>
    <s v="ALVARO JOSE VELEZ JURADO. MEDICO GENERAL."/>
    <s v="Persona Natural"/>
    <x v="1"/>
    <s v="CAC. Pregunta de requisitos para el aval como instructor en procesos de capacitación."/>
    <s v="Jose Alexander Teuta Gomez"/>
    <s v="EDUCACIÓN"/>
    <s v="SUBDIRECCIÓN ESTRATÉGICA Y DE COORDINACIÓN BOMBERIL"/>
    <s v="PETICIÓN DE DOCUMENTOS E INFORMACIÓN"/>
    <n v="30"/>
    <n v="20213800073382"/>
    <d v="2021-04-27T17:04:38"/>
    <s v="20212000018001 "/>
    <d v="2021-05-10T00:00:00"/>
    <s v="9 DIAS"/>
    <s v="Cumplido"/>
    <m/>
    <d v="2021-05-04T00:00:00"/>
    <s v="PDF"/>
    <s v="SI"/>
    <m/>
    <m/>
  </r>
  <r>
    <s v="Canal Virtual"/>
    <s v="Correo Atención Ciudadano"/>
    <s v="PUTUMAYO"/>
    <s v="CUERPO DE BOMBEROS VOLUNTARIOS DE LA HORMIGA"/>
    <s v="Entidad Bomberil"/>
    <x v="1"/>
    <s v="CAC. Muy buenos días cordial saludo de parte de la estación de bomberos voluntarios de la hormiga asunto del correo electrónico es para enviar una información para consultar respecto a una resolución de ascenso del bombero palacios alomia Fernando iden..."/>
    <s v="Mauricio Delgado Perdomo"/>
    <s v="EDUCACIÓN"/>
    <s v="SUBDIRECCIÓN ESTRATÉGICA Y DE COORDINACIÓN BOMBERIL"/>
    <s v="PETICIÓN DE INTERES PARTICULAR"/>
    <n v="30"/>
    <n v="20213800073412"/>
    <d v="2021-04-27T17:04:41"/>
    <s v="20212050091301 "/>
    <d v="2021-05-12T00:00:00"/>
    <s v="11 DIAS"/>
    <s v="Cumplido"/>
    <m/>
    <m/>
    <m/>
    <m/>
    <m/>
    <m/>
  </r>
  <r>
    <s v="Canal Virtual"/>
    <s v="Correo Atención Ciudadano"/>
    <s v="BOGOTÁ"/>
    <s v="LAURA SALGADO RAMIREZ"/>
    <s v="Persona Natural"/>
    <x v="1"/>
    <s v="CAC. Solicitud de información procesos de capacitación para Bomberos."/>
    <s v="Edgar Alexander Maya Lopez"/>
    <s v="FORMULACIÓN Y ACTUALIZACIÓN NORMATIVA Y OPERATIVA"/>
    <s v="SUBDIRECCIÓN ESTRATÉGICA Y DE COORDINACIÓN BOMBERIL"/>
    <s v="PETICIÓN DE INTERES GENERAL"/>
    <n v="30"/>
    <n v="20213800073442"/>
    <d v="2021-04-28T08:04:23"/>
    <n v="20212000019041"/>
    <d v="2021-05-27T00:00:00"/>
    <n v="20"/>
    <s v="Cumplido"/>
    <m/>
    <d v="2021-05-27T00:00:00"/>
    <s v="PDF"/>
    <s v="SI"/>
    <m/>
    <m/>
  </r>
  <r>
    <s v="Canal Virtual"/>
    <s v="Correo Atención Ciudadano"/>
    <s v="CUNDINAMARCA"/>
    <s v="SECRETARIA DE GOBIERNO LA PALMA"/>
    <s v="Entidad Territorial"/>
    <x v="1"/>
    <s v="CAC. SOLICITUD DE INFORMACIÓN"/>
    <s v="Jorge Restrepo Sanguino"/>
    <s v="FORMULACIÓN Y ACTUALIZACIÓN NORMATIVA Y OPERATIVA"/>
    <s v="SUBDIRECCIÓN ESTRATÉGICA Y DE COORDINACIÓN BOMBERIL"/>
    <s v="PETICIÓN DE INTERES GENERAL"/>
    <n v="30"/>
    <n v="20213800073472"/>
    <d v="2021-04-28T08:04:03"/>
    <n v="20212050091471"/>
    <d v="2021-05-25T00:00:00"/>
    <n v="18"/>
    <s v="Cumplido"/>
    <m/>
    <d v="2021-05-25T00:00:00"/>
    <s v="PDF"/>
    <s v="SI"/>
    <m/>
    <m/>
  </r>
  <r>
    <s v="Canal Virtual"/>
    <s v="Correo Atención Ciudadano"/>
    <s v="NARIÑO"/>
    <s v="CUERPO DE BOMBEROS VOLUNTARIOS DE PUPIALES"/>
    <s v="Entidad Bomberil"/>
    <x v="1"/>
    <s v="CAC. Petición."/>
    <s v="Edgar Alexander Maya Lopez"/>
    <s v="FORMULACIÓN Y ACTUALIZACIÓN NORMATIVA Y OPERATIVA"/>
    <s v="SUBDIRECCIÓN ESTRATÉGICA Y DE COORDINACIÓN BOMBERIL"/>
    <s v="PETICIÓN DE INTERES GENERAL"/>
    <n v="30"/>
    <n v="20213800073492"/>
    <d v="2021-04-28T08:04:47"/>
    <n v="20212050091561"/>
    <d v="2021-05-26T00:00:00"/>
    <n v="19"/>
    <s v="Cumplido"/>
    <m/>
    <d v="2021-05-26T00:00:00"/>
    <s v="PDF"/>
    <s v="SI"/>
    <m/>
    <m/>
  </r>
  <r>
    <s v="Canal Virtual"/>
    <s v="Correo Atención Ciudadano"/>
    <s v="BOLIVAR"/>
    <s v="CUERPO DE BOMBEROS OFICIALES DE CARTAGENA"/>
    <s v="Entidad Bomberil"/>
    <x v="1"/>
    <s v="CAC. SOLICITUD INCLUSION ESPECIAL. Radicado DNBC No. 20212000016971."/>
    <s v="Julio Alejandro Chamorro Cabrera"/>
    <s v="INSPECCIÓN VIGILANCIA Y CONTROL"/>
    <s v="SUBDIRECCIÓN ESTRATÉGICA Y DE COORDINACIÓN BOMBERIL"/>
    <s v="PETICIÓN DE INTERES GENERAL"/>
    <n v="30"/>
    <n v="20213800073512"/>
    <d v="2021-04-28T09:04:13"/>
    <m/>
    <d v="2021-05-05T00:00:00"/>
    <n v="5"/>
    <s v="Cumplido"/>
    <s v="Anotación ORFEO: Se realizó visita el 3,4 y 5 de mayo para dar trámite a la solicitud, anexamos el acta de la visita"/>
    <m/>
    <m/>
    <m/>
    <m/>
    <s v="Anexan acta queda en documentos."/>
  </r>
  <r>
    <s v="Canal Virtual"/>
    <s v="Correo Atencion Ciudadano"/>
    <s v="CAQUETA"/>
    <s v="VICEMINISTERIO POLìTICAS"/>
    <s v="Entidad Territorial"/>
    <x v="1"/>
    <s v="SOLICITUD DE UNIFORMES PARA EL CUERPO DE BOMBEROS MILAN CAQUETA "/>
    <s v="Andrés Fernando Muñoz Cabrera"/>
    <s v="Fortalecimiento bomberil"/>
    <s v="SUBDIRECCIÓN ESTRATÉGICA Y DE COORDINACIÓN BOMBERIL"/>
    <s v="PETICIÓN DE INTERES GENERAL"/>
    <n v="30"/>
    <n v="20213800073522"/>
    <d v="2021-04-28T09:04:46"/>
    <m/>
    <m/>
    <m/>
    <s v="Vencido"/>
    <m/>
    <m/>
    <m/>
    <m/>
    <m/>
    <m/>
  </r>
  <r>
    <s v="Canal Virtual"/>
    <s v="Correo Atencion Ciudadano"/>
    <s v="BOGOTÁ"/>
    <s v="VIKY JOHANA FUENTES ORTIZ"/>
    <s v="Persona Natural"/>
    <x v="1"/>
    <s v="CAC. Asesoría maltrato intrafamiliar a Bomberos."/>
    <s v="Maria Lourdes Castillejo Padilla"/>
    <s v="equidad y genero   "/>
    <s v="SUBDIRECCIÓN ADMINISTRATIVA Y FINANCIERA"/>
    <s v="PETICIÓN DE INTERES PARTICULAR"/>
    <n v="30"/>
    <n v="20213800073532"/>
    <d v="2021-04-28T09:04:05"/>
    <m/>
    <m/>
    <m/>
    <s v="Vencido"/>
    <m/>
    <m/>
    <m/>
    <m/>
    <m/>
    <m/>
  </r>
  <r>
    <s v="Canal Virtual"/>
    <s v="Correo Atención Ciudadano"/>
    <s v="CAUCA"/>
    <s v="BOMBEROS VOLUNTARIOS BOLIVAR - CAUCA"/>
    <s v="Entidad Bomberil"/>
    <x v="1"/>
    <s v="CAC. Oficio para capitán en jefe charles."/>
    <s v="Jairo Soto Gil"/>
    <s v="Subdirección Estratégica y de Coordinación Bomberil"/>
    <s v="SUBDIRECCIÓN ESTRATÉGICA Y DE COORDINACIÓN BOMBERIL"/>
    <s v="PETICIÓN DE INTERES GENERAL"/>
    <n v="30"/>
    <n v="20213800073542"/>
    <d v="2021-04-28T09:04:30"/>
    <n v="20212100019441"/>
    <d v="2021-06-04T00:00:00"/>
    <n v="26"/>
    <s v="Cumplido"/>
    <m/>
    <d v="2021-06-04T00:00:00"/>
    <s v="PDF"/>
    <s v="SI"/>
    <m/>
    <m/>
  </r>
  <r>
    <s v="Canal Virtual"/>
    <s v="Correo Institucional"/>
    <s v="TOLIMA"/>
    <s v="CUERPO DE BOMBEROS VOLUNTARIOS DE LERIDA - TOLIMA"/>
    <s v="Entidad Bomberil"/>
    <x v="1"/>
    <s v="CI. Envio carta solicitud Bomberos Lérida."/>
    <s v="Ronny Estiven Romero Velandia"/>
    <s v="FORMULACIÓN Y ACTUALIZACIÓN NORMATIVA Y OPERATIVA"/>
    <s v="SUBDIRECCIÓN ESTRATÉGICA Y DE COORDINACIÓN BOMBERIL"/>
    <s v="PETICIÓN DE INTERES GENERAL"/>
    <n v="30"/>
    <n v="20213800073562"/>
    <d v="2021-04-28T09:04:39"/>
    <n v="20212050091741"/>
    <d v="2021-05-27T00:00:00"/>
    <n v="20"/>
    <s v="Cumplido"/>
    <m/>
    <d v="2021-05-27T00:00:00"/>
    <s v="PDF"/>
    <s v="SI"/>
    <m/>
    <m/>
  </r>
  <r>
    <s v="Canal Virtual"/>
    <s v="Correo Atención Ciudadano"/>
    <s v="BOLIVAR"/>
    <s v="CUERPO DE BOMBEROS VOLUNTARIOS DE SANTA CRUZ DE MOMPOX"/>
    <s v="Entidad Bomberil"/>
    <x v="1"/>
    <s v="CAC. Transferencia de Bienes."/>
    <s v="Andrés Fernando Muñoz Cabrera"/>
    <s v="Fortalecimiento bomberil"/>
    <s v="SUBDIRECCIÓN ESTRATÉGICA Y DE COORDINACIÓN BOMBERIL"/>
    <s v="PETICIÓN DE INTERES GENERAL"/>
    <n v="30"/>
    <n v="20213800073572"/>
    <d v="2021-04-28T10:04:12"/>
    <m/>
    <d v="2021-06-16T00:00:00"/>
    <m/>
    <s v="Cumplido"/>
    <s v="Anotación ORFEO:  Se archiva por se documentación solicitada para Transferencia de bienes."/>
    <m/>
    <m/>
    <m/>
    <m/>
    <m/>
  </r>
  <r>
    <s v="Canal Virtual"/>
    <s v="Correo Atención Ciudadano"/>
    <s v="VALLE DEL CAUCA "/>
    <s v="DORA LILIA URREA AMAYA"/>
    <s v="Persona Natural"/>
    <x v="1"/>
    <s v="CAC. Solicitud verificación póliza vida grupo, José Diosnel Urrea, identificado con número de cédula :8.255.632 de Medellín."/>
    <s v="Jiud Magnoly Gaviria"/>
    <s v="Fortalecimiento bomberil"/>
    <s v="SUBDIRECCIÓN ESTRATÉGICA Y DE COORDINACIÓN BOMBERIL"/>
    <s v="PETICIÓN DE INTERES PARTICULAR"/>
    <n v="30"/>
    <n v="20213800073582"/>
    <d v="2021-04-28T10:04:39"/>
    <m/>
    <d v="2021-06-08T00:00:00"/>
    <n v="27"/>
    <s v="Cumplido"/>
    <s v="Anotación ORFEO: Se revisa documentación, esta incompleta, se le da respuesta por email el día martes 8 de junio de 2021."/>
    <s v="N/A"/>
    <s v="N/A"/>
    <s v="SI"/>
    <m/>
    <m/>
  </r>
  <r>
    <s v="Canal Virtual"/>
    <s v="Correo Atención Ciudadano"/>
    <s v="ATLÁNTICO"/>
    <s v="CUERPO DE BOMBEROS VOLUNTARIOS DE MALAMBO"/>
    <s v="Entidad Bomberil"/>
    <x v="1"/>
    <s v="CAC. Radicación, Acompañamiento a la institución CBVM."/>
    <s v="Arbey Hernan Trujillo Mendez"/>
    <s v="FORMULACIÓN Y ACTUALIZACIÓN NORMATIVA Y OPERATIVA"/>
    <s v="SUBDIRECCIÓN ESTRATÉGICA Y DE COORDINACIÓN BOMBERIL"/>
    <s v="PETICIÓN DE INTERES GENERAL"/>
    <n v="30"/>
    <n v="20213800073602"/>
    <d v="2021-04-28T10:04:08"/>
    <n v="20212000019761"/>
    <d v="2021-06-08T00:00:00"/>
    <n v="27"/>
    <s v="Cumplido"/>
    <m/>
    <m/>
    <m/>
    <m/>
    <m/>
    <s v="No se evidencia fecha de envio ni la imagen."/>
  </r>
  <r>
    <s v="Canal Virtual"/>
    <s v="Correo Atención Ciudadano"/>
    <s v="MAGDALENA"/>
    <s v="CUERPO DE BOMBEROS VOLUNTARIOS DEL MUNICIPIO DE FUNDACION - MAGDALENA"/>
    <s v="Entidad Bomberil"/>
    <x v="1"/>
    <s v="CAC. SOLICITUD TRASLADO DE LA UNIDAD LOIDER MIGUEL PASSO MERCADO DE MANERA ACUACIANTE."/>
    <s v="Luis Alberto Valencia Pulido"/>
    <s v="ÁREA CENTRAL DE REFERENCIA BOMBERIL"/>
    <s v="SUBDIRECCIÓN ESTRATÉGICA Y DE COORDINACIÓN BOMBERIL"/>
    <s v="PETICIÓN DE INTERES PARTICULAR"/>
    <n v="30"/>
    <n v="20213800073612"/>
    <d v="2021-04-28T10:04:45"/>
    <m/>
    <d v="2021-05-03T00:00:00"/>
    <s v="4DIAS"/>
    <s v="Cumplido"/>
    <s v="Comentario orfeo: Se da respuesta por correo electrónico el día 03/05/20121"/>
    <m/>
    <m/>
    <m/>
    <m/>
    <m/>
  </r>
  <r>
    <s v="Canal Virtual"/>
    <s v="Correo Atención Ciudadano"/>
    <s v="BOGOTÁ"/>
    <s v="VEEDURIA CIUDADANA VIGIAS DEL CAFE LUIS FERNANDO REYES RAMíREZ"/>
    <s v="Persona Jurídica"/>
    <x v="1"/>
    <s v="CAC. RESPUESTA FUNCION PUBLICA RAD. 20216000144011.SOLICITUD DE INFORMACION"/>
    <s v="Andrea Bibiana Castañeda Durán"/>
    <s v="FORMULACIÓN Y ACTUALIZACIÓN NORMATIVA Y OPERATIVA"/>
    <s v="SUBDIRECCIÓN ESTRATÉGICA Y DE COORDINACIÓN BOMBERIL"/>
    <s v="PETICIÓN DE DOCUMENTOS E INFORMACIÓN"/>
    <n v="30"/>
    <n v="20213800073642"/>
    <d v="2021-04-28T10:04:23"/>
    <n v="20212050091331"/>
    <d v="2021-05-13T00:00:00"/>
    <s v="10 DIAS "/>
    <s v="Cumplido"/>
    <m/>
    <d v="2021-05-13T00:00:00"/>
    <s v="PDF"/>
    <s v="SI"/>
    <m/>
    <m/>
  </r>
  <r>
    <s v="Canal Virtual"/>
    <s v="Correo Atencion Ciudadano"/>
    <s v="ARAUCA"/>
    <s v="CUERPO DE BOMBEROS OFICIAL DE ARAUCA - ARAUCA"/>
    <s v="Entidad Bomberil"/>
    <x v="1"/>
    <s v="CAC. DOCUMENTO PARA PROYECTO BOMBEROS ARAUCA. Documento de proyecto de KIT VERTICAL ."/>
    <s v="Andrés Fernando Muñoz Cabrera"/>
    <s v="ÁREA CENTRAL DE REFERENCIA BOMBERIL"/>
    <s v="SUBDIRECCIÓN ESTRATÉGICA Y DE COORDINACIÓN BOMBERIL"/>
    <s v="PETICIÓN DE INTERES GENERAL"/>
    <n v="30"/>
    <n v="20213800073652"/>
    <d v="2021-04-28T11:04:57"/>
    <m/>
    <m/>
    <m/>
    <s v="Vencido"/>
    <m/>
    <m/>
    <m/>
    <m/>
    <m/>
    <m/>
  </r>
  <r>
    <s v="Canal Virtual"/>
    <s v="Correo Atención Ciudadano"/>
    <s v="BOGOTÁ"/>
    <s v="ABRAHAM FERNANDEZ AVILA"/>
    <s v="Persona Natural"/>
    <x v="1"/>
    <s v="CAC. VISITAS A EDS GASOLINA."/>
    <s v="Edgar Alexander Maya Lopez"/>
    <s v="FORMULACIÓN Y ACTUALIZACIÓN NORMATIVA Y OPERATIVA"/>
    <s v="SUBDIRECCIÓN ESTRATÉGICA Y DE COORDINACIÓN BOMBERIL"/>
    <s v="PETICIÓN DE INTERES GENERAL"/>
    <n v="30"/>
    <n v="20213800073672"/>
    <d v="2021-04-28T11:04:09"/>
    <n v="20212050091441"/>
    <d v="2021-05-25T00:00:00"/>
    <n v="18"/>
    <s v="Cumplido"/>
    <m/>
    <d v="2021-05-25T00:00:00"/>
    <s v="PDF"/>
    <s v="SI"/>
    <m/>
    <m/>
  </r>
  <r>
    <s v="Canal Virtual"/>
    <s v="Correo Atención Ciudadano"/>
    <s v="CUNDINAMARCA"/>
    <s v="JULIO CESAR GARCIA TRIANA"/>
    <s v="Persona Natural"/>
    <x v="3"/>
    <s v="CAC. RESPUESTA RADICADO 2021050446"/>
    <s v="Julio Alejandro Chamorro Cabrera"/>
    <s v="INSPECCIÓN VIGILANCIA Y CONTROL"/>
    <s v="SUBDIRECCIÓN ESTRATÉGICA Y DE COORDINACIÓN BOMBERIL"/>
    <s v="PETICIÓN DE INTERES GENERAL"/>
    <n v="30"/>
    <n v="20213800073702"/>
    <d v="2021-04-28T11:04:39"/>
    <n v="20212000018951"/>
    <d v="2021-05-28T11:04:39"/>
    <n v="21"/>
    <s v="Cumplido"/>
    <m/>
    <d v="2021-05-28T11:04:39"/>
    <s v="PDF"/>
    <s v="SI"/>
    <m/>
    <m/>
  </r>
  <r>
    <s v="Canal Virtual"/>
    <s v="Correo Atención Ciudadano"/>
    <s v="VALLE DEL CAUCA "/>
    <s v="CUERPO DE BOMBEROS VOLUNTARIOS DE VILLAGORGONA CANDELARIA"/>
    <s v="Entidad Bomberil"/>
    <x v="1"/>
    <s v="CAC. SOLICITUD RUE."/>
    <s v="Luis Alberto Valencia Pulido"/>
    <s v="ÁREA CENTRAL DE REFERENCIA BOMBERIL"/>
    <s v="SUBDIRECCIÓN ESTRATÉGICA Y DE COORDINACIÓN BOMBERIL"/>
    <s v="PETICIÓN DE INTERES GENERAL"/>
    <n v="30"/>
    <n v="20213800073712"/>
    <d v="2021-04-28T11:04:33"/>
    <m/>
    <d v="2021-05-03T00:00:00"/>
    <s v="4 DIAS"/>
    <s v="Cumplido"/>
    <s v="Se da respuesta a través de correo electrónico el día 03/05/2021"/>
    <m/>
    <m/>
    <m/>
    <m/>
    <s v="no se evidencia documento de salida "/>
  </r>
  <r>
    <s v="Canal Virtual"/>
    <s v="Correo Atención Ciudadano"/>
    <s v="BOGOTÁ"/>
    <s v=" ROBERTO CASTAÑO"/>
    <s v="PERSONA NATURAL "/>
    <x v="4"/>
    <s v=" CAC: oferta Asociación Nacional de Escritores Libres."/>
    <s v="Carlos Armando López Barrera"/>
    <s v="OFICINA ASESORA JURÍDICA"/>
    <s v="DIRECCIÓN GENERAL"/>
    <s v="PETICIÓN DE INTERES PARTICULAR"/>
    <n v="30"/>
    <s v=" 20213800076212"/>
    <s v=" 10/05/2021 16:05:05"/>
    <n v="20211200000833"/>
    <d v="2021-06-03T00:00:00"/>
    <n v="17"/>
    <s v="Cumplido"/>
    <m/>
    <m/>
    <s v="PDF"/>
    <s v="N/A"/>
    <s v="N/A"/>
    <s v="No se evidencia fecha de digitalización, tipo de docuemento, ni canal de envio."/>
  </r>
  <r>
    <s v="Canal Virtual"/>
    <s v="Correo Atención Ciudadano"/>
    <s v="CESAR"/>
    <s v=" CUERPO DE BOMBEROS VOLUNTARIOS AGUACHICA"/>
    <s v="Entidad Bomberil"/>
    <x v="0"/>
    <s v=" CAC. REVISION URGENTE - CUERPO DE BOMBEROS VOLUNTARIOS DE AGUACHICA."/>
    <s v="Julio Alejandro Chamorro Cabrera"/>
    <s v="INSPECCIÓN VIGILANCIA Y CONTROL"/>
    <s v="SUBDIRECCIÓN ESTRATÉGICA Y DE COORDINACIÓN BOMBERIL"/>
    <s v="PETICIÓN DE INTERES GENERAL"/>
    <n v="30"/>
    <s v=" 20213800075542"/>
    <s v=" 06/05/2021 09:05:39"/>
    <n v="20212000018311"/>
    <d v="2021-05-13T00:00:00"/>
    <n v="5"/>
    <s v="Cumplido"/>
    <m/>
    <d v="2021-05-13T00:00:00"/>
    <s v="PDF"/>
    <s v="SI"/>
    <m/>
    <m/>
  </r>
  <r>
    <s v="Canal Virtual"/>
    <s v="Correo Atención Ciudadano"/>
    <s v="BOLIVAR"/>
    <s v=" CUERPO DE BOMBEROS VOLUNTARIOS DE VILLANUEVA - BOLIVAR"/>
    <s v="Entidad Bomberil"/>
    <x v="2"/>
    <s v=" CAC. ACCIONES CORRECTIVAS DEL RADICADO 20212000015281-VISTA EN CUEPOR DE BOMBEROS VOLUNTARIOS DE VILLANUEVA BOLIVAR"/>
    <s v="Cristian Fernando Salcedo Rueda"/>
    <s v="INSPECCIÓN VIGILANCIA Y CONTROL"/>
    <s v="SUBDIRECCIÓN ESTRATÉGICA Y DE COORDINACIÓN BOMBERIL"/>
    <s v="PETICIÓN DE INTERES PARTICULAR"/>
    <n v="30"/>
    <s v=" 20213800076222"/>
    <s v=" 10/05/2021 16:05:05"/>
    <n v="20212000018681"/>
    <d v="2021-05-26T00:00:00"/>
    <n v="11"/>
    <s v="Cumplido"/>
    <m/>
    <d v="2021-05-26T00:00:00"/>
    <s v="PDF"/>
    <s v="SI"/>
    <m/>
    <m/>
  </r>
  <r>
    <s v="Canal Virtual"/>
    <s v="Correo Atención Ciudadano"/>
    <s v="BOGOTÁ"/>
    <s v=" DANIEL LONDOÑO AVENDAÑO"/>
    <s v="PERSONA NATURAL "/>
    <x v="0"/>
    <s v=" CAC: Queja y/o denuncia unidad bomberil"/>
    <s v="Julio Alejandro Chamorro Cabrera"/>
    <s v="INSPECCIÓN VIGILANCIA Y CONTROL"/>
    <s v="SUBDIRECCIÓN ESTRATÉGICA Y DE COORDINACIÓN BOMBERIL"/>
    <s v="PETICIÓN DE INTERES PARTICULAR"/>
    <n v="30"/>
    <s v=" 20213800075062"/>
    <s v=" 04/05/2021 16:05:33"/>
    <n v="20212000019001"/>
    <d v="2021-05-27T00:00:00"/>
    <n v="17"/>
    <s v="Cumplido"/>
    <s v="Se envía correo el Jue 27/05/2021 15:15."/>
    <d v="2021-05-27T00:00:00"/>
    <s v="PDF"/>
    <s v="SI"/>
    <m/>
    <m/>
  </r>
  <r>
    <s v="Canal Virtual"/>
    <s v="Correo Atención Ciudadano"/>
    <s v="SANTANDER"/>
    <s v=" CUERPO DE BOMBEROS VOLUNTARIOS DE SAN JUAN GIRON"/>
    <s v="Entidad Bomberil"/>
    <x v="0"/>
    <s v=" CAC. Radicado 20212000017861"/>
    <s v="Julio Alejandro Chamorro Cabrera"/>
    <s v="INSPECCIÓN VIGILANCIA Y CONTROL"/>
    <s v="SUBDIRECCIÓN ESTRATÉGICA Y DE COORDINACIÓN BOMBERIL"/>
    <s v="PETICIÓN DE INTERES GENERAL"/>
    <n v="30"/>
    <s v=" 20213800075732"/>
    <s v=" 06/05/2021 16:05:58"/>
    <n v="20212000019011"/>
    <d v="2021-06-11T00:00:00"/>
    <n v="24"/>
    <s v="Cumplido"/>
    <m/>
    <d v="2021-05-27T00:00:00"/>
    <s v="PDF"/>
    <s v="SI"/>
    <m/>
    <m/>
  </r>
  <r>
    <s v="Canal Virtual"/>
    <s v="Correo Atención Ciudadano"/>
    <s v="SANTANDER"/>
    <s v=" DELEGACIÓN DEPARTAMENTAL DE SANTANDER"/>
    <s v="Entidad Bomberil"/>
    <x v="2"/>
    <s v=" CAC: Manifestación de inconformidad"/>
    <s v="Julio Alejandro Chamorro Cabrera"/>
    <s v="INSPECCIÓN VIGILANCIA Y CONTROL"/>
    <s v="SUBDIRECCIÓN ESTRATÉGICA Y DE COORDINACIÓN BOMBERIL"/>
    <s v="PETICIÓN DE INTERES PARTICULAR"/>
    <n v="30"/>
    <s v=" 20213800076292"/>
    <s v=" 11/05/2021 09:05:18"/>
    <n v="20212000019021"/>
    <d v="2021-06-23T00:00:00"/>
    <n v="27"/>
    <s v="Cumplido"/>
    <m/>
    <d v="2021-06-23T00:00:00"/>
    <s v="PDF"/>
    <s v="SI"/>
    <m/>
    <m/>
  </r>
  <r>
    <s v="Canal Virtual"/>
    <s v="Correo Atención Ciudadano"/>
    <s v="BOGOTÁ"/>
    <s v=" COORDINACIÓN EJECUTIVA DEPARTAMENTAL BOMBEROS BOLIVAR"/>
    <s v="Entidad Bomberil"/>
    <x v="0"/>
    <s v=" CAC. Solicitud de acompañamiento del lÍder de inspección, vigilancia y control Te. Javier Coral."/>
    <s v="Cristian Fernando Salcedo Rueda"/>
    <s v="INSPECCIÓN VIGILANCIA Y CONTROL"/>
    <s v="SUBDIRECCIÓN ESTRATÉGICA Y DE COORDINACIÓN BOMBERIL"/>
    <s v="PETICIÓN DE INTERES GENERAL"/>
    <n v="30"/>
    <s v=" 20213800075522"/>
    <s v=" 06/05/2021 08:05:34"/>
    <n v="20212000019221"/>
    <d v="2021-06-01T00:00:00"/>
    <n v="17"/>
    <s v="Cumplido"/>
    <m/>
    <d v="2021-06-01T00:00:00"/>
    <s v="PDF"/>
    <s v="SI"/>
    <m/>
    <m/>
  </r>
  <r>
    <s v="Canal Virtual"/>
    <s v="Correo Atencion Ciudadano"/>
    <s v="BOLIVAR"/>
    <s v=" CORPOLUCHA"/>
    <s v="Persona Jurídica"/>
    <x v="1"/>
    <s v=" CAC. SOLICITUD DE INFORME."/>
    <s v="Cristian Fernando Salcedo Rueda"/>
    <s v="INSPECCIÓN VIGILANCIA Y CONTROL"/>
    <s v="SUBDIRECCIÓN ESTRATÉGICA Y DE COORDINACIÓN BOMBERIL"/>
    <s v="PETICIÓN DE DOCUMENTOS E INFORMACIÓN"/>
    <n v="20"/>
    <s v=" 20213800074592"/>
    <s v=" 03/05/2021 15:05:56"/>
    <n v="20212000019241"/>
    <d v="2021-06-24T00:00:00"/>
    <n v="35"/>
    <s v="Extemporáneo"/>
    <s v="Se envía correo el Mar 01/06/2021 16:58."/>
    <d v="2021-07-26T00:00:00"/>
    <s v="PDF"/>
    <s v="SI"/>
    <m/>
    <m/>
  </r>
  <r>
    <s v="Canal Virtual"/>
    <s v="Correo Atención Ciudadano"/>
    <s v="SANTANDER"/>
    <s v=" CUERPO DE BOMBEROS VOLUNTARIOS DE BARBOSA - SANTANDER"/>
    <s v="Entidad Bomberil"/>
    <x v="0"/>
    <s v=" CAC. Radicado DNBC No. * 20212000017971* - DERECHO DE PETICION"/>
    <s v="Julio Alejandro Chamorro Cabrera"/>
    <s v="INSPECCIÓN VIGILANCIA Y CONTROL"/>
    <s v="SUBDIRECCIÓN ESTRATÉGICA Y DE COORDINACIÓN BOMBERIL"/>
    <s v="PETICIÓN DE INTERES PARTICULAR"/>
    <n v="30"/>
    <s v=" 20213800075842"/>
    <s v=" 07/05/2021 14:05:34"/>
    <n v="20212000019351"/>
    <d v="2021-06-24T00:00:00"/>
    <n v="31"/>
    <s v="Extemporáneo"/>
    <m/>
    <d v="2021-06-24T00:00:00"/>
    <s v="PDF"/>
    <s v="SI"/>
    <m/>
    <m/>
  </r>
  <r>
    <s v="Canal Virtual"/>
    <s v="Correo Atención Ciudadano"/>
    <s v="BOGOTÁ"/>
    <s v=" JUAN SEBASTIAN SOLARTE ÃLVAREZ"/>
    <s v="PERSONA NATURAL "/>
    <x v="1"/>
    <s v=" CAC. emisión por competencia - Petición de certificado de cumplimiento normativo"/>
    <s v="Julio Alejandro Chamorro Cabrera"/>
    <s v="INSPECCIÓN VIGILANCIA Y CONTROL"/>
    <s v="SUBDIRECCIÓN ESTRATÉGICA Y DE COORDINACIÓN BOMBERIL"/>
    <s v="PETICIÓN DE INTERES GENERAL"/>
    <n v="30"/>
    <n v="20213800076622"/>
    <s v=" 12/05/2021 16:05:12"/>
    <n v="20212000019731"/>
    <d v="2021-06-08T00:00:00"/>
    <s v="14 dias"/>
    <s v="Cumplido"/>
    <m/>
    <d v="2021-06-17T00:00:00"/>
    <s v="PDF"/>
    <s v="SI"/>
    <m/>
    <m/>
  </r>
  <r>
    <s v="Canal Virtual"/>
    <s v="Correo Atención Ciudadano"/>
    <s v="CAQUETA"/>
    <s v=" CUERPO DE BOMBEROS VOLUNTARIOS EL DONCELLO - CAQUETÃ"/>
    <s v="Entidad Bomberil"/>
    <x v="4"/>
    <s v=" CAC: solicitud concepto"/>
    <s v="Lina Maria Rojas Gallego"/>
    <s v="EDUCACIÓN"/>
    <s v="SUBDIRECCIÓN ESTRATÉGICA Y DE COORDINACIÓN BOMBERIL"/>
    <s v="PETICIÓN DE INTERES GENERAL"/>
    <n v="30"/>
    <s v=" 20213800077042"/>
    <s v=" 14/05/2021 08:05:28"/>
    <n v="20212000019751"/>
    <d v="2021-06-10T00:00:00"/>
    <s v="17 dias"/>
    <s v="Cumplido"/>
    <m/>
    <d v="2021-06-10T00:00:00"/>
    <s v="PDF"/>
    <s v="SI"/>
    <m/>
    <m/>
  </r>
  <r>
    <s v="Canal Virtual"/>
    <s v="Correo Atención Ciudadano"/>
    <s v="ATLÁNTICO"/>
    <s v=" CUERPO DE BOMBEROS VOLUNTARIOS DE MALAMBO"/>
    <s v="Entidad Bomberil"/>
    <x v="0"/>
    <s v=" CAC: Inspección Vigilancia y Control de la D.N.B.C ,"/>
    <s v="Arbey Hernan Trujillo Mendez"/>
    <s v="Subdirección Estratégica y de Coordinación Bomberil"/>
    <s v="SUBDIRECCIÓN ESTRATÉGICA Y DE COORDINACIÓN BOMBERIL"/>
    <s v="PETICIÓN DE INTERES GENERAL"/>
    <n v="30"/>
    <s v=" 20213800075402"/>
    <s v=" 05/05/2021 20:05:51"/>
    <n v="20212000019761"/>
    <d v="2021-06-08T00:00:00"/>
    <n v="22"/>
    <s v="Cumplido"/>
    <m/>
    <m/>
    <m/>
    <m/>
    <m/>
    <s v="no se evidencia envio de la respuesta"/>
  </r>
  <r>
    <s v="Canal Virtual"/>
    <s v="Correo Atencion Ciudadano"/>
    <s v="CUNDINAMARCA"/>
    <s v=" PERSONERIA MUNICIPAL DE COTA"/>
    <s v="Entidad Territorial"/>
    <x v="0"/>
    <s v=" CAC. EXPEDIENTE 013-2019"/>
    <s v="Ronny Estiven Romero Velandia"/>
    <s v="FORMULACIÓN Y ACTUALIZACIÓN NORMATIVA Y OPERATIVA"/>
    <s v="SUBDIRECCIÓN ESTRATÉGICA Y DE COORDINACIÓN BOMBERIL"/>
    <s v="PETICIÓN DE DOCUMENTOS E INFORMACIÓN"/>
    <n v="20"/>
    <s v=" 20213800077712"/>
    <s v=" 18/05/2021 18:05:08"/>
    <n v="20212000020411"/>
    <d v="2021-07-22T00:00:00"/>
    <s v="43 dias"/>
    <s v="Extemporáneo"/>
    <m/>
    <d v="2021-07-22T00:00:00"/>
    <s v="PDF"/>
    <s v="SI"/>
    <m/>
    <m/>
  </r>
  <r>
    <s v="Canal Virtual"/>
    <s v="Correo Atención Ciudadano"/>
    <s v="BOGOTÁ"/>
    <s v=" CBV FIRAVITOBA"/>
    <s v="Entidad Bomberil"/>
    <x v="0"/>
    <s v=" CAC: Respuesta Radicado No. 20212050090731 Bomberos Firavitoba"/>
    <s v="Camilo Portilla"/>
    <s v="FORMULACIÓN Y ACTUALIZACIÓN NORMATIVA Y OPERATIVA"/>
    <s v="SUBDIRECCIÓN ESTRATÉGICA Y DE COORDINACIÓN BOMBERIL"/>
    <s v="PETICIÓN DE INTERES PARTICULAR"/>
    <n v="30"/>
    <s v=" 20213800075932"/>
    <s v=" 07/05/2021 15:05:18"/>
    <n v="20212050090731"/>
    <d v="2021-05-31T00:00:00"/>
    <n v="15"/>
    <s v="Cumplido"/>
    <m/>
    <d v="2021-04-26T00:00:00"/>
    <s v="PDF"/>
    <s v="SI"/>
    <s v="N/A"/>
    <m/>
  </r>
  <r>
    <s v="Canal Virtual"/>
    <s v="Correo Atención Ciudadano"/>
    <s v="CALDAS"/>
    <s v=" CUERPO DE BOMBEROS VOLUNTARIOS DE CHINCHINA"/>
    <s v="Entidad Bomberil"/>
    <x v="0"/>
    <s v=" CAC. Respuesta rad. DNBC 20212050091071"/>
    <s v="Camilo Portilla"/>
    <s v="FORMULACIÓN Y ACTUALIZACIÓN NORMATIVA Y OPERATIVA"/>
    <s v="SUBDIRECCIÓN ESTRATÉGICA Y DE COORDINACIÓN BOMBERIL"/>
    <s v="PETICIÓN DE INTERES GENERAL"/>
    <n v="30"/>
    <n v="20213800076722"/>
    <s v=" 12/05/2021 18:05:45"/>
    <n v="20212050091071"/>
    <d v="2021-06-30T00:00:00"/>
    <s v="32 dias "/>
    <s v="Extemporáneo"/>
    <m/>
    <d v="2021-06-30T00:00:00"/>
    <s v="PDF"/>
    <s v="SI"/>
    <m/>
    <m/>
  </r>
  <r>
    <s v="Canal Virtual"/>
    <s v="Correo Institucional"/>
    <s v="CESAR"/>
    <s v=" CUERPO DE BOMBEROS VOLUNTARIOS DE VALLEDUPAR"/>
    <s v="Entidad Bomberil"/>
    <x v="1"/>
    <s v=" CI. RESPUESTA SOLICITUD DOCUMENTO"/>
    <s v="Melba Vidal"/>
    <s v="INSPECCIÓN VIGILANCIA Y CONTROL"/>
    <s v="SUBDIRECCIÓN ESTRATÉGICA Y DE COORDINACIÓN BOMBERIL"/>
    <s v="PETICIÓN DE DOCUMENTOS E INFORMACIÓN"/>
    <n v="20"/>
    <s v=" 20213800075632"/>
    <s v=" 06/05/2021 11:05:53"/>
    <n v="20212050091201"/>
    <d v="2021-05-10T00:00:00"/>
    <n v="2"/>
    <s v="Cumplido"/>
    <s v="Respuesta enviada el 10 de mayo del 2021"/>
    <d v="2021-05-13T00:00:00"/>
    <s v="PDF"/>
    <s v="SI"/>
    <s v="N/A"/>
    <m/>
  </r>
  <r>
    <s v="Canal Virtual"/>
    <s v="Correo Atención Ciudadano"/>
    <s v="SANTANDER"/>
    <s v=" ALCALDIA MUNICIPAL DE OIBA SANTANDER"/>
    <s v="Entidad Territorial"/>
    <x v="0"/>
    <s v="CAC.  Copia oficio Cuerpo de Bomberos voluntarios de Oiba de fecha 29/04/2021"/>
    <s v="Jorge Restrepo Sanguino"/>
    <s v="FORMULACIÓN Y ACTUALIZACIÓN NORMATIVA Y OPERATIVA"/>
    <s v="SUBDIRECCIÓN ESTRATÉGICA Y DE COORDINACIÓN BOMBERIL"/>
    <s v="PETICIÓN DE INTERES GENERAL"/>
    <n v="30"/>
    <s v=" 20213800074792"/>
    <s v=" 03/05/2021 16:05:44"/>
    <n v="20212050091511"/>
    <d v="2021-05-26T00:00:00"/>
    <n v="16"/>
    <s v="Cumplido"/>
    <s v="SE ENVIA CORREO EL 26/05/2021"/>
    <d v="2021-05-26T00:00:00"/>
    <s v="PDF"/>
    <s v="SI"/>
    <m/>
    <m/>
  </r>
  <r>
    <s v="Canal Virtual"/>
    <s v="Correo Atención Ciudadano"/>
    <s v="BOYACÁ"/>
    <s v=" CUERPO DE BOMBEROS VOLUNTARIOS DE MONIQUIRA"/>
    <s v="Entidad Bomberil"/>
    <x v="1"/>
    <s v=" CAC. SOLICITUD CERTIFICACIÓN PARA TRAMITE POLICIVO"/>
    <s v="Andrea Bibiana Castañeda Durán"/>
    <s v="FORMULACIÓN Y ACTUALIZACIÓN NORMATIVA Y OPERATIVA"/>
    <s v="SUBDIRECCIÓN ESTRATÉGICA Y DE COORDINACIÓN BOMBERIL"/>
    <s v="PETICIÓN DE DOCUMENTOS E INFORMACIÓN"/>
    <n v="20"/>
    <s v=" 20213800075912"/>
    <s v=" 07/05/2021 15:05:00"/>
    <n v="20212050091601"/>
    <d v="2021-05-26T00:00:00"/>
    <n v="12"/>
    <s v="Cumplido"/>
    <m/>
    <d v="2021-05-27T00:00:00"/>
    <s v="PDF"/>
    <s v="SI"/>
    <s v="N/A"/>
    <m/>
  </r>
  <r>
    <s v="Canal Virtual"/>
    <s v="Correo Atención Ciudadano"/>
    <s v="ANTIOQUIA"/>
    <s v=" SEBASTIAN GOMEZ BEDOYA"/>
    <s v="PERSONA NATURAL "/>
    <x v="1"/>
    <s v=" CAC: Derecho de peticiÃ³n"/>
    <s v="Jose Dario Martinez"/>
    <s v="FORMULACIÓN Y ACTUALIZACIÓN NORMATIVA Y OPERATIVA"/>
    <s v="SUBDIRECCIÓN ESTRATÉGICA Y DE COORDINACIÓN BOMBERIL"/>
    <s v="PETICIÓN DE INTERES PARTICULAR"/>
    <n v="30"/>
    <s v=" 20213800075972"/>
    <s v=" 07/05/2021 16:05:30"/>
    <n v="20212050091671"/>
    <d v="2021-05-26T00:00:00"/>
    <n v="12"/>
    <s v="Cumplido"/>
    <m/>
    <d v="2021-05-26T00:00:00"/>
    <s v="PDF"/>
    <s v="SI"/>
    <m/>
    <m/>
  </r>
  <r>
    <s v="Canal Virtual"/>
    <s v="Correo Atención Ciudadano"/>
    <s v="CALDAS"/>
    <s v=" CUERPO DE BOMBEROS VOLUNTARIOS DE VITERBO - CALDAS"/>
    <s v="Entidad Bomberil"/>
    <x v="0"/>
    <s v=" CAC. SOLICITUD DE CONCEPTO A CONSULTA"/>
    <s v="Andrea Bibiana Castañeda Durán"/>
    <s v="FORMULACIÓN Y ACTUALIZACIÓN NORMATIVA Y OPERATIVA"/>
    <s v="SUBDIRECCIÓN ESTRATÉGICA Y DE COORDINACIÓN BOMBERIL"/>
    <s v="PETICIÓN DE INTERES PARTICULAR"/>
    <n v="30"/>
    <s v=" 20213800076132"/>
    <s v=" 10/05/2021 14:05:21"/>
    <n v="20212050091681"/>
    <d v="2021-05-26T00:00:00"/>
    <n v="11"/>
    <s v="Cumplido"/>
    <m/>
    <d v="2021-05-26T00:00:00"/>
    <s v="PDF"/>
    <s v="SI"/>
    <s v="N/A"/>
    <m/>
  </r>
  <r>
    <s v="Canal Virtual"/>
    <s v="Correo Atención Ciudadano"/>
    <s v="VALLE DEL CAUCA"/>
    <s v=" JUZGADO 01 PENAL MUNICIPAL"/>
    <s v="Entidad Pública "/>
    <x v="0"/>
    <s v=" CAC. NOTIFICACIÓN ADMISIÓN DE TUTELA RAD. 2021-00111 - Jorge Mario Azcarate Buitrago"/>
    <s v="Camilo Portilla"/>
    <s v="FORMULACIÓN Y ACTUALIZACIÓN NORMATIVA Y OPERATIVA"/>
    <s v="SUBDIRECCIÓN ESTRATÉGICA Y DE COORDINACIÓN BOMBERIL"/>
    <s v="PETICIÓN ENTRE AUTORIDADES"/>
    <n v="10"/>
    <s v=" 20213800077272"/>
    <s v=" 18/05/2021 11:05:50"/>
    <n v="20212050091691"/>
    <m/>
    <m/>
    <s v="Vencido"/>
    <s v="NO SE EVIDENCIA IMAGEN O CORREO ENVIADO"/>
    <m/>
    <m/>
    <m/>
    <m/>
    <m/>
  </r>
  <r>
    <s v="Canal Virtual"/>
    <s v="Correo Atención Ciudadano"/>
    <s v="CALDAS"/>
    <s v=" CUERPO DE BOMBEROS VOLUNTARIOS DE VITERBO - CALDAS"/>
    <s v="Entidad Bomberil"/>
    <x v="0"/>
    <s v=" CAC. EMISIÓN DE CONCEPTO CONSULTA"/>
    <s v="Andrea Bibiana Castañeda Durán"/>
    <s v="FORMULACIÓN Y ACTUALIZACIÓN NORMATIVA Y OPERATIVA"/>
    <s v="SUBDIRECCIÓN ESTRATÉGICA Y DE COORDINACIÓN BOMBERIL"/>
    <s v="CONSULTA"/>
    <n v="35"/>
    <s v=" 20213800076152"/>
    <s v=" 10/05/2021 14:05:20"/>
    <n v="20212050091701"/>
    <d v="2021-05-26T00:00:00"/>
    <n v="11"/>
    <s v="Cumplido"/>
    <m/>
    <d v="2021-05-26T00:00:00"/>
    <s v="PDF"/>
    <s v="SI"/>
    <s v="N/A"/>
    <m/>
  </r>
  <r>
    <s v="Canal Virtual"/>
    <s v="Correo Atención Ciudadano"/>
    <s v="BOYACÁ"/>
    <s v=" ZULY CAROLINA RAMIREZ CEPEDA"/>
    <s v="PERSONA NATURAL "/>
    <x v="3"/>
    <s v=" CAC: Queja en contra de algunos miembros del CBV de Moniquira"/>
    <s v="Andrea Bibiana Castañeda Durán"/>
    <s v="FORMULACIÓN Y ACTUALIZACIÓN NORMATIVA Y OPERATIVA"/>
    <s v="SUBDIRECCIÓN ESTRATÉGICA Y DE COORDINACIÓN BOMBERIL"/>
    <s v="PETICIÓN DE INTERES PARTICULAR"/>
    <n v="30"/>
    <s v=" 20213320076582"/>
    <s v=" 12/05/2021 09:05:26"/>
    <n v="20212050091711"/>
    <d v="2021-05-26T00:00:00"/>
    <n v="9"/>
    <s v="Cumplido"/>
    <m/>
    <d v="2021-05-27T00:00:00"/>
    <s v="PDF"/>
    <s v="SI"/>
    <m/>
    <m/>
  </r>
  <r>
    <s v="Canal Virtual"/>
    <s v="Correo Atención Ciudadano"/>
    <s v="BOLIVAR"/>
    <s v=" DELEGACIÓN DEPARTAMENTAL DE BOMBEROS DE BOLIVAR"/>
    <s v="Entidad Bomberil"/>
    <x v="0"/>
    <s v=" CAC: solicitud de requisitos."/>
    <s v="Jorge Restrepo Sanguino"/>
    <s v="FORMULACIÓN Y ACTUALIZACIÓN NORMATIVA Y OPERATIVA"/>
    <s v="SUBDIRECCIÓN ESTRATÉGICA Y DE COORDINACIÓN BOMBERIL"/>
    <s v="PETICIÓN DE INTERES GENERAL"/>
    <n v="30"/>
    <s v=" 20213800076342"/>
    <s v=" 11/05/2021 10:05:01"/>
    <n v="20212050091751"/>
    <d v="2021-05-26T00:00:00"/>
    <n v="10"/>
    <s v="Cumplido"/>
    <m/>
    <d v="2021-05-27T00:00:00"/>
    <s v="PDF"/>
    <s v="SI"/>
    <s v="N/A"/>
    <m/>
  </r>
  <r>
    <s v="Canal Virtual"/>
    <s v="Correo Atencion Ciudadano"/>
    <s v="CALDAS"/>
    <s v=" Aura Maria Ramirez Betancur"/>
    <s v="PERSONA NATURAL "/>
    <x v="1"/>
    <s v="FE. Peticion de copia de documentos y DENUNCIA"/>
    <s v="Jorge Restrepo Sanguino"/>
    <s v="FORMULACIÓN Y ACTUALIZACIÓN NORMATIVA Y OPERATIVA"/>
    <s v="SUBDIRECCIÓN ESTRATÉGICA Y DE COORDINACIÓN BOMBERIL"/>
    <s v="PETICIÓN DE INTERES PARTICULAR"/>
    <n v="30"/>
    <s v=" 20219000076852"/>
    <s v=" 12/05/2021 22:05:27"/>
    <n v="20212050091821"/>
    <d v="2021-06-30T00:00:00"/>
    <s v="32 dias "/>
    <s v="Extemporáneo"/>
    <m/>
    <d v="2021-06-30T00:00:00"/>
    <s v="PDF"/>
    <s v="SI"/>
    <m/>
    <m/>
  </r>
  <r>
    <s v="Canal Virtual"/>
    <s v="Correo Atención Ciudadano"/>
    <s v="CUNDINAMARCA"/>
    <s v=" JUAN CAMILO JARAMILLO CRUZ"/>
    <s v="PERSONA NATURAL "/>
    <x v="1"/>
    <s v=" CAC: Solicitud de corrección paz y salvo"/>
    <s v="Camilo Portilla"/>
    <s v="FORMULACIÓN Y ACTUALIZACIÓN NORMATIVA Y OPERATIVA"/>
    <s v="SUBDIRECCIÓN ESTRATÉGICA Y DE COORDINACIÓN BOMBERIL"/>
    <s v="PETICIÓN DE INTERES PARTICULAR"/>
    <n v="30"/>
    <s v=" 20213800076372"/>
    <s v=" 11/05/2021 11:05:02"/>
    <n v="20212050091841"/>
    <d v="2021-06-01T00:00:00"/>
    <n v="14"/>
    <s v="Cumplido"/>
    <m/>
    <m/>
    <s v="PDF"/>
    <s v="N/A"/>
    <s v="N/A"/>
    <s v="No se evidencia fecha de digitalización, tipo de documento, ni canal de envio."/>
  </r>
  <r>
    <s v="Canal Virtual"/>
    <s v="Correo Atención Ciudadano"/>
    <s v="CASANARE"/>
    <s v=" CUERPO DE BOMBEROS VOLUNTARIOS DE TRINIDAD - CASANARE"/>
    <s v="Entidad Bomberil"/>
    <x v="0"/>
    <s v=" CAC: Solicitud concepto DNBC"/>
    <s v="Andrea Bibiana Castañeda Durán"/>
    <s v="FORMULACIÓN Y ACTUALIZACIÓN NORMATIVA Y OPERATIVA"/>
    <s v="SUBDIRECCIÓN ESTRATÉGICA Y DE COORDINACIÓN BOMBERIL"/>
    <s v="CONSULTA"/>
    <n v="35"/>
    <s v=" 20213800076822"/>
    <s v=" 12/05/2021 19:05:14"/>
    <n v="20212050091941"/>
    <d v="2021-06-04T00:00:00"/>
    <n v="16"/>
    <s v="Cumplido"/>
    <m/>
    <d v="2021-06-04T00:00:00"/>
    <s v="PDF"/>
    <s v="SI"/>
    <s v="N/A"/>
    <m/>
  </r>
  <r>
    <s v="Canal Virtual"/>
    <s v="Correo Atención Ciudadano"/>
    <s v="BOLIVAR"/>
    <s v=" CUERPO DE BOMBEROS VOLUNTARIOS DE TURBACO - BOLÃVAR"/>
    <s v="Entidad Bomberil"/>
    <x v="1"/>
    <s v=" CAC. PETICIÓN CONFIRMACIÓN DE CORREOS"/>
    <s v="Andrea Bibiana Castañeda Durán"/>
    <s v="FORMULACIÓN Y ACTUALIZACIÓN NORMATIVA Y OPERATIVA"/>
    <s v="SUBDIRECCIÓN ESTRATÉGICA Y DE COORDINACIÓN BOMBERIL"/>
    <s v="CONSULTA"/>
    <n v="35"/>
    <s v=" 20213800077352"/>
    <s v=" 18/05/2021 14:05:30"/>
    <n v="20212050091961"/>
    <d v="2021-05-31T00:00:00"/>
    <n v="6"/>
    <s v="Cumplido"/>
    <m/>
    <m/>
    <s v="PDF"/>
    <s v="N/A"/>
    <s v="N/A"/>
    <s v="No se evidencia fecha de digitalización, tipo de docuemento, ni canal de envio."/>
  </r>
  <r>
    <s v="Canal Escrito"/>
    <s v="Radicación Directa "/>
    <s v="BOYACÁ"/>
    <s v=" CUERPO DE BOMBEROS VOLUNTARIOS DE MONIQUIRA"/>
    <s v="Entidad Bomberil"/>
    <x v="1"/>
    <s v=" RD: SOLICITUD CERTIFICACION O CONSTANCIA"/>
    <s v="Melba Vidal"/>
    <s v="INSPECCIÓN VIGILANCIA Y CONTROL"/>
    <s v="SUBDIRECCIÓN ESTRATÉGICA Y DE COORDINACIÓN BOMBERIL"/>
    <s v="PETICIÓN DE DOCUMENTOS E INFORMACIÓN"/>
    <n v="20"/>
    <s v=" 20213800077242"/>
    <s v=" 18/05/2021 10:05:30"/>
    <n v="20212050091971"/>
    <d v="2021-06-04T00:00:00"/>
    <s v="13 dias"/>
    <s v="Cumplido"/>
    <m/>
    <d v="2021-06-04T00:00:00"/>
    <s v="PDF"/>
    <s v="SI"/>
    <m/>
    <m/>
  </r>
  <r>
    <s v="Canal Virtual"/>
    <s v="Correo Atención Ciudadano"/>
    <s v="CALDAS"/>
    <s v=" CUERPO DE BOMBEROS VOLUNTARIOS DE MANIZALES"/>
    <s v="Entidad Bomberil"/>
    <x v="0"/>
    <s v=" CAC. Solicitud concepto juridico, idoneidad de dignatarios"/>
    <s v="Andrea Bibiana Castañeda Durán"/>
    <s v="FORMULACIÓN Y ACTUALIZACIÓN NORMATIVA Y OPERATIVA"/>
    <s v="SUBDIRECCIÓN ESTRATÉGICA Y DE COORDINACIÓN BOMBERIL"/>
    <s v="CONSULTA"/>
    <n v="35"/>
    <s v=" 20213800076262"/>
    <s v=" 10/05/2021 17:05:18"/>
    <n v="20212050092171"/>
    <d v="2021-06-09T00:00:00"/>
    <n v="20"/>
    <s v="Cumplido"/>
    <m/>
    <d v="2021-06-09T00:00:00"/>
    <s v="PDF"/>
    <s v="SI"/>
    <m/>
    <m/>
  </r>
  <r>
    <s v="Canal Virtual"/>
    <s v="Correo Atención Ciudadano"/>
    <s v="VALLE DEL CAUCA"/>
    <s v=" BENEMÃ‰RITO CUERPO DE BOMBEROS CANDELARIA - VALLE"/>
    <s v="Entidad Bomberil"/>
    <x v="1"/>
    <s v=" CAC: Respuesta Radicado 20212050090531"/>
    <s v="Edgar Alexander Maya Lopez"/>
    <s v="EDUCACIÓN"/>
    <s v="SUBDIRECCIÓN ESTRATÉGICA Y DE COORDINACIÓN BOMBERIL"/>
    <s v="PETICIÓN DE INTERES PARTICULAR"/>
    <n v="30"/>
    <s v=" 20213800076992"/>
    <s v=" 13/05/2021 16:05:39"/>
    <n v="20212050092181"/>
    <d v="2021-06-04T00:00:00"/>
    <s v="15 dias"/>
    <s v="Cumplido"/>
    <m/>
    <d v="2021-06-04T00:00:00"/>
    <s v="PDF"/>
    <s v="SI"/>
    <m/>
    <m/>
  </r>
  <r>
    <s v="Canal Virtual"/>
    <s v="Correo Atención Ciudadano"/>
    <s v="BOLIVAR"/>
    <s v="CUERPO DE BOMBEROS VOLUNTARIOS DE BOLIVAR"/>
    <s v="Entidad Bomberil"/>
    <x v="0"/>
    <s v=" CAC. Auto 001 de la GobernaciÃ³n de BolÃ­var 2019 y otros 3 documentos.pdf"/>
    <s v="Julio Alejandro Chamorro Cabrera"/>
    <s v="INSPECCIÓN VIGILANCIA Y CONTROL"/>
    <s v="SUBDIRECCIÓN ESTRATÉGICA Y DE COORDINACIÓN BOMBERIL"/>
    <s v="PETICIÓN DE INTERES PARTICULAR"/>
    <n v="30"/>
    <s v=" 20213800077622"/>
    <s v=" 18/05/2021 17:05:43"/>
    <n v="20212050092271"/>
    <d v="2021-06-15T00:00:00"/>
    <s v="14 dias"/>
    <s v="Cumplido"/>
    <m/>
    <d v="2021-06-15T00:00:00"/>
    <s v="PDF"/>
    <s v="SI"/>
    <m/>
    <m/>
  </r>
  <r>
    <s v="Canal Virtual"/>
    <s v="Correo Atencion Ciudadano"/>
    <s v="CASANARE"/>
    <s v=" CUERPO DE BOMBEROS VOLUNTARIOS DE OROCUE - CASANARE"/>
    <s v="Entidad Bomberil"/>
    <x v="0"/>
    <s v=" CAC. Solicitud de Acuerdo Municipal Sobretasa Bomberil"/>
    <s v="Camilo Portilla"/>
    <s v="FORMULACIÓN Y ACTUALIZACIÓN NORMATIVA Y OPERATIVA"/>
    <s v="SUBDIRECCIÓN ESTRATÉGICA Y DE COORDINACIÓN BOMBERIL"/>
    <s v="PETICIÓN DE INTERES PARTICULAR"/>
    <n v="30"/>
    <s v=" 20213800077612"/>
    <s v=" 18/05/2021 17:05:46"/>
    <n v="20212050093361"/>
    <d v="2021-07-12T00:00:00"/>
    <s v="37 dias"/>
    <s v="Extemporáneo"/>
    <m/>
    <d v="2021-07-12T00:00:00"/>
    <s v="PDF"/>
    <s v="SI"/>
    <m/>
    <m/>
  </r>
  <r>
    <s v="Canal Virtual"/>
    <s v="Correo Atención Ciudadano"/>
    <s v="ANTIOQUIA"/>
    <s v=" CUERPO DE BOMBEROS VOLUNTARIOS DE SANTAFE DE ANTIOQUIA"/>
    <s v="Entidad Bomberil"/>
    <x v="0"/>
    <s v=" CAC. INFORMACION PROBLEMÁTICA PRESTACION DEL SERVICIO PUBLICO ESENCIAL BOMBERIL MUNICIPIO DE SANTA FE DE ANTIOQUIA"/>
    <s v="Camilo Portilla"/>
    <s v="FORMULACIÓN Y ACTUALIZACIÓN NORMATIVA Y OPERATIVA"/>
    <s v="SUBDIRECCIÓN ESTRATÉGICA Y DE COORDINACIÓN BOMBERIL"/>
    <s v="PETICIÓN DE INTERES PARTICULAR"/>
    <n v="30"/>
    <s v=" 20213800077282"/>
    <s v=" 18/05/2021 11:05:39"/>
    <n v="20212050093421"/>
    <d v="2021-07-12T00:00:00"/>
    <s v="39 dias"/>
    <s v="Extemporáneo"/>
    <m/>
    <d v="2021-07-12T00:00:00"/>
    <s v="PDF"/>
    <s v="SI"/>
    <m/>
    <m/>
  </r>
  <r>
    <s v="Canal Virtual"/>
    <s v="Correo Atención Ciudadano"/>
    <s v="ATLÁNTICO"/>
    <s v=" FREDYS MARMOL"/>
    <s v="PERSONA NATURAL "/>
    <x v="1"/>
    <s v=" CAC. PETICIÓN SOBRE MESES NO REMUNERADOS"/>
    <s v="Camilo Portilla"/>
    <s v="FORMULACIÓN Y ACTUALIZACIÓN NORMATIVA Y OPERATIVA"/>
    <s v="SUBDIRECCIÓN ESTRATÉGICA Y DE COORDINACIÓN BOMBERIL"/>
    <s v="PETICIÓN DE INTERES PARTICULAR"/>
    <n v="30"/>
    <s v=" 20213800076162"/>
    <s v=" 10/05/2021 15:05:32"/>
    <n v="20212050093441"/>
    <d v="2021-07-07T00:00:00"/>
    <n v="38"/>
    <s v="Extemporáneo"/>
    <m/>
    <d v="2021-07-07T00:00:00"/>
    <s v="PDF"/>
    <s v="SI"/>
    <m/>
    <m/>
  </r>
  <r>
    <s v="Canal Virtual"/>
    <s v="Correo Atención Ciudadano"/>
    <s v="ANTIOQUIA"/>
    <s v=" OFICINA ASESORA JURÍDICA ANTIOQUIA"/>
    <s v="Entidad Pública "/>
    <x v="0"/>
    <s v=" CAC: Solicitud de viabilidad para suscribir convenio de bomberos"/>
    <s v="Camilo Portilla"/>
    <s v="FORMULACIÓN Y ACTUALIZACIÓN NORMATIVA Y OPERATIVA"/>
    <s v="SUBDIRECCIÓN ESTRATÉGICA Y DE COORDINACIÓN BOMBERIL"/>
    <s v="PETICIÓN DE INTERES GENERAL"/>
    <n v="30"/>
    <s v=" 20213800076352"/>
    <s v=" 11/05/2021 11:05:45"/>
    <n v="20212050093451"/>
    <m/>
    <m/>
    <s v="Vencido"/>
    <m/>
    <m/>
    <m/>
    <m/>
    <m/>
    <m/>
  </r>
  <r>
    <s v="Canal Virtual"/>
    <s v="Correo Atencion Ciudadano"/>
    <s v="QUINDIO"/>
    <s v=" CUERPO DE BOMBEROS VOLUNTARIOS MONTENEGRO"/>
    <s v="Entidad Bomberil"/>
    <x v="0"/>
    <s v=" CAC: DERECHO DE PETICIÃ“N ESCRITO Para Concepto tÃ©cnico"/>
    <s v="Camilo Portilla"/>
    <s v="FORMULACIÓN Y ACTUALIZACIÓN NORMATIVA Y OPERATIVA"/>
    <s v="SUBDIRECCIÓN ESTRATÉGICA Y DE COORDINACIÓN BOMBERIL"/>
    <s v="PETICIÓN DE INTERES GENERAL"/>
    <n v="30"/>
    <s v=" 20213800078082"/>
    <s v=" 19/05/2021 19:05:04"/>
    <n v="20212050093461"/>
    <d v="2021-07-14T00:00:00"/>
    <s v="37 dias"/>
    <s v="Extemporáneo"/>
    <m/>
    <d v="2021-07-14T00:00:00"/>
    <s v="PDF"/>
    <s v="SI"/>
    <m/>
    <m/>
  </r>
  <r>
    <s v="Canal Virtual"/>
    <s v="Correo Atencion Ciudadano"/>
    <s v="BOLIVAR"/>
    <s v=" COORDINACION EJECUTIVA DEPARTAMENTAL BOMBEROS BOLIVAR"/>
    <s v="Entidad Bomberil"/>
    <x v="3"/>
    <s v=" CAC. Solicitud de acompaÃ±amiento JurÃ­dico."/>
    <s v="Julio Alejandro Chamorro Cabrera"/>
    <s v="INSPECCIÓN VIGILANCIA Y CONTROL"/>
    <s v="SUBDIRECCIÓN ESTRATÉGICA Y DE COORDINACIÓN BOMBERIL"/>
    <s v="PETICIÓN DE INTERES PARTICULAR"/>
    <n v="30"/>
    <s v=" 20213800074422"/>
    <s v=" 03/05/2021 11:05:56"/>
    <n v="20212050094211"/>
    <d v="2021-07-27T00:00:00"/>
    <n v="39"/>
    <s v="Vencido"/>
    <m/>
    <m/>
    <m/>
    <m/>
    <m/>
    <m/>
  </r>
  <r>
    <s v="Canal Virtual"/>
    <s v="Correo Atención Ciudadano"/>
    <s v="CUNDINAMARCA"/>
    <s v=" CUERPO DE BOMBEROS VOLUNTARIOS DE SIBATE"/>
    <s v="Entidad Bomberil"/>
    <x v="1"/>
    <s v=" CAC. OFICIO PARA RUE"/>
    <s v="Luis Alberto Valencia Pulido"/>
    <s v="ÁREA CENTRAL DE REFERENCIA BOMBERIL"/>
    <s v="SUBDIRECCIÓN ESTRATÉGICA Y DE COORDINACIÓN BOMBERIL"/>
    <s v="PETICIÓN DE INTERES PARTICULAR"/>
    <n v="30"/>
    <s v=" 20213800076672"/>
    <s v=" 12/05/2021 17:05:45"/>
    <n v="20212100019481"/>
    <d v="2021-06-03T00:00:00"/>
    <n v="15"/>
    <s v="Cumplido"/>
    <m/>
    <d v="2021-06-03T00:00:00"/>
    <s v="PDF"/>
    <s v="SI"/>
    <s v="N/A"/>
    <m/>
  </r>
  <r>
    <s v="Canal Virtual"/>
    <s v="Correo Atención Ciudadano"/>
    <s v="BOGOTÁ"/>
    <s v=" PRESIDENCIA DE LA REPUBLICA"/>
    <s v="Entidad Pública "/>
    <x v="0"/>
    <s v=" CAC. OFI21-00069949 / IDM: Traslado"/>
    <s v="Alvaro Perez"/>
    <s v="SUBDIRECCIÓN ADMINISTRATIVA Y FINANCIERA"/>
    <s v="SUBDIRECCIÓN ADMINISTRATIVA Y FINANCIERA"/>
    <s v="PETICIÓN ENTRE AUTORIDADES"/>
    <n v="10"/>
    <s v=" 20213800076662"/>
    <s v=" 12/05/2021 17:05:40"/>
    <n v="20213000019261"/>
    <d v="2021-06-10T00:00:00"/>
    <n v="19"/>
    <s v="Vencido"/>
    <m/>
    <m/>
    <m/>
    <m/>
    <m/>
    <s v="SE REMITE POR CORREO ELECTRÓNICO"/>
  </r>
  <r>
    <s v="Canal Virtual"/>
    <s v="Correo Atención Ciudadano"/>
    <s v="BOGOTÁ"/>
    <s v=" PANAMERICANA S.A."/>
    <s v="Persona Jurídica"/>
    <x v="1"/>
    <s v=" CAC: DERECHO DE PETICIÃ“N ART. 23 CONSTITUCIÃ“N POLÃTICA DE COLOMBIA."/>
    <s v="Arley Coy"/>
    <s v="SUBDIRECCIÓN ADMINISTRATIVA Y FINANCIERA"/>
    <s v="SUBDIRECCIÓN ADMINISTRATIVA Y FINANCIERA"/>
    <s v="PETICIÓN DE INTERES PARTICULAR"/>
    <n v="30"/>
    <s v=" 20213320076282"/>
    <s v=" 11/05/2021 09:05:39"/>
    <n v="20213000019401"/>
    <d v="2021-06-02T00:00:00"/>
    <n v="14"/>
    <s v="Cumplido"/>
    <m/>
    <d v="2021-06-02T00:00:00"/>
    <s v="PDF"/>
    <s v="SI"/>
    <m/>
    <m/>
  </r>
  <r>
    <s v="Canal Virtual"/>
    <s v="Correo Atención Ciudadano"/>
    <s v="META"/>
    <s v=" CUERPO DE BOMBEROS VOLUNTARIOS DE PUERTO LOPEZ"/>
    <s v="Entidad Bomberil"/>
    <x v="1"/>
    <s v=" CAC: Solicitud informaciÃ³n"/>
    <s v="Jorge Restrepo Sanguino"/>
    <s v="FORMULACIÓN Y ACTUALIZACIÓN NORMATIVA Y OPERATIVA"/>
    <s v="SUBDIRECCIÓN ESTRATÉGICA Y DE COORDINACIÓN BOMBERIL"/>
    <s v="PETICIÓN DE INTERES PARTICULAR"/>
    <n v="30"/>
    <s v=" 20213800078882"/>
    <s v=" 22/05/2021 12:05:57"/>
    <s v=" "/>
    <d v="2021-05-26T00:00:00"/>
    <n v="3"/>
    <s v="Cumplido"/>
    <s v="Anotación ORFEO: SE DIO RESPUESTA MEDIANTE CORREO ELECTRÓNICO EL 26/05/2021"/>
    <s v="N/A"/>
    <s v="N/A"/>
    <s v="SI"/>
    <s v="N/A"/>
    <s v="No se adjunta evidencia de respuesta peticion ni de envio de la misma en correo electronico"/>
  </r>
  <r>
    <s v="Canal Virtual"/>
    <s v="Correo Atención Ciudadano"/>
    <s v="BOGOTÁ"/>
    <s v=" VISIÃ“N &amp; PROYECTOS - CONSULTORÃAS ORGANIZACIONALES"/>
    <s v="Persona Jurídica"/>
    <x v="1"/>
    <s v=" CAC: SOLICITUD INFORMACION CTO 070 2021 ANSV y V &amp;amp; p"/>
    <s v="Luis Alberto Valencia Pulido"/>
    <s v="ÁREA CENTRAL DE REFERENCIA BOMBERIL"/>
    <s v="SUBDIRECCIÓN ESTRATÉGICA Y DE COORDINACIÓN BOMBERIL"/>
    <s v="PETICIÓN DE INTERES PARTICULAR"/>
    <n v="30"/>
    <s v=" 20213800078912"/>
    <s v=" 23/05/2021 12:05:27"/>
    <s v=" "/>
    <d v="2021-06-17T00:00:00"/>
    <n v="17"/>
    <s v="Cumplido"/>
    <s v="Anotación ORFEO: Se da respuesta a través del correo electrónico adjunto como imagen el dìa 17/06/2021"/>
    <s v="N/A"/>
    <s v="N/A"/>
    <s v="SI"/>
    <s v="N/A"/>
    <s v="No se adjunta evidencia de respuesta peticion ni de envio de la misma en correo electronico"/>
  </r>
  <r>
    <s v="Canal Virtual"/>
    <s v="Correo Atención Ciudadano"/>
    <s v="BOGOTÁ"/>
    <s v=" EDWIN FRANCISCO MEJIA PACHECO"/>
    <s v="Entidad Bomberil"/>
    <x v="0"/>
    <s v=" CAC: TRASLADO POR COMPETENCIA"/>
    <s v="Jorge Restrepo Sanguino"/>
    <s v="FORMULACIÓN Y ACTUALIZACIÓN NORMATIVA Y OPERATIVA"/>
    <s v="SUBDIRECCIÓN ESTRATÉGICA Y DE COORDINACIÓN BOMBERIL"/>
    <s v="PETICIÓN DE INTERES GENERAL"/>
    <n v="30"/>
    <s v=" 20213800079092"/>
    <s v=" 24/05/2021 18:05:55"/>
    <s v=" "/>
    <s v="10/06/2021  "/>
    <n v="12"/>
    <s v="Cumplido"/>
    <s v="Anotación ORFEO: TENIENDO EN CUENTA QUE LA SOLICITUD NO ERA CLARA, SE PROCEDIÓ A COMUNICARSE DIRECTAMENTE CON EL PETICIONARIO VÍA TELEFÓNICA Y SE LE INDICO CUAL ERA EL PROCEDIMIENTO QUE TENIA QUE REALIZAR."/>
    <s v="N/A"/>
    <s v="N/A"/>
    <s v="N/A"/>
    <s v="N/A"/>
    <s v=" "/>
  </r>
  <r>
    <s v="Canal Virtual"/>
    <s v="Correo Institucional"/>
    <s v="BOGOTÁ"/>
    <s v=" HARRY GIOVANNY GONZALEZ GARCIA REPRESENTANTE A LA CAMARA"/>
    <s v="Entidad Pública "/>
    <x v="2"/>
    <s v=" CI. TRASLADO POR COMPETENCIA"/>
    <s v="Carlos Armando López Barrera"/>
    <s v="OFICINA ASESORA JURÍDICA"/>
    <s v="DIRECCIÓN GENERAL"/>
    <s v="INFORME POR CONGRESISTA"/>
    <n v="5"/>
    <s v=" 20213800075002"/>
    <s v=" 04/05/2021 15:05:26"/>
    <s v=" 20211200000823"/>
    <d v="2021-06-17T00:00:00"/>
    <n v="29"/>
    <s v="Extemporáneo"/>
    <m/>
    <m/>
    <s v="PDF"/>
    <s v="SI"/>
    <s v="N/A"/>
    <s v="No se adjunta evidencia de respuesta peticion ni de envio de la misma en correo electronico"/>
  </r>
  <r>
    <s v="Canal Virtual"/>
    <s v="Correo Atención Ciudadano"/>
    <s v="BOGOTÁ"/>
    <s v=" PEDRO ANGEL MARTINEZ CARPINTERO"/>
    <s v="PERSONA NATURAL "/>
    <x v="1"/>
    <s v="CAC.  solicitud de informaciÃ³n"/>
    <s v="Lina Maria Rojas Gallego"/>
    <s v="EDUCACIÓN"/>
    <s v="SUBDIRECCIÓN ESTRATÉGICA Y DE COORDINACIÓN BOMBERIL"/>
    <s v="CONSULTA"/>
    <n v="35"/>
    <s v=" 20213800076082"/>
    <s v=" 10/05/2021 14:05:08"/>
    <s v=" 20212000018521"/>
    <d v="2021-05-26T00:00:00"/>
    <n v="11"/>
    <s v="Cumplido"/>
    <m/>
    <d v="2021-05-26T00:00:00"/>
    <s v="PDF"/>
    <s v="SI"/>
    <s v="N/A"/>
    <m/>
  </r>
  <r>
    <s v="Canal Virtual"/>
    <s v="Correo Atención Ciudadano"/>
    <s v="SANTANDER"/>
    <s v=" ALCALDIA MUNICIPAL EL PLAYON SECRETARIA DEL INTERIOR"/>
    <s v="Entidad Pública "/>
    <x v="3"/>
    <s v=" CAC. Solicitud de InspecciÃ³n y vigilancia a Cuerpo de Bomberos Voluntarios de El PlayÃ³n, Santander."/>
    <s v="Julio Alejandro Chamorro Cabrera"/>
    <s v="INSPECCIÓN VIGILANCIA Y CONTROL"/>
    <s v="SUBDIRECCIÓN ESTRATÉGICA Y DE COORDINACIÓN BOMBERIL"/>
    <s v="PETICIÓN DE INTERES GENERAL"/>
    <n v="30"/>
    <s v=" 20213800074352"/>
    <s v=" 03/05/2021 11:05:13"/>
    <s v=" 20212000018961"/>
    <d v="2021-06-11T00:00:00"/>
    <n v="27"/>
    <s v="Cumplido"/>
    <s v="Anotación Orfeo: Respuestas enviadas por atención al ciudadano a sus destinatarios el 11 de junio del 2021"/>
    <s v="N/A"/>
    <s v="N/A"/>
    <s v="SI"/>
    <s v="N/A"/>
    <s v="No se adjunta evidencia de respuesta peticion ni de envio de la misma en correo electronico"/>
  </r>
  <r>
    <s v="Canal Virtual"/>
    <s v="Correo Atención Ciudadano"/>
    <s v="ATLÁNTICO"/>
    <s v=" ALCALDIA GALAPA ATLANTICO"/>
    <s v="Entidad Territorial"/>
    <x v="0"/>
    <s v=" CAC. REQUERIMIENTO ABRIL 28 DE 2021."/>
    <s v="Julio Alejandro Chamorro Cabrera"/>
    <s v="INSPECCIÓN VIGILANCIA Y CONTROL"/>
    <s v="SUBDIRECCIÓN ESTRATÉGICA Y DE COORDINACIÓN BOMBERIL"/>
    <s v="PETICIÓN DE INTERES PARTICULAR"/>
    <n v="30"/>
    <s v=" 20213800074502"/>
    <s v=" 03/05/2021 13:05:29"/>
    <s v=" 20212000018981"/>
    <d v="2021-06-11T00:00:00"/>
    <n v="27"/>
    <s v="Cumplido"/>
    <s v="Anotación Orfeo: Respuestas enviadas por atención al ciudadano a sus destinatarios el 11 de junio del 2021"/>
    <s v="N/A"/>
    <s v="N/A"/>
    <s v="SI"/>
    <s v="N/A"/>
    <s v="No se adjunta evidencia de respuesta peticion ni de envio de la misma en correo electronico"/>
  </r>
  <r>
    <s v="Canal Virtual"/>
    <s v="Correo Institucional"/>
    <s v="TOLIMA"/>
    <s v=" DELEGACION DEPARTAMENTAL DE BOMBEROS DE TOLIMA"/>
    <s v="Entidad Bomberil"/>
    <x v="1"/>
    <s v=" CI. AclaraciÃ³n a interrogantes"/>
    <s v="Andrea Bibiana Castañeda Durán"/>
    <s v="FORMULACIÓN Y ACTUALIZACIÓN NORMATIVA Y OPERATIVA"/>
    <s v="SUBDIRECCIÓN ESTRATÉGICA Y DE COORDINACIÓN BOMBERIL"/>
    <s v="PETICIÓN DE INTERES GENERAL"/>
    <n v="30"/>
    <s v=" 20213800074302"/>
    <s v=" 03/05/2021 10:05:52"/>
    <s v=" 20212050091031"/>
    <d v="2021-05-05T00:00:00"/>
    <n v="2"/>
    <s v="Cumplido"/>
    <m/>
    <d v="2021-05-06T00:00:00"/>
    <s v="PDF"/>
    <s v="SI"/>
    <m/>
    <m/>
  </r>
  <r>
    <s v="Canal Virtual"/>
    <s v="Correo Atención Ciudadano"/>
    <s v="CAUCA"/>
    <s v=" CUERPO DE BOMBEROS VOLUNTARIOS DEL BORDO PATIA"/>
    <s v="Entidad Bomberil"/>
    <x v="0"/>
    <s v=" CAC. documentos bomberos el bordo"/>
    <s v="Camilo Portilla"/>
    <s v="FORMULACIÓN Y ACTUALIZACIÓN NORMATIVA Y OPERATIVA"/>
    <s v="SUBDIRECCIÓN ESTRATÉGICA Y DE COORDINACIÓN BOMBERIL"/>
    <s v="PETICIÓN DE INTERES GENERAL"/>
    <n v="30"/>
    <s v=" 20213800074892"/>
    <s v=" 04/05/2021 12:05:33"/>
    <s v=" 20212050091341"/>
    <d v="2021-05-12T00:00:00"/>
    <n v="6"/>
    <s v="Cumplido"/>
    <m/>
    <d v="2021-05-13T00:00:00"/>
    <s v="PDF"/>
    <s v="SI"/>
    <s v="N/A"/>
    <m/>
  </r>
  <r>
    <s v="Canal Virtual"/>
    <s v="Correo Atención Ciudadano"/>
    <s v="GUAVIARE"/>
    <s v=" CUERPO DE BOMBEROS VOLUNTARIOS DE SAN JOSE DEL GUAVIARE"/>
    <s v="Entidad Bomberil"/>
    <x v="0"/>
    <s v=" CAC. SOLICITUD CONCEPTO JURIDICO."/>
    <s v="Camilo Portilla"/>
    <s v="FORMULACIÓN Y ACTUALIZACIÓN NORMATIVA Y OPERATIVA"/>
    <s v="SUBDIRECCIÓN ESTRATÉGICA Y DE COORDINACIÓN BOMBERIL"/>
    <s v="PETICIÓN DE INTERES GENERAL"/>
    <n v="30"/>
    <s v=" 20213800074652"/>
    <s v=" 03/05/2021 15:05:41"/>
    <s v=" 20212050091351"/>
    <d v="2021-05-12T00:00:00"/>
    <n v="7"/>
    <s v="Cumplido"/>
    <m/>
    <d v="2021-05-13T00:00:00"/>
    <s v="PDF"/>
    <s v="SI"/>
    <s v="N/A"/>
    <m/>
  </r>
  <r>
    <s v="Canal Virtual"/>
    <s v="Correo Atención Ciudadano"/>
    <s v="SANTANDER"/>
    <s v=" CUERPO DE BOMBEROS VOLUNTARIOS DE MALAGA - SANTANDER"/>
    <s v="Entidad Bomberil"/>
    <x v="2"/>
    <s v=" CAC. URGENTE - PUESTA EN CONOCIMIENTO Y SOLICITUD DE INFORMACION."/>
    <s v="Jorge Restrepo Sanguino"/>
    <s v="FORMULACIÓN Y ACTUALIZACIÓN NORMATIVA Y OPERATIVA"/>
    <s v="SUBDIRECCIÓN ESTRATÉGICA Y DE COORDINACIÓN BOMBERIL"/>
    <s v="PETICIÓN DE INTERES GENERAL"/>
    <n v="30"/>
    <s v=" 20213800074212"/>
    <s v=" 03/05/2021 08:05:12"/>
    <s v=" 20212050091481"/>
    <d v="2021-05-26T00:00:00"/>
    <n v="16"/>
    <s v="Cumplido"/>
    <m/>
    <d v="2021-05-26T00:00:00"/>
    <s v="PDF"/>
    <s v="SI"/>
    <m/>
    <m/>
  </r>
  <r>
    <s v="Canal Virtual"/>
    <s v="Correo Atención Ciudadano"/>
    <s v="SANTANDER"/>
    <s v=" DELEGACION DEPARTAMENTAL DE SANTANDER"/>
    <s v="Entidad Bomberil"/>
    <x v="0"/>
    <s v=" CAC.requerimiento"/>
    <s v="Jorge Restrepo Sanguino"/>
    <s v="FORMULACIÓN Y ACTUALIZACIÓN NORMATIVA Y OPERATIVA"/>
    <s v="SUBDIRECCIÓN ESTRATÉGICA Y DE COORDINACIÓN BOMBERIL"/>
    <s v="PETICIÓN DE INTERES GENERAL"/>
    <n v="30"/>
    <s v=" 20213800074642"/>
    <s v=" 03/05/2021 15:05:33"/>
    <s v=" 20212050091511"/>
    <d v="2021-05-26T00:00:00"/>
    <n v="16"/>
    <s v="Cumplido"/>
    <m/>
    <d v="2021-05-26T00:00:00"/>
    <s v="PDF"/>
    <s v="SI"/>
    <s v="N/A"/>
    <m/>
  </r>
  <r>
    <s v="Canal Virtual"/>
    <s v="Correo Atención Ciudadano"/>
    <s v="BOGOTÁ"/>
    <s v=" JORGE ELIECER CARDENAS"/>
    <s v="PERSONA NATURAL "/>
    <x v="1"/>
    <s v=" CAC: Solicitud"/>
    <s v="Jorge Restrepo Sanguino"/>
    <s v="FORMULACIÓN Y ACTUALIZACIÓN NORMATIVA Y OPERATIVA"/>
    <s v="SUBDIRECCIÓN ESTRATÉGICA Y DE COORDINACIÓN BOMBERIL"/>
    <s v="PETICIÓN DE INTERES GENERAL"/>
    <n v="30"/>
    <s v=" 20213800075072"/>
    <s v=" 04/05/2021 16:05:13"/>
    <s v=" 20212050091531"/>
    <d v="2021-05-26T00:00:00"/>
    <n v="15"/>
    <s v="Cumplido"/>
    <m/>
    <d v="2021-05-26T00:00:00"/>
    <s v="PDF"/>
    <s v="SI"/>
    <s v="N/A"/>
    <m/>
  </r>
  <r>
    <s v="Canal Virtual"/>
    <s v="Correo Atención Ciudadano"/>
    <s v="HUILA"/>
    <s v=" CUERPO DE BOMBEROS VOLUNTARIOS DE PITALITO"/>
    <s v="Entidad Bomberil"/>
    <x v="0"/>
    <s v=" CAC: Solicitud de informaciÃ³n"/>
    <s v="Edgar Alexander Maya Lopez"/>
    <s v="EDUCACIÓN"/>
    <s v="SUBDIRECCIÓN ESTRATÉGICA Y DE COORDINACIÓN BOMBERIL"/>
    <s v="PETICIÓN DE INTERES GENERAL"/>
    <n v="30"/>
    <s v=" 20213800074632"/>
    <s v=" 03/05/2021 15:05:26"/>
    <s v=" 20212050091581"/>
    <d v="2021-05-26T00:00:00"/>
    <n v="16"/>
    <s v="Cumplido"/>
    <m/>
    <d v="2021-05-27T00:00:00"/>
    <s v="PDF"/>
    <s v="SI"/>
    <s v="N/A"/>
    <m/>
  </r>
  <r>
    <s v="Canal Virtual"/>
    <s v="Correo Atención Ciudadano"/>
    <s v="BOGOTÁ"/>
    <s v=" DANIEL MADRID BUSTAMENTE"/>
    <s v="PERSONA NATURAL "/>
    <x v="0"/>
    <s v=" CAC: Derecho de peticiÃ³n, aclaraciÃ³n de inquietudes"/>
    <s v="Andrea Bibiana Castañeda Durán"/>
    <s v="FORMULACIÓN Y ACTUALIZACIÓN NORMATIVA Y OPERATIVA"/>
    <s v="SUBDIRECCIÓN ESTRATÉGICA Y DE COORDINACIÓN BOMBERIL"/>
    <s v="PETICIÓN DE INTERES PARTICULAR"/>
    <n v="30"/>
    <s v=" 20213800075012"/>
    <s v=" 04/05/2021 15:05:09"/>
    <s v=" 20212050091631"/>
    <d v="2021-05-26T00:00:00"/>
    <n v="15"/>
    <s v="Cumplido"/>
    <m/>
    <d v="2021-05-27T00:00:00"/>
    <s v="PDF"/>
    <s v="SI"/>
    <s v="N/A"/>
    <m/>
  </r>
  <r>
    <s v="Canal Virtual"/>
    <s v="Correo Atención Ciudadano"/>
    <s v="BOGOTÁ"/>
    <s v=" ELIANA PATRICIA RIVAS FLOREZ"/>
    <s v="PERSONA NATURAL "/>
    <x v="1"/>
    <s v=" CAC. Visita para expediciÃ³n de patente Bomberil"/>
    <s v="Jorge Restrepo Sanguino"/>
    <s v="FORMULACIÓN Y ACTUALIZACIÓN NORMATIVA Y OPERATIVA"/>
    <s v="SUBDIRECCIÓN ESTRATÉGICA Y DE COORDINACIÓN BOMBERIL"/>
    <s v="PETICIÓN DE INTERES PARTICULAR"/>
    <n v="30"/>
    <s v=" 20213800076682"/>
    <s v=" 12/05/2021 17:05:21"/>
    <s v=" 20212050091761"/>
    <d v="2021-05-26T00:00:00"/>
    <n v="9"/>
    <s v="Cumplido"/>
    <m/>
    <d v="2021-05-27T00:00:00"/>
    <s v="PDF"/>
    <s v="SI"/>
    <s v="N/A"/>
    <m/>
  </r>
  <r>
    <s v="Canal Virtual"/>
    <s v="Correo Atención Ciudadano"/>
    <s v="BOGOTÁ"/>
    <s v=" JUAN SEBASTIAN CASTAÃ±EDA DELGADO"/>
    <s v="PERSONA NATURAL "/>
    <x v="1"/>
    <s v=" CAC. Solicitud informaciÃ³n Cuerpos de Bomberos"/>
    <s v="Jorge Restrepo Sanguino"/>
    <s v="FORMULACIÓN Y ACTUALIZACIÓN NORMATIVA Y OPERATIVA"/>
    <s v="SUBDIRECCIÓN ESTRATÉGICA Y DE COORDINACIÓN BOMBERIL"/>
    <s v="PETICIÓN DE INTERES PARTICULAR"/>
    <n v="30"/>
    <s v=" 20213800076712"/>
    <s v=" 12/05/2021 18:05:38"/>
    <s v=" 20212050091811"/>
    <d v="2021-05-26T00:00:00"/>
    <n v="9"/>
    <s v="Cumplido"/>
    <m/>
    <d v="2021-05-27T00:00:00"/>
    <s v="PDF"/>
    <s v="SI"/>
    <s v="N/A"/>
    <m/>
  </r>
  <r>
    <s v="Canal Virtual"/>
    <s v="Correo Atención Ciudadano"/>
    <s v="BOYACÁ"/>
    <s v=" CUERPO DE BOMBEROS VOLUNTARIOS COMBITA"/>
    <s v="Entidad Bomberil"/>
    <x v="0"/>
    <s v=" CAC: CONSULTA JURIDICA"/>
    <s v="Andrea Bibiana Castañeda Durán"/>
    <s v="FORMULACIÓN Y ACTUALIZACIÓN NORMATIVA Y OPERATIVA"/>
    <s v="SUBDIRECCIÓN ESTRATÉGICA Y DE COORDINACIÓN BOMBERIL"/>
    <s v="PETICIÓN DE INTERES PARTICULAR"/>
    <n v="30"/>
    <s v=" 20213800078622"/>
    <s v=" 21/05/2021 15:05:00"/>
    <s v=" 20212050091861"/>
    <d v="2021-05-27T00:00:00"/>
    <n v="4"/>
    <s v="Cumplido"/>
    <m/>
    <d v="2021-05-27T00:00:00"/>
    <s v="PDF"/>
    <s v="SI"/>
    <s v="N/A"/>
    <m/>
  </r>
  <r>
    <s v="Canal Virtual"/>
    <s v="Correo Atención Ciudadano"/>
    <s v="CUNDINAMARCA"/>
    <s v=" CUERPO DE BOMBEROS VOLUNTARIOS DE NILO"/>
    <s v="Entidad Bomberil"/>
    <x v="1"/>
    <s v=" CAC: solicitud de documento"/>
    <s v="Jorge Restrepo Sanguino"/>
    <s v="FORMULACIÓN Y ACTUALIZACIÓN NORMATIVA Y OPERATIVA"/>
    <s v="SUBDIRECCIÓN ESTRATÉGICA Y DE COORDINACIÓN BOMBERIL"/>
    <s v="PETICIÓN DE DOCUMENTOS E INFORMACIÓN"/>
    <n v="20"/>
    <s v=" 20213800077182"/>
    <s v=" 14/05/2021 13:05:17"/>
    <s v=" 20212050091871"/>
    <d v="2021-06-03T00:00:00"/>
    <n v="13"/>
    <s v="Cumplido"/>
    <m/>
    <d v="2021-06-03T00:00:00"/>
    <s v="PDF"/>
    <s v="SI"/>
    <s v="N/A"/>
    <m/>
  </r>
  <r>
    <s v="Canal Virtual"/>
    <s v="Correo Atención Ciudadano"/>
    <s v="MAGDALENA"/>
    <s v=" CUERPO DE BOMBEROS VOLUNTARIOS MUNICIPIO ZONA BANANERA"/>
    <s v="Entidad Bomberil"/>
    <x v="1"/>
    <s v=" CAC. Inquietud a la circular No. 20202050064791."/>
    <s v="Camilo Portilla"/>
    <s v="FORMULACIÓN Y ACTUALIZACIÓN NORMATIVA Y OPERATIVA"/>
    <s v="SUBDIRECCIÓN ESTRATÉGICA Y DE COORDINACIÓN BOMBERIL"/>
    <s v="PETICIÓN DE INTERES GENERAL"/>
    <n v="30"/>
    <s v=" 20213800074662"/>
    <s v=" 03/05/2021 15:05:56"/>
    <s v=" 20212050091891"/>
    <d v="2021-06-03T00:00:00"/>
    <n v="22"/>
    <s v="Cumplido"/>
    <m/>
    <d v="2021-06-03T00:00:00"/>
    <s v="PDF"/>
    <s v="SI"/>
    <s v="N/A"/>
    <m/>
  </r>
  <r>
    <s v="Canal Virtual"/>
    <s v="Correo Atención Ciudadano"/>
    <s v="BOGOTÁ"/>
    <s v=" VICEMINISTERIO POLÃ¬TICAS"/>
    <s v="Entidad Territorial"/>
    <x v="2"/>
    <s v=" CAC. OFI21-00068220 / IDM: Solicitud de audiencia para las organizaciones sociales independientes."/>
    <s v="Jorge Restrepo Sanguino"/>
    <s v="FORMULACIÓN Y ACTUALIZACIÓN NORMATIVA Y OPERATIVA"/>
    <s v="SUBDIRECCIÓN ESTRATÉGICA Y DE COORDINACIÓN BOMBERIL"/>
    <s v="PETICIÓN DE INTERES GENERAL"/>
    <n v="30"/>
    <s v=" 20213800077532"/>
    <s v=" 18/05/2021 16:05:19"/>
    <s v=" 20212050091901"/>
    <d v="2021-05-26T00:00:00"/>
    <n v="6"/>
    <s v="Cumplido"/>
    <s v="NO SE EVIDENCIA IMAGEN O CORREO ENVIADO"/>
    <d v="2021-06-03T00:00:00"/>
    <s v="PDF"/>
    <s v="SI"/>
    <s v="N/A"/>
    <m/>
  </r>
  <r>
    <s v="Canal Virtual"/>
    <s v="Correo Atención Ciudadano"/>
    <s v="BOGOTÁ"/>
    <s v=" DIANA MARCELA SUAREZ JIMENEZ"/>
    <s v="PERSONA NATURAL "/>
    <x v="1"/>
    <s v=" CAC: Solicitud de informaciÃ³n"/>
    <s v="Jorge Restrepo Sanguino"/>
    <s v="FORMULACIÓN Y ACTUALIZACIÓN NORMATIVA Y OPERATIVA"/>
    <s v="SUBDIRECCIÓN ESTRATÉGICA Y DE COORDINACIÓN BOMBERIL"/>
    <s v="PETICIÓN DE INTERES PARTICULAR"/>
    <n v="30"/>
    <s v=" 20213800078172"/>
    <s v=" 19/05/2021 22:05:32"/>
    <s v=" 20212050091911"/>
    <d v="2021-05-27T00:00:00"/>
    <n v="6"/>
    <s v="Cumplido"/>
    <s v="NO SE EVIDENCIA IMAGEN O CORREO ENVIADO"/>
    <m/>
    <s v="PDF"/>
    <s v="SI"/>
    <s v="N/A"/>
    <s v="No se evidencia fecha de digitalización, tipo de documento, ni canal de envio."/>
  </r>
  <r>
    <s v="Canal Virtual"/>
    <s v="Correo Atención Ciudadano"/>
    <s v="TOLIMA"/>
    <s v=" CUERPO DE BOMBEROS VOLUNTARIOS DEL ESPINAL"/>
    <s v="Entidad Bomberil"/>
    <x v="0"/>
    <s v=" CAC: AclaraciÃ³n a interrogantes"/>
    <s v="Andrea Bibiana Castañeda Durán"/>
    <s v="FORMULACIÓN Y ACTUALIZACIÓN NORMATIVA Y OPERATIVA"/>
    <s v="SUBDIRECCIÓN ESTRATÉGICA Y DE COORDINACIÓN BOMBERIL"/>
    <s v="PETICIÓN DE INTERES GENERAL"/>
    <n v="30"/>
    <s v=" 20213800078142"/>
    <s v=" 19/05/2021 22:05:38"/>
    <s v=" 20212050091921"/>
    <d v="2021-05-31T00:00:00"/>
    <n v="8"/>
    <s v="Cumplido"/>
    <m/>
    <m/>
    <s v="PDF"/>
    <s v="SI"/>
    <s v="N/A"/>
    <s v="No se evidencia fecha de digitalización, tipo de documento, ni canal de envio."/>
  </r>
  <r>
    <s v="Canal Virtual"/>
    <s v="Correo Atención Ciudadano"/>
    <s v="BOGOTÁ"/>
    <s v=" Jody Fernanda Martinez Triana"/>
    <s v="PERSONA NATURAL "/>
    <x v="1"/>
    <s v="FE.  Solicitud de informaciÃ³n si estÃ¡n realizando capacitaciones de brigadas contra fuego"/>
    <s v="Edgar Alexander Maya Lopez"/>
    <s v="EDUCACIÓN"/>
    <s v="SUBDIRECCIÓN ESTRATÉGICA Y DE COORDINACIÓN BOMBERIL"/>
    <s v="PETICIÓN DE INTERES GENERAL"/>
    <n v="30"/>
    <s v=" 20219000076942"/>
    <s v=" 13/05/2021 15:05:54"/>
    <s v=" 20212050092011"/>
    <d v="2021-06-04T00:00:00"/>
    <s v="15 dias"/>
    <s v="Cumplido"/>
    <m/>
    <d v="2021-06-04T00:00:00"/>
    <s v="PDF"/>
    <s v="SI"/>
    <m/>
    <m/>
  </r>
  <r>
    <s v="Canal Virtual"/>
    <s v="Correo Atención Ciudadano"/>
    <s v="CUNDINAMARCA"/>
    <s v=" AERONAUTICA CIVIL UNIDAD ADMINISTRATIVA ESPECIAL REGIONALCUDIAMARCA AEROPUERTO PERALES / IBAGUÃ‰"/>
    <s v="PERSONA NATURAL "/>
    <x v="4"/>
    <s v=" CAC: SOLICITUD SANCIÃ“N AGRESIÃ“N FÃSICA AEROPUERTO PERALES"/>
    <s v="Jorge Restrepo Sanguino"/>
    <s v="FORMULACIÓN Y ACTUALIZACIÓN NORMATIVA Y OPERATIVA"/>
    <s v="SUBDIRECCIÓN ESTRATÉGICA Y DE COORDINACIÓN BOMBERIL"/>
    <s v="PETICIÓN DE INTERES PARTICULAR"/>
    <n v="30"/>
    <s v=" 20213800078942"/>
    <s v=" 24/05/2021 10:05:41"/>
    <s v=" 20212050092221"/>
    <s v=" 17/06/2021"/>
    <n v="16"/>
    <s v="Cumplido"/>
    <s v=" "/>
    <s v="N/A"/>
    <s v="N/A"/>
    <s v="SI"/>
    <s v="N/A"/>
    <s v="No se adjunta evidencia de respuesta peticion ni de envio de la misma en correo electronico"/>
  </r>
  <r>
    <s v="Canal Virtual"/>
    <s v="Correo Atención Ciudadano"/>
    <s v="BOGOTÁ"/>
    <s v=" GUSTAVO GARCÃA"/>
    <s v="PERSONA NATURAL "/>
    <x v="1"/>
    <s v=" CAC. Solicitud de informaciÃ³n: Trabajo de grado"/>
    <s v="Luis Alberto Valencia Pulido"/>
    <s v="ÁREA CENTRAL DE REFERENCIA BOMBERIL"/>
    <s v="SUBDIRECCIÓN ESTRATÉGICA Y DE COORDINACIÓN BOMBERIL"/>
    <s v="PETICIÓN DE DOCUMENTOS E INFORMACIÓN"/>
    <n v="20"/>
    <s v=" 20213800074942"/>
    <s v=" 04/05/2021 14:05:24"/>
    <s v=" 20212100018251"/>
    <d v="2021-05-18T00:00:00"/>
    <n v="9"/>
    <s v="Cumplido"/>
    <s v="Anotación ORFEO: Se da respuesta a través de correo electrónico el día 18/05/2021."/>
    <m/>
    <s v="PDF"/>
    <s v="SI"/>
    <s v="N/A"/>
    <s v="No se adjunta evidencia de respuesta peticion ni de envio de la misma en correo electronico."/>
  </r>
  <r>
    <s v="Canal Virtual"/>
    <s v="Correo Atención Ciudadano"/>
    <s v="BOYACÁ"/>
    <s v=" ALCALDIA TOGUI BOYACA"/>
    <s v="Persona Jurídica"/>
    <x v="0"/>
    <s v=" CAC: SOLITUD DE INFORMACIÃ“N REFERENTE A COMANDANTE DE BOMBEROS MONIQUIRÃ BOYACÃ"/>
    <s v="Luis Alberto Valencia Pulido"/>
    <s v="ÁREA CENTRAL DE REFERENCIA BOMBERIL"/>
    <s v="SUBDIRECCIÓN ESTRATÉGICA Y DE COORDINACIÓN BOMBERIL"/>
    <s v="PETICIÓN DE DOCUMENTOS E INFORMACIÓN"/>
    <n v="20"/>
    <s v=" 20213320075292"/>
    <d v="2021-05-05T00:00:00"/>
    <s v=" 20212100018591"/>
    <d v="2021-05-18T00:00:00"/>
    <n v="11"/>
    <s v="Cumplido"/>
    <m/>
    <s v="N/A"/>
    <s v="N/A"/>
    <s v="SI"/>
    <s v="N/A"/>
    <s v="No se adjunta evidencia de respuesta peticion ni de envio de la misma en correo electronico"/>
  </r>
  <r>
    <s v="Canal Virtual"/>
    <s v="Correo Atención Ciudadano"/>
    <s v="BOGOTÁ"/>
    <s v=" PREVISORA SEGUROS SOAT"/>
    <s v="Persona Jurídica"/>
    <x v="1"/>
    <s v=" CAC: Acceso consultas reclamaciones SOAT"/>
    <s v="Jiud Magnoly Gaviria"/>
    <s v="ÁREA CENTRAL DE REFERENCIA BOMBERIL"/>
    <s v="SUBDIRECCIÓN ESTRATÉGICA Y DE COORDINACIÓN BOMBERIL"/>
    <s v="PETICIÓN DE DOCUMENTOS E INFORMACIÓN"/>
    <n v="20"/>
    <s v=" 20213800074872"/>
    <s v=" 04/05/2021 10:05:43"/>
    <s v=" 20212100019101"/>
    <d v="2021-05-25T00:00:00"/>
    <n v="13"/>
    <s v="Cumplido"/>
    <m/>
    <m/>
    <s v="PDF"/>
    <s v="SI"/>
    <s v="N/A"/>
    <s v="No se adjunta evidencia de respuesta peticion ni de envio de la misma en correo electronico"/>
  </r>
  <r>
    <s v="Canal Virtual"/>
    <s v="Correo Atención Ciudadano"/>
    <s v="BOGOTÁ"/>
    <s v=" MANUEL ARTURO MEDINA ANGARITA"/>
    <s v="PERSONA NATURAL "/>
    <x v="1"/>
    <s v=" CAC: CertificaciÃ³n Dignatarios"/>
    <s v="Luis Alberto Valencia Pulido"/>
    <s v="ÁREA CENTRAL DE REFERENCIA BOMBERIL"/>
    <s v="SUBDIRECCIÓN ESTRATÉGICA Y DE COORDINACIÓN BOMBERIL"/>
    <s v="PETICIÓN DE INTERES PARTICULAR"/>
    <n v="30"/>
    <s v=" 20213800079142"/>
    <s v=" 25/05/2021 09:05:11"/>
    <s v=" 20212100019461"/>
    <s v=" 03/06/2021"/>
    <n v="7"/>
    <s v="Cumplido"/>
    <s v=" "/>
    <s v=" 03/06/2021"/>
    <s v="PDF"/>
    <s v="SI"/>
    <s v="N/A"/>
    <s v=" "/>
  </r>
  <r>
    <s v="Canal Virtual"/>
    <s v="Correo Atención Ciudadano"/>
    <s v="BOGOTÁ"/>
    <s v=" PROCURADURIA"/>
    <s v="Entidad Territorial"/>
    <x v="1"/>
    <s v=" CAC:2021EE0082076 - Solicitud informaciÃ³n, programaciÃ³n presupuestal de gastos, composiciÃ³n patrimonial pÃºblica y privada y transferencias presupuestadas por recibir, para la vigencia 2021."/>
    <s v="Miguel Ángel Franco Torres"/>
    <s v="GESTIÓN TESORERIA"/>
    <s v="SUBDIRECCIÓN ADMINISTRATIVA Y FINANCIERA"/>
    <s v="PETICIÓN DE DOCUMENTOS E INFORMACIÓN"/>
    <n v="20"/>
    <s v=" 20213800079892"/>
    <s v=" 27/05/2021 16:05:20"/>
    <s v=" 20213630019251"/>
    <d v="2021-05-28T00:00:00"/>
    <s v="1"/>
    <s v="Cumplido"/>
    <s v="El día 28 de Mayo de 2021, se envío al correo electrónico 'vanessa.varon@contraloria.gov.co' la respuesta de la solicitud de la Contraloria General de la Nación mediante Orfeo de Salida DNBC 20213630019251."/>
    <m/>
    <s v="PDF"/>
    <s v="SI"/>
    <s v="N/A"/>
    <s v="No se evidencia fecha de digitalización, tipo de documento, ni canal de envio."/>
  </r>
  <r>
    <s v="Canal Virtual"/>
    <s v="Correo Atención Ciudadano"/>
    <s v="BOGOTÁ"/>
    <s v=" GOBERNACION DE SANTANDER"/>
    <s v="Entidad Territorial"/>
    <x v="0"/>
    <s v=" CAC. SOLICITUD CONCEPTO JURIDICO"/>
    <s v="Jorge Restrepo Sanguino"/>
    <s v="FORMULACIÓN Y ACTUALIZACIÓN NORMATIVA Y OPERATIVA"/>
    <s v="SUBDIRECCIÓN ESTRATÉGICA Y DE COORDINACIÓN BOMBERIL"/>
    <s v="CONSULTA"/>
    <n v="35"/>
    <s v=" 20213800077592"/>
    <s v=" 18/05/2021 17:05:08"/>
    <s v="°20212050092421"/>
    <d v="2021-06-17T00:00:00"/>
    <s v="21 dias"/>
    <s v="Cumplido"/>
    <m/>
    <d v="2021-06-17T00:00:00"/>
    <s v="PDF"/>
    <s v="SI"/>
    <m/>
    <m/>
  </r>
  <r>
    <s v="Canal Virtual"/>
    <s v="Correo Atencion Ciudadano"/>
    <s v="BOGOTÁ"/>
    <s v=" HARRY GIOVANNY GONZALEZ GARCIA REPRESENTANTE A LA CAMARA"/>
    <s v="Entidad Pública "/>
    <x v="2"/>
    <s v=" CAC. Respuesta Oficial, EXT_S21-00036513-PQRSD035994-PQR, Harry Giovanny Gonzalez Garcia, Representante a la CÃ mara por el Departamento del CaquetÃ¡."/>
    <s v="Carlos Armando López Barrera"/>
    <s v="OFICINA ASESORA JURÍDICA"/>
    <s v="DIRECCIÓN GENERAL"/>
    <s v="INFORME POR CONGRESISTA"/>
    <n v="5"/>
    <s v=" 20213800074982"/>
    <s v=" 04/05/2021 14:05:13"/>
    <s v="20211200000823"/>
    <d v="2021-06-17T00:00:00"/>
    <n v="29"/>
    <s v="Extemporáneo"/>
    <m/>
    <m/>
    <s v="PDF"/>
    <s v="SI"/>
    <s v="N/A"/>
    <s v="No se adjunta evidencia de respuesta peticion ni de envio de la misma en correo electronico"/>
  </r>
  <r>
    <s v="Canal Virtual"/>
    <s v="Correo Atención Ciudadano"/>
    <s v="BOYACÁ"/>
    <s v=" CUERPO DE BOMBEROS VOLUNTARIOS DE MONIQUIRA TRIBUNAL DISCIPLINARIO"/>
    <s v="Entidad Bomberil"/>
    <x v="1"/>
    <s v=" CAC:SOLICITUD CONSTANCIA PARA TUTELA 2021-0032 - SOLICITUD INFORMACIÃ“N CON CARÃCTER DE URGENCIA"/>
    <s v="Andrea Bibiana Castañeda Durán"/>
    <s v="FORMULACIÓN Y ACTUALIZACIÓN NORMATIVA Y OPERATIVA"/>
    <s v="SUBDIRECCIÓN ESTRATÉGICA Y DE COORDINACIÓN BOMBERIL"/>
    <s v="PETICIÓN DE DOCUMENTOS E INFORMACIÓN"/>
    <n v="20"/>
    <s v=" 20213800075212"/>
    <s v=" 05/05/2021 16:05:55"/>
    <s v="20212050091411"/>
    <d v="2021-05-25T00:00:00"/>
    <n v="13"/>
    <s v="Cumplido"/>
    <m/>
    <d v="2021-05-27T00:00:00"/>
    <s v="PDF"/>
    <s v="SI"/>
    <s v="N/A"/>
    <m/>
  </r>
  <r>
    <s v="Canal Virtual"/>
    <s v="Correo Institucional"/>
    <s v="CUNDINAMARCA"/>
    <s v=" ALCALDIA MUNICIPAL DE SIBATE"/>
    <s v="Entidad Territorial"/>
    <x v="1"/>
    <s v=" CI. Copia Solicitud de InformaciÃ³n"/>
    <s v="Camilo Portilla"/>
    <s v="FORMULACIÓN Y ACTUALIZACIÓN NORMATIVA Y OPERATIVA"/>
    <s v="SUBDIRECCIÓN ESTRATÉGICA Y DE COORDINACIÓN BOMBERIL"/>
    <s v="PETICIÓN DE INTERES GENERAL"/>
    <n v="30"/>
    <s v=" 20213800075672"/>
    <s v=" 06/05/2021 15:05:29"/>
    <s v="20212050091421"/>
    <d v="2021-05-10T00:00:00"/>
    <n v="2"/>
    <s v="Cumplido"/>
    <s v="Anotación Orfeo:  se dio respuesta a la solicitud con el radicado 20212050091421, radicado que fue respuesta para el 20213800064552. ASUNTO: Lineamientos contratación bomberil."/>
    <m/>
    <s v="PDF"/>
    <s v="SI"/>
    <s v="N/A"/>
    <s v="No se adjunta evidencia de respuesta peticion ni de envio de la misma en correo electronico"/>
  </r>
  <r>
    <s v="Canal Virtual"/>
    <s v="Correo Atención Ciudadano"/>
    <s v="RISARALDA"/>
    <s v=" CUERPO DE BOMBEROS VOLUNTARIOS DE LA VIRGINIA - RISARALDA"/>
    <s v="Entidad Bomberil"/>
    <x v="1"/>
    <s v=" CAC. Solicitud legalidad de mi ascenso al grado de CapitÃ¡n"/>
    <s v="Andrea Bibiana Castañeda Durán"/>
    <s v="FORMULACIÓN Y ACTUALIZACIÓN NORMATIVA Y OPERATIVA"/>
    <s v="SUBDIRECCIÓN ESTRATÉGICA Y DE COORDINACIÓN BOMBERIL"/>
    <s v="PETICIÓN DE DOCUMENTOS E INFORMACIÓN"/>
    <n v="20"/>
    <s v=" 20213800074822"/>
    <s v=" 03/05/2021 17:05:18"/>
    <s v="20212050091641"/>
    <d v="2021-05-26T00:00:00"/>
    <n v="16"/>
    <s v="Cumplido"/>
    <m/>
    <d v="2021-05-27T00:00:00"/>
    <s v="PDF"/>
    <s v="SI"/>
    <s v="N/A"/>
    <m/>
  </r>
  <r>
    <s v="Canal Virtual"/>
    <s v="Correo Atención Ciudadano"/>
    <s v="ATLÁNTICO"/>
    <s v=" CUERPO DE BOMBEROS VOLUNTARIOS DE GALAPA - ATLANTICO"/>
    <s v="Entidad Bomberil"/>
    <x v="0"/>
    <s v=" CAC. PROBLEMÃTICA PRESTACIÃ“N DEL SERVICIO PUBLICO ESCENCIAL DE BOMBEROS EN EL MUNICIPIO DE GALAPA."/>
    <s v="Andrea Bibiana Castañeda Durán"/>
    <s v="FORMULACIÓN Y ACTUALIZACIÓN NORMATIVA Y OPERATIVA"/>
    <s v="SUBDIRECCIÓN ESTRATÉGICA Y DE COORDINACIÓN BOMBERIL"/>
    <s v="PETICIÓN DE INTERES GENERAL"/>
    <n v="30"/>
    <s v=" 20213800075602"/>
    <s v=" 06/05/2021 10:05:53"/>
    <s v="20212050091651"/>
    <d v="2021-05-26T00:00:00"/>
    <n v="13"/>
    <s v="Cumplido"/>
    <m/>
    <d v="2021-05-27T00:00:00"/>
    <s v="PDF"/>
    <s v="SI"/>
    <s v="N/A"/>
    <m/>
  </r>
  <r>
    <s v="Canal Virtual"/>
    <s v="Correo Atención Ciudadano"/>
    <s v="BOGOTÁ"/>
    <s v=" MARTHA LUCIA RAMIREZ GONZALEZ"/>
    <s v="PERSONA NATURAL "/>
    <x v="0"/>
    <s v=" CAC. Solicitud de asistencia jurÃ­dica a Bomberos Voluntarios de Florida Valle"/>
    <s v="Andrea Bibiana Castañeda Durán"/>
    <s v="FORMULACIÓN Y ACTUALIZACIÓN NORMATIVA Y OPERATIVA"/>
    <s v="SUBDIRECCIÓN ESTRATÉGICA Y DE COORDINACIÓN BOMBERIL"/>
    <s v="PETICIÓN DE INTERES GENERAL"/>
    <n v="30"/>
    <s v=" 20213800077692"/>
    <s v=" 18/05/2021 18:05:50"/>
    <s v="20212050091951"/>
    <d v="2021-05-31T00:00:00"/>
    <n v="9"/>
    <s v="Cumplido"/>
    <s v="MISMA SOLICITUD DEL RADICADO 20213800077722 CON EL CUAL SE LE DARÁ TRÁMITE"/>
    <m/>
    <s v="PDF"/>
    <s v="SI"/>
    <s v="N/A"/>
    <s v="No se evidencia fecha de digitalización, tipo de documento, ni canal de envio."/>
  </r>
  <r>
    <s v="Canal Virtual"/>
    <s v="Correo Atención Ciudadano"/>
    <s v="SANTANDER"/>
    <s v=" CUERPO DE BOMBEROS VOLUNTARIOS DE BARRANCABERMEJA"/>
    <s v="Entidad Bomberil"/>
    <x v="0"/>
    <s v=" CAC. SOLICITUD DE CONCEPTO . OFICIO BVB-0330 DE MAYO 19 DE 2021"/>
    <s v="Jorge Restrepo Sanguino"/>
    <s v="FORMULACIÓN Y ACTUALIZACIÓN NORMATIVA Y OPERATIVA"/>
    <s v="SUBDIRECCIÓN ESTRATÉGICA Y DE COORDINACIÓN BOMBERIL"/>
    <s v="PETICIÓN DE INTERES PARTICULAR"/>
    <n v="30"/>
    <s v=" 20213800078472"/>
    <s v=" 20/05/2021 17:05:38"/>
    <s v="20212050092101"/>
    <d v="2021-06-04T00:00:00"/>
    <n v="11"/>
    <s v="Cumplido"/>
    <m/>
    <d v="2021-06-04T00:00:00"/>
    <s v="PDF"/>
    <s v="SI"/>
    <s v="N/A"/>
    <m/>
  </r>
  <r>
    <s v="Canal Virtual"/>
    <s v="Correo Atención Ciudadano"/>
    <s v="BOGOTÁ"/>
    <s v=" GOBERNACIÓN DE SANTANDER"/>
    <s v="Entidad Pública "/>
    <x v="0"/>
    <s v=" CAC. Solicitud Concepto Jurídico"/>
    <s v="Jorge Restrepo Sanguino"/>
    <s v="FORMULACIÓN Y ACTUALIZACIÓN NORMATIVA Y OPERATIVA"/>
    <s v="SUBDIRECCIÓN ESTRATÉGICA Y DE COORDINACIÓN BOMBERIL"/>
    <s v="PETICIÓN DE INTERES GENERAL"/>
    <n v="30"/>
    <s v=" 20213800076772"/>
    <s v=" 12/05/2021 18:05:05"/>
    <s v="20212050092421 "/>
    <d v="2021-06-17T00:00:00"/>
    <s v="24 dias"/>
    <s v="Cumplido"/>
    <m/>
    <d v="2021-06-17T00:00:00"/>
    <s v="PDF"/>
    <s v="SI"/>
    <m/>
    <m/>
  </r>
  <r>
    <s v="Canal Virtual"/>
    <s v="Correo Atención Ciudadano"/>
    <s v="BOGOTÁ"/>
    <s v=" CONTRALORIA GENERAL DE LA REPUBLICA"/>
    <s v="Entidad Territorial"/>
    <x v="1"/>
    <s v=" CAC. SOLICITUD DE INFOMACION"/>
    <s v="Alvaro Perez"/>
    <s v="SUBDIRECCIÓN ADMINISTRATIVA Y FINANCIERA"/>
    <s v="SUBDIRECCIÓN ADMINISTRATIVA Y FINANCIERA"/>
    <s v="PETICIÓN ENTRE AUTORIDADES"/>
    <n v="10"/>
    <s v=" 20213800076782"/>
    <s v=" 12/05/2021 19:05:18"/>
    <s v="20213000018701"/>
    <d v="2021-05-27T00:00:00"/>
    <n v="10"/>
    <s v="Cumplido"/>
    <m/>
    <d v="2021-05-27T00:00:00"/>
    <s v="PDF"/>
    <s v="SI"/>
    <s v="N/A"/>
    <m/>
  </r>
  <r>
    <s v="Canal Virtual"/>
    <s v="Correo Atencion Ciudadano"/>
    <s v="META"/>
    <s v=" UNIDAD DEPARTAMENTAL PARA LA GESTION DEL RIESGO DE DESASTRES"/>
    <s v="Entidad Territorial"/>
    <x v="2"/>
    <s v=" CAC. RESPUESTA DNBC 20213000014491."/>
    <s v="Andrés Fernando Muñoz Cabrera"/>
    <s v="ÁREA CENTRAL DE REFERENCIA BOMBERIL"/>
    <s v="SUBDIRECCIÓN ESTRATÉGICA Y DE COORDINACIÓN BOMBERIL"/>
    <s v="PETICIÓN DE INTERES GENERAL"/>
    <n v="30"/>
    <s v=" 20213800074362"/>
    <s v=" 03/05/2021 11:05:40"/>
    <m/>
    <m/>
    <m/>
    <s v="Vencido"/>
    <m/>
    <m/>
    <m/>
    <m/>
    <m/>
    <m/>
  </r>
  <r>
    <s v="Canal Virtual"/>
    <s v="Correo Atención Ciudadano"/>
    <s v="BOGOTÁ"/>
    <s v=" CATALINA GONZALEZ CASTRO"/>
    <s v="PERSONA NATURAL "/>
    <x v="1"/>
    <s v=" CAC. CERTIFICACION BOMBERO ACTIVO."/>
    <s v="Luis Alberto Valencia Pulido"/>
    <s v="ÁREA CENTRAL DE REFERENCIA BOMBERIL"/>
    <s v="SUBDIRECCIÓN ESTRATÉGICA Y DE COORDINACIÓN BOMBERIL"/>
    <s v="PETICIÓN DE DOCUMENTOS E INFORMACIÓN"/>
    <n v="20"/>
    <s v=" 20213800074382"/>
    <s v=" 03/05/2021 11:05:36"/>
    <m/>
    <d v="2021-05-29T00:00:00"/>
    <n v="18"/>
    <s v="Cumplido"/>
    <m/>
    <m/>
    <m/>
    <s v="SI"/>
    <m/>
    <m/>
  </r>
  <r>
    <s v="Canal Virtual"/>
    <s v="Correo Atencion Ciudadano"/>
    <s v="PUTUMAYO"/>
    <s v=" CUERPO DE BOMBEROS VOLUNTARIOS SIBUNDOY"/>
    <s v="Entidad Bomberil"/>
    <x v="2"/>
    <s v=" CAC. PETICION SOBRE LEGALIZACION DEL VEHICULO."/>
    <s v="Andrés Fernando Muñoz Cabrera"/>
    <s v="ÁREA CENTRAL DE REFERENCIA BOMBERIL"/>
    <s v="SUBDIRECCIÓN ESTRATÉGICA Y DE COORDINACIÓN BOMBERIL"/>
    <s v="PETICIÓN DE INTERES GENERAL"/>
    <n v="30"/>
    <s v=" 20213800074402"/>
    <s v=" 03/05/2021 11:05:48"/>
    <m/>
    <m/>
    <m/>
    <s v="Vencido"/>
    <m/>
    <m/>
    <m/>
    <m/>
    <m/>
    <m/>
  </r>
  <r>
    <s v="Canal Virtual"/>
    <s v="Correo Atención Ciudadano"/>
    <s v="BOGOTÁ"/>
    <s v=" GAD ASESORES LEGALES"/>
    <s v="Persona Jurídica"/>
    <x v="4"/>
    <s v=" CAC. EXPEDIENTE 11001 33 43 065 201700316 00 DERECHO DE PETICIÃ“N, RECAUDO DE PRUEBAS DOCUMENALES, TÃ‰RMINO DE 10 DÃAS."/>
    <s v="Carlos Armando López Barrera"/>
    <s v="OFICINA ASESORA JURÍDICA"/>
    <s v="DIRECCIÓN GENERAL"/>
    <s v="PETICIÓN ENTRE AUTORIDADES"/>
    <n v="10"/>
    <s v=" 20213800074452"/>
    <s v=" 03/05/2021 13:05:33"/>
    <m/>
    <d v="2021-05-10T00:00:00"/>
    <n v="5"/>
    <s v="Cumplido"/>
    <s v="Se archiva por cuanto se dio respuesta vía mail, remitiendo a los correos electrónicos tanto del peticionario como del juzgado 65 administrativo de Bogotá la información correspondiente. el correo está fechado de hoy, 10 de mayo de 2021."/>
    <m/>
    <m/>
    <s v="SI"/>
    <m/>
    <s v="No se adjunta evidencia de respuesta peticion ni de envio de la misma en correo electronico"/>
  </r>
  <r>
    <s v="Canal Virtual"/>
    <s v="Correo Atención Ciudadano"/>
    <s v="BOLIVAR"/>
    <s v=" GESTION DEL RIESGO ARJONA - BOLÃVAR"/>
    <s v="Entidad Territorial"/>
    <x v="3"/>
    <s v=" CAC. Proceso de verificaciÃ³n ejecutado al Cuerpo Oficial de Bomberos del municipio de Arjona Bolivar."/>
    <s v="Julio Alejandro Chamorro Cabrera"/>
    <s v="INSPECCIÓN VIGILANCIA Y CONTROL"/>
    <s v="SUBDIRECCIÓN ESTRATÉGICA Y DE COORDINACIÓN BOMBERIL"/>
    <s v="PETICIÓN DE INTERES GENERAL"/>
    <n v="30"/>
    <s v=" 20213800074562"/>
    <s v=" 03/05/2021 14:05:48"/>
    <m/>
    <d v="2021-06-11T00:00:00"/>
    <n v="27"/>
    <s v="Cumplido"/>
    <s v="Anotación ORFEO: Enviado el 11 de junio"/>
    <s v="N/A"/>
    <s v="N/A"/>
    <s v="SI"/>
    <s v="N/A"/>
    <s v="No se adjunta evidencia de respuesta peticion ni de envio de la misma en correo electronico"/>
  </r>
  <r>
    <s v="Canal Virtual"/>
    <s v="Correo Atención Ciudadano"/>
    <s v="BOGOTÁ"/>
    <s v=" CAJACOPI EPS"/>
    <s v="Persona Jurídica"/>
    <x v="1"/>
    <s v="CAC.  SOLICITUD BASE DE DATOS DE USUARIOS BOMBEROS VOLUNTARIOS, AFILIADOS A CAJACOPI EPS PARA PRIORIZAR PARA VACUNA CONTRA COVID 19"/>
    <s v="Luis Alberto Valencia Pulido"/>
    <s v="ÁREA CENTRAL DE REFERENCIA BOMBERIL"/>
    <s v="SUBDIRECCIÓN ESTRATÉGICA Y DE COORDINACIÓN BOMBERIL"/>
    <s v="PETICIÓN DE DOCUMENTOS E INFORMACIÓN"/>
    <n v="20"/>
    <s v=" 20213800074962"/>
    <s v=" 04/05/2021 14:05:02"/>
    <m/>
    <d v="2021-05-06T00:00:00"/>
    <n v="2"/>
    <s v="Cumplido"/>
    <s v="Anotación ORFEO: Se da respuesta a través del correo electrónico el día 06/05/2021."/>
    <m/>
    <s v="PDF"/>
    <s v="SI"/>
    <s v="N/A"/>
    <m/>
  </r>
  <r>
    <s v="Canal Virtual"/>
    <s v="Correo Atención Ciudadano"/>
    <s v="ATLÁNTICO"/>
    <s v=" GOBERNACION ATLANTICO SECRETARIA DEL INTERIOR"/>
    <s v="Entidad Territorial"/>
    <x v="3"/>
    <s v=" CAC. Solicitud de AcompaÃ±amiento y Apoyo JurÃ­dico, para los dÃ­as 12, 13 y 14, del mes de mayo del presente."/>
    <s v="Ronny Estiven Romero Velandia"/>
    <s v="FORMULACIÓN Y ACTUALIZACIÓN NORMATIVA Y OPERATIVA"/>
    <s v="SUBDIRECCIÓN ESTRATÉGICA Y DE COORDINACIÓN BOMBERIL"/>
    <s v="PETICIÓN DE INTERES GENERAL"/>
    <n v="30"/>
    <s v=" 20213800075032"/>
    <s v=" 04/05/2021 16:05:44"/>
    <m/>
    <d v="2021-05-05T00:00:00"/>
    <n v="1"/>
    <s v="Cumplido"/>
    <s v="Anotación ORFEO: SE DESIGNÓ AL FUNCIONARIO RONNY ROMERO Y AL CONTRATISTA ARBEY RAMIREZ PARA REALIZAR EL RESPECTIVO ACOMPAÑAMIENTO PRESENCIAL."/>
    <s v="N/A"/>
    <s v="N/A"/>
    <s v="N/A"/>
    <s v="N/A"/>
    <s v="No se aclara el día del acompañamiento presencial"/>
  </r>
  <r>
    <s v="Canal Virtual"/>
    <s v="Correo Atención Ciudadano"/>
    <s v="TOLIMA"/>
    <s v=" CUERPO DE BOMBEROS VOLUNTARIOS DE MELGAR"/>
    <s v="Entidad Bomberil"/>
    <x v="4"/>
    <s v=" CAC. Ateniendo su radicado en menciÃ³n, se le estÃ¡ dando contestaciÃ³n asÃ­: 2021100006281"/>
    <s v="Jiud Magnoly Gaviria"/>
    <s v="ÁREA CENTRAL DE REFERENCIA BOMBERIL"/>
    <s v="SUBDIRECCIÓN ESTRATÉGICA Y DE COORDINACIÓN BOMBERIL"/>
    <s v="PETICIÓN DE INTERES PARTICULAR"/>
    <n v="30"/>
    <s v=" 20213800075052"/>
    <s v=" 04/05/2021 16:05:22"/>
    <m/>
    <d v="2021-06-08T00:00:00"/>
    <n v="23"/>
    <s v="Cumplido"/>
    <m/>
    <s v="N/A"/>
    <s v="N/A"/>
    <s v="N/A"/>
    <s v="N/A"/>
    <m/>
  </r>
  <r>
    <s v="Canal Virtual"/>
    <s v="Correo Institucional"/>
    <s v="NARIÑO"/>
    <s v=" ALCALDIA MUNICIPAL DE SAMANIEGO - NARIÑO"/>
    <s v="Entidad Pública "/>
    <x v="1"/>
    <s v=" CI. Solicitud información sobre fecha de entrega de la Unidad de Intervencion Rapida para Bomberos Samaniego"/>
    <s v="Andrés Fernando Muñoz Cabrera"/>
    <s v="ÁREA CENTRAL DE REFERENCIA BOMBERIL"/>
    <s v="SUBDIRECCIÓN ESTRATÉGICA Y DE COORDINACIÓN BOMBERIL"/>
    <s v="PETICIÓN DE DOCUMENTOS E INFORMACIÓN"/>
    <n v="20"/>
    <s v=" 20213800075122"/>
    <s v=" 05/05/2021 13:05:27"/>
    <m/>
    <m/>
    <m/>
    <s v="Vencido"/>
    <m/>
    <m/>
    <m/>
    <m/>
    <m/>
    <m/>
  </r>
  <r>
    <s v="Canal Virtual"/>
    <s v="Correo Atencion Ciudadano"/>
    <s v="CUNDINAMARCA"/>
    <s v=" HECTOR HERNANDEZ PINZON"/>
    <s v="Entidad Bomberil"/>
    <x v="2"/>
    <s v=" CAC: COPIA OFICIO RADICADO A ALCALDIA SOPO SOBRE &amp;quot;Solicitud de Equipos y Herramientas&amp;quot;"/>
    <s v="Andrés Fernando Muñoz Cabrera"/>
    <s v="ÁREA CENTRAL DE REFERENCIA BOMBERIL"/>
    <s v="SUBDIRECCIÓN ESTRATÉGICA Y DE COORDINACIÓN BOMBERIL"/>
    <s v="PETICIÓN DE INTERES GENERAL"/>
    <n v="30"/>
    <s v=" 20213320075312"/>
    <s v=" 05/05/2021 18:05:21"/>
    <m/>
    <m/>
    <m/>
    <s v="Vencido"/>
    <m/>
    <m/>
    <m/>
    <m/>
    <m/>
    <m/>
  </r>
  <r>
    <s v="Canal Virtual"/>
    <s v="Correo Atención Ciudadano"/>
    <s v="BOGOTÁ"/>
    <s v=" CUERPO DE BOMBEROS VOLUNTARIOS DEL PEÑON"/>
    <s v="Entidad Bomberil"/>
    <x v="2"/>
    <s v=" CAC. Inquietud sobre el proceso del proyecto el cual fue enviado cumpliendo con todo lo requerido"/>
    <s v="Andrés Fernando Muñoz Cabrera"/>
    <s v="ÁREA CENTRAL DE REFERENCIA BOMBERIL"/>
    <s v="SUBDIRECCIÓN ESTRATÉGICA Y DE COORDINACIÓN BOMBERIL"/>
    <s v="PETICIÓN DE INTERES GENERAL"/>
    <n v="30"/>
    <s v=" 20213800075702"/>
    <s v=" 06/05/2021 16:05:02"/>
    <m/>
    <m/>
    <m/>
    <s v="Vencido"/>
    <m/>
    <m/>
    <m/>
    <m/>
    <m/>
    <m/>
  </r>
  <r>
    <s v="Canal Virtual"/>
    <s v="Correo Atención Ciudadano"/>
    <s v="CAQUETA"/>
    <s v=" CUERPO DE BOMBEROS VOLUNTARIOS EL DONCELLO - CAQUETÃ"/>
    <s v="Entidad Bomberil"/>
    <x v="4"/>
    <s v=" CAC. SOLICITUD ASESORIA JURIDICA"/>
    <s v="Camilo Portilla"/>
    <s v="FORMULACIÓN Y ACTUALIZACIÓN NORMATIVA Y OPERATIVA"/>
    <s v="SUBDIRECCIÓN ESTRATÉGICA Y DE COORDINACIÓN BOMBERIL"/>
    <s v="PETICIÓN DE INTERES GENERAL"/>
    <n v="30"/>
    <s v=" 20213800075722"/>
    <s v=" 06/05/2021 16:05:10"/>
    <m/>
    <d v="2021-05-31T00:00:00"/>
    <n v="16"/>
    <s v="Cumplido"/>
    <s v="Anotación ORFEO:  En razón al contenido del documento el cual no tenía tema definido, se procedió a comunicarse telefónicamente con la Cte del C.B.V. de El Doncello, donde expone la situación que es es ajena a las funciones de la DNBC. (Asunto de competencia de la fiscalía gral de la nación)."/>
    <s v="N/A"/>
    <s v="N/A"/>
    <s v="N/A"/>
    <s v="N/A"/>
    <m/>
  </r>
  <r>
    <s v="Canal Virtual"/>
    <s v="Correo Atención Ciudadano"/>
    <s v="SANTANDER"/>
    <s v=" CUERPO DE BOMBEROS VOLUNTARIOS DE SURATA - SANTANDER"/>
    <s v="Entidad Bomberil"/>
    <x v="1"/>
    <s v=" CAC: Solicitud"/>
    <s v="Andrés Fernando Muñoz Cabrera"/>
    <s v="ÁREA CENTRAL DE REFERENCIA BOMBERIL"/>
    <s v="SUBDIRECCIÓN ESTRATÉGICA Y DE COORDINACIÓN BOMBERIL"/>
    <s v="PETICIÓN DE INTERES PARTICULAR"/>
    <n v="30"/>
    <s v=" 20213800075812"/>
    <s v=" 07/05/2021 11:05:25"/>
    <m/>
    <m/>
    <m/>
    <s v="Vencido"/>
    <m/>
    <m/>
    <m/>
    <m/>
    <m/>
    <m/>
  </r>
  <r>
    <s v="Canal Virtual"/>
    <s v="Correo Atención Ciudadano"/>
    <s v="HUILA"/>
    <s v=" CUERPO DE BOMBEROS VOLUNTARIOS DE CAMPOALEGRE - HUILA"/>
    <s v="Entidad Bomberil"/>
    <x v="1"/>
    <s v=" CAC. Derecho de peticion"/>
    <s v="Andrés Fernando Muñoz Cabrera"/>
    <s v="ÁREA CENTRAL DE REFERENCIA BOMBERIL"/>
    <s v="SUBDIRECCIÓN ESTRATÉGICA Y DE COORDINACIÓN BOMBERIL"/>
    <s v="PETICIÓN DE DOCUMENTOS E INFORMACIÓN"/>
    <n v="20"/>
    <s v=" 20213800076182"/>
    <s v=" 10/05/2021 16:05:44"/>
    <m/>
    <m/>
    <m/>
    <s v="Vencido"/>
    <m/>
    <m/>
    <m/>
    <m/>
    <m/>
    <m/>
  </r>
  <r>
    <s v="Canal Virtual"/>
    <s v="Correo Atención Ciudadano"/>
    <s v="BOGOTÁ"/>
    <s v=" JUAN GUILLERMO CANO USMA"/>
    <s v="PERSONA NATURAL "/>
    <x v="1"/>
    <s v=" CAC: solicitud de información"/>
    <s v="Andrés Fernando Muñoz Cabrera"/>
    <s v="ÁREA CENTRAL DE REFERENCIA BOMBERIL"/>
    <s v="SUBDIRECCIÓN ESTRATÉGICA Y DE COORDINACIÓN BOMBERIL"/>
    <s v="PETICIÓN DE INTERES PARTICULAR"/>
    <n v="30"/>
    <s v=" 20213800076362"/>
    <s v=" 11/05/2021 11:05:31"/>
    <m/>
    <m/>
    <m/>
    <s v="Vencido"/>
    <m/>
    <m/>
    <m/>
    <m/>
    <m/>
    <m/>
  </r>
  <r>
    <s v="Canal Virtual"/>
    <s v="Correo Atención Ciudadano"/>
    <s v="BOGOTÁ"/>
    <s v=" CONSEJO MUNICIPAL CHOCO"/>
    <s v="Entidad Territorial"/>
    <x v="4"/>
    <s v=" CAC: Solicitud de apoyo para proceso de formaciÃ³n de los Cuerpos de Bomberos del ChocÃ³"/>
    <s v="Edgar Alexander Maya Lopez"/>
    <s v="EDUCACIÓN"/>
    <s v="SUBDIRECCIÓN ESTRATÉGICA Y DE COORDINACIÓN BOMBERIL"/>
    <s v="PETICIÓN DE INTERES GENERAL"/>
    <n v="30"/>
    <s v=" 20213800077002"/>
    <s v=" 13/05/2021 16:05:27"/>
    <m/>
    <d v="2021-05-26T00:00:00"/>
    <s v="8"/>
    <s v="Cumplido"/>
    <s v="_x000a_Se da respuesta en Reunión programada con los alcaldes de los municipios interesados en la realización de los cursos en compañía de las Directivas de la DNBC."/>
    <s v="N/A"/>
    <s v="N/A"/>
    <s v="N/A"/>
    <s v="N/A"/>
    <m/>
  </r>
  <r>
    <s v="Canal Virtual"/>
    <s v="Correo Atención Ciudadano"/>
    <s v="MAGDALENA"/>
    <s v=" CUERPO DE BOMBEROS VOLUNTARIOS DE PIVIJAY MAGDALENA"/>
    <s v="Entidad Bomberil"/>
    <x v="1"/>
    <s v=" CAC: Solicitud de certificaciÃ³n que el cuerpo de bomberos Pivijay estÃ¡ activo"/>
    <s v="Luis Alberto Valencia Pulido"/>
    <s v="ÁREA CENTRAL DE REFERENCIA BOMBERIL"/>
    <s v="SUBDIRECCIÓN ESTRATÉGICA Y DE COORDINACIÓN BOMBERIL"/>
    <s v="PETICIÓN DE DOCUMENTOS E INFORMACIÓN"/>
    <n v="20"/>
    <s v=" 20213800078212"/>
    <s v=" 19/05/2021 22:05:22"/>
    <m/>
    <d v="2021-06-01T00:00:00"/>
    <n v="8"/>
    <s v="Cumplido"/>
    <s v="Se da respuesta a través de correo electrónico el día 01/06/2021 , oficio"/>
    <s v="N/A"/>
    <s v="N/A"/>
    <s v="SI"/>
    <s v="N/A"/>
    <m/>
  </r>
  <r>
    <s v="Canal Virtual"/>
    <s v="Correo Atención Ciudadano"/>
    <s v="BOGOTÁ"/>
    <s v=" GAD ASESORES LEGALES"/>
    <s v="Persona Jurídica"/>
    <x v="0"/>
    <s v=" CAC: EXPEDIENTE 11001334306520170031600 Acreditación del trámite de solicitud del expediente administrativo del demandante"/>
    <s v="Viviana Gonzalez Cano"/>
    <s v="GESTIÓN ASUNTOS DISCIPLINARIOS"/>
    <s v="SUBDIRECCIÓN ADMINISTRATIVA Y FINANCIERA"/>
    <s v="PETICIÓN DE DOCUMENTOS E INFORMACIÓN"/>
    <n v="20"/>
    <s v=" 20213800076532"/>
    <s v=" 11/05/2021 22:05:33"/>
    <m/>
    <d v="2021-05-10T00:00:00"/>
    <s v="1 dias"/>
    <s v="Cumplido"/>
    <s v="Esta solicitud fue contestada de manera oportuna al juzgado, del correo electrónico del Dr.Carlos López, con fecha 10 de mayo de 2021."/>
    <m/>
    <m/>
    <m/>
    <m/>
    <m/>
  </r>
  <r>
    <s v="Canal Virtual"/>
    <s v="Correo Atención Ciudadano"/>
    <s v="CUNDINAMARCA"/>
    <s v=" CUERPO DE BOMBEROS VOLUNTARIOS DE SIBATE CONSEJO DE OFICIALES"/>
    <s v="Entidad Bomberil"/>
    <x v="0"/>
    <s v=" CAC. Junta Directiva y/ o mesa Directiva Articulo 23 de ley 1575 del 2012"/>
    <s v="Andrea Bibiana Castañeda Durán"/>
    <s v="FORMULACIÓN Y ACTUALIZACIÓN NORMATIVA Y OPERATIVA"/>
    <s v="SUBDIRECCIÓN ESTRATÉGICA Y DE COORDINACIÓN BOMBERIL"/>
    <s v="CONSULTA"/>
    <n v="35"/>
    <s v=" 20213800077502"/>
    <s v=" 18/05/2021 16:05:51"/>
    <n v="20212050092201"/>
    <d v="2021-06-10T00:00:00"/>
    <n v="31"/>
    <s v="Cumplido"/>
    <m/>
    <m/>
    <m/>
    <m/>
    <m/>
    <m/>
  </r>
  <r>
    <s v="Canal Virtual"/>
    <s v="Correo Atencion Ciudadano"/>
    <s v="PUTUMAYO"/>
    <s v=" CUERPO DE BOMBEROS VOLUNTARIOS DE LA HORMIGA"/>
    <s v="Entidad Bomberil"/>
    <x v="0"/>
    <s v=" CAC. Solicitud de aclaraciÃ³n de reintegro de unidad Bomberil."/>
    <s v="Camilo Portilla"/>
    <s v="FORMULACIÓN Y ACTUALIZACIÓN NORMATIVA Y OPERATIVA"/>
    <s v="SUBDIRECCIÓN ESTRATÉGICA Y DE COORDINACIÓN BOMBERIL"/>
    <s v="PETICIÓN DE INTERES GENERAL"/>
    <n v="30"/>
    <s v=" 20213800078152"/>
    <s v=" 19/05/2021 22:05:20"/>
    <n v="20212050093471"/>
    <d v="2021-07-14T00:00:00"/>
    <n v="37"/>
    <s v="Extemporáneo"/>
    <m/>
    <d v="2021-07-14T00:00:00"/>
    <s v="PDF "/>
    <s v="SI"/>
    <m/>
    <m/>
  </r>
  <r>
    <s v="Canal Virtual"/>
    <s v="Correo Atención Ciudadano"/>
    <s v="TOLIMA"/>
    <s v=" CUERPO DE BOMBEROS VOLUNTARIOS SUAREZ TOLIMA"/>
    <s v="Entidad Bomberil"/>
    <x v="1"/>
    <s v=" CAC: Solicitud de InformaciÃ³n."/>
    <s v="Andrea Bibiana Castañeda Durán"/>
    <s v="FORMULACIÓN Y ACTUALIZACIÓN NORMATIVA Y OPERATIVA"/>
    <s v="SUBDIRECCIÓN ESTRATÉGICA Y DE COORDINACIÓN BOMBERIL"/>
    <s v="PETICIÓN DE INTERES PARTICULAR"/>
    <n v="30"/>
    <s v=" 20213800078202"/>
    <s v=" 19/05/2021 22:05:13"/>
    <n v="20212050092161"/>
    <d v="2021-06-08T00:00:00"/>
    <n v="13"/>
    <s v="Cumplido"/>
    <m/>
    <d v="2021-06-08T00:00:00"/>
    <s v="PDF "/>
    <s v="SI"/>
    <m/>
    <m/>
  </r>
  <r>
    <s v="Canal Virtual"/>
    <s v="Correo Atencion Ciudadano"/>
    <s v="BOYACÁ"/>
    <s v=" DARWIN GIOVANY RODRIGUEZ SANCHEZ"/>
    <s v="PERSONA NATURAL "/>
    <x v="1"/>
    <s v=" FE. SOLUCIÃ“N DE MI SITUACIÃ“N COMO UNIDAD ACTIVA OPERATIVA DE LOS BOMBEROS DE COLOMBIA"/>
    <s v="Camilo Portilla"/>
    <s v="FORMULACIÓN Y ACTUALIZACIÓN NORMATIVA Y OPERATIVA"/>
    <s v="SUBDIRECCIÓN ESTRATÉGICA Y DE COORDINACIÓN BOMBERIL"/>
    <s v="PETICIÓN DE INTERES PARTICULAR"/>
    <n v="30"/>
    <s v=" 20219000078302"/>
    <s v=" 20/05/2021 08:05:50"/>
    <n v="20212050093521"/>
    <d v="2021-07-15T00:00:00"/>
    <n v="36"/>
    <s v="Extemporáneo"/>
    <m/>
    <d v="2021-07-15T00:00:00"/>
    <s v="PDF "/>
    <s v="SI"/>
    <m/>
    <m/>
  </r>
  <r>
    <s v="Canal Virtual"/>
    <s v="Correo Atencion Ciudadano"/>
    <s v="BOLIVAR"/>
    <s v=" SECRETARIA DEL INTERIOR BOLIVAR"/>
    <s v="Entidad Territorial"/>
    <x v="0"/>
    <s v=" CAC. InformaciÃ³n oficio del 12 de mayo de 2021, radicado, EXT-BOL-21-012678 de fecha 12 de mayo de 2021, presentado por Manuel Isaac Valdelamar Castro â€“ Secretario General y del Interior de la ALCALDIA DE MAGANGUE-BOLIVAR,"/>
    <s v="Julio Alejandro Chamorro Cabrera"/>
    <s v="INSPECCIÓN VIGILANCIA Y CONTROL"/>
    <s v="SUBDIRECCIÓN ESTRATÉGICA Y DE COORDINACIÓN BOMBERIL"/>
    <s v="PETICIÓN DE INTERES PARTICULAR"/>
    <n v="30"/>
    <s v=" 20213800078322"/>
    <s v=" 20/05/2021 14:05:20"/>
    <n v="20212050093891"/>
    <d v="2021-07-16T00:00:00"/>
    <n v="37"/>
    <s v="Extemporáneo"/>
    <m/>
    <m/>
    <m/>
    <m/>
    <m/>
    <m/>
  </r>
  <r>
    <s v="Canal Virtual"/>
    <s v="Correo Atención Ciudadano"/>
    <s v="BOYACÁ"/>
    <s v=" ALCALDIA ARCABUCO BOYACA"/>
    <s v="Entidad Territorial"/>
    <x v="0"/>
    <s v=" CAC. REMISION QUEJA POR COMPETENCIA"/>
    <s v="Camilo Portilla"/>
    <s v="FORMULACIÓN Y ACTUALIZACIÓN NORMATIVA Y OPERATIVA"/>
    <s v="SUBDIRECCIÓN ESTRATÉGICA Y DE COORDINACIÓN BOMBERIL"/>
    <s v="PETICIÓN DE INTERES PARTICULAR"/>
    <n v="30"/>
    <s v=" 20213800078392"/>
    <s v=" 20/05/2021 16:05:29"/>
    <n v="20212050093531"/>
    <d v="2021-07-06T00:00:00"/>
    <n v="30"/>
    <s v="Cumplido"/>
    <m/>
    <d v="2021-07-06T00:00:00"/>
    <s v="PDF"/>
    <s v="SI"/>
    <m/>
    <m/>
  </r>
  <r>
    <s v="Canal Virtual"/>
    <s v="Correo Atención Ciudadano"/>
    <s v="SANTANDER"/>
    <s v=" CUERPO DE BOMBEROS VOLUNTARIOS DE BUCARAMANGA"/>
    <s v="Entidad Bomberil"/>
    <x v="1"/>
    <s v=" CAC. SOLICITUD INFORMACIÃ“N SOBRE INSTRUCTORES CERTIFICADOS."/>
    <s v="Jose Alexander Teuta Gomez"/>
    <s v="EDUCACIÓN"/>
    <s v="SUBDIRECCIÓN ESTRATÉGICA Y DE COORDINACIÓN BOMBERIL"/>
    <s v="PETICIÓN DE INTERES PARTICULAR"/>
    <n v="30"/>
    <s v=" 20213800078462"/>
    <s v=" 20/05/2021 17:05:42"/>
    <n v="20212000019831"/>
    <d v="2021-06-09T00:00:00"/>
    <n v="13"/>
    <s v="Cumplido"/>
    <m/>
    <d v="2021-06-09T00:00:00"/>
    <s v="PDF"/>
    <s v="SI"/>
    <m/>
    <m/>
  </r>
  <r>
    <s v="Canal Virtual"/>
    <s v="Correo Atencion Ciudadano"/>
    <s v="VALLE DEL CAUCA"/>
    <s v=" RODRIGO JIMENEZ GUZMAN"/>
    <s v="PERSONA NATURAL "/>
    <x v="0"/>
    <s v="FE. Consulta legal"/>
    <s v="Camilo Portilla"/>
    <s v="FORMULACIÓN Y ACTUALIZACIÓN NORMATIVA Y OPERATIVA"/>
    <s v="SUBDIRECCIÓN ESTRATÉGICA Y DE COORDINACIÓN BOMBERIL"/>
    <s v="CONSULTA"/>
    <n v="35"/>
    <s v=" 20219000078492"/>
    <s v=" 20/05/2021 18:05:21"/>
    <s v="20212050093541 "/>
    <d v="2021-07-14T00:00:00"/>
    <n v="36"/>
    <s v="Extemporáneo"/>
    <m/>
    <d v="2021-07-14T00:00:00"/>
    <s v="PDF"/>
    <s v="SI"/>
    <m/>
    <m/>
  </r>
  <r>
    <s v="Canal Virtual"/>
    <s v="Correo Atencion Ciudadano"/>
    <s v="BOGOTÁ"/>
    <s v=" ANTONY GUSTAVO PADILLA"/>
    <s v="PERSONA NATURAL "/>
    <x v="0"/>
    <s v=" CAC: SOLICITUD DE VIGILANCIA Y CONTROL"/>
    <s v="Andrea Bibiana Castañeda Durán"/>
    <s v="FORMULACIÓN Y ACTUALIZACIÓN NORMATIVA Y OPERATIVA"/>
    <s v="SUBDIRECCIÓN ESTRATÉGICA Y DE COORDINACIÓN BOMBERIL"/>
    <s v="PETICIÓN DE INTERES PARTICULAR"/>
    <n v="30"/>
    <s v=" 20213800078632"/>
    <s v=" 21/05/2021 15:05:12"/>
    <n v="20212050092511"/>
    <d v="2021-07-14T00:00:00"/>
    <n v="35"/>
    <s v="Extemporáneo"/>
    <m/>
    <d v="2021-07-27T00:00:00"/>
    <s v="PDF "/>
    <s v="SI"/>
    <m/>
    <m/>
  </r>
  <r>
    <s v="Canal Virtual"/>
    <s v="Correo Atencion Ciudadano"/>
    <s v="LA GUAJIRA"/>
    <s v=" CUERPO DE BOMBEROS VOLUNTARIOS DE FONSECA"/>
    <s v="Entidad Bomberil"/>
    <x v="0"/>
    <s v=" CAC: SOLICITUD ACOMPAÃ‘AMIENTO"/>
    <s v="Julio Alejandro Chamorro Cabrera"/>
    <s v="INSPECCIÓN VIGILANCIA Y CONTROL"/>
    <s v="SUBDIRECCIÓN ESTRATÉGICA Y DE COORDINACIÓN BOMBERIL"/>
    <s v="PETICIÓN DE INTERES PARTICULAR"/>
    <n v="30"/>
    <s v=" 20213800078732"/>
    <s v=" 21/05/2021 16:05:09"/>
    <m/>
    <m/>
    <n v="43"/>
    <s v="Vencido"/>
    <s v="A la fecha 27/07/2021, lleva en proceso 43 días y 13 días vencidos."/>
    <m/>
    <m/>
    <m/>
    <m/>
    <m/>
  </r>
  <r>
    <s v="Canal Virtual"/>
    <s v="Correo Atención Ciudadano"/>
    <s v="VALLE DEL CAUCA"/>
    <s v=" DIANA PATRICIA CORREA BALCÃ¡ZAR"/>
    <s v="PERSONA NATURAL "/>
    <x v="0"/>
    <s v=" CAC: DERECHO DE PETICION,QUEJA . y SOLICITUD DE INTERVENCION AL BCBV DE CANDELARIA VALLE"/>
    <s v="Julio Alejandro Chamorro Cabrera"/>
    <s v="INSPECCIÓN VIGILANCIA Y CONTROL"/>
    <s v="SUBDIRECCIÓN ESTRATÉGICA Y DE COORDINACIÓN BOMBERIL"/>
    <s v="PETICIÓN DE INTERES PARTICULAR"/>
    <n v="30"/>
    <s v=" 20213800078782"/>
    <s v=" 21/05/2021 18:05:25"/>
    <n v="20212000020291"/>
    <d v="2021-07-02T00:00:00"/>
    <n v="28"/>
    <s v="Cumplido"/>
    <m/>
    <d v="2021-07-22T00:00:00"/>
    <s v="PDF"/>
    <s v="SI"/>
    <m/>
    <m/>
  </r>
  <r>
    <s v="Canal Virtual"/>
    <s v="Correo Atención Ciudadano"/>
    <s v="CESAR"/>
    <s v=" CUERPO DE BOMBEROS VOLUNTARIOS DE SAN ALBERTO"/>
    <s v="Entidad Bomberil"/>
    <x v="0"/>
    <s v=" CAC: DERECHO DE PETICION"/>
    <s v="Jorge Restrepo Sanguino"/>
    <s v="FORMULACIÓN Y ACTUALIZACIÓN NORMATIVA Y OPERATIVA"/>
    <s v="SUBDIRECCIÓN ESTRATÉGICA Y DE COORDINACIÓN BOMBERIL"/>
    <s v="PETICIÓN DE INTERES PARTICULAR"/>
    <n v="30"/>
    <s v=" 20213800078802"/>
    <s v=" 21/05/2021 18:05:53"/>
    <s v="20212050091931"/>
    <d v="2021-06-01T00:00:00"/>
    <n v="7"/>
    <s v="Cumplido"/>
    <m/>
    <d v="2021-07-27T00:00:00"/>
    <s v="PDF"/>
    <s v="SI"/>
    <m/>
    <m/>
  </r>
  <r>
    <s v="Canal Virtual"/>
    <s v="Correo Atención Ciudadano"/>
    <s v="ANTIOQUIA"/>
    <s v=" CUERPO DE BOMBEROS VOLUNTARIOS DE TURBO - ANTIOQUIA"/>
    <s v="Entidad Bomberil"/>
    <x v="0"/>
    <s v=" CAC: Solicitud de apoyo jurÃ­dico"/>
    <s v="Orlando Murillo Lopez"/>
    <s v="FORMULACIÓN Y ACTUALIZACIÓN NORMATIVA Y OPERATIVA"/>
    <s v="SUBDIRECCIÓN ESTRATÉGICA Y DE COORDINACIÓN BOMBERIL"/>
    <s v="PETICIÓN DE INTERES PARTICULAR"/>
    <n v="30"/>
    <s v=" 20213800078832"/>
    <s v=" 21/05/2021 21:05:24"/>
    <m/>
    <d v="2021-06-21T00:00:00"/>
    <n v="19"/>
    <s v="Cumplido"/>
    <s v=" SE LLEVO A CABO REUNIÓN VIRTUAL POR TEAM CON LOS DIFERENTES COMANDANTES DE LOS CUERPOS DE BOMBEROS DE URABA ANTIOQUEÑO EL DÍA 21 DE JUNIO DEL 2021"/>
    <m/>
    <m/>
    <m/>
    <m/>
    <m/>
  </r>
  <r>
    <s v="Canal Virtual"/>
    <s v="Correo Atención Ciudadano"/>
    <s v="BOYACÁ"/>
    <s v=" CUERPO DE BOMBEROS VOLUNTARIOS DE TUTA"/>
    <s v="Entidad Bomberil"/>
    <x v="0"/>
    <s v=" CAC: PeticiÃ³n"/>
    <s v="Jorge Restrepo Sanguino"/>
    <s v="FORMULACIÓN Y ACTUALIZACIÓN NORMATIVA Y OPERATIVA"/>
    <s v="SUBDIRECCIÓN ESTRATÉGICA Y DE COORDINACIÓN BOMBERIL"/>
    <s v="PETICIÓN DE INTERES PARTICULAR"/>
    <n v="30"/>
    <s v=" 20213800078922"/>
    <s v=" 23/05/2021 21:05:49"/>
    <s v=" "/>
    <d v="2021-06-30T00:00:00"/>
    <s v=" "/>
    <s v="Cumplido"/>
    <s v=" "/>
    <s v=" "/>
    <s v=" "/>
    <s v=" "/>
    <s v=" "/>
    <s v="no se evidencia prueba de envio "/>
  </r>
  <r>
    <s v="Canal Virtual"/>
    <s v="Correo Atencion Ciudadano"/>
    <s v="BOGOTÁ"/>
    <s v=" ANDRÃ‰S ADEMIR VÃ‰LEZ JURADO"/>
    <s v="PERSONA NATURAL "/>
    <x v="1"/>
    <s v=" CAC: Consulta"/>
    <s v="Maria Lourdes Castillejo Padilla"/>
    <s v="Subdirección Estratégica y de Coordinación Bomberil"/>
    <s v="SUBDIRECCIÓN ESTRATÉGICA Y DE COORDINACIÓN BOMBERIL"/>
    <s v="PETICIÓN DE INTERES GENERAL"/>
    <n v="30"/>
    <s v=" 20213800079122"/>
    <s v=" 24/05/2021 19:05:01"/>
    <s v=" "/>
    <s v=" "/>
    <n v="42"/>
    <s v="Vencido"/>
    <s v="A la fecha 27/07/2021, lleva en proceso 42 días y 12 días vencidos. "/>
    <s v=" "/>
    <s v=" "/>
    <s v=" "/>
    <s v=" "/>
    <s v=" "/>
  </r>
  <r>
    <s v="Canal Virtual"/>
    <s v="Correo Atención Ciudadano"/>
    <s v="VALLE DEL CAUCA"/>
    <s v=" SEMA SAS"/>
    <s v="Persona Jurídica"/>
    <x v="0"/>
    <s v=" CAC: Solicitud de informaciÃ³n"/>
    <s v="Edgar Alexander Maya Lopez"/>
    <s v="EDUCACIÓN"/>
    <s v="SUBDIRECCIÓN ESTRATÉGICA Y DE COORDINACIÓN BOMBERIL"/>
    <s v="CONSULTA"/>
    <n v="35"/>
    <s v=" 20213800079132"/>
    <s v=" 24/05/2021 19:05:14"/>
    <s v="20212050093561"/>
    <d v="2021-07-07T00:00:00"/>
    <n v="29"/>
    <s v="Cumplido"/>
    <s v=" "/>
    <d v="2021-07-07T00:00:00"/>
    <s v="PDF "/>
    <s v="SI"/>
    <s v=" "/>
    <s v=" "/>
  </r>
  <r>
    <s v="Canal Virtual"/>
    <s v="Correo Atencion Ciudadano"/>
    <s v="CUNDINAMARCA"/>
    <s v=" JULIO CESAR GARCIA TRIANA"/>
    <s v="Persona Jurídica"/>
    <x v="0"/>
    <s v=" CAC: REMISION POR COMPETENCIA RADICADO 2021057931 MUNICIPIO DE SIBATE"/>
    <s v="Melba Vidal"/>
    <s v="INSPECCIÓN VIGILANCIA Y CONTROL"/>
    <s v="SUBDIRECCIÓN ESTRATÉGICA Y DE COORDINACIÓN BOMBERIL"/>
    <s v="PETICIÓN DE INTERES PARTICULAR"/>
    <n v="30"/>
    <s v=" 20213800079182"/>
    <s v=" 25/05/2021 10:05:35"/>
    <s v=" "/>
    <s v=" "/>
    <n v="41"/>
    <s v="Vencido"/>
    <s v="A la fecha 27/07/2021, lleva en proceso 41 días y 11 días vencidos. "/>
    <s v=" "/>
    <s v=" "/>
    <s v=" "/>
    <s v=" "/>
    <s v=" "/>
  </r>
  <r>
    <s v="Canal Virtual"/>
    <s v="Correo Atencion Ciudadano"/>
    <s v="HUILA"/>
    <s v=" CUERPO DE BOMBEROS VOLUNTARIOS DE CAMPOALEGRE - HUILA"/>
    <s v="Entidad Bomberil"/>
    <x v="0"/>
    <s v=" CAC: solicitud acompaÃ±amiento asesorÃ­a- temas disciplinarios"/>
    <s v="Arbey Hernan Trujillo Mendez"/>
    <s v="INSPECCIÓN VIGILANCIA Y CONTROL"/>
    <s v="SUBDIRECCIÓN ESTRATÉGICA Y DE COORDINACIÓN BOMBERIL"/>
    <s v="PETICIÓN DE INTERES PARTICULAR"/>
    <n v="30"/>
    <s v=" 20213800079202"/>
    <s v=" 25/05/2021 10:05:21"/>
    <s v=" "/>
    <s v=" "/>
    <n v="41"/>
    <s v="Vencido"/>
    <s v="A la fecha 27/07/2021, lleva en proceso 41 días y 11 días vencidos. "/>
    <s v=" "/>
    <s v=" "/>
    <s v=" "/>
    <s v=" "/>
    <s v=" "/>
  </r>
  <r>
    <s v="Canal Virtual"/>
    <s v="Correo Atencion Ciudadano"/>
    <s v="META"/>
    <s v=" CUERPO DE BOMBEROS VOLUNTARIOS DE GUAMAL"/>
    <s v="Entidad Bomberil"/>
    <x v="1"/>
    <s v=" CAC: SOLICITUD"/>
    <s v="Jorge Restrepo Sanguino"/>
    <s v="FORMULACIÓN Y ACTUALIZACIÓN NORMATIVA Y OPERATIVA"/>
    <s v="SUBDIRECCIÓN ESTRATÉGICA Y DE COORDINACIÓN BOMBERIL"/>
    <s v="PETICIÓN DE INTERES PARTICULAR"/>
    <n v="30"/>
    <s v=" 20213800079242"/>
    <s v=" 25/05/2021 12:05:21"/>
    <s v=" 20212050092211 "/>
    <d v="2021-07-28T00:00:00"/>
    <n v="42"/>
    <s v="Extemporáneo"/>
    <m/>
    <d v="2021-07-28T00:00:00"/>
    <s v="PDF"/>
    <s v="SI"/>
    <s v=" "/>
    <s v=" "/>
  </r>
  <r>
    <s v="Canal Virtual"/>
    <s v="Correo Atención Ciudadano"/>
    <s v="BOLIVAR"/>
    <s v=" CUERPO DE BOMBEROS VOLUNTARIOS DE TURBACO - BOLÃVAR"/>
    <s v="Entidad Bomberil"/>
    <x v="4"/>
    <s v=" CAC: Anexo documentos recomendados en Radicado 20212000014881"/>
    <s v="Mauricio Delgado Perdomo"/>
    <s v="EDUCACIÓN"/>
    <s v="SUBDIRECCIÓN ESTRATÉGICA Y DE COORDINACIÓN BOMBERIL"/>
    <s v="PETICIÓN DE INTERES PARTICULAR"/>
    <n v="30"/>
    <s v=" 20213800079772"/>
    <s v=" 27/05/2021 10:05:32"/>
    <n v="20212000019861"/>
    <d v="2021-06-17T00:00:00"/>
    <n v="13"/>
    <s v="Cumplido"/>
    <s v=" "/>
    <d v="2021-06-17T00:00:00"/>
    <s v="PDF"/>
    <s v="SI"/>
    <s v=" "/>
    <m/>
  </r>
  <r>
    <s v="Canal Virtual"/>
    <s v="Correo Atención Ciudadano"/>
    <s v="CAQUETA"/>
    <s v=" CHARLES SAMBONI"/>
    <s v="PERSONA NATURAL "/>
    <x v="0"/>
    <s v=" CAC: CONCEPTO JURÃDICO"/>
    <s v="Andrea Bibiana Castañeda Durán"/>
    <s v="FORMULACIÓN Y ACTUALIZACIÓN NORMATIVA Y OPERATIVA"/>
    <s v="SUBDIRECCIÓN ESTRATÉGICA Y DE COORDINACIÓN BOMBERIL"/>
    <s v="CONSULTA"/>
    <n v="35"/>
    <s v=" 20213800079792"/>
    <s v=" 27/05/2021 10:05:14"/>
    <n v="20212050092781"/>
    <d v="2021-07-21T00:00:00"/>
    <n v="35"/>
    <s v="Cumplido"/>
    <s v=" "/>
    <d v="2021-07-21T00:00:00"/>
    <s v="PDF"/>
    <s v="SI"/>
    <s v=" "/>
    <m/>
  </r>
  <r>
    <s v="Canal Virtual"/>
    <s v="Correo Atención Ciudadano"/>
    <s v="SANTANDER"/>
    <s v=" CUERPO DE BOMBEROS VOLUNTARIOS DE EL PLAYON - SANTANDER"/>
    <s v="Entidad Bomberil"/>
    <x v="0"/>
    <s v=" CAC: DERECHO DE PETICIÃ“N"/>
    <s v="Andrea Bibiana Castañeda Durán"/>
    <s v="FORMULACIÓN Y ACTUALIZACIÓN NORMATIVA Y OPERATIVA"/>
    <s v="SUBDIRECCIÓN ESTRATÉGICA Y DE COORDINACIÓN BOMBERIL"/>
    <s v="CONSULTA"/>
    <n v="35"/>
    <s v=" 20213800079932"/>
    <s v=" 27/05/2021 16:05:14"/>
    <n v="20212050093821"/>
    <d v="2021-07-14T00:00:00"/>
    <n v="31"/>
    <s v="Cumplido"/>
    <m/>
    <s v=" "/>
    <s v=" "/>
    <s v=" "/>
    <s v=" "/>
    <m/>
  </r>
  <r>
    <s v="Canal Virtual"/>
    <s v="Correo Atención Ciudadano"/>
    <s v="BOGOTÁ"/>
    <s v=" JOSE LEON"/>
    <s v="PERSONA NATURAL "/>
    <x v="1"/>
    <s v=" CAC: Solicitud de mi certificado como bombero"/>
    <s v="Maicol Villarreal Ospina"/>
    <s v="EDUCACIÓN"/>
    <s v="SUBDIRECCIÓN ESTRATÉGICA Y DE COORDINACIÓN BOMBERIL"/>
    <s v="PETICIÓN DE DOCUMENTOS E INFORMACIÓN"/>
    <n v="20"/>
    <s v=" 20213800079942"/>
    <s v=" 27/05/2021 16:05:30"/>
    <s v="20212000019501 "/>
    <d v="2021-06-03T00:00:00"/>
    <n v="5"/>
    <s v="Cumplido"/>
    <s v=" "/>
    <d v="2021-06-03T00:00:00"/>
    <s v="PDF"/>
    <s v="SI"/>
    <s v=" "/>
    <m/>
  </r>
  <r>
    <s v="Canal Escrito"/>
    <s v="Radicación Directa "/>
    <s v="BOGOTÁ"/>
    <s v=" UNIVERSIDAD MILITAR NUEVA GRANADA"/>
    <s v="Persona Jurídica"/>
    <x v="1"/>
    <s v=" RD : SOLICITUD DE ACTA DE LIQUIDACIÃ“N DEL CONTRATO INTERADMINISTRATIVO NO 269 DE 2020"/>
    <s v="MARYOLY DIAZ"/>
    <s v="GESTIÓN TALENTO HUMANO"/>
    <s v="SUBDIRECCIÓN ADMINISTRATIVA Y FINANCIERA"/>
    <s v="PETICIÓN DE DOCUMENTOS E INFORMACIÓN"/>
    <n v="20"/>
    <s v=" 20213800080102"/>
    <s v=" 28/05/2021 15:05:02"/>
    <s v=" "/>
    <d v="2021-06-16T00:00:00"/>
    <n v="11"/>
    <s v="Cumplido"/>
    <s v=" SE REMITE ACTA DE LIQUIDACIÓN AL CORREO INDICADO"/>
    <s v=" "/>
    <s v=" "/>
    <s v="SI"/>
    <s v=" "/>
    <m/>
  </r>
  <r>
    <s v="Canal Virtual"/>
    <s v="Correo Atención Ciudadano"/>
    <s v="BOGOTÁ"/>
    <s v=" MINISTERIO DEL INTEROR VICEMINISTERIO DE RELACIONES POLÃTICAS"/>
    <s v="Entidad Territorial"/>
    <x v="4"/>
    <s v=" CAC: OFI2021-14776 Cp Charles Benavides - Traslado OFI21-00068941 / IDM: Solicitud InclusiÃ³n en salario mÃ­nimo vital para bomberos voluntarios de Colombia."/>
    <s v="Ronny Estiven Romero Velandia"/>
    <s v="FORMULACIÓN Y ACTUALIZACIÓN NORMATIVA Y OPERATIVA"/>
    <s v="SUBDIRECCIÓN ESTRATÉGICA Y DE COORDINACIÓN BOMBERIL"/>
    <s v="PETICIÓN DE INTERES GENERAL"/>
    <n v="30"/>
    <s v=" 20213800080142"/>
    <s v=" 28/05/2021 22:05:07"/>
    <n v="20212050093321"/>
    <d v="2021-07-07T00:00:00"/>
    <n v="25"/>
    <s v="Cumplido"/>
    <s v=" "/>
    <s v=" "/>
    <s v=" "/>
    <s v="SI"/>
    <s v=" "/>
    <s v="No se evidencia documento de salida ni fecha de digitalizaciòn "/>
  </r>
  <r>
    <s v="Canal Virtual"/>
    <s v="Correo Atención Ciudadano"/>
    <s v="BOGOTÁ"/>
    <s v=" UNIDAD NACIONAL PARA LA GESTIÃ“N DEL RIESGO DE DESASTRES MONICA TATIANA LEMOS NEIRA"/>
    <s v="Entidad Territorial"/>
    <x v="1"/>
    <s v=" CAC: SOLICITUD DE VERIFICACIÃ“N DE EXPERIENCIA LABORAL"/>
    <s v="Alvaro Perez"/>
    <s v="SUBDIRECCIÓN ADMINISTRATIVA Y FINANCIERA"/>
    <s v="SUBDIRECCIÓN ADMINISTRATIVA Y FINANCIERA"/>
    <s v="PETICIÓN DE DOCUMENTOS E INFORMACIÓN"/>
    <n v="20"/>
    <s v=" 20213800080192"/>
    <s v=" 28/05/2021 23:05:10"/>
    <n v="20213000019711"/>
    <d v="2021-06-08T00:00:00"/>
    <n v="6"/>
    <s v="Cumplido"/>
    <s v=" "/>
    <s v=" "/>
    <s v=" "/>
    <s v="SI"/>
    <s v=" "/>
    <s v="No se evidencia documento de salida ni fecha de digitalizaciòn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Tabla dinámica7" cacheId="1"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46">
  <location ref="A34:B41" firstHeaderRow="1" firstDataRow="1" firstDataCol="1"/>
  <pivotFields count="24">
    <pivotField showAll="0"/>
    <pivotField showAll="0"/>
    <pivotField showAll="0"/>
    <pivotField showAll="0"/>
    <pivotField showAll="0"/>
    <pivotField showAll="0"/>
    <pivotField showAll="0"/>
    <pivotField showAll="0"/>
    <pivotField showAll="0"/>
    <pivotField showAll="0"/>
    <pivotField axis="axisRow" dataField="1" showAll="0">
      <items count="7">
        <item x="2"/>
        <item x="5"/>
        <item x="4"/>
        <item x="0"/>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7">
    <i>
      <x/>
    </i>
    <i>
      <x v="1"/>
    </i>
    <i>
      <x v="2"/>
    </i>
    <i>
      <x v="3"/>
    </i>
    <i>
      <x v="4"/>
    </i>
    <i>
      <x v="5"/>
    </i>
    <i t="grand">
      <x/>
    </i>
  </rowItems>
  <colItems count="1">
    <i/>
  </colItems>
  <dataFields count="1">
    <dataField name="Cuenta de Tipo de petición" fld="10" subtotal="count" baseField="0" baseItem="0"/>
  </dataFields>
  <formats count="18">
    <format dxfId="17">
      <pivotArea type="all" dataOnly="0" outline="0" fieldPosition="0"/>
    </format>
    <format dxfId="16">
      <pivotArea outline="0" collapsedLevelsAreSubtotals="1" fieldPosition="0"/>
    </format>
    <format dxfId="15">
      <pivotArea field="10" type="button" dataOnly="0" labelOnly="1" outline="0" axis="axisRow" fieldPosition="0"/>
    </format>
    <format dxfId="14">
      <pivotArea dataOnly="0" labelOnly="1" outline="0" axis="axisValues" fieldPosition="0"/>
    </format>
    <format dxfId="13">
      <pivotArea dataOnly="0" labelOnly="1" fieldPosition="0">
        <references count="1">
          <reference field="10" count="0"/>
        </references>
      </pivotArea>
    </format>
    <format dxfId="12">
      <pivotArea dataOnly="0" labelOnly="1" grandRow="1" outline="0" fieldPosition="0"/>
    </format>
    <format dxfId="11">
      <pivotArea field="10" type="button" dataOnly="0" labelOnly="1" outline="0" axis="axisRow" fieldPosition="0"/>
    </format>
    <format dxfId="10">
      <pivotArea dataOnly="0" labelOnly="1" outline="0" axis="axisValues" fieldPosition="0"/>
    </format>
    <format dxfId="9">
      <pivotArea field="10" type="button" dataOnly="0" labelOnly="1" outline="0" axis="axisRow" fieldPosition="0"/>
    </format>
    <format dxfId="8">
      <pivotArea dataOnly="0" labelOnly="1" outline="0" axis="axisValues" fieldPosition="0"/>
    </format>
    <format dxfId="7">
      <pivotArea field="10" type="button" dataOnly="0" labelOnly="1" outline="0" axis="axisRow" fieldPosition="0"/>
    </format>
    <format dxfId="6">
      <pivotArea dataOnly="0" labelOnly="1" outline="0" axis="axisValues" fieldPosition="0"/>
    </format>
    <format dxfId="5">
      <pivotArea field="10" type="button" dataOnly="0" labelOnly="1" outline="0" axis="axisRow" fieldPosition="0"/>
    </format>
    <format dxfId="4">
      <pivotArea dataOnly="0" labelOnly="1" outline="0" axis="axisValues" fieldPosition="0"/>
    </format>
    <format dxfId="3">
      <pivotArea outline="0" collapsedLevelsAreSubtotals="1" fieldPosition="0"/>
    </format>
    <format dxfId="2">
      <pivotArea outline="0" collapsedLevelsAreSubtotals="1" fieldPosition="0"/>
    </format>
    <format dxfId="1">
      <pivotArea grandRow="1" outline="0" collapsedLevelsAreSubtotals="1" fieldPosition="0"/>
    </format>
    <format dxfId="0">
      <pivotArea dataOnly="0" labelOnly="1" grandRow="1" outline="0" fieldPosition="0"/>
    </format>
  </formats>
  <chartFormats count="1">
    <chartFormat chart="35"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6"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6">
  <location ref="A69:B102" firstHeaderRow="1" firstDataRow="1" firstDataCol="1"/>
  <pivotFields count="24">
    <pivotField showAll="0"/>
    <pivotField showAll="0"/>
    <pivotField axis="axisRow" dataField="1" showAll="0">
      <items count="33">
        <item x="29"/>
        <item x="30"/>
        <item x="2"/>
        <item x="22"/>
        <item x="9"/>
        <item x="31"/>
        <item x="1"/>
        <item x="24"/>
        <item x="6"/>
        <item x="14"/>
        <item x="25"/>
        <item x="10"/>
        <item x="20"/>
        <item x="19"/>
        <item x="23"/>
        <item x="7"/>
        <item x="3"/>
        <item x="27"/>
        <item x="8"/>
        <item x="12"/>
        <item x="21"/>
        <item x="18"/>
        <item x="28"/>
        <item x="26"/>
        <item x="15"/>
        <item x="13"/>
        <item x="17"/>
        <item x="4"/>
        <item x="5"/>
        <item x="0"/>
        <item x="11"/>
        <item x="1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3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t="grand">
      <x/>
    </i>
  </rowItems>
  <colItems count="1">
    <i/>
  </colItems>
  <dataFields count="1">
    <dataField name="Cuenta de Departamento" fld="2" subtotal="count" baseField="0" baseItem="0"/>
  </dataFields>
  <formats count="10">
    <format dxfId="27">
      <pivotArea dataOnly="0" labelOnly="1" outline="0" axis="axisValues" fieldPosition="0"/>
    </format>
    <format dxfId="26">
      <pivotArea collapsedLevelsAreSubtotals="1" fieldPosition="0">
        <references count="1">
          <reference field="2" count="0"/>
        </references>
      </pivotArea>
    </format>
    <format dxfId="25">
      <pivotArea field="2" type="button" dataOnly="0" labelOnly="1" outline="0" axis="axisRow" fieldPosition="0"/>
    </format>
    <format dxfId="24">
      <pivotArea dataOnly="0" labelOnly="1" outline="0" axis="axisValues" fieldPosition="0"/>
    </format>
    <format dxfId="23">
      <pivotArea dataOnly="0" labelOnly="1" fieldPosition="0">
        <references count="1">
          <reference field="2" count="0"/>
        </references>
      </pivotArea>
    </format>
    <format dxfId="22">
      <pivotArea field="2" type="button" dataOnly="0" labelOnly="1" outline="0" axis="axisRow" fieldPosition="0"/>
    </format>
    <format dxfId="21">
      <pivotArea dataOnly="0" labelOnly="1" outline="0" axis="axisValues" fieldPosition="0"/>
    </format>
    <format dxfId="20">
      <pivotArea field="2" type="button" dataOnly="0" labelOnly="1" outline="0" axis="axisRow" fieldPosition="0"/>
    </format>
    <format dxfId="19">
      <pivotArea dataOnly="0" labelOnly="1" outline="0" axis="axisValues" fieldPosition="0"/>
    </format>
    <format dxfId="18">
      <pivotArea outline="0" collapsedLevelsAreSubtotals="1" fieldPosition="0"/>
    </format>
  </formats>
  <chartFormats count="1">
    <chartFormat chart="5"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11" cacheId="5"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10">
  <location ref="A49:B53" firstHeaderRow="1" firstDataRow="1" firstDataCol="1"/>
  <pivotFields count="24">
    <pivotField axis="axisRow" dataField="1" showAll="0">
      <items count="4">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4">
    <i>
      <x/>
    </i>
    <i>
      <x v="1"/>
    </i>
    <i>
      <x v="2"/>
    </i>
    <i t="grand">
      <x/>
    </i>
  </rowItems>
  <colItems count="1">
    <i/>
  </colItems>
  <dataFields count="1">
    <dataField name="Cuenta de Canal Oficial de Entrada" fld="0" subtotal="count" baseField="0" baseItem="0"/>
  </dataFields>
  <formats count="13">
    <format dxfId="40">
      <pivotArea dataOnly="0" labelOnly="1" outline="0" axis="axisValues" fieldPosition="0"/>
    </format>
    <format dxfId="39">
      <pivotArea field="0" type="button" dataOnly="0" labelOnly="1" outline="0" axis="axisRow" fieldPosition="0"/>
    </format>
    <format dxfId="38">
      <pivotArea dataOnly="0" labelOnly="1" outline="0" axis="axisValues" fieldPosition="0"/>
    </format>
    <format dxfId="37">
      <pivotArea field="0" type="button" dataOnly="0" labelOnly="1" outline="0" axis="axisRow" fieldPosition="0"/>
    </format>
    <format dxfId="36">
      <pivotArea dataOnly="0" labelOnly="1" outline="0" axis="axisValues" fieldPosition="0"/>
    </format>
    <format dxfId="35">
      <pivotArea outline="0" collapsedLevelsAreSubtotals="1" fieldPosition="0"/>
    </format>
    <format dxfId="34">
      <pivotArea outline="0" collapsedLevelsAreSubtotals="1" fieldPosition="0"/>
    </format>
    <format dxfId="33">
      <pivotArea type="all" dataOnly="0" outline="0" fieldPosition="0"/>
    </format>
    <format dxfId="32">
      <pivotArea outline="0" collapsedLevelsAreSubtotals="1" fieldPosition="0"/>
    </format>
    <format dxfId="31">
      <pivotArea field="0" type="button" dataOnly="0" labelOnly="1" outline="0" axis="axisRow" fieldPosition="0"/>
    </format>
    <format dxfId="30">
      <pivotArea dataOnly="0" labelOnly="1" outline="0" axis="axisValues" fieldPosition="0"/>
    </format>
    <format dxfId="29">
      <pivotArea dataOnly="0" labelOnly="1" fieldPosition="0">
        <references count="1">
          <reference field="0" count="0"/>
        </references>
      </pivotArea>
    </format>
    <format dxfId="28">
      <pivotArea dataOnly="0" labelOnly="1" grandRow="1" outline="0" fieldPosition="0"/>
    </format>
  </formats>
  <chartFormats count="4">
    <chartFormat chart="9" format="0" series="1">
      <pivotArea type="data" outline="0" fieldPosition="0">
        <references count="1">
          <reference field="4294967294" count="1" selected="0">
            <x v="0"/>
          </reference>
        </references>
      </pivotArea>
    </chartFormat>
    <chartFormat chart="9" format="1">
      <pivotArea type="data" outline="0" fieldPosition="0">
        <references count="2">
          <reference field="4294967294" count="1" selected="0">
            <x v="0"/>
          </reference>
          <reference field="0" count="1" selected="0">
            <x v="0"/>
          </reference>
        </references>
      </pivotArea>
    </chartFormat>
    <chartFormat chart="9" format="2">
      <pivotArea type="data" outline="0" fieldPosition="0">
        <references count="2">
          <reference field="4294967294" count="1" selected="0">
            <x v="0"/>
          </reference>
          <reference field="0" count="1" selected="0">
            <x v="1"/>
          </reference>
        </references>
      </pivotArea>
    </chartFormat>
    <chartFormat chart="9" format="3">
      <pivotArea type="data" outline="0" fieldPosition="0">
        <references count="2">
          <reference field="4294967294" count="1" selected="0">
            <x v="0"/>
          </reference>
          <reference field="0"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 dinámica9"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8" firstHeaderRow="1" firstDataRow="1" firstDataCol="1"/>
  <pivotFields count="24">
    <pivotField showAll="0"/>
    <pivotField showAll="0"/>
    <pivotField showAll="0"/>
    <pivotField showAll="0"/>
    <pivotField showAll="0"/>
    <pivotField showAll="0"/>
    <pivotField showAll="0"/>
    <pivotField showAll="0"/>
    <pivotField showAll="0"/>
    <pivotField axis="axisRow" dataField="1" showAll="0">
      <items count="5">
        <item x="1"/>
        <item x="3"/>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9"/>
  </rowFields>
  <rowItems count="5">
    <i>
      <x/>
    </i>
    <i>
      <x v="1"/>
    </i>
    <i>
      <x v="2"/>
    </i>
    <i>
      <x v="3"/>
    </i>
    <i t="grand">
      <x/>
    </i>
  </rowItems>
  <colItems count="1">
    <i/>
  </colItems>
  <dataFields count="1">
    <dataField name="Cuenta de Dependencia" fld="9" subtotal="count" baseField="0" baseItem="0"/>
  </dataFields>
  <formats count="21">
    <format dxfId="61">
      <pivotArea type="all" dataOnly="0" outline="0" fieldPosition="0"/>
    </format>
    <format dxfId="60">
      <pivotArea outline="0" collapsedLevelsAreSubtotals="1" fieldPosition="0"/>
    </format>
    <format dxfId="59">
      <pivotArea field="9" type="button" dataOnly="0" labelOnly="1" outline="0" axis="axisRow" fieldPosition="0"/>
    </format>
    <format dxfId="58">
      <pivotArea dataOnly="0" labelOnly="1" outline="0" axis="axisValues" fieldPosition="0"/>
    </format>
    <format dxfId="57">
      <pivotArea dataOnly="0" labelOnly="1" fieldPosition="0">
        <references count="1">
          <reference field="9" count="0"/>
        </references>
      </pivotArea>
    </format>
    <format dxfId="56">
      <pivotArea dataOnly="0" labelOnly="1" grandRow="1" outline="0" fieldPosition="0"/>
    </format>
    <format dxfId="55">
      <pivotArea dataOnly="0" labelOnly="1" outline="0" axis="axisValues" fieldPosition="0"/>
    </format>
    <format dxfId="54">
      <pivotArea outline="0" collapsedLevelsAreSubtotals="1" fieldPosition="0"/>
    </format>
    <format dxfId="53">
      <pivotArea dataOnly="0" labelOnly="1" outline="0" axis="axisValues" fieldPosition="0"/>
    </format>
    <format dxfId="52">
      <pivotArea dataOnly="0" labelOnly="1" outline="0" axis="axisValues" fieldPosition="0"/>
    </format>
    <format dxfId="51">
      <pivotArea outline="0" collapsedLevelsAreSubtotals="1" fieldPosition="0"/>
    </format>
    <format dxfId="50">
      <pivotArea dataOnly="0" labelOnly="1" outline="0" axis="axisValues" fieldPosition="0"/>
    </format>
    <format dxfId="49">
      <pivotArea dataOnly="0" labelOnly="1" outline="0" axis="axisValues" fieldPosition="0"/>
    </format>
    <format dxfId="48">
      <pivotArea field="9" type="button" dataOnly="0" labelOnly="1" outline="0" axis="axisRow" fieldPosition="0"/>
    </format>
    <format dxfId="47">
      <pivotArea dataOnly="0" labelOnly="1" outline="0" axis="axisValues" fieldPosition="0"/>
    </format>
    <format dxfId="46">
      <pivotArea dataOnly="0" labelOnly="1" outline="0" axis="axisValues" fieldPosition="0"/>
    </format>
    <format dxfId="45">
      <pivotArea grandRow="1" outline="0" collapsedLevelsAreSubtotals="1" fieldPosition="0"/>
    </format>
    <format dxfId="44">
      <pivotArea dataOnly="0" labelOnly="1" grandRow="1" outline="0" fieldPosition="0"/>
    </format>
    <format dxfId="43">
      <pivotArea field="9" type="button" dataOnly="0" labelOnly="1" outline="0" axis="axisRow" fieldPosition="0"/>
    </format>
    <format dxfId="42">
      <pivotArea dataOnly="0" labelOnly="1" outline="0" axis="axisValues" fieldPosition="0"/>
    </format>
    <format dxfId="4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 dinámica10" cacheId="4"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2">
  <location ref="A58:B64" firstHeaderRow="1" firstDataRow="1" firstDataCol="1"/>
  <pivotFields count="24">
    <pivotField showAll="0"/>
    <pivotField showAll="0"/>
    <pivotField showAll="0"/>
    <pivotField showAll="0"/>
    <pivotField axis="axisRow" dataField="1" showAll="0">
      <items count="6">
        <item x="2"/>
        <item x="1"/>
        <item x="4"/>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6">
    <i>
      <x/>
    </i>
    <i>
      <x v="1"/>
    </i>
    <i>
      <x v="2"/>
    </i>
    <i>
      <x v="3"/>
    </i>
    <i>
      <x v="4"/>
    </i>
    <i t="grand">
      <x/>
    </i>
  </rowItems>
  <colItems count="1">
    <i/>
  </colItems>
  <dataFields count="1">
    <dataField name="Cuenta de Naturaleza jurídica del peticionario" fld="4" subtotal="count" baseField="0" baseItem="0"/>
  </dataFields>
  <formats count="13">
    <format dxfId="74">
      <pivotArea dataOnly="0" labelOnly="1" outline="0" axis="axisValues" fieldPosition="0"/>
    </format>
    <format dxfId="73">
      <pivotArea field="4" type="button" dataOnly="0" labelOnly="1" outline="0" axis="axisRow" fieldPosition="0"/>
    </format>
    <format dxfId="72">
      <pivotArea dataOnly="0" labelOnly="1" outline="0" axis="axisValues" fieldPosition="0"/>
    </format>
    <format dxfId="71">
      <pivotArea field="4" type="button" dataOnly="0" labelOnly="1" outline="0" axis="axisRow" fieldPosition="0"/>
    </format>
    <format dxfId="70">
      <pivotArea dataOnly="0" labelOnly="1" outline="0" axis="axisValues" fieldPosition="0"/>
    </format>
    <format dxfId="69">
      <pivotArea outline="0" collapsedLevelsAreSubtotals="1" fieldPosition="0"/>
    </format>
    <format dxfId="68">
      <pivotArea outline="0" collapsedLevelsAreSubtotals="1" fieldPosition="0"/>
    </format>
    <format dxfId="67">
      <pivotArea type="all" dataOnly="0" outline="0" fieldPosition="0"/>
    </format>
    <format dxfId="66">
      <pivotArea outline="0" collapsedLevelsAreSubtotals="1" fieldPosition="0"/>
    </format>
    <format dxfId="65">
      <pivotArea field="4" type="button" dataOnly="0" labelOnly="1" outline="0" axis="axisRow" fieldPosition="0"/>
    </format>
    <format dxfId="64">
      <pivotArea dataOnly="0" labelOnly="1" outline="0" axis="axisValues" fieldPosition="0"/>
    </format>
    <format dxfId="63">
      <pivotArea dataOnly="0" labelOnly="1" fieldPosition="0">
        <references count="1">
          <reference field="4" count="0"/>
        </references>
      </pivotArea>
    </format>
    <format dxfId="62">
      <pivotArea dataOnly="0" labelOnly="1" grandRow="1" outline="0" fieldPosition="0"/>
    </format>
  </formats>
  <chartFormats count="1">
    <chartFormat chart="1"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Dinámica6" cacheId="6"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1">
  <location ref="A107:B114" firstHeaderRow="1" firstDataRow="1" firstDataCol="1"/>
  <pivotFields count="24">
    <pivotField showAll="0"/>
    <pivotField showAll="0"/>
    <pivotField showAll="0"/>
    <pivotField showAll="0"/>
    <pivotField showAll="0"/>
    <pivotField axis="axisRow" dataField="1" showAll="0">
      <items count="7">
        <item x="3"/>
        <item x="5"/>
        <item x="2"/>
        <item x="0"/>
        <item x="4"/>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7">
    <i>
      <x/>
    </i>
    <i>
      <x v="1"/>
    </i>
    <i>
      <x v="2"/>
    </i>
    <i>
      <x v="3"/>
    </i>
    <i>
      <x v="4"/>
    </i>
    <i>
      <x v="5"/>
    </i>
    <i t="grand">
      <x/>
    </i>
  </rowItems>
  <colItems count="1">
    <i/>
  </colItems>
  <dataFields count="1">
    <dataField name="Cuenta de Tema de Consulta" fld="5" subtotal="count" baseField="0" baseItem="0"/>
  </dataFields>
  <formats count="18">
    <format dxfId="92">
      <pivotArea field="5" type="button" dataOnly="0" labelOnly="1" outline="0" axis="axisRow" fieldPosition="0"/>
    </format>
    <format dxfId="91">
      <pivotArea dataOnly="0" labelOnly="1" outline="0" axis="axisValues" fieldPosition="0"/>
    </format>
    <format dxfId="90">
      <pivotArea dataOnly="0" labelOnly="1" outline="0" axis="axisValues" fieldPosition="0"/>
    </format>
    <format dxfId="89">
      <pivotArea field="5" type="button" dataOnly="0" labelOnly="1" outline="0" axis="axisRow" fieldPosition="0"/>
    </format>
    <format dxfId="88">
      <pivotArea dataOnly="0" labelOnly="1" outline="0" axis="axisValues" fieldPosition="0"/>
    </format>
    <format dxfId="87">
      <pivotArea dataOnly="0" labelOnly="1" outline="0" axis="axisValues" fieldPosition="0"/>
    </format>
    <format dxfId="86">
      <pivotArea field="5" type="button" dataOnly="0" labelOnly="1" outline="0" axis="axisRow" fieldPosition="0"/>
    </format>
    <format dxfId="85">
      <pivotArea dataOnly="0" labelOnly="1" outline="0" axis="axisValues" fieldPosition="0"/>
    </format>
    <format dxfId="84">
      <pivotArea dataOnly="0" labelOnly="1" outline="0" axis="axisValues" fieldPosition="0"/>
    </format>
    <format dxfId="83">
      <pivotArea outline="0" collapsedLevelsAreSubtotals="1" fieldPosition="0"/>
    </format>
    <format dxfId="82">
      <pivotArea outline="0" collapsedLevelsAreSubtotals="1" fieldPosition="0"/>
    </format>
    <format dxfId="81">
      <pivotArea type="all" dataOnly="0" outline="0" fieldPosition="0"/>
    </format>
    <format dxfId="80">
      <pivotArea outline="0" collapsedLevelsAreSubtotals="1" fieldPosition="0"/>
    </format>
    <format dxfId="79">
      <pivotArea field="5" type="button" dataOnly="0" labelOnly="1" outline="0" axis="axisRow" fieldPosition="0"/>
    </format>
    <format dxfId="78">
      <pivotArea dataOnly="0" labelOnly="1" outline="0" axis="axisValues" fieldPosition="0"/>
    </format>
    <format dxfId="77">
      <pivotArea dataOnly="0" labelOnly="1" fieldPosition="0">
        <references count="1">
          <reference field="5" count="0"/>
        </references>
      </pivotArea>
    </format>
    <format dxfId="76">
      <pivotArea dataOnly="0" labelOnly="1" grandRow="1" outline="0" fieldPosition="0"/>
    </format>
    <format dxfId="75">
      <pivotArea dataOnly="0" labelOnly="1" outline="0" axis="axisValues" fieldPosition="0"/>
    </format>
  </formats>
  <chartFormats count="1">
    <chartFormat chart="1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a dinámica8"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4">
  <location ref="A11:B16" firstHeaderRow="1" firstDataRow="1" firstDataCol="1"/>
  <pivotFields count="22">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x="0"/>
        <item x="3"/>
        <item x="2"/>
        <item x="1"/>
        <item t="default"/>
      </items>
    </pivotField>
    <pivotField showAll="0"/>
    <pivotField showAll="0"/>
    <pivotField showAll="0"/>
    <pivotField showAll="0"/>
    <pivotField showAll="0"/>
    <pivotField showAll="0"/>
  </pivotFields>
  <rowFields count="1">
    <field x="15"/>
  </rowFields>
  <rowItems count="5">
    <i>
      <x/>
    </i>
    <i>
      <x v="1"/>
    </i>
    <i>
      <x v="2"/>
    </i>
    <i>
      <x v="3"/>
    </i>
    <i t="grand">
      <x/>
    </i>
  </rowItems>
  <colItems count="1">
    <i/>
  </colItems>
  <dataFields count="1">
    <dataField name="Cuenta de Estado" fld="15" subtotal="count" baseField="0" baseItem="0"/>
  </dataFields>
  <formats count="18">
    <format dxfId="110">
      <pivotArea type="all" dataOnly="0" outline="0" fieldPosition="0"/>
    </format>
    <format dxfId="109">
      <pivotArea outline="0" collapsedLevelsAreSubtotals="1" fieldPosition="0"/>
    </format>
    <format dxfId="108">
      <pivotArea field="15" type="button" dataOnly="0" labelOnly="1" outline="0" axis="axisRow" fieldPosition="0"/>
    </format>
    <format dxfId="107">
      <pivotArea dataOnly="0" labelOnly="1" outline="0" axis="axisValues" fieldPosition="0"/>
    </format>
    <format dxfId="106">
      <pivotArea dataOnly="0" labelOnly="1" fieldPosition="0">
        <references count="1">
          <reference field="15" count="0"/>
        </references>
      </pivotArea>
    </format>
    <format dxfId="105">
      <pivotArea dataOnly="0" labelOnly="1" grandRow="1" outline="0" fieldPosition="0"/>
    </format>
    <format dxfId="104">
      <pivotArea dataOnly="0" labelOnly="1" outline="0" axis="axisValues" fieldPosition="0"/>
    </format>
    <format dxfId="103">
      <pivotArea field="15" type="button" dataOnly="0" labelOnly="1" outline="0" axis="axisRow" fieldPosition="0"/>
    </format>
    <format dxfId="102">
      <pivotArea dataOnly="0" labelOnly="1" outline="0" axis="axisValues" fieldPosition="0"/>
    </format>
    <format dxfId="101">
      <pivotArea dataOnly="0" labelOnly="1" outline="0" axis="axisValues" fieldPosition="0"/>
    </format>
    <format dxfId="100">
      <pivotArea field="15" type="button" dataOnly="0" labelOnly="1" outline="0" axis="axisRow" fieldPosition="0"/>
    </format>
    <format dxfId="99">
      <pivotArea dataOnly="0" labelOnly="1" outline="0" axis="axisValues" fieldPosition="0"/>
    </format>
    <format dxfId="98">
      <pivotArea dataOnly="0" labelOnly="1" outline="0" axis="axisValues" fieldPosition="0"/>
    </format>
    <format dxfId="97">
      <pivotArea outline="0" collapsedLevelsAreSubtotals="1" fieldPosition="0"/>
    </format>
    <format dxfId="96">
      <pivotArea outline="0" collapsedLevelsAreSubtotals="1" fieldPosition="0"/>
    </format>
    <format dxfId="95">
      <pivotArea field="15" type="button" dataOnly="0" labelOnly="1" outline="0" axis="axisRow" fieldPosition="0"/>
    </format>
    <format dxfId="94">
      <pivotArea dataOnly="0" labelOnly="1" outline="0" axis="axisValues" fieldPosition="0"/>
    </format>
    <format dxfId="93">
      <pivotArea dataOnly="0" labelOnly="1" outline="0" axis="axisValues" fieldPosition="0"/>
    </format>
  </formats>
  <chartFormats count="5">
    <chartFormat chart="3" format="0" series="1">
      <pivotArea type="data" outline="0" fieldPosition="0">
        <references count="1">
          <reference field="4294967294" count="1" selected="0">
            <x v="0"/>
          </reference>
        </references>
      </pivotArea>
    </chartFormat>
    <chartFormat chart="3" format="1">
      <pivotArea type="data" outline="0" fieldPosition="0">
        <references count="2">
          <reference field="4294967294" count="1" selected="0">
            <x v="0"/>
          </reference>
          <reference field="15" count="1" selected="0">
            <x v="0"/>
          </reference>
        </references>
      </pivotArea>
    </chartFormat>
    <chartFormat chart="3" format="2">
      <pivotArea type="data" outline="0" fieldPosition="0">
        <references count="2">
          <reference field="4294967294" count="1" selected="0">
            <x v="0"/>
          </reference>
          <reference field="15" count="1" selected="0">
            <x v="1"/>
          </reference>
        </references>
      </pivotArea>
    </chartFormat>
    <chartFormat chart="3" format="3">
      <pivotArea type="data" outline="0" fieldPosition="0">
        <references count="2">
          <reference field="4294967294" count="1" selected="0">
            <x v="0"/>
          </reference>
          <reference field="15" count="1" selected="0">
            <x v="2"/>
          </reference>
        </references>
      </pivotArea>
    </chartFormat>
    <chartFormat chart="3" format="4">
      <pivotArea type="data" outline="0" fieldPosition="0">
        <references count="2">
          <reference field="4294967294" count="1" selected="0">
            <x v="0"/>
          </reference>
          <reference field="15"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40.75.99.166/orfeo3/verradicado.php?PHPSESSID=af9d2ffduiudml9o06erpk7ti1&amp;leido=&amp;nomcarpeta=Busquedas&amp;tipo_carp=0&amp;carpeta=9&amp;verrad=20213800064552&amp;datoVer=&amp;fechah=fechah&amp;menu_ver_tmp=2" TargetMode="External"/><Relationship Id="rId3" Type="http://schemas.openxmlformats.org/officeDocument/2006/relationships/hyperlink" Target="http://40.75.99.166/orfeo3/busqueda/busquedaPiloto.php?PHPSESSID=u1qsrltatfebmdb1tle2ggmdf5&amp;FormName=Search&amp;FormAction=search&amp;s_RADI_NUME_RADI=&amp;s_DOCTO=&amp;s_SGD_EXP_SUBEXPEDIENTE=&amp;s_solo_nomb=All&amp;s_RADI_NOMB=&amp;s_entrada=2&amp;s_desde_dia=1&amp;s_desde_mes=1&amp;s_desde_ano=2021&amp;s_hasta_dia=31&amp;s_hasta_mes=1&amp;s_hasta_ano=2021&amp;s_TDOC_CODI=9999&amp;s_RADI_DEPE_ACTU=&amp;Busqueda=B%C3%BAsqueda" TargetMode="External"/><Relationship Id="rId7" Type="http://schemas.openxmlformats.org/officeDocument/2006/relationships/hyperlink" Target="http://40.75.99.166/orfeo3/verradicado.php?PHPSESSID=fmng1381ggd8c429inafcefo26&amp;leido=&amp;nomcarpeta=Busquedas&amp;tipo_carp=0&amp;carpeta=9&amp;verrad=20213800064142&amp;datoVer=&amp;fechah=fechah&amp;menu_ver_tmp=2" TargetMode="External"/><Relationship Id="rId2" Type="http://schemas.openxmlformats.org/officeDocument/2006/relationships/hyperlink" Target="http://40.75.99.166/orfeo3/busqueda/busquedaPiloto.php?PHPSESSID=u1qsrltatfebmdb1tle2ggmdf5&amp;FormName=Search&amp;FormAction=search&amp;s_RADI_NUME_RADI=&amp;s_DOCTO=&amp;s_SGD_EXP_SUBEXPEDIENTE=&amp;s_solo_nomb=All&amp;s_RADI_NOMB=&amp;s_entrada=2&amp;s_desde_dia=1&amp;s_desde_mes=1&amp;s_desde_ano=2021&amp;s_hasta_dia=31&amp;s_hasta_mes=1&amp;s_hasta_ano=2021&amp;s_TDOC_CODI=9999&amp;s_RADI_DEPE_ACTU=&amp;Busqueda=B%C3%BAsqueda" TargetMode="External"/><Relationship Id="rId1" Type="http://schemas.openxmlformats.org/officeDocument/2006/relationships/hyperlink" Target="http://40.75.99.166/orfeo3/busqueda/busquedaPiloto.php?PHPSESSID=u1qsrltatfebmdb1tle2ggmdf5&amp;FormName=Search&amp;FormAction=search&amp;s_RADI_NUME_RADI=&amp;s_DOCTO=&amp;s_SGD_EXP_SUBEXPEDIENTE=&amp;s_solo_nomb=All&amp;s_RADI_NOMB=&amp;s_entrada=2&amp;s_desde_dia=1&amp;s_desde_mes=1&amp;s_desde_ano=2021&amp;s_hasta_dia=31&amp;s_hasta_mes=1&amp;s_hasta_ano=2021&amp;s_TDOC_CODI=9999&amp;s_RADI_DEPE_ACTU=&amp;Busqueda=B%C3%BAsqueda" TargetMode="External"/><Relationship Id="rId6" Type="http://schemas.openxmlformats.org/officeDocument/2006/relationships/hyperlink" Target="http://40.75.99.166/orfeo3/verradicado.php?PHPSESSID=m9g3lvj90hppvd8vhsj7hks3i4&amp;leido=&amp;nomcarpeta=Busquedas&amp;tipo_carp=0&amp;carpeta=9&amp;verrad=20213800066742&amp;datoVer=&amp;fechah=fechah&amp;menu_ver_tmp=2" TargetMode="External"/><Relationship Id="rId5" Type="http://schemas.openxmlformats.org/officeDocument/2006/relationships/hyperlink" Target="http://40.75.99.166/orfeo3/busqueda/busquedaPiloto.php?PHPSESSID=u1qsrltatfebmdb1tle2ggmdf5&amp;FormName=Search&amp;FormAction=search&amp;s_RADI_NUME_RADI=&amp;s_DOCTO=&amp;s_SGD_EXP_SUBEXPEDIENTE=&amp;s_solo_nomb=All&amp;s_RADI_NOMB=&amp;s_entrada=2&amp;s_desde_dia=1&amp;s_desde_mes=1&amp;s_desde_ano=2021&amp;s_hasta_dia=31&amp;s_hasta_mes=1&amp;s_hasta_ano=2021&amp;s_TDOC_CODI=9999&amp;s_RADI_DEPE_ACTU=&amp;Busqueda=B%C3%BAsqueda" TargetMode="External"/><Relationship Id="rId4" Type="http://schemas.openxmlformats.org/officeDocument/2006/relationships/hyperlink" Target="http://40.75.99.166/orfeo3/busqueda/busquedaPiloto.php?PHPSESSID=u1qsrltatfebmdb1tle2ggmdf5&amp;FormName=Search&amp;FormAction=search&amp;s_RADI_NUME_RADI=&amp;s_DOCTO=&amp;s_SGD_EXP_SUBEXPEDIENTE=&amp;s_solo_nomb=All&amp;s_RADI_NOMB=&amp;s_entrada=2&amp;s_desde_dia=1&amp;s_desde_mes=1&amp;s_desde_ano=2021&amp;s_hasta_dia=31&amp;s_hasta_mes=1&amp;s_hasta_ano=2021&amp;s_TDOC_CODI=9999&amp;s_RADI_DEPE_ACTU=&amp;Busqueda=B%C3%BAsqueda" TargetMode="External"/><Relationship Id="rId9" Type="http://schemas.openxmlformats.org/officeDocument/2006/relationships/hyperlink" Target="http://40.75.99.166/orfeo3/radicacion/NEW.php?nurad=20212000018681&amp;Buscar=BuscarDocModUS&amp;PHPSESSID=bg38ijuks8cb267im8kjm5lde0&amp;Submit3=ModificarDocumentos&amp;Buscar1=BuscarOrfeo78956jkgf"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6955"/>
  <sheetViews>
    <sheetView tabSelected="1" workbookViewId="0">
      <selection activeCell="A2" sqref="A2"/>
    </sheetView>
  </sheetViews>
  <sheetFormatPr baseColWidth="10" defaultColWidth="11.42578125" defaultRowHeight="12.75" x14ac:dyDescent="0.25"/>
  <cols>
    <col min="1" max="1" width="11.42578125" style="92"/>
    <col min="2" max="2" width="15.140625" style="92" customWidth="1"/>
    <col min="3" max="3" width="26.28515625" style="92" customWidth="1"/>
    <col min="4" max="4" width="17.85546875" style="92" customWidth="1"/>
    <col min="5" max="5" width="19.7109375" style="92" bestFit="1" customWidth="1"/>
    <col min="6" max="6" width="22.85546875" style="92" bestFit="1" customWidth="1"/>
    <col min="7" max="7" width="29.7109375" style="92" customWidth="1"/>
    <col min="8" max="8" width="22" style="92" customWidth="1"/>
    <col min="9" max="9" width="18.85546875" style="92" customWidth="1"/>
    <col min="10" max="10" width="18.5703125" style="92" customWidth="1"/>
    <col min="11" max="11" width="16.5703125" style="92" customWidth="1"/>
    <col min="12" max="12" width="11.42578125" style="92"/>
    <col min="13" max="13" width="20" style="211" bestFit="1" customWidth="1"/>
    <col min="14" max="14" width="11.42578125" style="212"/>
    <col min="15" max="15" width="21.85546875" style="213" bestFit="1" customWidth="1"/>
    <col min="16" max="16" width="11.42578125" style="214"/>
    <col min="17" max="17" width="11.42578125" style="92"/>
    <col min="18" max="18" width="15.28515625" style="92" customWidth="1"/>
    <col min="19" max="19" width="31.28515625" style="92" customWidth="1"/>
    <col min="20" max="20" width="25.140625" style="215" customWidth="1"/>
    <col min="21" max="21" width="19" style="92" customWidth="1"/>
    <col min="22" max="22" width="15.140625" style="92" customWidth="1"/>
    <col min="23" max="23" width="14.7109375" style="92" customWidth="1"/>
    <col min="24" max="24" width="27.7109375" style="92" customWidth="1"/>
    <col min="25" max="25" width="25.85546875" style="92" bestFit="1" customWidth="1"/>
    <col min="26" max="16384" width="11.42578125" style="92"/>
  </cols>
  <sheetData>
    <row r="1" spans="1:25" s="42" customFormat="1" ht="51" x14ac:dyDescent="0.25">
      <c r="A1" s="32" t="s">
        <v>91</v>
      </c>
      <c r="B1" s="33" t="s">
        <v>92</v>
      </c>
      <c r="C1" s="33" t="s">
        <v>93</v>
      </c>
      <c r="D1" s="33" t="s">
        <v>94</v>
      </c>
      <c r="E1" s="33" t="s">
        <v>95</v>
      </c>
      <c r="F1" s="33" t="s">
        <v>96</v>
      </c>
      <c r="G1" s="33" t="s">
        <v>97</v>
      </c>
      <c r="H1" s="33" t="s">
        <v>98</v>
      </c>
      <c r="I1" s="33" t="s">
        <v>99</v>
      </c>
      <c r="J1" s="33" t="s">
        <v>100</v>
      </c>
      <c r="K1" s="33" t="s">
        <v>101</v>
      </c>
      <c r="L1" s="34" t="s">
        <v>102</v>
      </c>
      <c r="M1" s="35" t="s">
        <v>103</v>
      </c>
      <c r="N1" s="36" t="s">
        <v>104</v>
      </c>
      <c r="O1" s="37" t="s">
        <v>105</v>
      </c>
      <c r="P1" s="38" t="s">
        <v>106</v>
      </c>
      <c r="Q1" s="33" t="s">
        <v>107</v>
      </c>
      <c r="R1" s="33" t="s">
        <v>108</v>
      </c>
      <c r="S1" s="33" t="s">
        <v>109</v>
      </c>
      <c r="T1" s="39" t="s">
        <v>110</v>
      </c>
      <c r="U1" s="33" t="s">
        <v>111</v>
      </c>
      <c r="V1" s="33" t="s">
        <v>112</v>
      </c>
      <c r="W1" s="33" t="s">
        <v>113</v>
      </c>
      <c r="X1" s="40" t="s">
        <v>114</v>
      </c>
      <c r="Y1" s="41"/>
    </row>
    <row r="2" spans="1:25" s="46" customFormat="1" ht="51" x14ac:dyDescent="0.25">
      <c r="A2" s="43" t="s">
        <v>32</v>
      </c>
      <c r="B2" s="44" t="s">
        <v>32</v>
      </c>
      <c r="C2" s="44" t="s">
        <v>69</v>
      </c>
      <c r="D2" s="44" t="s">
        <v>115</v>
      </c>
      <c r="E2" s="44" t="s">
        <v>38</v>
      </c>
      <c r="F2" s="44" t="s">
        <v>86</v>
      </c>
      <c r="G2" s="45" t="s">
        <v>116</v>
      </c>
      <c r="H2" s="46" t="s">
        <v>117</v>
      </c>
      <c r="I2" s="46" t="s">
        <v>118</v>
      </c>
      <c r="J2" s="46" t="s">
        <v>6</v>
      </c>
      <c r="K2" s="44" t="s">
        <v>26</v>
      </c>
      <c r="L2" s="44">
        <v>30</v>
      </c>
      <c r="M2" s="44" t="s">
        <v>119</v>
      </c>
      <c r="N2" s="47" t="s">
        <v>120</v>
      </c>
      <c r="O2" s="48">
        <v>20212050093771</v>
      </c>
      <c r="P2" s="49">
        <v>44392</v>
      </c>
      <c r="Q2" s="44">
        <v>30</v>
      </c>
      <c r="R2" s="44" t="s">
        <v>9</v>
      </c>
      <c r="S2" s="44"/>
      <c r="T2" s="49">
        <v>44392</v>
      </c>
      <c r="U2" s="44" t="s">
        <v>121</v>
      </c>
      <c r="V2" s="44" t="s">
        <v>122</v>
      </c>
      <c r="W2" s="44"/>
      <c r="X2" s="50"/>
      <c r="Y2" s="51"/>
    </row>
    <row r="3" spans="1:25" s="46" customFormat="1" ht="76.5" x14ac:dyDescent="0.25">
      <c r="A3" s="43" t="s">
        <v>31</v>
      </c>
      <c r="B3" s="44" t="s">
        <v>123</v>
      </c>
      <c r="C3" s="44" t="s">
        <v>46</v>
      </c>
      <c r="D3" s="44" t="s">
        <v>124</v>
      </c>
      <c r="E3" s="44" t="s">
        <v>35</v>
      </c>
      <c r="F3" s="44" t="s">
        <v>86</v>
      </c>
      <c r="G3" s="45" t="s">
        <v>125</v>
      </c>
      <c r="H3" s="46" t="s">
        <v>126</v>
      </c>
      <c r="I3" s="46" t="s">
        <v>118</v>
      </c>
      <c r="J3" s="46" t="s">
        <v>6</v>
      </c>
      <c r="K3" s="44" t="s">
        <v>27</v>
      </c>
      <c r="L3" s="44">
        <v>30</v>
      </c>
      <c r="M3" s="44" t="s">
        <v>127</v>
      </c>
      <c r="N3" s="47" t="s">
        <v>128</v>
      </c>
      <c r="O3" s="48"/>
      <c r="P3" s="49">
        <v>44371</v>
      </c>
      <c r="Q3" s="44">
        <v>15</v>
      </c>
      <c r="R3" s="44" t="s">
        <v>9</v>
      </c>
      <c r="S3" s="52" t="s">
        <v>129</v>
      </c>
      <c r="T3" s="53">
        <v>44371</v>
      </c>
      <c r="U3" s="44" t="s">
        <v>121</v>
      </c>
      <c r="V3" s="44" t="s">
        <v>122</v>
      </c>
      <c r="W3" s="44"/>
      <c r="X3" s="50"/>
      <c r="Y3" s="51"/>
    </row>
    <row r="4" spans="1:25" s="46" customFormat="1" ht="51" x14ac:dyDescent="0.25">
      <c r="A4" s="43" t="s">
        <v>31</v>
      </c>
      <c r="B4" s="44" t="s">
        <v>130</v>
      </c>
      <c r="C4" s="44" t="s">
        <v>69</v>
      </c>
      <c r="D4" s="44" t="s">
        <v>131</v>
      </c>
      <c r="E4" s="44" t="s">
        <v>35</v>
      </c>
      <c r="F4" s="44" t="s">
        <v>86</v>
      </c>
      <c r="G4" s="45" t="s">
        <v>132</v>
      </c>
      <c r="H4" s="46" t="s">
        <v>117</v>
      </c>
      <c r="I4" s="46" t="s">
        <v>118</v>
      </c>
      <c r="J4" s="46" t="s">
        <v>6</v>
      </c>
      <c r="K4" s="44" t="s">
        <v>26</v>
      </c>
      <c r="L4" s="44">
        <v>30</v>
      </c>
      <c r="M4" s="44" t="s">
        <v>133</v>
      </c>
      <c r="N4" s="47" t="s">
        <v>134</v>
      </c>
      <c r="O4" s="48">
        <v>20212050093781</v>
      </c>
      <c r="P4" s="49">
        <v>44392</v>
      </c>
      <c r="Q4" s="44">
        <v>30</v>
      </c>
      <c r="R4" s="44" t="s">
        <v>9</v>
      </c>
      <c r="S4" s="54"/>
      <c r="T4" s="49">
        <v>44392</v>
      </c>
      <c r="U4" s="44" t="s">
        <v>121</v>
      </c>
      <c r="V4" s="44" t="s">
        <v>122</v>
      </c>
      <c r="W4" s="44"/>
      <c r="X4" s="50"/>
      <c r="Y4" s="51"/>
    </row>
    <row r="5" spans="1:25" s="46" customFormat="1" ht="76.5" x14ac:dyDescent="0.25">
      <c r="A5" s="43" t="s">
        <v>31</v>
      </c>
      <c r="B5" s="44" t="s">
        <v>123</v>
      </c>
      <c r="C5" s="44" t="s">
        <v>42</v>
      </c>
      <c r="D5" s="44" t="s">
        <v>135</v>
      </c>
      <c r="E5" s="44" t="s">
        <v>35</v>
      </c>
      <c r="F5" s="44" t="s">
        <v>86</v>
      </c>
      <c r="G5" s="45" t="s">
        <v>136</v>
      </c>
      <c r="H5" s="46" t="s">
        <v>137</v>
      </c>
      <c r="I5" s="46" t="s">
        <v>118</v>
      </c>
      <c r="J5" s="46" t="s">
        <v>6</v>
      </c>
      <c r="K5" s="44" t="s">
        <v>26</v>
      </c>
      <c r="L5" s="44">
        <v>30</v>
      </c>
      <c r="M5" s="55" t="s">
        <v>138</v>
      </c>
      <c r="N5" s="47" t="s">
        <v>139</v>
      </c>
      <c r="O5" s="48">
        <v>20212050092251</v>
      </c>
      <c r="P5" s="49">
        <v>44364</v>
      </c>
      <c r="Q5" s="44">
        <v>10</v>
      </c>
      <c r="R5" s="44" t="s">
        <v>9</v>
      </c>
      <c r="S5" s="44"/>
      <c r="T5" s="53">
        <v>44370</v>
      </c>
      <c r="U5" s="44" t="s">
        <v>121</v>
      </c>
      <c r="V5" s="44" t="s">
        <v>122</v>
      </c>
      <c r="W5" s="44"/>
      <c r="X5" s="50"/>
      <c r="Y5" s="51"/>
    </row>
    <row r="6" spans="1:25" s="59" customFormat="1" ht="51" x14ac:dyDescent="0.25">
      <c r="A6" s="56" t="s">
        <v>31</v>
      </c>
      <c r="B6" s="57" t="s">
        <v>123</v>
      </c>
      <c r="C6" s="57" t="s">
        <v>56</v>
      </c>
      <c r="D6" s="57" t="s">
        <v>140</v>
      </c>
      <c r="E6" s="57" t="s">
        <v>35</v>
      </c>
      <c r="F6" s="57" t="s">
        <v>88</v>
      </c>
      <c r="G6" s="58" t="s">
        <v>141</v>
      </c>
      <c r="H6" s="59" t="s">
        <v>142</v>
      </c>
      <c r="I6" s="59" t="s">
        <v>143</v>
      </c>
      <c r="J6" s="59" t="s">
        <v>6</v>
      </c>
      <c r="K6" s="57" t="s">
        <v>26</v>
      </c>
      <c r="L6" s="57">
        <v>30</v>
      </c>
      <c r="M6" s="57" t="s">
        <v>144</v>
      </c>
      <c r="N6" s="60" t="s">
        <v>145</v>
      </c>
      <c r="O6" s="61">
        <v>20212000020341</v>
      </c>
      <c r="P6" s="62"/>
      <c r="Q6" s="57"/>
      <c r="R6" s="57" t="s">
        <v>12</v>
      </c>
      <c r="S6" s="57"/>
      <c r="T6" s="63"/>
      <c r="U6" s="57"/>
      <c r="V6" s="57"/>
      <c r="W6" s="57"/>
      <c r="X6" s="64"/>
      <c r="Y6" s="65"/>
    </row>
    <row r="7" spans="1:25" s="46" customFormat="1" ht="63.75" x14ac:dyDescent="0.25">
      <c r="A7" s="43" t="s">
        <v>31</v>
      </c>
      <c r="B7" s="44" t="s">
        <v>123</v>
      </c>
      <c r="C7" s="44" t="s">
        <v>46</v>
      </c>
      <c r="D7" s="44" t="s">
        <v>146</v>
      </c>
      <c r="E7" s="44" t="s">
        <v>35</v>
      </c>
      <c r="F7" s="44" t="s">
        <v>85</v>
      </c>
      <c r="G7" s="45" t="s">
        <v>147</v>
      </c>
      <c r="H7" s="46" t="s">
        <v>148</v>
      </c>
      <c r="I7" s="46" t="s">
        <v>118</v>
      </c>
      <c r="J7" s="46" t="s">
        <v>6</v>
      </c>
      <c r="K7" s="44" t="s">
        <v>27</v>
      </c>
      <c r="L7" s="44">
        <v>30</v>
      </c>
      <c r="M7" s="44" t="s">
        <v>149</v>
      </c>
      <c r="N7" s="47" t="s">
        <v>150</v>
      </c>
      <c r="O7" s="48">
        <v>20212050093811</v>
      </c>
      <c r="P7" s="66">
        <v>44391</v>
      </c>
      <c r="Q7" s="44">
        <v>29</v>
      </c>
      <c r="R7" s="44" t="s">
        <v>9</v>
      </c>
      <c r="S7" s="44"/>
      <c r="T7" s="66">
        <v>44391</v>
      </c>
      <c r="U7" s="44" t="s">
        <v>121</v>
      </c>
      <c r="V7" s="44" t="s">
        <v>122</v>
      </c>
      <c r="W7" s="44"/>
      <c r="X7" s="50"/>
      <c r="Y7" s="51"/>
    </row>
    <row r="8" spans="1:25" s="46" customFormat="1" ht="51" x14ac:dyDescent="0.25">
      <c r="A8" s="43" t="s">
        <v>31</v>
      </c>
      <c r="B8" s="44" t="s">
        <v>123</v>
      </c>
      <c r="C8" s="44" t="s">
        <v>67</v>
      </c>
      <c r="D8" s="44" t="s">
        <v>151</v>
      </c>
      <c r="E8" s="44" t="s">
        <v>34</v>
      </c>
      <c r="F8" s="44" t="s">
        <v>89</v>
      </c>
      <c r="G8" s="45" t="s">
        <v>152</v>
      </c>
      <c r="H8" s="46" t="s">
        <v>153</v>
      </c>
      <c r="I8" s="44" t="s">
        <v>154</v>
      </c>
      <c r="J8" s="44" t="s">
        <v>3</v>
      </c>
      <c r="K8" s="44" t="s">
        <v>23</v>
      </c>
      <c r="L8" s="44">
        <v>35</v>
      </c>
      <c r="M8" s="44" t="s">
        <v>155</v>
      </c>
      <c r="N8" s="47" t="s">
        <v>156</v>
      </c>
      <c r="O8" s="48">
        <v>20211200000843</v>
      </c>
      <c r="P8" s="49">
        <v>44355</v>
      </c>
      <c r="Q8" s="44">
        <v>3</v>
      </c>
      <c r="R8" s="44" t="s">
        <v>9</v>
      </c>
      <c r="T8" s="53">
        <v>44364</v>
      </c>
      <c r="U8" s="44" t="s">
        <v>121</v>
      </c>
      <c r="V8" s="44" t="s">
        <v>122</v>
      </c>
      <c r="W8" s="44"/>
      <c r="X8" s="50"/>
      <c r="Y8" s="51"/>
    </row>
    <row r="9" spans="1:25" s="70" customFormat="1" ht="51" x14ac:dyDescent="0.25">
      <c r="A9" s="67" t="s">
        <v>31</v>
      </c>
      <c r="B9" s="68" t="s">
        <v>123</v>
      </c>
      <c r="C9" s="68" t="s">
        <v>68</v>
      </c>
      <c r="D9" s="68" t="s">
        <v>157</v>
      </c>
      <c r="E9" s="68" t="s">
        <v>38</v>
      </c>
      <c r="F9" s="68" t="s">
        <v>86</v>
      </c>
      <c r="G9" s="69" t="s">
        <v>158</v>
      </c>
      <c r="H9" s="70" t="s">
        <v>117</v>
      </c>
      <c r="I9" s="70" t="s">
        <v>118</v>
      </c>
      <c r="J9" s="70" t="s">
        <v>6</v>
      </c>
      <c r="K9" s="68" t="s">
        <v>27</v>
      </c>
      <c r="L9" s="68">
        <v>30</v>
      </c>
      <c r="M9" s="68" t="s">
        <v>159</v>
      </c>
      <c r="N9" s="71" t="s">
        <v>160</v>
      </c>
      <c r="O9" s="72">
        <v>20212050093791</v>
      </c>
      <c r="P9" s="73">
        <v>44399</v>
      </c>
      <c r="Q9" s="68">
        <v>33</v>
      </c>
      <c r="R9" s="68" t="s">
        <v>11</v>
      </c>
      <c r="S9" s="68"/>
      <c r="T9" s="73">
        <v>44399</v>
      </c>
      <c r="U9" s="68" t="s">
        <v>121</v>
      </c>
      <c r="V9" s="68" t="s">
        <v>122</v>
      </c>
      <c r="W9" s="68"/>
      <c r="X9" s="74"/>
      <c r="Y9" s="75"/>
    </row>
    <row r="10" spans="1:25" s="46" customFormat="1" ht="63.75" x14ac:dyDescent="0.25">
      <c r="A10" s="43" t="s">
        <v>31</v>
      </c>
      <c r="B10" s="44" t="s">
        <v>123</v>
      </c>
      <c r="C10" s="44" t="s">
        <v>56</v>
      </c>
      <c r="D10" s="44" t="s">
        <v>161</v>
      </c>
      <c r="E10" s="44" t="s">
        <v>35</v>
      </c>
      <c r="F10" s="44" t="s">
        <v>85</v>
      </c>
      <c r="G10" s="45" t="s">
        <v>162</v>
      </c>
      <c r="H10" s="46" t="s">
        <v>142</v>
      </c>
      <c r="I10" s="46" t="s">
        <v>143</v>
      </c>
      <c r="J10" s="46" t="s">
        <v>6</v>
      </c>
      <c r="K10" s="44" t="s">
        <v>26</v>
      </c>
      <c r="L10" s="44">
        <v>30</v>
      </c>
      <c r="M10" s="44" t="s">
        <v>163</v>
      </c>
      <c r="N10" s="47" t="s">
        <v>164</v>
      </c>
      <c r="O10" s="48">
        <v>20212050092811</v>
      </c>
      <c r="P10" s="49">
        <v>44376</v>
      </c>
      <c r="Q10" s="44">
        <v>17</v>
      </c>
      <c r="R10" s="44" t="s">
        <v>9</v>
      </c>
      <c r="S10" s="44"/>
      <c r="T10" s="49">
        <v>44376</v>
      </c>
      <c r="U10" s="44" t="s">
        <v>121</v>
      </c>
      <c r="V10" s="44" t="s">
        <v>122</v>
      </c>
      <c r="W10" s="44"/>
      <c r="X10" s="50"/>
      <c r="Y10" s="51"/>
    </row>
    <row r="11" spans="1:25" s="59" customFormat="1" ht="63.75" x14ac:dyDescent="0.25">
      <c r="A11" s="56" t="s">
        <v>31</v>
      </c>
      <c r="B11" s="57" t="s">
        <v>123</v>
      </c>
      <c r="C11" s="57" t="s">
        <v>42</v>
      </c>
      <c r="D11" s="57" t="s">
        <v>165</v>
      </c>
      <c r="E11" s="57" t="s">
        <v>35</v>
      </c>
      <c r="F11" s="57" t="s">
        <v>88</v>
      </c>
      <c r="G11" s="58" t="s">
        <v>166</v>
      </c>
      <c r="H11" s="59" t="s">
        <v>142</v>
      </c>
      <c r="I11" s="59" t="s">
        <v>143</v>
      </c>
      <c r="J11" s="59" t="s">
        <v>6</v>
      </c>
      <c r="K11" s="57" t="s">
        <v>26</v>
      </c>
      <c r="L11" s="57">
        <v>30</v>
      </c>
      <c r="M11" s="57" t="s">
        <v>167</v>
      </c>
      <c r="N11" s="60" t="s">
        <v>168</v>
      </c>
      <c r="O11" s="61"/>
      <c r="P11" s="62"/>
      <c r="Q11" s="57"/>
      <c r="R11" s="57" t="s">
        <v>12</v>
      </c>
      <c r="S11" s="57"/>
      <c r="T11" s="63"/>
      <c r="U11" s="57"/>
      <c r="V11" s="57"/>
      <c r="W11" s="57"/>
      <c r="X11" s="64"/>
      <c r="Y11" s="65"/>
    </row>
    <row r="12" spans="1:25" s="46" customFormat="1" ht="114.75" x14ac:dyDescent="0.25">
      <c r="A12" s="43" t="s">
        <v>31</v>
      </c>
      <c r="B12" s="44" t="s">
        <v>123</v>
      </c>
      <c r="C12" s="44" t="s">
        <v>56</v>
      </c>
      <c r="D12" s="44" t="s">
        <v>169</v>
      </c>
      <c r="E12" s="44" t="s">
        <v>34</v>
      </c>
      <c r="F12" s="44" t="s">
        <v>87</v>
      </c>
      <c r="G12" s="45" t="s">
        <v>170</v>
      </c>
      <c r="H12" s="46" t="s">
        <v>137</v>
      </c>
      <c r="I12" s="46" t="s">
        <v>118</v>
      </c>
      <c r="J12" s="46" t="s">
        <v>6</v>
      </c>
      <c r="K12" s="44" t="s">
        <v>26</v>
      </c>
      <c r="L12" s="44">
        <v>30</v>
      </c>
      <c r="M12" s="44" t="s">
        <v>171</v>
      </c>
      <c r="N12" s="47" t="s">
        <v>172</v>
      </c>
      <c r="O12" s="48">
        <v>20212050092261</v>
      </c>
      <c r="P12" s="49">
        <v>44364</v>
      </c>
      <c r="Q12" s="44">
        <v>9</v>
      </c>
      <c r="R12" s="44" t="s">
        <v>9</v>
      </c>
      <c r="S12" s="44"/>
      <c r="T12" s="53">
        <v>44364</v>
      </c>
      <c r="U12" s="44" t="s">
        <v>121</v>
      </c>
      <c r="V12" s="44" t="s">
        <v>122</v>
      </c>
      <c r="W12" s="44"/>
      <c r="X12" s="50"/>
      <c r="Y12" s="51"/>
    </row>
    <row r="13" spans="1:25" s="70" customFormat="1" ht="51" x14ac:dyDescent="0.25">
      <c r="A13" s="67" t="s">
        <v>31</v>
      </c>
      <c r="B13" s="68" t="s">
        <v>123</v>
      </c>
      <c r="C13" s="68" t="s">
        <v>46</v>
      </c>
      <c r="D13" s="68" t="s">
        <v>173</v>
      </c>
      <c r="E13" s="68" t="s">
        <v>35</v>
      </c>
      <c r="F13" s="68" t="s">
        <v>88</v>
      </c>
      <c r="G13" s="69" t="s">
        <v>174</v>
      </c>
      <c r="H13" s="70" t="s">
        <v>175</v>
      </c>
      <c r="I13" s="70" t="s">
        <v>176</v>
      </c>
      <c r="J13" s="68" t="s">
        <v>5</v>
      </c>
      <c r="K13" s="68" t="s">
        <v>28</v>
      </c>
      <c r="L13" s="68">
        <v>10</v>
      </c>
      <c r="M13" s="68" t="s">
        <v>177</v>
      </c>
      <c r="N13" s="71" t="s">
        <v>178</v>
      </c>
      <c r="O13" s="72">
        <v>20211000020921</v>
      </c>
      <c r="P13" s="73" t="s">
        <v>179</v>
      </c>
      <c r="Q13" s="68">
        <v>20</v>
      </c>
      <c r="R13" s="68" t="s">
        <v>11</v>
      </c>
      <c r="S13" s="68"/>
      <c r="T13" s="76">
        <v>44379</v>
      </c>
      <c r="U13" s="68" t="s">
        <v>121</v>
      </c>
      <c r="V13" s="68" t="s">
        <v>122</v>
      </c>
      <c r="W13" s="68"/>
      <c r="X13" s="74"/>
      <c r="Y13" s="75"/>
    </row>
    <row r="14" spans="1:25" s="70" customFormat="1" ht="51" x14ac:dyDescent="0.25">
      <c r="A14" s="67" t="s">
        <v>31</v>
      </c>
      <c r="B14" s="68" t="s">
        <v>123</v>
      </c>
      <c r="C14" s="68" t="s">
        <v>48</v>
      </c>
      <c r="D14" s="68" t="s">
        <v>180</v>
      </c>
      <c r="E14" s="68" t="s">
        <v>38</v>
      </c>
      <c r="F14" s="68" t="s">
        <v>88</v>
      </c>
      <c r="G14" s="69" t="s">
        <v>181</v>
      </c>
      <c r="H14" s="70" t="s">
        <v>142</v>
      </c>
      <c r="I14" s="68" t="s">
        <v>143</v>
      </c>
      <c r="J14" s="70" t="s">
        <v>6</v>
      </c>
      <c r="K14" s="68" t="s">
        <v>26</v>
      </c>
      <c r="L14" s="68">
        <v>30</v>
      </c>
      <c r="M14" s="68" t="s">
        <v>182</v>
      </c>
      <c r="N14" s="71" t="s">
        <v>183</v>
      </c>
      <c r="O14" s="77">
        <v>20212050093191</v>
      </c>
      <c r="P14" s="73">
        <v>44398</v>
      </c>
      <c r="Q14" s="68">
        <v>32</v>
      </c>
      <c r="R14" s="68" t="s">
        <v>11</v>
      </c>
      <c r="S14" s="68"/>
      <c r="T14" s="73">
        <v>44398</v>
      </c>
      <c r="U14" s="68" t="s">
        <v>121</v>
      </c>
      <c r="V14" s="68" t="s">
        <v>122</v>
      </c>
      <c r="W14" s="68"/>
      <c r="X14" s="74"/>
      <c r="Y14" s="75"/>
    </row>
    <row r="15" spans="1:25" s="46" customFormat="1" ht="51" x14ac:dyDescent="0.25">
      <c r="A15" s="43" t="s">
        <v>31</v>
      </c>
      <c r="B15" s="44" t="s">
        <v>184</v>
      </c>
      <c r="C15" s="44" t="s">
        <v>46</v>
      </c>
      <c r="D15" s="44" t="s">
        <v>185</v>
      </c>
      <c r="E15" s="44" t="s">
        <v>38</v>
      </c>
      <c r="F15" s="44" t="s">
        <v>86</v>
      </c>
      <c r="G15" s="45" t="s">
        <v>2905</v>
      </c>
      <c r="H15" s="46" t="s">
        <v>137</v>
      </c>
      <c r="I15" s="46" t="s">
        <v>118</v>
      </c>
      <c r="J15" s="46" t="s">
        <v>6</v>
      </c>
      <c r="K15" s="44" t="s">
        <v>25</v>
      </c>
      <c r="L15" s="44">
        <v>20</v>
      </c>
      <c r="M15" s="44" t="s">
        <v>186</v>
      </c>
      <c r="N15" s="47" t="s">
        <v>187</v>
      </c>
      <c r="O15" s="48">
        <v>20212050092291</v>
      </c>
      <c r="P15" s="49">
        <v>44364</v>
      </c>
      <c r="Q15" s="44">
        <v>9</v>
      </c>
      <c r="R15" s="44" t="s">
        <v>9</v>
      </c>
      <c r="S15" s="44"/>
      <c r="T15" s="53">
        <v>44364</v>
      </c>
      <c r="U15" s="44" t="s">
        <v>121</v>
      </c>
      <c r="V15" s="44" t="s">
        <v>122</v>
      </c>
      <c r="W15" s="44"/>
      <c r="X15" s="50"/>
      <c r="Y15" s="51"/>
    </row>
    <row r="16" spans="1:25" s="46" customFormat="1" ht="51" x14ac:dyDescent="0.25">
      <c r="A16" s="43" t="s">
        <v>31</v>
      </c>
      <c r="B16" s="44" t="s">
        <v>123</v>
      </c>
      <c r="C16" s="44" t="s">
        <v>48</v>
      </c>
      <c r="D16" s="44" t="s">
        <v>188</v>
      </c>
      <c r="E16" s="44" t="s">
        <v>38</v>
      </c>
      <c r="F16" s="44" t="s">
        <v>86</v>
      </c>
      <c r="G16" s="45" t="s">
        <v>2906</v>
      </c>
      <c r="H16" s="46" t="s">
        <v>148</v>
      </c>
      <c r="I16" s="46" t="s">
        <v>118</v>
      </c>
      <c r="J16" s="46" t="s">
        <v>6</v>
      </c>
      <c r="K16" s="44" t="s">
        <v>27</v>
      </c>
      <c r="L16" s="44">
        <v>30</v>
      </c>
      <c r="M16" s="44" t="s">
        <v>189</v>
      </c>
      <c r="N16" s="47" t="s">
        <v>190</v>
      </c>
      <c r="O16" s="78" t="s">
        <v>191</v>
      </c>
      <c r="P16" s="49">
        <v>44383</v>
      </c>
      <c r="Q16" s="44">
        <v>20</v>
      </c>
      <c r="R16" s="44" t="s">
        <v>9</v>
      </c>
      <c r="S16" s="44"/>
      <c r="T16" s="53">
        <v>44383</v>
      </c>
      <c r="U16" s="44" t="s">
        <v>121</v>
      </c>
      <c r="V16" s="44" t="s">
        <v>122</v>
      </c>
      <c r="W16" s="44"/>
      <c r="X16" s="50"/>
      <c r="Y16" s="51"/>
    </row>
    <row r="17" spans="1:25" s="70" customFormat="1" ht="76.5" x14ac:dyDescent="0.25">
      <c r="A17" s="67" t="s">
        <v>31</v>
      </c>
      <c r="B17" s="68" t="s">
        <v>123</v>
      </c>
      <c r="C17" s="68" t="s">
        <v>55</v>
      </c>
      <c r="D17" s="68" t="s">
        <v>192</v>
      </c>
      <c r="E17" s="68" t="s">
        <v>35</v>
      </c>
      <c r="F17" s="68" t="s">
        <v>89</v>
      </c>
      <c r="G17" s="69" t="s">
        <v>193</v>
      </c>
      <c r="H17" s="70" t="s">
        <v>137</v>
      </c>
      <c r="I17" s="70" t="s">
        <v>118</v>
      </c>
      <c r="J17" s="70" t="s">
        <v>6</v>
      </c>
      <c r="K17" s="68" t="s">
        <v>26</v>
      </c>
      <c r="L17" s="68">
        <v>30</v>
      </c>
      <c r="M17" s="68" t="s">
        <v>194</v>
      </c>
      <c r="N17" s="71" t="s">
        <v>195</v>
      </c>
      <c r="O17" s="72">
        <v>20212050092301</v>
      </c>
      <c r="P17" s="73">
        <v>44406</v>
      </c>
      <c r="Q17" s="68">
        <v>37</v>
      </c>
      <c r="R17" s="68" t="s">
        <v>11</v>
      </c>
      <c r="S17" s="68"/>
      <c r="T17" s="73">
        <v>44406</v>
      </c>
      <c r="U17" s="68" t="s">
        <v>121</v>
      </c>
      <c r="V17" s="68" t="s">
        <v>122</v>
      </c>
      <c r="W17" s="68"/>
      <c r="X17" s="74"/>
      <c r="Y17" s="75"/>
    </row>
    <row r="18" spans="1:25" s="46" customFormat="1" ht="51" x14ac:dyDescent="0.25">
      <c r="A18" s="43" t="s">
        <v>31</v>
      </c>
      <c r="B18" s="44" t="s">
        <v>123</v>
      </c>
      <c r="C18" s="44" t="s">
        <v>58</v>
      </c>
      <c r="D18" s="44" t="s">
        <v>196</v>
      </c>
      <c r="E18" s="44" t="s">
        <v>38</v>
      </c>
      <c r="F18" s="44" t="s">
        <v>88</v>
      </c>
      <c r="G18" s="45" t="s">
        <v>197</v>
      </c>
      <c r="H18" s="46" t="s">
        <v>148</v>
      </c>
      <c r="I18" s="46" t="s">
        <v>118</v>
      </c>
      <c r="J18" s="46" t="s">
        <v>6</v>
      </c>
      <c r="K18" s="44" t="s">
        <v>25</v>
      </c>
      <c r="L18" s="44">
        <v>20</v>
      </c>
      <c r="M18" s="44" t="s">
        <v>198</v>
      </c>
      <c r="N18" s="47" t="s">
        <v>199</v>
      </c>
      <c r="O18" s="48">
        <v>20212050093861</v>
      </c>
      <c r="P18" s="49">
        <v>44391</v>
      </c>
      <c r="Q18" s="44">
        <v>25</v>
      </c>
      <c r="R18" s="44" t="s">
        <v>9</v>
      </c>
      <c r="S18" s="44"/>
      <c r="T18" s="49" t="s">
        <v>199</v>
      </c>
      <c r="U18" s="44" t="s">
        <v>121</v>
      </c>
      <c r="V18" s="44" t="s">
        <v>122</v>
      </c>
      <c r="W18" s="44"/>
      <c r="X18" s="50"/>
      <c r="Y18" s="51"/>
    </row>
    <row r="19" spans="1:25" s="59" customFormat="1" ht="51" x14ac:dyDescent="0.25">
      <c r="A19" s="56" t="s">
        <v>31</v>
      </c>
      <c r="B19" s="57" t="s">
        <v>123</v>
      </c>
      <c r="C19" s="57" t="s">
        <v>44</v>
      </c>
      <c r="D19" s="57" t="s">
        <v>200</v>
      </c>
      <c r="E19" s="57" t="s">
        <v>35</v>
      </c>
      <c r="F19" s="57" t="s">
        <v>87</v>
      </c>
      <c r="G19" s="58" t="s">
        <v>201</v>
      </c>
      <c r="H19" s="59" t="s">
        <v>142</v>
      </c>
      <c r="I19" s="59" t="s">
        <v>143</v>
      </c>
      <c r="J19" s="59" t="s">
        <v>6</v>
      </c>
      <c r="K19" s="57" t="s">
        <v>26</v>
      </c>
      <c r="L19" s="57">
        <v>30</v>
      </c>
      <c r="M19" s="57" t="s">
        <v>202</v>
      </c>
      <c r="N19" s="60" t="s">
        <v>203</v>
      </c>
      <c r="O19" s="61"/>
      <c r="P19" s="62"/>
      <c r="Q19" s="57"/>
      <c r="R19" s="57" t="s">
        <v>12</v>
      </c>
      <c r="S19" s="57"/>
      <c r="T19" s="63"/>
      <c r="U19" s="57"/>
      <c r="V19" s="57"/>
      <c r="W19" s="57"/>
      <c r="X19" s="64" t="s">
        <v>204</v>
      </c>
      <c r="Y19" s="65"/>
    </row>
    <row r="20" spans="1:25" s="46" customFormat="1" ht="140.25" x14ac:dyDescent="0.25">
      <c r="A20" s="43" t="s">
        <v>31</v>
      </c>
      <c r="B20" s="44" t="s">
        <v>123</v>
      </c>
      <c r="C20" s="44" t="s">
        <v>51</v>
      </c>
      <c r="D20" s="44" t="s">
        <v>205</v>
      </c>
      <c r="E20" s="44" t="s">
        <v>34</v>
      </c>
      <c r="F20" s="44" t="s">
        <v>89</v>
      </c>
      <c r="G20" s="45" t="s">
        <v>206</v>
      </c>
      <c r="H20" s="46" t="s">
        <v>207</v>
      </c>
      <c r="I20" s="46" t="s">
        <v>118</v>
      </c>
      <c r="J20" s="46" t="s">
        <v>6</v>
      </c>
      <c r="K20" s="44" t="s">
        <v>26</v>
      </c>
      <c r="L20" s="44">
        <v>30</v>
      </c>
      <c r="M20" s="44" t="s">
        <v>208</v>
      </c>
      <c r="N20" s="47" t="s">
        <v>209</v>
      </c>
      <c r="O20" s="78"/>
      <c r="P20" s="49">
        <v>44356</v>
      </c>
      <c r="Q20" s="44">
        <v>1</v>
      </c>
      <c r="R20" s="44" t="s">
        <v>9</v>
      </c>
      <c r="S20" s="52" t="s">
        <v>210</v>
      </c>
      <c r="T20" s="53"/>
      <c r="U20" s="44"/>
      <c r="V20" s="44"/>
      <c r="W20" s="44"/>
      <c r="X20" s="50"/>
      <c r="Y20" s="51"/>
    </row>
    <row r="21" spans="1:25" s="59" customFormat="1" ht="63.75" x14ac:dyDescent="0.25">
      <c r="A21" s="56" t="s">
        <v>31</v>
      </c>
      <c r="B21" s="57" t="s">
        <v>123</v>
      </c>
      <c r="C21" s="57" t="s">
        <v>46</v>
      </c>
      <c r="D21" s="57" t="s">
        <v>211</v>
      </c>
      <c r="E21" s="57" t="s">
        <v>35</v>
      </c>
      <c r="F21" s="57" t="s">
        <v>88</v>
      </c>
      <c r="G21" s="58" t="s">
        <v>212</v>
      </c>
      <c r="H21" s="59" t="s">
        <v>213</v>
      </c>
      <c r="I21" s="57" t="s">
        <v>214</v>
      </c>
      <c r="J21" s="59" t="s">
        <v>6</v>
      </c>
      <c r="K21" s="57" t="s">
        <v>28</v>
      </c>
      <c r="L21" s="57">
        <v>10</v>
      </c>
      <c r="M21" s="57" t="s">
        <v>215</v>
      </c>
      <c r="N21" s="60" t="s">
        <v>216</v>
      </c>
      <c r="O21" s="61"/>
      <c r="P21" s="62"/>
      <c r="R21" s="57" t="s">
        <v>12</v>
      </c>
      <c r="S21" s="57"/>
      <c r="T21" s="63"/>
      <c r="U21" s="57"/>
      <c r="V21" s="57"/>
      <c r="W21" s="57"/>
      <c r="X21" s="64" t="s">
        <v>204</v>
      </c>
      <c r="Y21" s="65"/>
    </row>
    <row r="22" spans="1:25" s="46" customFormat="1" ht="51" x14ac:dyDescent="0.25">
      <c r="A22" s="43" t="s">
        <v>31</v>
      </c>
      <c r="B22" s="44" t="s">
        <v>123</v>
      </c>
      <c r="C22" s="44" t="s">
        <v>70</v>
      </c>
      <c r="D22" s="44" t="s">
        <v>217</v>
      </c>
      <c r="E22" s="44" t="s">
        <v>38</v>
      </c>
      <c r="F22" s="44" t="s">
        <v>87</v>
      </c>
      <c r="G22" s="45" t="s">
        <v>218</v>
      </c>
      <c r="H22" s="46" t="s">
        <v>207</v>
      </c>
      <c r="I22" s="46" t="s">
        <v>118</v>
      </c>
      <c r="J22" s="46" t="s">
        <v>6</v>
      </c>
      <c r="K22" s="44" t="s">
        <v>23</v>
      </c>
      <c r="L22" s="44">
        <v>35</v>
      </c>
      <c r="M22" s="44" t="s">
        <v>219</v>
      </c>
      <c r="N22" s="47" t="s">
        <v>220</v>
      </c>
      <c r="O22" s="48">
        <v>20212050093381</v>
      </c>
      <c r="P22" s="49">
        <v>44385</v>
      </c>
      <c r="Q22" s="46">
        <v>20</v>
      </c>
      <c r="R22" s="44" t="s">
        <v>9</v>
      </c>
      <c r="S22" s="44"/>
      <c r="T22" s="49">
        <v>44385</v>
      </c>
      <c r="U22" s="44" t="s">
        <v>121</v>
      </c>
      <c r="V22" s="44" t="s">
        <v>122</v>
      </c>
      <c r="W22" s="44"/>
      <c r="X22" s="50"/>
      <c r="Y22" s="51"/>
    </row>
    <row r="23" spans="1:25" s="46" customFormat="1" ht="38.25" x14ac:dyDescent="0.25">
      <c r="A23" s="43" t="s">
        <v>31</v>
      </c>
      <c r="B23" s="44" t="s">
        <v>123</v>
      </c>
      <c r="C23" s="44" t="s">
        <v>46</v>
      </c>
      <c r="D23" s="44" t="s">
        <v>221</v>
      </c>
      <c r="E23" s="44" t="s">
        <v>37</v>
      </c>
      <c r="F23" s="44" t="s">
        <v>87</v>
      </c>
      <c r="G23" s="45" t="s">
        <v>222</v>
      </c>
      <c r="H23" s="46" t="s">
        <v>223</v>
      </c>
      <c r="I23" s="44" t="s">
        <v>3</v>
      </c>
      <c r="J23" s="44" t="s">
        <v>3</v>
      </c>
      <c r="K23" s="44" t="s">
        <v>26</v>
      </c>
      <c r="L23" s="44">
        <v>30</v>
      </c>
      <c r="M23" s="44" t="s">
        <v>224</v>
      </c>
      <c r="N23" s="47" t="s">
        <v>225</v>
      </c>
      <c r="O23" s="48">
        <v>20211000020221</v>
      </c>
      <c r="P23" s="49">
        <v>44368</v>
      </c>
      <c r="Q23" s="44">
        <v>8</v>
      </c>
      <c r="R23" s="44" t="s">
        <v>9</v>
      </c>
      <c r="S23" s="44"/>
      <c r="T23" s="53">
        <v>44369</v>
      </c>
      <c r="U23" s="44" t="s">
        <v>121</v>
      </c>
      <c r="V23" s="44" t="s">
        <v>122</v>
      </c>
      <c r="W23" s="44"/>
      <c r="X23" s="50"/>
      <c r="Y23" s="51"/>
    </row>
    <row r="24" spans="1:25" s="46" customFormat="1" ht="51" x14ac:dyDescent="0.25">
      <c r="A24" s="43" t="s">
        <v>31</v>
      </c>
      <c r="B24" s="44" t="s">
        <v>123</v>
      </c>
      <c r="C24" s="44" t="s">
        <v>46</v>
      </c>
      <c r="D24" s="44" t="s">
        <v>226</v>
      </c>
      <c r="E24" s="44" t="s">
        <v>35</v>
      </c>
      <c r="F24" s="44" t="s">
        <v>85</v>
      </c>
      <c r="G24" s="45" t="s">
        <v>227</v>
      </c>
      <c r="H24" s="46" t="s">
        <v>228</v>
      </c>
      <c r="I24" s="46" t="s">
        <v>214</v>
      </c>
      <c r="J24" s="46" t="s">
        <v>6</v>
      </c>
      <c r="K24" s="44" t="s">
        <v>26</v>
      </c>
      <c r="L24" s="44">
        <v>30</v>
      </c>
      <c r="M24" s="44" t="s">
        <v>229</v>
      </c>
      <c r="N24" s="47" t="s">
        <v>230</v>
      </c>
      <c r="O24" s="78">
        <v>20212100019851</v>
      </c>
      <c r="P24" s="49">
        <v>44355</v>
      </c>
      <c r="Q24" s="46">
        <v>1</v>
      </c>
      <c r="R24" s="44" t="s">
        <v>9</v>
      </c>
      <c r="S24" s="44"/>
      <c r="T24" s="49">
        <v>44355</v>
      </c>
      <c r="U24" s="44" t="s">
        <v>121</v>
      </c>
      <c r="V24" s="44" t="s">
        <v>122</v>
      </c>
      <c r="W24" s="44"/>
      <c r="X24" s="50"/>
      <c r="Y24" s="51"/>
    </row>
    <row r="25" spans="1:25" s="46" customFormat="1" ht="63.75" x14ac:dyDescent="0.25">
      <c r="A25" s="43" t="s">
        <v>31</v>
      </c>
      <c r="B25" s="44" t="s">
        <v>123</v>
      </c>
      <c r="C25" s="44" t="s">
        <v>42</v>
      </c>
      <c r="D25" s="44" t="s">
        <v>231</v>
      </c>
      <c r="E25" s="44" t="s">
        <v>34</v>
      </c>
      <c r="F25" s="44" t="s">
        <v>89</v>
      </c>
      <c r="G25" s="45" t="s">
        <v>232</v>
      </c>
      <c r="H25" s="46" t="s">
        <v>137</v>
      </c>
      <c r="I25" s="46" t="s">
        <v>118</v>
      </c>
      <c r="J25" s="46" t="s">
        <v>6</v>
      </c>
      <c r="K25" s="44" t="s">
        <v>26</v>
      </c>
      <c r="L25" s="44">
        <v>30</v>
      </c>
      <c r="M25" s="44" t="s">
        <v>233</v>
      </c>
      <c r="N25" s="47" t="s">
        <v>234</v>
      </c>
      <c r="O25" s="48"/>
      <c r="P25" s="49">
        <v>44368</v>
      </c>
      <c r="Q25" s="44">
        <v>8</v>
      </c>
      <c r="R25" s="44" t="s">
        <v>9</v>
      </c>
      <c r="S25" s="52" t="s">
        <v>235</v>
      </c>
      <c r="T25" s="53"/>
      <c r="U25" s="44"/>
      <c r="V25" s="44"/>
      <c r="W25" s="44"/>
      <c r="X25" s="50"/>
      <c r="Y25" s="51"/>
    </row>
    <row r="26" spans="1:25" s="46" customFormat="1" ht="114.75" x14ac:dyDescent="0.25">
      <c r="A26" s="43" t="s">
        <v>31</v>
      </c>
      <c r="B26" s="44" t="s">
        <v>123</v>
      </c>
      <c r="C26" s="44" t="s">
        <v>56</v>
      </c>
      <c r="D26" s="44" t="s">
        <v>236</v>
      </c>
      <c r="E26" s="44" t="s">
        <v>35</v>
      </c>
      <c r="F26" s="44" t="s">
        <v>89</v>
      </c>
      <c r="G26" s="45" t="s">
        <v>237</v>
      </c>
      <c r="H26" s="46" t="s">
        <v>148</v>
      </c>
      <c r="I26" s="46" t="s">
        <v>118</v>
      </c>
      <c r="J26" s="46" t="s">
        <v>6</v>
      </c>
      <c r="K26" s="44" t="s">
        <v>26</v>
      </c>
      <c r="L26" s="44">
        <v>30</v>
      </c>
      <c r="M26" s="44" t="s">
        <v>238</v>
      </c>
      <c r="N26" s="47" t="s">
        <v>239</v>
      </c>
      <c r="O26" s="48"/>
      <c r="P26" s="49">
        <v>44378</v>
      </c>
      <c r="Q26" s="44">
        <v>16</v>
      </c>
      <c r="R26" s="44" t="s">
        <v>9</v>
      </c>
      <c r="S26" s="52" t="s">
        <v>240</v>
      </c>
      <c r="T26" s="53"/>
      <c r="U26" s="44"/>
      <c r="V26" s="44"/>
      <c r="W26" s="44"/>
      <c r="X26" s="50"/>
      <c r="Y26" s="51"/>
    </row>
    <row r="27" spans="1:25" s="46" customFormat="1" ht="204" x14ac:dyDescent="0.25">
      <c r="A27" s="43" t="s">
        <v>31</v>
      </c>
      <c r="B27" s="44" t="s">
        <v>123</v>
      </c>
      <c r="C27" s="44" t="s">
        <v>46</v>
      </c>
      <c r="D27" s="44" t="s">
        <v>241</v>
      </c>
      <c r="E27" s="44" t="s">
        <v>37</v>
      </c>
      <c r="F27" s="44" t="s">
        <v>88</v>
      </c>
      <c r="G27" s="45" t="s">
        <v>242</v>
      </c>
      <c r="H27" s="44" t="s">
        <v>243</v>
      </c>
      <c r="I27" s="44" t="s">
        <v>244</v>
      </c>
      <c r="J27" s="44" t="s">
        <v>5</v>
      </c>
      <c r="K27" s="44" t="s">
        <v>25</v>
      </c>
      <c r="L27" s="44">
        <v>20</v>
      </c>
      <c r="M27" s="44" t="s">
        <v>245</v>
      </c>
      <c r="N27" s="47" t="s">
        <v>246</v>
      </c>
      <c r="O27" s="78"/>
      <c r="P27" s="49">
        <v>44357</v>
      </c>
      <c r="Q27" s="44">
        <v>2</v>
      </c>
      <c r="R27" s="44" t="s">
        <v>9</v>
      </c>
      <c r="S27" s="52" t="s">
        <v>247</v>
      </c>
      <c r="T27" s="53"/>
      <c r="U27" s="44"/>
      <c r="V27" s="44"/>
      <c r="W27" s="44"/>
      <c r="X27" s="50"/>
      <c r="Y27" s="51"/>
    </row>
    <row r="28" spans="1:25" s="59" customFormat="1" ht="89.25" x14ac:dyDescent="0.25">
      <c r="A28" s="56" t="s">
        <v>31</v>
      </c>
      <c r="B28" s="57" t="s">
        <v>130</v>
      </c>
      <c r="C28" s="57" t="s">
        <v>56</v>
      </c>
      <c r="D28" s="57" t="s">
        <v>248</v>
      </c>
      <c r="E28" s="57" t="s">
        <v>37</v>
      </c>
      <c r="F28" s="57" t="s">
        <v>89</v>
      </c>
      <c r="G28" s="58" t="s">
        <v>249</v>
      </c>
      <c r="H28" s="59" t="s">
        <v>137</v>
      </c>
      <c r="I28" s="57" t="s">
        <v>118</v>
      </c>
      <c r="J28" s="59" t="s">
        <v>6</v>
      </c>
      <c r="K28" s="57" t="s">
        <v>26</v>
      </c>
      <c r="L28" s="57">
        <v>30</v>
      </c>
      <c r="M28" s="57" t="s">
        <v>250</v>
      </c>
      <c r="N28" s="60" t="s">
        <v>251</v>
      </c>
      <c r="O28" s="61">
        <v>20212050093601</v>
      </c>
      <c r="P28" s="62"/>
      <c r="R28" s="57" t="s">
        <v>12</v>
      </c>
      <c r="S28" s="57"/>
      <c r="T28" s="63"/>
      <c r="U28" s="57"/>
      <c r="V28" s="57"/>
      <c r="W28" s="57"/>
      <c r="X28" s="64"/>
      <c r="Y28" s="65"/>
    </row>
    <row r="29" spans="1:25" s="46" customFormat="1" ht="51" x14ac:dyDescent="0.25">
      <c r="A29" s="43" t="s">
        <v>31</v>
      </c>
      <c r="B29" s="44" t="s">
        <v>123</v>
      </c>
      <c r="C29" s="44" t="s">
        <v>59</v>
      </c>
      <c r="D29" s="44" t="s">
        <v>252</v>
      </c>
      <c r="E29" s="44" t="s">
        <v>35</v>
      </c>
      <c r="F29" s="44" t="s">
        <v>86</v>
      </c>
      <c r="G29" s="45" t="s">
        <v>253</v>
      </c>
      <c r="H29" s="46" t="s">
        <v>148</v>
      </c>
      <c r="I29" s="46" t="s">
        <v>118</v>
      </c>
      <c r="J29" s="46" t="s">
        <v>6</v>
      </c>
      <c r="K29" s="44" t="s">
        <v>26</v>
      </c>
      <c r="L29" s="44">
        <v>30</v>
      </c>
      <c r="M29" s="44" t="s">
        <v>254</v>
      </c>
      <c r="N29" s="47" t="s">
        <v>255</v>
      </c>
      <c r="O29" s="48">
        <v>20212050094091</v>
      </c>
      <c r="P29" s="49">
        <v>44398</v>
      </c>
      <c r="Q29" s="46">
        <v>28</v>
      </c>
      <c r="R29" s="44" t="s">
        <v>9</v>
      </c>
      <c r="S29" s="44"/>
      <c r="T29" s="49">
        <v>44398</v>
      </c>
      <c r="U29" s="44" t="s">
        <v>121</v>
      </c>
      <c r="V29" s="44" t="s">
        <v>122</v>
      </c>
      <c r="W29" s="44"/>
      <c r="X29" s="50"/>
      <c r="Y29" s="51"/>
    </row>
    <row r="30" spans="1:25" s="46" customFormat="1" ht="51" x14ac:dyDescent="0.25">
      <c r="A30" s="43" t="s">
        <v>31</v>
      </c>
      <c r="B30" s="44" t="s">
        <v>123</v>
      </c>
      <c r="C30" s="44" t="s">
        <v>48</v>
      </c>
      <c r="D30" s="44" t="s">
        <v>256</v>
      </c>
      <c r="E30" s="44" t="s">
        <v>34</v>
      </c>
      <c r="F30" s="44" t="s">
        <v>88</v>
      </c>
      <c r="G30" s="45" t="s">
        <v>257</v>
      </c>
      <c r="H30" s="46" t="s">
        <v>258</v>
      </c>
      <c r="I30" s="44" t="s">
        <v>259</v>
      </c>
      <c r="J30" s="46" t="s">
        <v>6</v>
      </c>
      <c r="K30" s="44" t="s">
        <v>25</v>
      </c>
      <c r="L30" s="44">
        <v>20</v>
      </c>
      <c r="M30" s="44" t="s">
        <v>260</v>
      </c>
      <c r="N30" s="47" t="s">
        <v>261</v>
      </c>
      <c r="O30" s="48">
        <v>20212000020631</v>
      </c>
      <c r="P30" s="49">
        <v>44375</v>
      </c>
      <c r="Q30" s="44">
        <v>12</v>
      </c>
      <c r="R30" s="44" t="s">
        <v>9</v>
      </c>
      <c r="S30" s="44"/>
      <c r="T30" s="53">
        <v>44376</v>
      </c>
      <c r="U30" s="44" t="s">
        <v>121</v>
      </c>
      <c r="V30" s="44" t="s">
        <v>122</v>
      </c>
      <c r="W30" s="44"/>
      <c r="X30" s="50"/>
      <c r="Y30" s="51"/>
    </row>
    <row r="31" spans="1:25" s="59" customFormat="1" ht="51" x14ac:dyDescent="0.25">
      <c r="A31" s="56" t="s">
        <v>31</v>
      </c>
      <c r="B31" s="57" t="s">
        <v>123</v>
      </c>
      <c r="C31" s="57" t="s">
        <v>46</v>
      </c>
      <c r="D31" s="57" t="s">
        <v>262</v>
      </c>
      <c r="E31" s="57" t="s">
        <v>35</v>
      </c>
      <c r="F31" s="57" t="s">
        <v>88</v>
      </c>
      <c r="G31" s="58" t="s">
        <v>263</v>
      </c>
      <c r="H31" s="59" t="s">
        <v>264</v>
      </c>
      <c r="I31" s="57" t="s">
        <v>154</v>
      </c>
      <c r="J31" s="57" t="s">
        <v>3</v>
      </c>
      <c r="K31" s="57" t="s">
        <v>23</v>
      </c>
      <c r="L31" s="57">
        <v>35</v>
      </c>
      <c r="M31" s="57" t="s">
        <v>265</v>
      </c>
      <c r="N31" s="60" t="s">
        <v>266</v>
      </c>
      <c r="O31" s="61"/>
      <c r="P31" s="62"/>
      <c r="Q31" s="57"/>
      <c r="R31" s="57" t="s">
        <v>12</v>
      </c>
      <c r="S31" s="57"/>
      <c r="T31" s="63"/>
      <c r="U31" s="57"/>
      <c r="V31" s="57"/>
      <c r="W31" s="57"/>
      <c r="X31" s="64" t="s">
        <v>204</v>
      </c>
      <c r="Y31" s="65"/>
    </row>
    <row r="32" spans="1:25" s="46" customFormat="1" ht="51" x14ac:dyDescent="0.25">
      <c r="A32" s="43" t="s">
        <v>31</v>
      </c>
      <c r="B32" s="44" t="s">
        <v>123</v>
      </c>
      <c r="C32" s="44" t="s">
        <v>56</v>
      </c>
      <c r="D32" s="44" t="s">
        <v>267</v>
      </c>
      <c r="E32" s="44" t="s">
        <v>37</v>
      </c>
      <c r="F32" s="44" t="s">
        <v>88</v>
      </c>
      <c r="G32" s="45" t="s">
        <v>268</v>
      </c>
      <c r="H32" s="46" t="s">
        <v>126</v>
      </c>
      <c r="I32" s="46" t="s">
        <v>118</v>
      </c>
      <c r="J32" s="46" t="s">
        <v>6</v>
      </c>
      <c r="K32" s="44" t="s">
        <v>26</v>
      </c>
      <c r="L32" s="44">
        <v>30</v>
      </c>
      <c r="M32" s="44" t="s">
        <v>269</v>
      </c>
      <c r="N32" s="47" t="s">
        <v>270</v>
      </c>
      <c r="O32" s="48">
        <v>20212050094081</v>
      </c>
      <c r="P32" s="49">
        <v>44404</v>
      </c>
      <c r="Q32" s="44">
        <v>29</v>
      </c>
      <c r="R32" s="44" t="s">
        <v>9</v>
      </c>
      <c r="S32" s="44"/>
      <c r="T32" s="49">
        <v>44404</v>
      </c>
      <c r="U32" s="44" t="s">
        <v>121</v>
      </c>
      <c r="V32" s="44" t="s">
        <v>122</v>
      </c>
      <c r="W32" s="44"/>
      <c r="X32" s="50"/>
      <c r="Y32" s="51"/>
    </row>
    <row r="33" spans="1:25" s="46" customFormat="1" ht="76.5" x14ac:dyDescent="0.25">
      <c r="A33" s="43" t="s">
        <v>31</v>
      </c>
      <c r="B33" s="44" t="s">
        <v>123</v>
      </c>
      <c r="C33" s="44" t="s">
        <v>65</v>
      </c>
      <c r="D33" s="44" t="s">
        <v>271</v>
      </c>
      <c r="E33" s="44" t="s">
        <v>36</v>
      </c>
      <c r="F33" s="44" t="s">
        <v>88</v>
      </c>
      <c r="G33" s="45" t="s">
        <v>272</v>
      </c>
      <c r="H33" s="46" t="s">
        <v>273</v>
      </c>
      <c r="I33" s="46" t="s">
        <v>118</v>
      </c>
      <c r="J33" s="46" t="s">
        <v>6</v>
      </c>
      <c r="K33" s="44" t="s">
        <v>25</v>
      </c>
      <c r="L33" s="44">
        <v>20</v>
      </c>
      <c r="M33" s="44" t="s">
        <v>274</v>
      </c>
      <c r="N33" s="47" t="s">
        <v>275</v>
      </c>
      <c r="O33" s="48">
        <v>20212050092871</v>
      </c>
      <c r="P33" s="49">
        <v>44370</v>
      </c>
      <c r="Q33" s="44">
        <v>7</v>
      </c>
      <c r="R33" s="44" t="s">
        <v>9</v>
      </c>
      <c r="S33" s="44"/>
      <c r="T33" s="49">
        <v>44370</v>
      </c>
      <c r="U33" s="44" t="s">
        <v>121</v>
      </c>
      <c r="V33" s="44" t="s">
        <v>122</v>
      </c>
      <c r="W33" s="44"/>
      <c r="X33" s="50"/>
      <c r="Y33" s="51"/>
    </row>
    <row r="34" spans="1:25" s="46" customFormat="1" ht="63.75" x14ac:dyDescent="0.25">
      <c r="A34" s="43" t="s">
        <v>31</v>
      </c>
      <c r="B34" s="44" t="s">
        <v>123</v>
      </c>
      <c r="C34" s="44" t="s">
        <v>42</v>
      </c>
      <c r="D34" s="44" t="s">
        <v>276</v>
      </c>
      <c r="E34" s="44" t="s">
        <v>34</v>
      </c>
      <c r="F34" s="44" t="s">
        <v>89</v>
      </c>
      <c r="G34" s="45" t="s">
        <v>277</v>
      </c>
      <c r="H34" s="46" t="s">
        <v>117</v>
      </c>
      <c r="I34" s="46" t="s">
        <v>118</v>
      </c>
      <c r="J34" s="46" t="s">
        <v>6</v>
      </c>
      <c r="K34" s="44" t="s">
        <v>26</v>
      </c>
      <c r="L34" s="44">
        <v>30</v>
      </c>
      <c r="M34" s="44" t="s">
        <v>278</v>
      </c>
      <c r="N34" s="47" t="s">
        <v>279</v>
      </c>
      <c r="O34" s="48">
        <v>20212050094131</v>
      </c>
      <c r="P34" s="49">
        <v>44398</v>
      </c>
      <c r="Q34" s="44">
        <v>25</v>
      </c>
      <c r="R34" s="44" t="s">
        <v>9</v>
      </c>
      <c r="S34" s="44"/>
      <c r="T34" s="49">
        <v>44398</v>
      </c>
      <c r="U34" s="44" t="s">
        <v>121</v>
      </c>
      <c r="V34" s="44" t="s">
        <v>122</v>
      </c>
      <c r="W34" s="44"/>
      <c r="X34" s="50"/>
      <c r="Y34" s="51"/>
    </row>
    <row r="35" spans="1:25" s="46" customFormat="1" ht="51" x14ac:dyDescent="0.25">
      <c r="A35" s="43" t="s">
        <v>31</v>
      </c>
      <c r="B35" s="44" t="s">
        <v>123</v>
      </c>
      <c r="C35" s="44" t="s">
        <v>46</v>
      </c>
      <c r="D35" s="44" t="s">
        <v>280</v>
      </c>
      <c r="E35" s="44" t="s">
        <v>37</v>
      </c>
      <c r="F35" s="44" t="s">
        <v>88</v>
      </c>
      <c r="G35" s="45" t="s">
        <v>281</v>
      </c>
      <c r="H35" s="46" t="s">
        <v>282</v>
      </c>
      <c r="I35" s="46" t="s">
        <v>118</v>
      </c>
      <c r="J35" s="46" t="s">
        <v>6</v>
      </c>
      <c r="K35" s="44" t="s">
        <v>25</v>
      </c>
      <c r="L35" s="44">
        <v>20</v>
      </c>
      <c r="M35" s="44" t="s">
        <v>283</v>
      </c>
      <c r="N35" s="47" t="s">
        <v>284</v>
      </c>
      <c r="O35" s="79">
        <v>20212100020121</v>
      </c>
      <c r="P35" s="49">
        <v>44375</v>
      </c>
      <c r="Q35" s="44">
        <v>30</v>
      </c>
      <c r="R35" s="44" t="s">
        <v>9</v>
      </c>
      <c r="S35" s="44"/>
      <c r="T35" s="49">
        <v>44375</v>
      </c>
      <c r="U35" s="44" t="s">
        <v>121</v>
      </c>
      <c r="V35" s="44" t="s">
        <v>122</v>
      </c>
      <c r="W35" s="44"/>
      <c r="X35" s="50"/>
    </row>
    <row r="36" spans="1:25" s="46" customFormat="1" ht="76.5" x14ac:dyDescent="0.25">
      <c r="A36" s="43" t="s">
        <v>31</v>
      </c>
      <c r="B36" s="44" t="s">
        <v>123</v>
      </c>
      <c r="C36" s="44" t="s">
        <v>67</v>
      </c>
      <c r="D36" s="44" t="s">
        <v>285</v>
      </c>
      <c r="E36" s="44" t="s">
        <v>36</v>
      </c>
      <c r="F36" s="44" t="s">
        <v>88</v>
      </c>
      <c r="G36" s="45" t="s">
        <v>286</v>
      </c>
      <c r="H36" s="46" t="s">
        <v>175</v>
      </c>
      <c r="I36" s="46" t="s">
        <v>176</v>
      </c>
      <c r="J36" s="44" t="s">
        <v>5</v>
      </c>
      <c r="K36" s="44" t="s">
        <v>25</v>
      </c>
      <c r="L36" s="44">
        <v>20</v>
      </c>
      <c r="M36" s="44" t="s">
        <v>287</v>
      </c>
      <c r="N36" s="47" t="s">
        <v>288</v>
      </c>
      <c r="O36" s="80">
        <v>20213000020891</v>
      </c>
      <c r="P36" s="49">
        <v>44378</v>
      </c>
      <c r="Q36" s="44">
        <v>13</v>
      </c>
      <c r="R36" s="44" t="s">
        <v>9</v>
      </c>
      <c r="S36" s="44"/>
      <c r="T36" s="53">
        <v>44378</v>
      </c>
      <c r="U36" s="44" t="s">
        <v>121</v>
      </c>
      <c r="V36" s="44" t="s">
        <v>122</v>
      </c>
      <c r="W36" s="44"/>
      <c r="X36" s="50"/>
    </row>
    <row r="37" spans="1:25" s="46" customFormat="1" ht="51" x14ac:dyDescent="0.25">
      <c r="A37" s="43" t="s">
        <v>31</v>
      </c>
      <c r="B37" s="44" t="s">
        <v>123</v>
      </c>
      <c r="C37" s="44" t="s">
        <v>48</v>
      </c>
      <c r="D37" s="44" t="s">
        <v>180</v>
      </c>
      <c r="E37" s="44" t="s">
        <v>34</v>
      </c>
      <c r="F37" s="44" t="s">
        <v>89</v>
      </c>
      <c r="G37" s="45" t="s">
        <v>289</v>
      </c>
      <c r="H37" s="46" t="s">
        <v>290</v>
      </c>
      <c r="I37" s="46" t="s">
        <v>118</v>
      </c>
      <c r="J37" s="46" t="s">
        <v>6</v>
      </c>
      <c r="K37" s="44" t="s">
        <v>26</v>
      </c>
      <c r="L37" s="44">
        <v>30</v>
      </c>
      <c r="M37" s="44" t="s">
        <v>291</v>
      </c>
      <c r="N37" s="47" t="s">
        <v>292</v>
      </c>
      <c r="O37" s="81">
        <v>20212000020261</v>
      </c>
      <c r="P37" s="49">
        <v>44370</v>
      </c>
      <c r="Q37" s="44">
        <v>6</v>
      </c>
      <c r="R37" s="44" t="s">
        <v>9</v>
      </c>
      <c r="S37" s="44"/>
      <c r="T37" s="53">
        <v>44370</v>
      </c>
      <c r="U37" s="44" t="s">
        <v>121</v>
      </c>
      <c r="V37" s="44" t="s">
        <v>122</v>
      </c>
      <c r="W37" s="44"/>
      <c r="X37" s="50"/>
    </row>
    <row r="38" spans="1:25" s="46" customFormat="1" ht="63.75" x14ac:dyDescent="0.25">
      <c r="A38" s="43" t="s">
        <v>31</v>
      </c>
      <c r="B38" s="44" t="s">
        <v>123</v>
      </c>
      <c r="C38" s="44" t="s">
        <v>44</v>
      </c>
      <c r="D38" s="44" t="s">
        <v>293</v>
      </c>
      <c r="E38" s="44" t="s">
        <v>34</v>
      </c>
      <c r="F38" s="44" t="s">
        <v>88</v>
      </c>
      <c r="G38" s="45" t="s">
        <v>294</v>
      </c>
      <c r="H38" s="46" t="s">
        <v>207</v>
      </c>
      <c r="I38" s="46" t="s">
        <v>118</v>
      </c>
      <c r="J38" s="46" t="s">
        <v>6</v>
      </c>
      <c r="K38" s="44" t="s">
        <v>26</v>
      </c>
      <c r="L38" s="44">
        <v>30</v>
      </c>
      <c r="M38" s="44" t="s">
        <v>295</v>
      </c>
      <c r="N38" s="47" t="s">
        <v>296</v>
      </c>
      <c r="O38" s="48">
        <v>20212050093331</v>
      </c>
      <c r="P38" s="49">
        <v>44385</v>
      </c>
      <c r="Q38" s="44">
        <v>16</v>
      </c>
      <c r="R38" s="44" t="s">
        <v>9</v>
      </c>
      <c r="S38" s="44"/>
      <c r="T38" s="49">
        <v>44385</v>
      </c>
      <c r="U38" s="44" t="s">
        <v>121</v>
      </c>
      <c r="V38" s="44" t="s">
        <v>122</v>
      </c>
      <c r="W38" s="44"/>
      <c r="X38" s="50"/>
    </row>
    <row r="39" spans="1:25" s="46" customFormat="1" ht="63.75" x14ac:dyDescent="0.25">
      <c r="A39" s="43" t="s">
        <v>31</v>
      </c>
      <c r="B39" s="44" t="s">
        <v>123</v>
      </c>
      <c r="C39" s="44" t="s">
        <v>49</v>
      </c>
      <c r="D39" s="44" t="s">
        <v>297</v>
      </c>
      <c r="E39" s="44" t="s">
        <v>34</v>
      </c>
      <c r="F39" s="44" t="s">
        <v>88</v>
      </c>
      <c r="G39" s="45" t="s">
        <v>298</v>
      </c>
      <c r="H39" s="46" t="s">
        <v>258</v>
      </c>
      <c r="I39" s="44" t="s">
        <v>259</v>
      </c>
      <c r="J39" s="46" t="s">
        <v>6</v>
      </c>
      <c r="K39" s="44" t="s">
        <v>25</v>
      </c>
      <c r="L39" s="44">
        <v>20</v>
      </c>
      <c r="M39" s="44" t="s">
        <v>299</v>
      </c>
      <c r="N39" s="47" t="s">
        <v>300</v>
      </c>
      <c r="O39" s="82" t="s">
        <v>301</v>
      </c>
      <c r="P39" s="49">
        <v>44375</v>
      </c>
      <c r="Q39" s="44">
        <v>10</v>
      </c>
      <c r="R39" s="44" t="s">
        <v>9</v>
      </c>
      <c r="S39" s="44"/>
      <c r="T39" s="53">
        <v>44375</v>
      </c>
      <c r="U39" s="44" t="s">
        <v>121</v>
      </c>
      <c r="V39" s="44" t="s">
        <v>122</v>
      </c>
      <c r="W39" s="44"/>
      <c r="X39" s="50"/>
    </row>
    <row r="40" spans="1:25" s="46" customFormat="1" ht="51" x14ac:dyDescent="0.25">
      <c r="A40" s="43" t="s">
        <v>31</v>
      </c>
      <c r="B40" s="44" t="s">
        <v>123</v>
      </c>
      <c r="C40" s="44" t="s">
        <v>42</v>
      </c>
      <c r="D40" s="44" t="s">
        <v>302</v>
      </c>
      <c r="E40" s="44" t="s">
        <v>38</v>
      </c>
      <c r="F40" s="44" t="s">
        <v>88</v>
      </c>
      <c r="G40" s="45" t="s">
        <v>303</v>
      </c>
      <c r="H40" s="46" t="s">
        <v>137</v>
      </c>
      <c r="I40" s="46" t="s">
        <v>118</v>
      </c>
      <c r="J40" s="46" t="s">
        <v>6</v>
      </c>
      <c r="K40" s="44" t="s">
        <v>25</v>
      </c>
      <c r="L40" s="44">
        <v>20</v>
      </c>
      <c r="M40" s="44" t="s">
        <v>304</v>
      </c>
      <c r="N40" s="47" t="s">
        <v>305</v>
      </c>
      <c r="O40" s="48">
        <v>20212050093611</v>
      </c>
      <c r="P40" s="49">
        <v>44392</v>
      </c>
      <c r="Q40" s="44">
        <v>21</v>
      </c>
      <c r="R40" s="44" t="s">
        <v>9</v>
      </c>
      <c r="S40" s="44"/>
      <c r="T40" s="49">
        <v>44392</v>
      </c>
      <c r="U40" s="44" t="s">
        <v>121</v>
      </c>
      <c r="V40" s="44" t="s">
        <v>122</v>
      </c>
      <c r="W40" s="44"/>
      <c r="X40" s="50"/>
    </row>
    <row r="41" spans="1:25" s="46" customFormat="1" ht="51" x14ac:dyDescent="0.25">
      <c r="A41" s="43" t="s">
        <v>31</v>
      </c>
      <c r="B41" s="44" t="s">
        <v>123</v>
      </c>
      <c r="C41" s="44" t="s">
        <v>64</v>
      </c>
      <c r="D41" s="44" t="s">
        <v>306</v>
      </c>
      <c r="E41" s="44" t="s">
        <v>34</v>
      </c>
      <c r="F41" s="44" t="s">
        <v>88</v>
      </c>
      <c r="G41" s="45" t="s">
        <v>307</v>
      </c>
      <c r="H41" s="46" t="s">
        <v>148</v>
      </c>
      <c r="I41" s="46" t="s">
        <v>214</v>
      </c>
      <c r="J41" s="46" t="s">
        <v>6</v>
      </c>
      <c r="K41" s="44" t="s">
        <v>26</v>
      </c>
      <c r="L41" s="44">
        <v>30</v>
      </c>
      <c r="M41" s="44" t="s">
        <v>308</v>
      </c>
      <c r="N41" s="47" t="s">
        <v>309</v>
      </c>
      <c r="O41" s="78">
        <v>20212100021171</v>
      </c>
      <c r="P41" s="49">
        <v>44398</v>
      </c>
      <c r="Q41" s="44">
        <v>24</v>
      </c>
      <c r="R41" s="44" t="s">
        <v>9</v>
      </c>
      <c r="S41" s="44"/>
      <c r="T41" s="49">
        <v>44398</v>
      </c>
      <c r="U41" s="44" t="s">
        <v>121</v>
      </c>
      <c r="V41" s="44" t="s">
        <v>122</v>
      </c>
      <c r="W41" s="44"/>
      <c r="X41" s="50"/>
    </row>
    <row r="42" spans="1:25" ht="63.75" x14ac:dyDescent="0.25">
      <c r="A42" s="83" t="s">
        <v>31</v>
      </c>
      <c r="B42" s="84" t="s">
        <v>123</v>
      </c>
      <c r="C42" s="84" t="s">
        <v>46</v>
      </c>
      <c r="D42" s="84" t="s">
        <v>310</v>
      </c>
      <c r="E42" s="84" t="s">
        <v>37</v>
      </c>
      <c r="F42" s="84" t="s">
        <v>88</v>
      </c>
      <c r="G42" s="85" t="s">
        <v>311</v>
      </c>
      <c r="H42" s="86" t="s">
        <v>282</v>
      </c>
      <c r="I42" s="86" t="s">
        <v>214</v>
      </c>
      <c r="J42" s="86" t="s">
        <v>6</v>
      </c>
      <c r="K42" s="84" t="s">
        <v>26</v>
      </c>
      <c r="L42" s="84">
        <v>30</v>
      </c>
      <c r="M42" s="84" t="s">
        <v>312</v>
      </c>
      <c r="N42" s="87" t="s">
        <v>313</v>
      </c>
      <c r="O42" s="88"/>
      <c r="P42" s="89"/>
      <c r="Q42" s="84"/>
      <c r="R42" s="84" t="s">
        <v>10</v>
      </c>
      <c r="S42" s="84"/>
      <c r="T42" s="90"/>
      <c r="U42" s="84"/>
      <c r="V42" s="84"/>
      <c r="W42" s="84"/>
      <c r="X42" s="91"/>
    </row>
    <row r="43" spans="1:25" s="46" customFormat="1" ht="51" x14ac:dyDescent="0.25">
      <c r="A43" s="43" t="s">
        <v>31</v>
      </c>
      <c r="B43" s="44" t="s">
        <v>123</v>
      </c>
      <c r="C43" s="44" t="s">
        <v>70</v>
      </c>
      <c r="D43" s="44" t="s">
        <v>314</v>
      </c>
      <c r="E43" s="44" t="s">
        <v>38</v>
      </c>
      <c r="F43" s="44" t="s">
        <v>89</v>
      </c>
      <c r="G43" s="45" t="s">
        <v>315</v>
      </c>
      <c r="H43" s="46" t="s">
        <v>207</v>
      </c>
      <c r="I43" s="46" t="s">
        <v>118</v>
      </c>
      <c r="J43" s="46" t="s">
        <v>6</v>
      </c>
      <c r="K43" s="44" t="s">
        <v>27</v>
      </c>
      <c r="L43" s="44">
        <v>30</v>
      </c>
      <c r="M43" s="44" t="s">
        <v>316</v>
      </c>
      <c r="N43" s="47" t="s">
        <v>317</v>
      </c>
      <c r="O43" s="48">
        <v>20212050093351</v>
      </c>
      <c r="P43" s="49">
        <v>44385</v>
      </c>
      <c r="Q43" s="44">
        <v>16</v>
      </c>
      <c r="R43" s="44" t="s">
        <v>9</v>
      </c>
      <c r="S43" s="44"/>
      <c r="T43" s="49">
        <v>44385</v>
      </c>
      <c r="U43" s="44" t="s">
        <v>121</v>
      </c>
      <c r="V43" s="44" t="s">
        <v>122</v>
      </c>
      <c r="W43" s="44"/>
      <c r="X43" s="50"/>
    </row>
    <row r="44" spans="1:25" s="46" customFormat="1" ht="89.25" x14ac:dyDescent="0.25">
      <c r="A44" s="43" t="s">
        <v>31</v>
      </c>
      <c r="B44" s="44" t="s">
        <v>123</v>
      </c>
      <c r="C44" s="44" t="s">
        <v>67</v>
      </c>
      <c r="D44" s="44" t="s">
        <v>318</v>
      </c>
      <c r="E44" s="44" t="s">
        <v>36</v>
      </c>
      <c r="F44" s="44" t="s">
        <v>87</v>
      </c>
      <c r="G44" s="45" t="s">
        <v>319</v>
      </c>
      <c r="H44" s="46" t="s">
        <v>126</v>
      </c>
      <c r="I44" s="46" t="s">
        <v>118</v>
      </c>
      <c r="J44" s="46" t="s">
        <v>6</v>
      </c>
      <c r="K44" s="44" t="s">
        <v>28</v>
      </c>
      <c r="L44" s="44">
        <v>10</v>
      </c>
      <c r="M44" s="44" t="s">
        <v>320</v>
      </c>
      <c r="N44" s="47" t="s">
        <v>321</v>
      </c>
      <c r="O44" s="79">
        <v>20212050092881</v>
      </c>
      <c r="P44" s="49">
        <v>44365</v>
      </c>
      <c r="Q44" s="44">
        <v>2</v>
      </c>
      <c r="R44" s="44" t="s">
        <v>9</v>
      </c>
      <c r="S44" s="44"/>
      <c r="T44" s="53">
        <v>44365</v>
      </c>
      <c r="U44" s="44" t="s">
        <v>121</v>
      </c>
      <c r="V44" s="44" t="s">
        <v>122</v>
      </c>
      <c r="W44" s="44"/>
      <c r="X44" s="50"/>
    </row>
    <row r="45" spans="1:25" ht="76.5" x14ac:dyDescent="0.25">
      <c r="A45" s="83" t="s">
        <v>31</v>
      </c>
      <c r="B45" s="84" t="s">
        <v>123</v>
      </c>
      <c r="C45" s="84" t="s">
        <v>71</v>
      </c>
      <c r="D45" s="84" t="s">
        <v>322</v>
      </c>
      <c r="E45" s="84" t="s">
        <v>34</v>
      </c>
      <c r="F45" s="84" t="s">
        <v>87</v>
      </c>
      <c r="G45" s="85" t="s">
        <v>323</v>
      </c>
      <c r="H45" s="86" t="s">
        <v>228</v>
      </c>
      <c r="I45" s="86" t="s">
        <v>214</v>
      </c>
      <c r="J45" s="86" t="s">
        <v>6</v>
      </c>
      <c r="K45" s="84" t="s">
        <v>26</v>
      </c>
      <c r="L45" s="84">
        <v>30</v>
      </c>
      <c r="M45" s="84" t="s">
        <v>324</v>
      </c>
      <c r="N45" s="87" t="s">
        <v>325</v>
      </c>
      <c r="O45" s="88"/>
      <c r="P45" s="89"/>
      <c r="Q45" s="84"/>
      <c r="R45" s="84" t="s">
        <v>10</v>
      </c>
      <c r="S45" s="84"/>
      <c r="T45" s="90"/>
      <c r="U45" s="84"/>
      <c r="V45" s="84"/>
      <c r="W45" s="84"/>
      <c r="X45" s="91"/>
    </row>
    <row r="46" spans="1:25" ht="63.75" x14ac:dyDescent="0.25">
      <c r="A46" s="83" t="s">
        <v>31</v>
      </c>
      <c r="B46" s="84" t="s">
        <v>123</v>
      </c>
      <c r="C46" s="84" t="s">
        <v>66</v>
      </c>
      <c r="D46" s="84" t="s">
        <v>326</v>
      </c>
      <c r="E46" s="84" t="s">
        <v>34</v>
      </c>
      <c r="F46" s="84" t="s">
        <v>87</v>
      </c>
      <c r="G46" s="85" t="s">
        <v>327</v>
      </c>
      <c r="H46" s="84" t="s">
        <v>328</v>
      </c>
      <c r="I46" s="86" t="s">
        <v>214</v>
      </c>
      <c r="J46" s="86" t="s">
        <v>6</v>
      </c>
      <c r="K46" s="84" t="s">
        <v>26</v>
      </c>
      <c r="L46" s="84">
        <v>30</v>
      </c>
      <c r="M46" s="84" t="s">
        <v>329</v>
      </c>
      <c r="N46" s="87" t="s">
        <v>330</v>
      </c>
      <c r="O46" s="93"/>
      <c r="P46" s="89"/>
      <c r="Q46" s="84"/>
      <c r="R46" s="84" t="s">
        <v>10</v>
      </c>
      <c r="S46" s="84"/>
      <c r="T46" s="90"/>
      <c r="U46" s="84"/>
      <c r="V46" s="84"/>
      <c r="W46" s="84"/>
      <c r="X46" s="91"/>
    </row>
    <row r="47" spans="1:25" s="46" customFormat="1" ht="51" x14ac:dyDescent="0.25">
      <c r="A47" s="43" t="s">
        <v>31</v>
      </c>
      <c r="B47" s="44" t="s">
        <v>123</v>
      </c>
      <c r="C47" s="44" t="s">
        <v>61</v>
      </c>
      <c r="D47" s="44" t="s">
        <v>331</v>
      </c>
      <c r="E47" s="44" t="s">
        <v>38</v>
      </c>
      <c r="F47" s="44" t="s">
        <v>88</v>
      </c>
      <c r="G47" s="45" t="s">
        <v>332</v>
      </c>
      <c r="H47" s="46" t="s">
        <v>333</v>
      </c>
      <c r="I47" s="44" t="s">
        <v>259</v>
      </c>
      <c r="J47" s="46" t="s">
        <v>6</v>
      </c>
      <c r="K47" s="44" t="s">
        <v>27</v>
      </c>
      <c r="L47" s="44">
        <v>30</v>
      </c>
      <c r="M47" s="44" t="s">
        <v>334</v>
      </c>
      <c r="N47" s="47" t="s">
        <v>335</v>
      </c>
      <c r="O47" s="79">
        <v>20212000020741</v>
      </c>
      <c r="P47" s="49">
        <v>44376</v>
      </c>
      <c r="Q47" s="44">
        <v>10</v>
      </c>
      <c r="R47" s="44" t="s">
        <v>9</v>
      </c>
      <c r="S47" s="44"/>
      <c r="T47" s="53">
        <v>44376</v>
      </c>
      <c r="U47" s="44" t="s">
        <v>121</v>
      </c>
      <c r="V47" s="44" t="s">
        <v>122</v>
      </c>
      <c r="W47" s="44"/>
      <c r="X47" s="50"/>
    </row>
    <row r="48" spans="1:25" s="46" customFormat="1" ht="51" x14ac:dyDescent="0.25">
      <c r="A48" s="43" t="s">
        <v>31</v>
      </c>
      <c r="B48" s="44" t="s">
        <v>123</v>
      </c>
      <c r="C48" s="44" t="s">
        <v>42</v>
      </c>
      <c r="D48" s="44" t="s">
        <v>336</v>
      </c>
      <c r="E48" s="44" t="s">
        <v>34</v>
      </c>
      <c r="F48" s="44" t="s">
        <v>89</v>
      </c>
      <c r="G48" s="45" t="s">
        <v>337</v>
      </c>
      <c r="H48" s="46" t="s">
        <v>137</v>
      </c>
      <c r="I48" s="46" t="s">
        <v>118</v>
      </c>
      <c r="J48" s="46" t="s">
        <v>6</v>
      </c>
      <c r="K48" s="44" t="s">
        <v>26</v>
      </c>
      <c r="L48" s="44">
        <v>30</v>
      </c>
      <c r="M48" s="44" t="s">
        <v>338</v>
      </c>
      <c r="N48" s="47" t="s">
        <v>339</v>
      </c>
      <c r="O48" s="79">
        <v>20212050093621</v>
      </c>
      <c r="P48" s="49">
        <v>44392</v>
      </c>
      <c r="Q48" s="44">
        <v>20</v>
      </c>
      <c r="R48" s="44" t="s">
        <v>9</v>
      </c>
      <c r="S48" s="44"/>
      <c r="T48" s="49">
        <v>44392</v>
      </c>
      <c r="U48" s="44" t="s">
        <v>121</v>
      </c>
      <c r="V48" s="44" t="s">
        <v>122</v>
      </c>
      <c r="W48" s="44"/>
      <c r="X48" s="50"/>
    </row>
    <row r="49" spans="1:24" s="46" customFormat="1" ht="51" x14ac:dyDescent="0.25">
      <c r="A49" s="43" t="s">
        <v>31</v>
      </c>
      <c r="B49" s="44" t="s">
        <v>123</v>
      </c>
      <c r="C49" s="44" t="s">
        <v>67</v>
      </c>
      <c r="D49" s="44" t="s">
        <v>340</v>
      </c>
      <c r="E49" s="44" t="s">
        <v>36</v>
      </c>
      <c r="F49" s="44" t="s">
        <v>87</v>
      </c>
      <c r="G49" s="45" t="s">
        <v>341</v>
      </c>
      <c r="H49" s="46" t="s">
        <v>207</v>
      </c>
      <c r="I49" s="46" t="s">
        <v>118</v>
      </c>
      <c r="J49" s="46" t="s">
        <v>6</v>
      </c>
      <c r="K49" s="44" t="s">
        <v>28</v>
      </c>
      <c r="L49" s="44">
        <v>10</v>
      </c>
      <c r="M49" s="44" t="s">
        <v>342</v>
      </c>
      <c r="N49" s="47" t="s">
        <v>343</v>
      </c>
      <c r="O49" s="94">
        <v>20212050092821</v>
      </c>
      <c r="P49" s="49">
        <v>44364</v>
      </c>
      <c r="Q49" s="44">
        <v>1</v>
      </c>
      <c r="R49" s="44" t="s">
        <v>9</v>
      </c>
      <c r="S49" s="44"/>
      <c r="T49" s="53">
        <v>44364</v>
      </c>
      <c r="U49" s="44" t="s">
        <v>121</v>
      </c>
      <c r="V49" s="44" t="s">
        <v>122</v>
      </c>
      <c r="W49" s="44"/>
      <c r="X49" s="50"/>
    </row>
    <row r="50" spans="1:24" ht="51" x14ac:dyDescent="0.25">
      <c r="A50" s="83" t="s">
        <v>31</v>
      </c>
      <c r="B50" s="84" t="s">
        <v>123</v>
      </c>
      <c r="C50" s="84" t="s">
        <v>48</v>
      </c>
      <c r="D50" s="84" t="s">
        <v>344</v>
      </c>
      <c r="E50" s="84" t="s">
        <v>34</v>
      </c>
      <c r="F50" s="84" t="s">
        <v>86</v>
      </c>
      <c r="G50" s="85" t="s">
        <v>345</v>
      </c>
      <c r="H50" s="86" t="s">
        <v>142</v>
      </c>
      <c r="I50" s="86" t="s">
        <v>143</v>
      </c>
      <c r="J50" s="86" t="s">
        <v>6</v>
      </c>
      <c r="K50" s="84" t="s">
        <v>26</v>
      </c>
      <c r="L50" s="84">
        <v>30</v>
      </c>
      <c r="M50" s="84" t="s">
        <v>346</v>
      </c>
      <c r="N50" s="87" t="s">
        <v>347</v>
      </c>
      <c r="O50" s="95"/>
      <c r="P50" s="89"/>
      <c r="Q50" s="84"/>
      <c r="R50" s="84" t="s">
        <v>10</v>
      </c>
      <c r="S50" s="84"/>
      <c r="T50" s="90"/>
      <c r="U50" s="84"/>
      <c r="V50" s="84"/>
      <c r="W50" s="84"/>
      <c r="X50" s="91"/>
    </row>
    <row r="51" spans="1:24" ht="51" x14ac:dyDescent="0.25">
      <c r="A51" s="83" t="s">
        <v>31</v>
      </c>
      <c r="B51" s="84" t="s">
        <v>184</v>
      </c>
      <c r="C51" s="84" t="s">
        <v>44</v>
      </c>
      <c r="D51" s="84" t="s">
        <v>348</v>
      </c>
      <c r="E51" s="84" t="s">
        <v>34</v>
      </c>
      <c r="F51" s="84" t="s">
        <v>88</v>
      </c>
      <c r="G51" s="85" t="s">
        <v>349</v>
      </c>
      <c r="H51" s="86" t="s">
        <v>207</v>
      </c>
      <c r="I51" s="86" t="s">
        <v>118</v>
      </c>
      <c r="J51" s="86" t="s">
        <v>6</v>
      </c>
      <c r="K51" s="84" t="s">
        <v>26</v>
      </c>
      <c r="L51" s="84">
        <v>30</v>
      </c>
      <c r="M51" s="84" t="s">
        <v>350</v>
      </c>
      <c r="N51" s="87" t="s">
        <v>351</v>
      </c>
      <c r="O51" s="88">
        <v>20212050092841</v>
      </c>
      <c r="P51" s="89"/>
      <c r="Q51" s="84"/>
      <c r="R51" s="84" t="s">
        <v>10</v>
      </c>
      <c r="S51" s="84"/>
      <c r="T51" s="90"/>
      <c r="U51" s="84"/>
      <c r="V51" s="84"/>
      <c r="W51" s="84"/>
      <c r="X51" s="91"/>
    </row>
    <row r="52" spans="1:24" s="46" customFormat="1" ht="51" x14ac:dyDescent="0.25">
      <c r="A52" s="43" t="s">
        <v>31</v>
      </c>
      <c r="B52" s="44" t="s">
        <v>123</v>
      </c>
      <c r="C52" s="44" t="s">
        <v>48</v>
      </c>
      <c r="D52" s="44" t="s">
        <v>352</v>
      </c>
      <c r="E52" s="44" t="s">
        <v>34</v>
      </c>
      <c r="F52" s="44" t="s">
        <v>86</v>
      </c>
      <c r="G52" s="45" t="s">
        <v>353</v>
      </c>
      <c r="H52" s="46" t="s">
        <v>354</v>
      </c>
      <c r="I52" s="46" t="s">
        <v>118</v>
      </c>
      <c r="J52" s="46" t="s">
        <v>6</v>
      </c>
      <c r="K52" s="44" t="s">
        <v>26</v>
      </c>
      <c r="L52" s="44">
        <v>30</v>
      </c>
      <c r="M52" s="44" t="s">
        <v>355</v>
      </c>
      <c r="N52" s="47" t="s">
        <v>356</v>
      </c>
      <c r="O52" s="48"/>
      <c r="P52" s="49">
        <v>44371</v>
      </c>
      <c r="Q52" s="44">
        <v>5</v>
      </c>
      <c r="R52" s="44" t="s">
        <v>9</v>
      </c>
      <c r="S52" s="44"/>
      <c r="T52" s="49">
        <v>44371</v>
      </c>
      <c r="U52" s="44" t="s">
        <v>121</v>
      </c>
      <c r="V52" s="44" t="s">
        <v>122</v>
      </c>
      <c r="W52" s="44"/>
      <c r="X52" s="50"/>
    </row>
    <row r="53" spans="1:24" ht="89.25" x14ac:dyDescent="0.25">
      <c r="A53" s="83" t="s">
        <v>31</v>
      </c>
      <c r="B53" s="84" t="s">
        <v>123</v>
      </c>
      <c r="C53" s="84" t="s">
        <v>71</v>
      </c>
      <c r="D53" s="84" t="s">
        <v>357</v>
      </c>
      <c r="E53" s="84" t="s">
        <v>35</v>
      </c>
      <c r="F53" s="84" t="s">
        <v>89</v>
      </c>
      <c r="G53" s="85" t="s">
        <v>358</v>
      </c>
      <c r="H53" s="86" t="s">
        <v>148</v>
      </c>
      <c r="I53" s="86" t="s">
        <v>118</v>
      </c>
      <c r="J53" s="86" t="s">
        <v>6</v>
      </c>
      <c r="K53" s="84" t="s">
        <v>26</v>
      </c>
      <c r="L53" s="84">
        <v>30</v>
      </c>
      <c r="M53" s="84" t="s">
        <v>359</v>
      </c>
      <c r="N53" s="87" t="s">
        <v>360</v>
      </c>
      <c r="O53" s="88"/>
      <c r="P53" s="89"/>
      <c r="Q53" s="84"/>
      <c r="R53" s="84" t="s">
        <v>10</v>
      </c>
      <c r="S53" s="84"/>
      <c r="T53" s="90"/>
      <c r="U53" s="84"/>
      <c r="V53" s="84"/>
      <c r="W53" s="84"/>
      <c r="X53" s="91"/>
    </row>
    <row r="54" spans="1:24" s="46" customFormat="1" ht="51" x14ac:dyDescent="0.25">
      <c r="A54" s="43" t="s">
        <v>31</v>
      </c>
      <c r="B54" s="44" t="s">
        <v>123</v>
      </c>
      <c r="C54" s="44" t="s">
        <v>67</v>
      </c>
      <c r="D54" s="44" t="s">
        <v>361</v>
      </c>
      <c r="E54" s="44" t="s">
        <v>35</v>
      </c>
      <c r="F54" s="44" t="s">
        <v>88</v>
      </c>
      <c r="G54" s="45" t="s">
        <v>362</v>
      </c>
      <c r="H54" s="46" t="s">
        <v>148</v>
      </c>
      <c r="I54" s="46" t="s">
        <v>118</v>
      </c>
      <c r="J54" s="46" t="s">
        <v>6</v>
      </c>
      <c r="K54" s="44" t="s">
        <v>26</v>
      </c>
      <c r="L54" s="44">
        <v>30</v>
      </c>
      <c r="M54" s="44" t="s">
        <v>363</v>
      </c>
      <c r="N54" s="47" t="s">
        <v>364</v>
      </c>
      <c r="O54" s="96">
        <v>20212050093741</v>
      </c>
      <c r="P54" s="49">
        <v>44384</v>
      </c>
      <c r="Q54" s="44">
        <v>20</v>
      </c>
      <c r="R54" s="44" t="s">
        <v>9</v>
      </c>
      <c r="S54" s="44"/>
      <c r="T54" s="53">
        <v>44384</v>
      </c>
      <c r="U54" s="44" t="s">
        <v>121</v>
      </c>
      <c r="V54" s="44" t="s">
        <v>122</v>
      </c>
      <c r="W54" s="44"/>
      <c r="X54" s="50"/>
    </row>
    <row r="55" spans="1:24" ht="51" x14ac:dyDescent="0.25">
      <c r="A55" s="83" t="s">
        <v>31</v>
      </c>
      <c r="B55" s="84" t="s">
        <v>123</v>
      </c>
      <c r="C55" s="84" t="s">
        <v>48</v>
      </c>
      <c r="D55" s="84" t="s">
        <v>365</v>
      </c>
      <c r="E55" s="84" t="s">
        <v>38</v>
      </c>
      <c r="F55" s="84" t="s">
        <v>88</v>
      </c>
      <c r="G55" s="85" t="s">
        <v>366</v>
      </c>
      <c r="H55" s="86" t="s">
        <v>148</v>
      </c>
      <c r="I55" s="86" t="s">
        <v>118</v>
      </c>
      <c r="J55" s="86" t="s">
        <v>6</v>
      </c>
      <c r="K55" s="84" t="s">
        <v>27</v>
      </c>
      <c r="L55" s="84">
        <v>30</v>
      </c>
      <c r="M55" s="84" t="s">
        <v>367</v>
      </c>
      <c r="N55" s="87" t="s">
        <v>368</v>
      </c>
      <c r="O55" s="88"/>
      <c r="P55" s="89"/>
      <c r="Q55" s="84"/>
      <c r="R55" s="84" t="s">
        <v>10</v>
      </c>
      <c r="S55" s="84"/>
      <c r="T55" s="90"/>
      <c r="U55" s="84"/>
      <c r="V55" s="84"/>
      <c r="W55" s="84"/>
      <c r="X55" s="91"/>
    </row>
    <row r="56" spans="1:24" ht="51" x14ac:dyDescent="0.25">
      <c r="A56" s="83" t="s">
        <v>31</v>
      </c>
      <c r="B56" s="84" t="s">
        <v>123</v>
      </c>
      <c r="C56" s="84" t="s">
        <v>53</v>
      </c>
      <c r="D56" s="84" t="s">
        <v>369</v>
      </c>
      <c r="E56" s="84" t="s">
        <v>35</v>
      </c>
      <c r="F56" s="84" t="s">
        <v>88</v>
      </c>
      <c r="G56" s="85" t="s">
        <v>370</v>
      </c>
      <c r="H56" s="86" t="s">
        <v>142</v>
      </c>
      <c r="I56" s="86" t="s">
        <v>118</v>
      </c>
      <c r="J56" s="86" t="s">
        <v>6</v>
      </c>
      <c r="K56" s="84" t="s">
        <v>26</v>
      </c>
      <c r="L56" s="84">
        <v>30</v>
      </c>
      <c r="M56" s="84" t="s">
        <v>371</v>
      </c>
      <c r="N56" s="87" t="s">
        <v>372</v>
      </c>
      <c r="O56" s="88"/>
      <c r="P56" s="89"/>
      <c r="Q56" s="84"/>
      <c r="R56" s="84" t="s">
        <v>10</v>
      </c>
      <c r="S56" s="84"/>
      <c r="T56" s="90"/>
      <c r="U56" s="84"/>
      <c r="V56" s="84"/>
      <c r="W56" s="84"/>
      <c r="X56" s="91"/>
    </row>
    <row r="57" spans="1:24" ht="76.5" x14ac:dyDescent="0.25">
      <c r="A57" s="83" t="s">
        <v>31</v>
      </c>
      <c r="B57" s="84" t="s">
        <v>123</v>
      </c>
      <c r="C57" s="84" t="s">
        <v>46</v>
      </c>
      <c r="D57" s="84" t="s">
        <v>373</v>
      </c>
      <c r="E57" s="84" t="s">
        <v>35</v>
      </c>
      <c r="F57" s="84" t="s">
        <v>89</v>
      </c>
      <c r="G57" s="85" t="s">
        <v>374</v>
      </c>
      <c r="H57" s="86" t="s">
        <v>375</v>
      </c>
      <c r="I57" s="86" t="s">
        <v>5</v>
      </c>
      <c r="J57" s="86" t="s">
        <v>5</v>
      </c>
      <c r="K57" s="84" t="s">
        <v>25</v>
      </c>
      <c r="L57" s="84">
        <v>20</v>
      </c>
      <c r="M57" s="84" t="s">
        <v>376</v>
      </c>
      <c r="N57" s="87" t="s">
        <v>377</v>
      </c>
      <c r="O57" s="93"/>
      <c r="P57" s="89"/>
      <c r="Q57" s="84"/>
      <c r="R57" s="84" t="s">
        <v>10</v>
      </c>
      <c r="S57" s="84"/>
      <c r="T57" s="90"/>
      <c r="U57" s="84"/>
      <c r="V57" s="84"/>
      <c r="W57" s="84"/>
      <c r="X57" s="91"/>
    </row>
    <row r="58" spans="1:24" s="46" customFormat="1" ht="38.25" x14ac:dyDescent="0.25">
      <c r="A58" s="43" t="s">
        <v>31</v>
      </c>
      <c r="B58" s="44" t="s">
        <v>123</v>
      </c>
      <c r="C58" s="44" t="s">
        <v>46</v>
      </c>
      <c r="D58" s="44" t="s">
        <v>378</v>
      </c>
      <c r="E58" s="44" t="s">
        <v>35</v>
      </c>
      <c r="F58" s="44" t="s">
        <v>89</v>
      </c>
      <c r="G58" s="45" t="s">
        <v>379</v>
      </c>
      <c r="H58" s="44" t="s">
        <v>243</v>
      </c>
      <c r="I58" s="46" t="s">
        <v>244</v>
      </c>
      <c r="J58" s="44" t="s">
        <v>5</v>
      </c>
      <c r="K58" s="44" t="s">
        <v>25</v>
      </c>
      <c r="L58" s="44">
        <v>20</v>
      </c>
      <c r="M58" s="44" t="s">
        <v>380</v>
      </c>
      <c r="N58" s="47" t="s">
        <v>381</v>
      </c>
      <c r="O58" s="48">
        <v>20213630020521</v>
      </c>
      <c r="P58" s="49">
        <v>44375</v>
      </c>
      <c r="Q58" s="44">
        <v>6</v>
      </c>
      <c r="R58" s="44" t="s">
        <v>9</v>
      </c>
      <c r="S58" s="44"/>
      <c r="T58" s="49">
        <v>44375</v>
      </c>
      <c r="U58" s="44" t="s">
        <v>121</v>
      </c>
      <c r="V58" s="44" t="s">
        <v>122</v>
      </c>
      <c r="W58" s="44"/>
      <c r="X58" s="50"/>
    </row>
    <row r="59" spans="1:24" ht="51" x14ac:dyDescent="0.25">
      <c r="A59" s="83" t="s">
        <v>31</v>
      </c>
      <c r="B59" s="84" t="s">
        <v>123</v>
      </c>
      <c r="C59" s="84" t="s">
        <v>56</v>
      </c>
      <c r="D59" s="84" t="s">
        <v>382</v>
      </c>
      <c r="E59" s="84" t="s">
        <v>34</v>
      </c>
      <c r="F59" s="84" t="s">
        <v>85</v>
      </c>
      <c r="G59" s="85" t="s">
        <v>383</v>
      </c>
      <c r="H59" s="86" t="s">
        <v>142</v>
      </c>
      <c r="I59" s="86" t="s">
        <v>143</v>
      </c>
      <c r="J59" s="86" t="s">
        <v>6</v>
      </c>
      <c r="K59" s="84" t="s">
        <v>26</v>
      </c>
      <c r="L59" s="84">
        <v>30</v>
      </c>
      <c r="M59" s="84" t="s">
        <v>384</v>
      </c>
      <c r="N59" s="87" t="s">
        <v>385</v>
      </c>
      <c r="O59" s="88"/>
      <c r="P59" s="89"/>
      <c r="Q59" s="84"/>
      <c r="R59" s="84" t="s">
        <v>10</v>
      </c>
      <c r="S59" s="84"/>
      <c r="T59" s="90"/>
      <c r="U59" s="84"/>
      <c r="V59" s="84"/>
      <c r="W59" s="84"/>
      <c r="X59" s="91"/>
    </row>
    <row r="60" spans="1:24" s="46" customFormat="1" ht="51" x14ac:dyDescent="0.25">
      <c r="A60" s="43" t="s">
        <v>31</v>
      </c>
      <c r="B60" s="44" t="s">
        <v>123</v>
      </c>
      <c r="C60" s="44" t="s">
        <v>48</v>
      </c>
      <c r="D60" s="44" t="s">
        <v>386</v>
      </c>
      <c r="E60" s="44" t="s">
        <v>34</v>
      </c>
      <c r="F60" s="44" t="s">
        <v>88</v>
      </c>
      <c r="G60" s="45" t="s">
        <v>387</v>
      </c>
      <c r="H60" s="46" t="s">
        <v>282</v>
      </c>
      <c r="I60" s="46" t="s">
        <v>214</v>
      </c>
      <c r="J60" s="46" t="s">
        <v>6</v>
      </c>
      <c r="K60" s="44" t="s">
        <v>25</v>
      </c>
      <c r="L60" s="44">
        <v>20</v>
      </c>
      <c r="M60" s="44" t="s">
        <v>388</v>
      </c>
      <c r="N60" s="47" t="s">
        <v>389</v>
      </c>
      <c r="O60" s="48">
        <v>20212100020211</v>
      </c>
      <c r="P60" s="49">
        <v>44375</v>
      </c>
      <c r="Q60" s="44">
        <v>6</v>
      </c>
      <c r="R60" s="44" t="s">
        <v>9</v>
      </c>
      <c r="S60" s="44"/>
      <c r="T60" s="53">
        <v>44376</v>
      </c>
      <c r="U60" s="44" t="s">
        <v>121</v>
      </c>
      <c r="V60" s="44" t="s">
        <v>122</v>
      </c>
      <c r="W60" s="44"/>
      <c r="X60" s="50"/>
    </row>
    <row r="61" spans="1:24" ht="51" x14ac:dyDescent="0.25">
      <c r="A61" s="83" t="s">
        <v>31</v>
      </c>
      <c r="B61" s="84" t="s">
        <v>123</v>
      </c>
      <c r="C61" s="84" t="s">
        <v>70</v>
      </c>
      <c r="D61" s="84" t="s">
        <v>390</v>
      </c>
      <c r="E61" s="84" t="s">
        <v>34</v>
      </c>
      <c r="F61" s="84" t="s">
        <v>88</v>
      </c>
      <c r="G61" s="85" t="s">
        <v>391</v>
      </c>
      <c r="H61" s="86" t="s">
        <v>282</v>
      </c>
      <c r="I61" s="86" t="s">
        <v>214</v>
      </c>
      <c r="J61" s="86" t="s">
        <v>6</v>
      </c>
      <c r="K61" s="84" t="s">
        <v>27</v>
      </c>
      <c r="L61" s="84">
        <v>30</v>
      </c>
      <c r="M61" s="84" t="s">
        <v>392</v>
      </c>
      <c r="N61" s="87" t="s">
        <v>393</v>
      </c>
      <c r="O61" s="93"/>
      <c r="P61" s="89"/>
      <c r="Q61" s="84"/>
      <c r="R61" s="84" t="s">
        <v>10</v>
      </c>
      <c r="S61" s="84"/>
      <c r="T61" s="90"/>
      <c r="U61" s="84"/>
      <c r="V61" s="84"/>
      <c r="W61" s="84"/>
      <c r="X61" s="91"/>
    </row>
    <row r="62" spans="1:24" s="46" customFormat="1" ht="38.25" x14ac:dyDescent="0.25">
      <c r="A62" s="43" t="s">
        <v>31</v>
      </c>
      <c r="B62" s="44" t="s">
        <v>123</v>
      </c>
      <c r="C62" s="44" t="s">
        <v>52</v>
      </c>
      <c r="D62" s="44" t="s">
        <v>394</v>
      </c>
      <c r="E62" s="44" t="s">
        <v>38</v>
      </c>
      <c r="F62" s="44" t="s">
        <v>87</v>
      </c>
      <c r="G62" s="45" t="s">
        <v>395</v>
      </c>
      <c r="H62" s="46" t="s">
        <v>175</v>
      </c>
      <c r="I62" s="46" t="s">
        <v>176</v>
      </c>
      <c r="J62" s="44" t="s">
        <v>5</v>
      </c>
      <c r="K62" s="44" t="s">
        <v>25</v>
      </c>
      <c r="L62" s="44">
        <v>20</v>
      </c>
      <c r="M62" s="44" t="s">
        <v>396</v>
      </c>
      <c r="N62" s="47" t="s">
        <v>397</v>
      </c>
      <c r="O62" s="96">
        <v>2021300021001</v>
      </c>
      <c r="P62" s="49">
        <v>44384</v>
      </c>
      <c r="Q62" s="44">
        <v>11</v>
      </c>
      <c r="R62" s="44" t="s">
        <v>9</v>
      </c>
      <c r="S62" s="44"/>
      <c r="T62" s="49">
        <v>44384</v>
      </c>
      <c r="U62" s="44" t="s">
        <v>121</v>
      </c>
      <c r="V62" s="44" t="s">
        <v>122</v>
      </c>
      <c r="W62" s="44"/>
      <c r="X62" s="50"/>
    </row>
    <row r="63" spans="1:24" s="46" customFormat="1" ht="38.25" x14ac:dyDescent="0.25">
      <c r="A63" s="43" t="s">
        <v>31</v>
      </c>
      <c r="B63" s="44" t="s">
        <v>123</v>
      </c>
      <c r="C63" s="44" t="s">
        <v>46</v>
      </c>
      <c r="D63" s="44" t="s">
        <v>378</v>
      </c>
      <c r="E63" s="44" t="s">
        <v>35</v>
      </c>
      <c r="F63" s="44" t="s">
        <v>87</v>
      </c>
      <c r="G63" s="45" t="s">
        <v>398</v>
      </c>
      <c r="H63" s="44" t="s">
        <v>243</v>
      </c>
      <c r="I63" s="46" t="s">
        <v>244</v>
      </c>
      <c r="J63" s="44" t="s">
        <v>5</v>
      </c>
      <c r="K63" s="44" t="s">
        <v>25</v>
      </c>
      <c r="L63" s="44">
        <v>20</v>
      </c>
      <c r="M63" s="44" t="s">
        <v>399</v>
      </c>
      <c r="N63" s="47" t="s">
        <v>400</v>
      </c>
      <c r="O63" s="96">
        <v>20213630020521</v>
      </c>
      <c r="P63" s="49">
        <v>44375</v>
      </c>
      <c r="Q63" s="44">
        <v>5</v>
      </c>
      <c r="R63" s="44" t="s">
        <v>9</v>
      </c>
      <c r="S63" s="44"/>
      <c r="T63" s="49">
        <v>44375</v>
      </c>
      <c r="U63" s="44" t="s">
        <v>121</v>
      </c>
      <c r="V63" s="44" t="s">
        <v>122</v>
      </c>
      <c r="W63" s="44"/>
      <c r="X63" s="50"/>
    </row>
    <row r="64" spans="1:24" ht="51" x14ac:dyDescent="0.25">
      <c r="A64" s="83" t="s">
        <v>31</v>
      </c>
      <c r="B64" s="84" t="s">
        <v>123</v>
      </c>
      <c r="C64" s="84" t="s">
        <v>69</v>
      </c>
      <c r="D64" s="84" t="s">
        <v>401</v>
      </c>
      <c r="E64" s="84" t="s">
        <v>38</v>
      </c>
      <c r="F64" s="84" t="s">
        <v>86</v>
      </c>
      <c r="G64" s="85" t="s">
        <v>402</v>
      </c>
      <c r="H64" s="86" t="s">
        <v>207</v>
      </c>
      <c r="I64" s="86" t="s">
        <v>118</v>
      </c>
      <c r="J64" s="86" t="s">
        <v>6</v>
      </c>
      <c r="K64" s="84" t="s">
        <v>26</v>
      </c>
      <c r="L64" s="84">
        <v>30</v>
      </c>
      <c r="M64" s="84" t="s">
        <v>403</v>
      </c>
      <c r="N64" s="87" t="s">
        <v>404</v>
      </c>
      <c r="O64" s="93"/>
      <c r="P64" s="89"/>
      <c r="Q64" s="84"/>
      <c r="R64" s="84" t="s">
        <v>10</v>
      </c>
      <c r="S64" s="84"/>
      <c r="T64" s="90"/>
      <c r="U64" s="84"/>
      <c r="V64" s="84"/>
      <c r="W64" s="84"/>
      <c r="X64" s="91"/>
    </row>
    <row r="65" spans="1:24" ht="51" x14ac:dyDescent="0.25">
      <c r="A65" s="83" t="s">
        <v>31</v>
      </c>
      <c r="B65" s="84" t="s">
        <v>123</v>
      </c>
      <c r="C65" s="84" t="s">
        <v>66</v>
      </c>
      <c r="D65" s="84" t="s">
        <v>405</v>
      </c>
      <c r="E65" s="84" t="s">
        <v>38</v>
      </c>
      <c r="F65" s="84" t="s">
        <v>89</v>
      </c>
      <c r="G65" s="85" t="s">
        <v>406</v>
      </c>
      <c r="H65" s="86" t="s">
        <v>148</v>
      </c>
      <c r="I65" s="86" t="s">
        <v>118</v>
      </c>
      <c r="J65" s="86" t="s">
        <v>6</v>
      </c>
      <c r="K65" s="84" t="s">
        <v>27</v>
      </c>
      <c r="L65" s="84">
        <v>30</v>
      </c>
      <c r="M65" s="84" t="s">
        <v>407</v>
      </c>
      <c r="N65" s="87" t="s">
        <v>408</v>
      </c>
      <c r="O65" s="93"/>
      <c r="P65" s="89"/>
      <c r="Q65" s="84"/>
      <c r="R65" s="84" t="s">
        <v>10</v>
      </c>
      <c r="S65" s="84"/>
      <c r="T65" s="90"/>
      <c r="U65" s="84"/>
      <c r="V65" s="84"/>
      <c r="W65" s="84"/>
      <c r="X65" s="91"/>
    </row>
    <row r="66" spans="1:24" ht="51" x14ac:dyDescent="0.25">
      <c r="A66" s="83" t="s">
        <v>31</v>
      </c>
      <c r="B66" s="84" t="s">
        <v>123</v>
      </c>
      <c r="C66" s="84" t="s">
        <v>48</v>
      </c>
      <c r="D66" s="84" t="s">
        <v>180</v>
      </c>
      <c r="E66" s="84" t="s">
        <v>38</v>
      </c>
      <c r="F66" s="84" t="s">
        <v>87</v>
      </c>
      <c r="G66" s="85" t="s">
        <v>409</v>
      </c>
      <c r="H66" s="86" t="s">
        <v>207</v>
      </c>
      <c r="I66" s="86" t="s">
        <v>118</v>
      </c>
      <c r="J66" s="86" t="s">
        <v>6</v>
      </c>
      <c r="K66" s="84" t="s">
        <v>26</v>
      </c>
      <c r="L66" s="84">
        <v>30</v>
      </c>
      <c r="M66" s="84" t="s">
        <v>410</v>
      </c>
      <c r="N66" s="87" t="s">
        <v>411</v>
      </c>
      <c r="O66" s="88"/>
      <c r="P66" s="89"/>
      <c r="Q66" s="84"/>
      <c r="R66" s="84" t="s">
        <v>10</v>
      </c>
      <c r="S66" s="84"/>
      <c r="T66" s="90"/>
      <c r="U66" s="84"/>
      <c r="V66" s="84"/>
      <c r="W66" s="84"/>
      <c r="X66" s="91"/>
    </row>
    <row r="67" spans="1:24" s="46" customFormat="1" ht="114.75" x14ac:dyDescent="0.25">
      <c r="A67" s="43" t="s">
        <v>31</v>
      </c>
      <c r="B67" s="44" t="s">
        <v>123</v>
      </c>
      <c r="C67" s="44" t="s">
        <v>46</v>
      </c>
      <c r="D67" s="44" t="s">
        <v>412</v>
      </c>
      <c r="E67" s="44" t="s">
        <v>36</v>
      </c>
      <c r="F67" s="44" t="s">
        <v>89</v>
      </c>
      <c r="G67" s="45" t="s">
        <v>413</v>
      </c>
      <c r="H67" s="46" t="s">
        <v>207</v>
      </c>
      <c r="I67" s="46" t="s">
        <v>118</v>
      </c>
      <c r="J67" s="46" t="s">
        <v>6</v>
      </c>
      <c r="K67" s="44" t="s">
        <v>28</v>
      </c>
      <c r="L67" s="44">
        <v>10</v>
      </c>
      <c r="M67" s="44" t="s">
        <v>414</v>
      </c>
      <c r="N67" s="47" t="s">
        <v>415</v>
      </c>
      <c r="O67" s="48">
        <v>20212050093301</v>
      </c>
      <c r="P67" s="49">
        <v>44370</v>
      </c>
      <c r="Q67" s="44">
        <v>1</v>
      </c>
      <c r="R67" s="44" t="s">
        <v>9</v>
      </c>
      <c r="S67" s="44"/>
      <c r="T67" s="49">
        <v>44370</v>
      </c>
      <c r="U67" s="44" t="s">
        <v>121</v>
      </c>
      <c r="V67" s="44" t="s">
        <v>122</v>
      </c>
      <c r="W67" s="44"/>
      <c r="X67" s="50"/>
    </row>
    <row r="68" spans="1:24" ht="38.25" x14ac:dyDescent="0.25">
      <c r="A68" s="83" t="s">
        <v>31</v>
      </c>
      <c r="B68" s="84" t="s">
        <v>123</v>
      </c>
      <c r="C68" s="84" t="s">
        <v>46</v>
      </c>
      <c r="D68" s="84" t="s">
        <v>416</v>
      </c>
      <c r="E68" s="84" t="s">
        <v>34</v>
      </c>
      <c r="F68" s="84" t="s">
        <v>88</v>
      </c>
      <c r="G68" s="85" t="s">
        <v>417</v>
      </c>
      <c r="H68" s="86" t="s">
        <v>153</v>
      </c>
      <c r="I68" s="84" t="s">
        <v>154</v>
      </c>
      <c r="J68" s="86" t="s">
        <v>3</v>
      </c>
      <c r="K68" s="84" t="s">
        <v>28</v>
      </c>
      <c r="L68" s="84">
        <v>10</v>
      </c>
      <c r="M68" s="84" t="s">
        <v>418</v>
      </c>
      <c r="N68" s="87" t="s">
        <v>419</v>
      </c>
      <c r="O68" s="88"/>
      <c r="P68" s="89"/>
      <c r="Q68" s="84"/>
      <c r="R68" s="84" t="s">
        <v>10</v>
      </c>
      <c r="S68" s="84"/>
      <c r="T68" s="90"/>
      <c r="U68" s="84"/>
      <c r="V68" s="84"/>
      <c r="W68" s="84"/>
      <c r="X68" s="91"/>
    </row>
    <row r="69" spans="1:24" ht="51" x14ac:dyDescent="0.25">
      <c r="A69" s="83" t="s">
        <v>31</v>
      </c>
      <c r="B69" s="84" t="s">
        <v>123</v>
      </c>
      <c r="C69" s="84" t="s">
        <v>61</v>
      </c>
      <c r="D69" s="84" t="s">
        <v>420</v>
      </c>
      <c r="E69" s="84" t="s">
        <v>38</v>
      </c>
      <c r="F69" s="84" t="s">
        <v>88</v>
      </c>
      <c r="G69" s="85" t="s">
        <v>421</v>
      </c>
      <c r="H69" s="86" t="s">
        <v>148</v>
      </c>
      <c r="I69" s="86" t="s">
        <v>214</v>
      </c>
      <c r="J69" s="86" t="s">
        <v>6</v>
      </c>
      <c r="K69" s="84" t="s">
        <v>27</v>
      </c>
      <c r="L69" s="84">
        <v>30</v>
      </c>
      <c r="M69" s="84" t="s">
        <v>422</v>
      </c>
      <c r="N69" s="87" t="s">
        <v>423</v>
      </c>
      <c r="O69" s="88"/>
      <c r="P69" s="89"/>
      <c r="Q69" s="84"/>
      <c r="R69" s="84" t="s">
        <v>10</v>
      </c>
      <c r="S69" s="84"/>
      <c r="T69" s="90"/>
      <c r="U69" s="84"/>
      <c r="V69" s="84"/>
      <c r="W69" s="84"/>
      <c r="X69" s="91"/>
    </row>
    <row r="70" spans="1:24" ht="51" x14ac:dyDescent="0.25">
      <c r="A70" s="83" t="s">
        <v>31</v>
      </c>
      <c r="B70" s="84" t="s">
        <v>123</v>
      </c>
      <c r="C70" s="84" t="s">
        <v>42</v>
      </c>
      <c r="D70" s="84" t="s">
        <v>424</v>
      </c>
      <c r="E70" s="84" t="s">
        <v>38</v>
      </c>
      <c r="F70" s="84" t="s">
        <v>88</v>
      </c>
      <c r="G70" s="85" t="s">
        <v>425</v>
      </c>
      <c r="H70" s="86" t="s">
        <v>282</v>
      </c>
      <c r="I70" s="86" t="s">
        <v>214</v>
      </c>
      <c r="J70" s="86" t="s">
        <v>6</v>
      </c>
      <c r="K70" s="84" t="s">
        <v>25</v>
      </c>
      <c r="L70" s="84">
        <v>20</v>
      </c>
      <c r="M70" s="84" t="s">
        <v>426</v>
      </c>
      <c r="N70" s="87" t="s">
        <v>427</v>
      </c>
      <c r="O70" s="88"/>
      <c r="P70" s="89"/>
      <c r="Q70" s="84"/>
      <c r="R70" s="84" t="s">
        <v>10</v>
      </c>
      <c r="S70" s="84"/>
      <c r="T70" s="90"/>
      <c r="U70" s="84"/>
      <c r="V70" s="84"/>
      <c r="W70" s="84"/>
      <c r="X70" s="91"/>
    </row>
    <row r="71" spans="1:24" ht="51" x14ac:dyDescent="0.25">
      <c r="A71" s="83" t="s">
        <v>31</v>
      </c>
      <c r="B71" s="84" t="s">
        <v>123</v>
      </c>
      <c r="C71" s="84" t="s">
        <v>60</v>
      </c>
      <c r="D71" s="84" t="s">
        <v>428</v>
      </c>
      <c r="E71" s="84" t="s">
        <v>34</v>
      </c>
      <c r="F71" s="84" t="s">
        <v>89</v>
      </c>
      <c r="G71" s="85" t="s">
        <v>429</v>
      </c>
      <c r="H71" s="86" t="s">
        <v>142</v>
      </c>
      <c r="I71" s="86" t="s">
        <v>118</v>
      </c>
      <c r="J71" s="86" t="s">
        <v>6</v>
      </c>
      <c r="K71" s="84" t="s">
        <v>26</v>
      </c>
      <c r="L71" s="84">
        <v>30</v>
      </c>
      <c r="M71" s="97" t="s">
        <v>430</v>
      </c>
      <c r="N71" s="98" t="s">
        <v>431</v>
      </c>
      <c r="O71" s="88"/>
      <c r="P71" s="89"/>
      <c r="Q71" s="84"/>
      <c r="R71" s="84" t="s">
        <v>10</v>
      </c>
      <c r="S71" s="84"/>
      <c r="T71" s="90"/>
      <c r="U71" s="84"/>
      <c r="V71" s="84"/>
      <c r="W71" s="84"/>
      <c r="X71" s="91"/>
    </row>
    <row r="72" spans="1:24" ht="51" x14ac:dyDescent="0.25">
      <c r="A72" s="83" t="s">
        <v>31</v>
      </c>
      <c r="B72" s="84" t="s">
        <v>123</v>
      </c>
      <c r="C72" s="84" t="s">
        <v>42</v>
      </c>
      <c r="D72" s="84" t="s">
        <v>432</v>
      </c>
      <c r="E72" s="84" t="s">
        <v>36</v>
      </c>
      <c r="F72" s="84" t="s">
        <v>88</v>
      </c>
      <c r="G72" s="85" t="s">
        <v>433</v>
      </c>
      <c r="H72" s="86" t="s">
        <v>142</v>
      </c>
      <c r="I72" s="86" t="s">
        <v>118</v>
      </c>
      <c r="J72" s="86" t="s">
        <v>6</v>
      </c>
      <c r="K72" s="84" t="s">
        <v>26</v>
      </c>
      <c r="L72" s="84">
        <v>30</v>
      </c>
      <c r="M72" s="97" t="s">
        <v>434</v>
      </c>
      <c r="N72" s="98" t="s">
        <v>435</v>
      </c>
      <c r="O72" s="88"/>
      <c r="P72" s="89"/>
      <c r="Q72" s="84"/>
      <c r="R72" s="84" t="s">
        <v>10</v>
      </c>
      <c r="S72" s="84"/>
      <c r="T72" s="90"/>
      <c r="U72" s="84"/>
      <c r="V72" s="84"/>
      <c r="W72" s="84"/>
      <c r="X72" s="91"/>
    </row>
    <row r="73" spans="1:24" ht="89.25" x14ac:dyDescent="0.25">
      <c r="A73" s="83" t="s">
        <v>32</v>
      </c>
      <c r="B73" s="84" t="s">
        <v>32</v>
      </c>
      <c r="C73" s="84" t="s">
        <v>56</v>
      </c>
      <c r="D73" s="84" t="s">
        <v>436</v>
      </c>
      <c r="E73" s="84" t="s">
        <v>34</v>
      </c>
      <c r="F73" s="84" t="s">
        <v>89</v>
      </c>
      <c r="G73" s="85" t="s">
        <v>437</v>
      </c>
      <c r="H73" s="86" t="s">
        <v>148</v>
      </c>
      <c r="I73" s="86" t="s">
        <v>118</v>
      </c>
      <c r="J73" s="86" t="s">
        <v>6</v>
      </c>
      <c r="K73" s="84" t="s">
        <v>26</v>
      </c>
      <c r="L73" s="84">
        <v>30</v>
      </c>
      <c r="M73" s="97" t="s">
        <v>438</v>
      </c>
      <c r="N73" s="98" t="s">
        <v>439</v>
      </c>
      <c r="O73" s="93"/>
      <c r="P73" s="89"/>
      <c r="Q73" s="84"/>
      <c r="R73" s="84" t="s">
        <v>10</v>
      </c>
      <c r="S73" s="84"/>
      <c r="T73" s="90"/>
      <c r="U73" s="84"/>
      <c r="V73" s="84"/>
      <c r="W73" s="84"/>
      <c r="X73" s="91"/>
    </row>
    <row r="74" spans="1:24" ht="51" x14ac:dyDescent="0.25">
      <c r="A74" s="83" t="s">
        <v>31</v>
      </c>
      <c r="B74" s="84" t="s">
        <v>123</v>
      </c>
      <c r="C74" s="84" t="s">
        <v>69</v>
      </c>
      <c r="D74" s="84" t="s">
        <v>440</v>
      </c>
      <c r="E74" s="84" t="s">
        <v>38</v>
      </c>
      <c r="F74" s="84" t="s">
        <v>89</v>
      </c>
      <c r="G74" s="85" t="s">
        <v>441</v>
      </c>
      <c r="H74" s="86" t="s">
        <v>207</v>
      </c>
      <c r="I74" s="86" t="s">
        <v>118</v>
      </c>
      <c r="J74" s="86" t="s">
        <v>6</v>
      </c>
      <c r="K74" s="84" t="s">
        <v>27</v>
      </c>
      <c r="L74" s="84">
        <v>30</v>
      </c>
      <c r="M74" s="97" t="s">
        <v>442</v>
      </c>
      <c r="N74" s="98" t="s">
        <v>443</v>
      </c>
      <c r="O74" s="88"/>
      <c r="P74" s="89"/>
      <c r="Q74" s="84"/>
      <c r="R74" s="84" t="s">
        <v>10</v>
      </c>
      <c r="S74" s="84"/>
      <c r="T74" s="90"/>
      <c r="U74" s="84"/>
      <c r="V74" s="84"/>
      <c r="W74" s="84"/>
      <c r="X74" s="91"/>
    </row>
    <row r="75" spans="1:24" s="46" customFormat="1" ht="51" x14ac:dyDescent="0.25">
      <c r="A75" s="43" t="s">
        <v>31</v>
      </c>
      <c r="B75" s="44" t="s">
        <v>123</v>
      </c>
      <c r="C75" s="44" t="s">
        <v>69</v>
      </c>
      <c r="D75" s="44" t="s">
        <v>444</v>
      </c>
      <c r="E75" s="44" t="s">
        <v>36</v>
      </c>
      <c r="F75" s="44" t="s">
        <v>89</v>
      </c>
      <c r="G75" s="45" t="s">
        <v>445</v>
      </c>
      <c r="H75" s="46" t="s">
        <v>333</v>
      </c>
      <c r="I75" s="46" t="s">
        <v>118</v>
      </c>
      <c r="J75" s="46" t="s">
        <v>6</v>
      </c>
      <c r="K75" s="44" t="s">
        <v>25</v>
      </c>
      <c r="L75" s="44">
        <v>20</v>
      </c>
      <c r="M75" s="44" t="s">
        <v>446</v>
      </c>
      <c r="N75" s="47" t="s">
        <v>447</v>
      </c>
      <c r="O75" s="79">
        <v>20212000020691</v>
      </c>
      <c r="P75" s="49">
        <v>44384</v>
      </c>
      <c r="Q75" s="96">
        <v>9</v>
      </c>
      <c r="R75" s="44" t="s">
        <v>9</v>
      </c>
      <c r="S75" s="44"/>
      <c r="T75" s="49">
        <v>44384</v>
      </c>
      <c r="U75" s="44" t="s">
        <v>121</v>
      </c>
      <c r="V75" s="44" t="s">
        <v>122</v>
      </c>
      <c r="W75" s="44"/>
      <c r="X75" s="50"/>
    </row>
    <row r="76" spans="1:24" ht="51" x14ac:dyDescent="0.25">
      <c r="A76" s="83" t="s">
        <v>31</v>
      </c>
      <c r="B76" s="84" t="s">
        <v>123</v>
      </c>
      <c r="C76" s="84" t="s">
        <v>44</v>
      </c>
      <c r="D76" s="84" t="s">
        <v>448</v>
      </c>
      <c r="E76" s="84" t="s">
        <v>34</v>
      </c>
      <c r="F76" s="84" t="s">
        <v>89</v>
      </c>
      <c r="G76" s="85" t="s">
        <v>449</v>
      </c>
      <c r="H76" s="86" t="s">
        <v>142</v>
      </c>
      <c r="I76" s="86" t="s">
        <v>118</v>
      </c>
      <c r="J76" s="86" t="s">
        <v>6</v>
      </c>
      <c r="K76" s="84" t="s">
        <v>26</v>
      </c>
      <c r="L76" s="84">
        <v>30</v>
      </c>
      <c r="M76" s="97" t="s">
        <v>450</v>
      </c>
      <c r="N76" s="98" t="s">
        <v>451</v>
      </c>
      <c r="O76" s="88"/>
      <c r="P76" s="89"/>
      <c r="Q76" s="84"/>
      <c r="R76" s="84" t="s">
        <v>10</v>
      </c>
      <c r="S76" s="84"/>
      <c r="T76" s="90"/>
      <c r="U76" s="84"/>
      <c r="V76" s="84"/>
      <c r="W76" s="84"/>
      <c r="X76" s="91"/>
    </row>
    <row r="77" spans="1:24" s="46" customFormat="1" ht="51" x14ac:dyDescent="0.25">
      <c r="A77" s="43" t="s">
        <v>31</v>
      </c>
      <c r="B77" s="44" t="s">
        <v>452</v>
      </c>
      <c r="C77" s="44" t="s">
        <v>46</v>
      </c>
      <c r="D77" s="44" t="s">
        <v>453</v>
      </c>
      <c r="E77" s="44" t="s">
        <v>38</v>
      </c>
      <c r="F77" s="44" t="s">
        <v>88</v>
      </c>
      <c r="G77" s="45" t="s">
        <v>2903</v>
      </c>
      <c r="H77" s="46" t="s">
        <v>282</v>
      </c>
      <c r="I77" s="46" t="s">
        <v>214</v>
      </c>
      <c r="J77" s="46" t="s">
        <v>6</v>
      </c>
      <c r="K77" s="44" t="s">
        <v>25</v>
      </c>
      <c r="L77" s="44">
        <v>20</v>
      </c>
      <c r="M77" s="44" t="s">
        <v>454</v>
      </c>
      <c r="N77" s="47" t="s">
        <v>455</v>
      </c>
      <c r="O77" s="48"/>
      <c r="P77" s="49">
        <v>44372</v>
      </c>
      <c r="Q77" s="44">
        <v>2</v>
      </c>
      <c r="R77" s="44" t="s">
        <v>9</v>
      </c>
      <c r="S77" s="44"/>
      <c r="T77" s="49">
        <v>44372</v>
      </c>
      <c r="U77" s="44" t="s">
        <v>121</v>
      </c>
      <c r="V77" s="44" t="s">
        <v>122</v>
      </c>
      <c r="W77" s="44"/>
      <c r="X77" s="50"/>
    </row>
    <row r="78" spans="1:24" s="46" customFormat="1" ht="51" x14ac:dyDescent="0.25">
      <c r="A78" s="43" t="s">
        <v>31</v>
      </c>
      <c r="B78" s="44" t="s">
        <v>123</v>
      </c>
      <c r="C78" s="44" t="s">
        <v>67</v>
      </c>
      <c r="D78" s="44" t="s">
        <v>456</v>
      </c>
      <c r="E78" s="44" t="s">
        <v>36</v>
      </c>
      <c r="F78" s="44" t="s">
        <v>88</v>
      </c>
      <c r="G78" s="45" t="s">
        <v>457</v>
      </c>
      <c r="H78" s="46" t="s">
        <v>458</v>
      </c>
      <c r="I78" s="46" t="s">
        <v>118</v>
      </c>
      <c r="J78" s="46" t="s">
        <v>6</v>
      </c>
      <c r="K78" s="44" t="s">
        <v>25</v>
      </c>
      <c r="L78" s="44">
        <v>20</v>
      </c>
      <c r="M78" s="44" t="s">
        <v>459</v>
      </c>
      <c r="N78" s="47" t="s">
        <v>460</v>
      </c>
      <c r="O78" s="48">
        <v>20212050093871</v>
      </c>
      <c r="P78" s="49">
        <v>44398</v>
      </c>
      <c r="Q78" s="44">
        <v>18</v>
      </c>
      <c r="R78" s="44" t="s">
        <v>9</v>
      </c>
      <c r="S78" s="44"/>
      <c r="T78" s="49">
        <v>44398</v>
      </c>
      <c r="U78" s="44" t="s">
        <v>121</v>
      </c>
      <c r="V78" s="44" t="s">
        <v>122</v>
      </c>
      <c r="W78" s="44"/>
      <c r="X78" s="50"/>
    </row>
    <row r="79" spans="1:24" s="46" customFormat="1" ht="51" x14ac:dyDescent="0.25">
      <c r="A79" s="43" t="s">
        <v>31</v>
      </c>
      <c r="B79" s="44" t="s">
        <v>123</v>
      </c>
      <c r="C79" s="44" t="s">
        <v>59</v>
      </c>
      <c r="D79" s="44" t="s">
        <v>461</v>
      </c>
      <c r="E79" s="44" t="s">
        <v>34</v>
      </c>
      <c r="F79" s="44" t="s">
        <v>88</v>
      </c>
      <c r="G79" s="45" t="s">
        <v>462</v>
      </c>
      <c r="H79" s="46" t="s">
        <v>463</v>
      </c>
      <c r="I79" s="46" t="s">
        <v>464</v>
      </c>
      <c r="J79" s="46" t="s">
        <v>3</v>
      </c>
      <c r="K79" s="44" t="s">
        <v>25</v>
      </c>
      <c r="L79" s="44">
        <v>20</v>
      </c>
      <c r="M79" s="99" t="s">
        <v>465</v>
      </c>
      <c r="N79" s="100" t="s">
        <v>466</v>
      </c>
      <c r="O79" s="48"/>
      <c r="P79" s="49">
        <v>44371</v>
      </c>
      <c r="Q79" s="44">
        <v>1</v>
      </c>
      <c r="R79" s="44" t="s">
        <v>9</v>
      </c>
      <c r="S79" s="44"/>
      <c r="T79" s="53">
        <v>44371</v>
      </c>
      <c r="U79" s="44" t="s">
        <v>121</v>
      </c>
      <c r="V79" s="44" t="s">
        <v>122</v>
      </c>
      <c r="W79" s="44"/>
      <c r="X79" s="50" t="s">
        <v>467</v>
      </c>
    </row>
    <row r="80" spans="1:24" s="46" customFormat="1" ht="51" x14ac:dyDescent="0.25">
      <c r="A80" s="43" t="s">
        <v>31</v>
      </c>
      <c r="B80" s="44" t="s">
        <v>123</v>
      </c>
      <c r="C80" s="44" t="s">
        <v>48</v>
      </c>
      <c r="D80" s="44" t="s">
        <v>468</v>
      </c>
      <c r="E80" s="44" t="s">
        <v>34</v>
      </c>
      <c r="F80" s="44" t="s">
        <v>88</v>
      </c>
      <c r="G80" s="45" t="s">
        <v>469</v>
      </c>
      <c r="H80" s="46" t="s">
        <v>148</v>
      </c>
      <c r="I80" s="46" t="s">
        <v>118</v>
      </c>
      <c r="J80" s="46" t="s">
        <v>6</v>
      </c>
      <c r="K80" s="44" t="s">
        <v>26</v>
      </c>
      <c r="L80" s="44">
        <v>30</v>
      </c>
      <c r="M80" s="44" t="s">
        <v>470</v>
      </c>
      <c r="N80" s="47" t="s">
        <v>471</v>
      </c>
      <c r="O80" s="101">
        <v>20212050093681</v>
      </c>
      <c r="P80" s="49">
        <v>44392</v>
      </c>
      <c r="Q80" s="44">
        <v>15</v>
      </c>
      <c r="R80" s="44" t="s">
        <v>9</v>
      </c>
      <c r="S80" s="44"/>
      <c r="T80" s="49">
        <v>44392</v>
      </c>
      <c r="U80" s="44" t="s">
        <v>121</v>
      </c>
      <c r="V80" s="44" t="s">
        <v>122</v>
      </c>
      <c r="W80" s="44"/>
      <c r="X80" s="50"/>
    </row>
    <row r="81" spans="1:24" ht="51" x14ac:dyDescent="0.25">
      <c r="A81" s="83" t="s">
        <v>31</v>
      </c>
      <c r="B81" s="84" t="s">
        <v>123</v>
      </c>
      <c r="C81" s="84" t="s">
        <v>42</v>
      </c>
      <c r="D81" s="84" t="s">
        <v>472</v>
      </c>
      <c r="E81" s="84" t="s">
        <v>38</v>
      </c>
      <c r="F81" s="84" t="s">
        <v>88</v>
      </c>
      <c r="G81" s="85" t="s">
        <v>473</v>
      </c>
      <c r="H81" s="86" t="s">
        <v>142</v>
      </c>
      <c r="I81" s="86" t="s">
        <v>118</v>
      </c>
      <c r="J81" s="86" t="s">
        <v>6</v>
      </c>
      <c r="K81" s="84" t="s">
        <v>26</v>
      </c>
      <c r="L81" s="84">
        <v>30</v>
      </c>
      <c r="M81" s="97" t="s">
        <v>474</v>
      </c>
      <c r="N81" s="98" t="s">
        <v>475</v>
      </c>
      <c r="O81" s="88"/>
      <c r="P81" s="89"/>
      <c r="Q81" s="84"/>
      <c r="R81" s="84" t="s">
        <v>10</v>
      </c>
      <c r="S81" s="102"/>
      <c r="T81" s="90"/>
      <c r="U81" s="84"/>
      <c r="V81" s="84"/>
      <c r="W81" s="84"/>
      <c r="X81" s="91"/>
    </row>
    <row r="82" spans="1:24" s="46" customFormat="1" ht="51" x14ac:dyDescent="0.25">
      <c r="A82" s="43" t="s">
        <v>31</v>
      </c>
      <c r="B82" s="44" t="s">
        <v>123</v>
      </c>
      <c r="C82" s="44" t="s">
        <v>48</v>
      </c>
      <c r="D82" s="44" t="s">
        <v>476</v>
      </c>
      <c r="E82" s="44" t="s">
        <v>36</v>
      </c>
      <c r="F82" s="44" t="s">
        <v>87</v>
      </c>
      <c r="G82" s="45" t="s">
        <v>477</v>
      </c>
      <c r="H82" s="46" t="s">
        <v>137</v>
      </c>
      <c r="I82" s="46" t="s">
        <v>118</v>
      </c>
      <c r="J82" s="46" t="s">
        <v>6</v>
      </c>
      <c r="K82" s="44" t="s">
        <v>28</v>
      </c>
      <c r="L82" s="44">
        <v>10</v>
      </c>
      <c r="M82" s="99" t="s">
        <v>478</v>
      </c>
      <c r="N82" s="100" t="s">
        <v>479</v>
      </c>
      <c r="O82" s="79">
        <v>20212050093311</v>
      </c>
      <c r="P82" s="49">
        <v>44369</v>
      </c>
      <c r="Q82" s="44"/>
      <c r="R82" s="44" t="s">
        <v>9</v>
      </c>
      <c r="S82" s="44"/>
      <c r="T82" s="53">
        <v>44369</v>
      </c>
      <c r="U82" s="44" t="s">
        <v>121</v>
      </c>
      <c r="V82" s="44" t="s">
        <v>122</v>
      </c>
      <c r="W82" s="44"/>
      <c r="X82" s="50"/>
    </row>
    <row r="83" spans="1:24" ht="76.5" x14ac:dyDescent="0.25">
      <c r="A83" s="83" t="s">
        <v>31</v>
      </c>
      <c r="B83" s="84" t="s">
        <v>123</v>
      </c>
      <c r="C83" s="84" t="s">
        <v>46</v>
      </c>
      <c r="D83" s="84" t="s">
        <v>480</v>
      </c>
      <c r="E83" s="84" t="s">
        <v>36</v>
      </c>
      <c r="F83" s="84" t="s">
        <v>87</v>
      </c>
      <c r="G83" s="85" t="s">
        <v>481</v>
      </c>
      <c r="H83" s="86" t="s">
        <v>282</v>
      </c>
      <c r="I83" s="86" t="s">
        <v>214</v>
      </c>
      <c r="J83" s="86" t="s">
        <v>6</v>
      </c>
      <c r="K83" s="84" t="s">
        <v>25</v>
      </c>
      <c r="L83" s="84">
        <v>20</v>
      </c>
      <c r="M83" s="97" t="s">
        <v>482</v>
      </c>
      <c r="N83" s="98" t="s">
        <v>483</v>
      </c>
      <c r="O83" s="88"/>
      <c r="P83" s="89"/>
      <c r="Q83" s="84"/>
      <c r="R83" s="84" t="s">
        <v>10</v>
      </c>
      <c r="S83" s="84"/>
      <c r="T83" s="90"/>
      <c r="U83" s="84"/>
      <c r="V83" s="84"/>
      <c r="W83" s="84"/>
      <c r="X83" s="91"/>
    </row>
    <row r="84" spans="1:24" ht="51" x14ac:dyDescent="0.25">
      <c r="A84" s="83" t="s">
        <v>31</v>
      </c>
      <c r="B84" s="84" t="s">
        <v>123</v>
      </c>
      <c r="C84" s="84" t="s">
        <v>46</v>
      </c>
      <c r="D84" s="84" t="s">
        <v>484</v>
      </c>
      <c r="E84" s="84" t="s">
        <v>36</v>
      </c>
      <c r="F84" s="84" t="s">
        <v>88</v>
      </c>
      <c r="G84" s="85" t="s">
        <v>485</v>
      </c>
      <c r="H84" s="86" t="s">
        <v>282</v>
      </c>
      <c r="I84" s="86" t="s">
        <v>214</v>
      </c>
      <c r="J84" s="86" t="s">
        <v>6</v>
      </c>
      <c r="K84" s="84" t="s">
        <v>25</v>
      </c>
      <c r="L84" s="84">
        <v>20</v>
      </c>
      <c r="M84" s="97" t="s">
        <v>486</v>
      </c>
      <c r="N84" s="98" t="s">
        <v>487</v>
      </c>
      <c r="O84" s="88"/>
      <c r="P84" s="89"/>
      <c r="Q84" s="84"/>
      <c r="R84" s="84" t="s">
        <v>10</v>
      </c>
      <c r="S84" s="84"/>
      <c r="T84" s="90"/>
      <c r="U84" s="84"/>
      <c r="V84" s="84"/>
      <c r="W84" s="84"/>
      <c r="X84" s="91"/>
    </row>
    <row r="85" spans="1:24" ht="51" x14ac:dyDescent="0.25">
      <c r="A85" s="83" t="s">
        <v>31</v>
      </c>
      <c r="B85" s="84" t="s">
        <v>123</v>
      </c>
      <c r="C85" s="84" t="s">
        <v>70</v>
      </c>
      <c r="D85" s="84" t="s">
        <v>217</v>
      </c>
      <c r="E85" s="84" t="s">
        <v>38</v>
      </c>
      <c r="F85" s="84" t="s">
        <v>87</v>
      </c>
      <c r="G85" s="85" t="s">
        <v>488</v>
      </c>
      <c r="H85" s="86" t="s">
        <v>142</v>
      </c>
      <c r="I85" s="86" t="s">
        <v>118</v>
      </c>
      <c r="J85" s="86" t="s">
        <v>6</v>
      </c>
      <c r="K85" s="84" t="s">
        <v>27</v>
      </c>
      <c r="L85" s="84">
        <v>30</v>
      </c>
      <c r="M85" s="97" t="s">
        <v>489</v>
      </c>
      <c r="N85" s="98" t="s">
        <v>490</v>
      </c>
      <c r="O85" s="88"/>
      <c r="P85" s="89"/>
      <c r="Q85" s="84"/>
      <c r="R85" s="84" t="s">
        <v>10</v>
      </c>
      <c r="S85" s="84"/>
      <c r="T85" s="90"/>
      <c r="U85" s="84"/>
      <c r="V85" s="84"/>
      <c r="W85" s="84"/>
      <c r="X85" s="91"/>
    </row>
    <row r="86" spans="1:24" s="46" customFormat="1" ht="63.75" x14ac:dyDescent="0.25">
      <c r="A86" s="43" t="s">
        <v>31</v>
      </c>
      <c r="B86" s="44" t="s">
        <v>123</v>
      </c>
      <c r="C86" s="44" t="s">
        <v>43</v>
      </c>
      <c r="D86" s="44" t="s">
        <v>491</v>
      </c>
      <c r="E86" s="44" t="s">
        <v>34</v>
      </c>
      <c r="F86" s="44" t="s">
        <v>88</v>
      </c>
      <c r="G86" s="45" t="s">
        <v>492</v>
      </c>
      <c r="H86" s="46" t="s">
        <v>137</v>
      </c>
      <c r="I86" s="46" t="s">
        <v>118</v>
      </c>
      <c r="J86" s="46" t="s">
        <v>6</v>
      </c>
      <c r="K86" s="44" t="s">
        <v>26</v>
      </c>
      <c r="L86" s="44">
        <v>30</v>
      </c>
      <c r="M86" s="99" t="s">
        <v>493</v>
      </c>
      <c r="N86" s="100" t="s">
        <v>494</v>
      </c>
      <c r="O86" s="79">
        <v>20212050093691</v>
      </c>
      <c r="P86" s="49">
        <v>44391</v>
      </c>
      <c r="Q86" s="44">
        <v>14</v>
      </c>
      <c r="R86" s="44" t="s">
        <v>9</v>
      </c>
      <c r="S86" s="44"/>
      <c r="T86" s="49">
        <v>44391</v>
      </c>
      <c r="U86" s="44" t="s">
        <v>121</v>
      </c>
      <c r="V86" s="44" t="s">
        <v>122</v>
      </c>
      <c r="W86" s="44"/>
      <c r="X86" s="50"/>
    </row>
    <row r="87" spans="1:24" ht="63.75" x14ac:dyDescent="0.25">
      <c r="A87" s="83" t="s">
        <v>31</v>
      </c>
      <c r="B87" s="84" t="s">
        <v>123</v>
      </c>
      <c r="C87" s="84" t="s">
        <v>49</v>
      </c>
      <c r="D87" s="84" t="s">
        <v>495</v>
      </c>
      <c r="E87" s="84" t="s">
        <v>34</v>
      </c>
      <c r="F87" s="84" t="s">
        <v>88</v>
      </c>
      <c r="G87" s="85" t="s">
        <v>496</v>
      </c>
      <c r="H87" s="86" t="s">
        <v>148</v>
      </c>
      <c r="I87" s="86" t="s">
        <v>118</v>
      </c>
      <c r="J87" s="86" t="s">
        <v>6</v>
      </c>
      <c r="K87" s="84" t="s">
        <v>26</v>
      </c>
      <c r="L87" s="84">
        <v>30</v>
      </c>
      <c r="M87" s="84" t="s">
        <v>497</v>
      </c>
      <c r="N87" s="87" t="s">
        <v>498</v>
      </c>
      <c r="O87" s="88"/>
      <c r="P87" s="89"/>
      <c r="Q87" s="84"/>
      <c r="R87" s="84" t="s">
        <v>10</v>
      </c>
      <c r="S87" s="84"/>
      <c r="T87" s="90"/>
      <c r="U87" s="84"/>
      <c r="V87" s="84"/>
      <c r="W87" s="84"/>
      <c r="X87" s="91"/>
    </row>
    <row r="88" spans="1:24" s="46" customFormat="1" ht="51" x14ac:dyDescent="0.25">
      <c r="A88" s="43" t="s">
        <v>31</v>
      </c>
      <c r="B88" s="44" t="s">
        <v>123</v>
      </c>
      <c r="C88" s="44" t="s">
        <v>67</v>
      </c>
      <c r="D88" s="44" t="s">
        <v>499</v>
      </c>
      <c r="E88" s="44" t="s">
        <v>34</v>
      </c>
      <c r="F88" s="44" t="s">
        <v>88</v>
      </c>
      <c r="G88" s="45" t="s">
        <v>500</v>
      </c>
      <c r="H88" s="46" t="s">
        <v>458</v>
      </c>
      <c r="I88" s="46" t="s">
        <v>118</v>
      </c>
      <c r="J88" s="46" t="s">
        <v>6</v>
      </c>
      <c r="K88" s="44" t="s">
        <v>26</v>
      </c>
      <c r="L88" s="44">
        <v>30</v>
      </c>
      <c r="M88" s="99" t="s">
        <v>501</v>
      </c>
      <c r="N88" s="100" t="s">
        <v>502</v>
      </c>
      <c r="O88" s="48"/>
      <c r="P88" s="49">
        <v>44383</v>
      </c>
      <c r="Q88" s="44">
        <v>5</v>
      </c>
      <c r="R88" s="44" t="s">
        <v>9</v>
      </c>
      <c r="S88" s="44"/>
      <c r="T88" s="53">
        <v>44383</v>
      </c>
      <c r="U88" s="44" t="s">
        <v>121</v>
      </c>
      <c r="V88" s="44" t="s">
        <v>122</v>
      </c>
      <c r="W88" s="44"/>
      <c r="X88" s="50"/>
    </row>
    <row r="89" spans="1:24" s="46" customFormat="1" ht="51" x14ac:dyDescent="0.25">
      <c r="A89" s="43" t="s">
        <v>31</v>
      </c>
      <c r="B89" s="44" t="s">
        <v>123</v>
      </c>
      <c r="C89" s="44" t="s">
        <v>48</v>
      </c>
      <c r="D89" s="44" t="s">
        <v>503</v>
      </c>
      <c r="E89" s="44" t="s">
        <v>34</v>
      </c>
      <c r="F89" s="44" t="s">
        <v>88</v>
      </c>
      <c r="G89" s="45" t="s">
        <v>496</v>
      </c>
      <c r="H89" s="46" t="s">
        <v>137</v>
      </c>
      <c r="I89" s="46" t="s">
        <v>118</v>
      </c>
      <c r="J89" s="46" t="s">
        <v>6</v>
      </c>
      <c r="K89" s="44" t="s">
        <v>26</v>
      </c>
      <c r="L89" s="44">
        <v>30</v>
      </c>
      <c r="M89" s="44" t="s">
        <v>504</v>
      </c>
      <c r="N89" s="47" t="s">
        <v>505</v>
      </c>
      <c r="O89" s="79">
        <v>20212050093711</v>
      </c>
      <c r="P89" s="49">
        <v>44391</v>
      </c>
      <c r="Q89" s="44">
        <v>11</v>
      </c>
      <c r="R89" s="44" t="s">
        <v>9</v>
      </c>
      <c r="S89" s="44"/>
      <c r="T89" s="49">
        <v>44391</v>
      </c>
      <c r="U89" s="44" t="s">
        <v>121</v>
      </c>
      <c r="V89" s="44" t="s">
        <v>122</v>
      </c>
      <c r="W89" s="44"/>
      <c r="X89" s="50"/>
    </row>
    <row r="90" spans="1:24" ht="51" x14ac:dyDescent="0.25">
      <c r="A90" s="83" t="s">
        <v>31</v>
      </c>
      <c r="B90" s="84" t="s">
        <v>123</v>
      </c>
      <c r="C90" s="84" t="s">
        <v>49</v>
      </c>
      <c r="D90" s="84" t="s">
        <v>506</v>
      </c>
      <c r="E90" s="84" t="s">
        <v>34</v>
      </c>
      <c r="F90" s="84" t="s">
        <v>89</v>
      </c>
      <c r="G90" s="85" t="s">
        <v>507</v>
      </c>
      <c r="H90" s="86" t="s">
        <v>148</v>
      </c>
      <c r="I90" s="86" t="s">
        <v>118</v>
      </c>
      <c r="J90" s="86" t="s">
        <v>6</v>
      </c>
      <c r="K90" s="84" t="s">
        <v>27</v>
      </c>
      <c r="L90" s="84">
        <v>30</v>
      </c>
      <c r="M90" s="84" t="s">
        <v>508</v>
      </c>
      <c r="N90" s="87" t="s">
        <v>509</v>
      </c>
      <c r="O90" s="88"/>
      <c r="P90" s="89"/>
      <c r="Q90" s="84"/>
      <c r="R90" s="84" t="s">
        <v>10</v>
      </c>
      <c r="S90" s="84"/>
      <c r="T90" s="90"/>
      <c r="U90" s="84"/>
      <c r="V90" s="84"/>
      <c r="W90" s="84"/>
      <c r="X90" s="91"/>
    </row>
    <row r="91" spans="1:24" s="46" customFormat="1" ht="89.25" x14ac:dyDescent="0.25">
      <c r="A91" s="43" t="s">
        <v>31</v>
      </c>
      <c r="B91" s="44" t="s">
        <v>123</v>
      </c>
      <c r="C91" s="44" t="s">
        <v>67</v>
      </c>
      <c r="D91" s="44" t="s">
        <v>318</v>
      </c>
      <c r="E91" s="44" t="s">
        <v>36</v>
      </c>
      <c r="F91" s="44" t="s">
        <v>89</v>
      </c>
      <c r="G91" s="45" t="s">
        <v>510</v>
      </c>
      <c r="H91" s="46" t="s">
        <v>137</v>
      </c>
      <c r="I91" s="46" t="s">
        <v>118</v>
      </c>
      <c r="J91" s="46" t="s">
        <v>6</v>
      </c>
      <c r="K91" s="44" t="s">
        <v>28</v>
      </c>
      <c r="L91" s="44">
        <v>10</v>
      </c>
      <c r="M91" s="44" t="s">
        <v>511</v>
      </c>
      <c r="N91" s="47" t="s">
        <v>512</v>
      </c>
      <c r="O91" s="79">
        <v>20212050093501</v>
      </c>
      <c r="P91" s="49"/>
      <c r="Q91" s="44"/>
      <c r="R91" s="44" t="s">
        <v>9</v>
      </c>
      <c r="S91" s="44"/>
      <c r="T91" s="53">
        <v>44377</v>
      </c>
      <c r="U91" s="44" t="s">
        <v>121</v>
      </c>
      <c r="V91" s="44" t="s">
        <v>122</v>
      </c>
      <c r="W91" s="44"/>
      <c r="X91" s="50"/>
    </row>
    <row r="92" spans="1:24" ht="51" x14ac:dyDescent="0.25">
      <c r="A92" s="83" t="s">
        <v>32</v>
      </c>
      <c r="B92" s="84" t="s">
        <v>32</v>
      </c>
      <c r="C92" s="84" t="s">
        <v>67</v>
      </c>
      <c r="D92" s="84" t="s">
        <v>513</v>
      </c>
      <c r="E92" s="84" t="s">
        <v>36</v>
      </c>
      <c r="F92" s="84" t="s">
        <v>89</v>
      </c>
      <c r="G92" s="85" t="s">
        <v>514</v>
      </c>
      <c r="H92" s="86" t="s">
        <v>148</v>
      </c>
      <c r="I92" s="86" t="s">
        <v>214</v>
      </c>
      <c r="J92" s="86" t="s">
        <v>6</v>
      </c>
      <c r="K92" s="84" t="s">
        <v>26</v>
      </c>
      <c r="L92" s="84">
        <v>30</v>
      </c>
      <c r="M92" s="84" t="s">
        <v>515</v>
      </c>
      <c r="N92" s="87" t="s">
        <v>516</v>
      </c>
      <c r="O92" s="88"/>
      <c r="P92" s="89"/>
      <c r="Q92" s="84"/>
      <c r="R92" s="84" t="s">
        <v>10</v>
      </c>
      <c r="S92" s="84"/>
      <c r="T92" s="90"/>
      <c r="U92" s="84"/>
      <c r="V92" s="84"/>
      <c r="W92" s="84"/>
      <c r="X92" s="91"/>
    </row>
    <row r="93" spans="1:24" ht="102" x14ac:dyDescent="0.25">
      <c r="A93" s="83" t="s">
        <v>31</v>
      </c>
      <c r="B93" s="84" t="s">
        <v>123</v>
      </c>
      <c r="C93" s="84" t="s">
        <v>46</v>
      </c>
      <c r="D93" s="84" t="s">
        <v>517</v>
      </c>
      <c r="E93" s="84" t="s">
        <v>36</v>
      </c>
      <c r="F93" s="84" t="s">
        <v>88</v>
      </c>
      <c r="G93" s="85" t="s">
        <v>518</v>
      </c>
      <c r="H93" s="86" t="s">
        <v>223</v>
      </c>
      <c r="I93" s="86" t="s">
        <v>5</v>
      </c>
      <c r="J93" s="86" t="s">
        <v>5</v>
      </c>
      <c r="K93" s="84" t="s">
        <v>25</v>
      </c>
      <c r="L93" s="84">
        <v>20</v>
      </c>
      <c r="M93" s="97" t="s">
        <v>519</v>
      </c>
      <c r="N93" s="98" t="s">
        <v>520</v>
      </c>
      <c r="O93" s="88"/>
      <c r="P93" s="89"/>
      <c r="Q93" s="84"/>
      <c r="R93" s="84" t="s">
        <v>10</v>
      </c>
      <c r="S93" s="84"/>
      <c r="T93" s="90"/>
      <c r="U93" s="84"/>
      <c r="V93" s="84"/>
      <c r="W93" s="84"/>
      <c r="X93" s="91"/>
    </row>
    <row r="94" spans="1:24" s="46" customFormat="1" ht="51" x14ac:dyDescent="0.25">
      <c r="A94" s="43" t="s">
        <v>31</v>
      </c>
      <c r="B94" s="44" t="s">
        <v>123</v>
      </c>
      <c r="C94" s="44" t="s">
        <v>54</v>
      </c>
      <c r="D94" s="44" t="s">
        <v>521</v>
      </c>
      <c r="E94" s="44" t="s">
        <v>36</v>
      </c>
      <c r="F94" s="44" t="s">
        <v>89</v>
      </c>
      <c r="G94" s="45" t="s">
        <v>522</v>
      </c>
      <c r="H94" s="46" t="s">
        <v>137</v>
      </c>
      <c r="I94" s="46" t="s">
        <v>118</v>
      </c>
      <c r="J94" s="46" t="s">
        <v>6</v>
      </c>
      <c r="K94" s="44" t="s">
        <v>26</v>
      </c>
      <c r="L94" s="44">
        <v>30</v>
      </c>
      <c r="M94" s="99" t="s">
        <v>523</v>
      </c>
      <c r="N94" s="100" t="s">
        <v>524</v>
      </c>
      <c r="O94" s="79">
        <v>20212050093731</v>
      </c>
      <c r="P94" s="49">
        <v>44385</v>
      </c>
      <c r="Q94" s="44">
        <v>6</v>
      </c>
      <c r="R94" s="44" t="s">
        <v>9</v>
      </c>
      <c r="S94" s="44"/>
      <c r="T94" s="49">
        <v>44385</v>
      </c>
      <c r="U94" s="44" t="s">
        <v>121</v>
      </c>
      <c r="V94" s="44" t="s">
        <v>122</v>
      </c>
      <c r="W94" s="44"/>
      <c r="X94" s="50"/>
    </row>
    <row r="95" spans="1:24" ht="63.75" x14ac:dyDescent="0.25">
      <c r="A95" s="83" t="s">
        <v>31</v>
      </c>
      <c r="B95" s="84" t="s">
        <v>123</v>
      </c>
      <c r="C95" s="84" t="s">
        <v>60</v>
      </c>
      <c r="D95" s="84" t="s">
        <v>525</v>
      </c>
      <c r="E95" s="84" t="s">
        <v>34</v>
      </c>
      <c r="F95" s="84" t="s">
        <v>88</v>
      </c>
      <c r="G95" s="85" t="s">
        <v>526</v>
      </c>
      <c r="H95" s="86" t="s">
        <v>282</v>
      </c>
      <c r="I95" s="86" t="s">
        <v>214</v>
      </c>
      <c r="J95" s="86" t="s">
        <v>6</v>
      </c>
      <c r="K95" s="84" t="s">
        <v>25</v>
      </c>
      <c r="L95" s="84">
        <v>20</v>
      </c>
      <c r="M95" s="84" t="s">
        <v>527</v>
      </c>
      <c r="N95" s="87" t="s">
        <v>528</v>
      </c>
      <c r="O95" s="88"/>
      <c r="P95" s="89"/>
      <c r="Q95" s="84"/>
      <c r="R95" s="84" t="s">
        <v>10</v>
      </c>
      <c r="S95" s="84"/>
      <c r="T95" s="90"/>
      <c r="U95" s="84"/>
      <c r="V95" s="84"/>
      <c r="W95" s="84"/>
      <c r="X95" s="91"/>
    </row>
    <row r="96" spans="1:24" s="46" customFormat="1" ht="51" x14ac:dyDescent="0.25">
      <c r="A96" s="43" t="s">
        <v>31</v>
      </c>
      <c r="B96" s="44" t="s">
        <v>123</v>
      </c>
      <c r="C96" s="44" t="s">
        <v>46</v>
      </c>
      <c r="D96" s="44" t="s">
        <v>529</v>
      </c>
      <c r="E96" s="44" t="s">
        <v>36</v>
      </c>
      <c r="F96" s="44" t="s">
        <v>88</v>
      </c>
      <c r="G96" s="45" t="s">
        <v>530</v>
      </c>
      <c r="H96" s="46" t="s">
        <v>531</v>
      </c>
      <c r="I96" s="46" t="s">
        <v>532</v>
      </c>
      <c r="J96" s="46" t="s">
        <v>3</v>
      </c>
      <c r="K96" s="44" t="s">
        <v>25</v>
      </c>
      <c r="L96" s="44">
        <v>30</v>
      </c>
      <c r="M96" s="99" t="s">
        <v>533</v>
      </c>
      <c r="N96" s="100" t="s">
        <v>534</v>
      </c>
      <c r="O96" s="48">
        <v>20211100021601</v>
      </c>
      <c r="P96" s="49">
        <v>44405</v>
      </c>
      <c r="Q96" s="44">
        <v>19</v>
      </c>
      <c r="R96" s="44" t="s">
        <v>9</v>
      </c>
      <c r="S96" s="44"/>
      <c r="T96" s="49">
        <v>44405</v>
      </c>
      <c r="U96" s="44" t="s">
        <v>121</v>
      </c>
      <c r="V96" s="44" t="s">
        <v>122</v>
      </c>
      <c r="W96" s="44"/>
      <c r="X96" s="50"/>
    </row>
    <row r="97" spans="1:24" ht="63.75" x14ac:dyDescent="0.25">
      <c r="A97" s="83" t="s">
        <v>31</v>
      </c>
      <c r="B97" s="84" t="s">
        <v>123</v>
      </c>
      <c r="C97" s="84" t="s">
        <v>47</v>
      </c>
      <c r="D97" s="84" t="s">
        <v>535</v>
      </c>
      <c r="E97" s="84" t="s">
        <v>34</v>
      </c>
      <c r="F97" s="84" t="s">
        <v>88</v>
      </c>
      <c r="G97" s="85" t="s">
        <v>536</v>
      </c>
      <c r="H97" s="86" t="s">
        <v>148</v>
      </c>
      <c r="I97" s="86" t="s">
        <v>118</v>
      </c>
      <c r="J97" s="86" t="s">
        <v>6</v>
      </c>
      <c r="K97" s="84" t="s">
        <v>26</v>
      </c>
      <c r="L97" s="84">
        <v>30</v>
      </c>
      <c r="M97" s="97" t="s">
        <v>537</v>
      </c>
      <c r="N97" s="98" t="s">
        <v>538</v>
      </c>
      <c r="O97" s="88"/>
      <c r="P97" s="89"/>
      <c r="Q97" s="84"/>
      <c r="R97" s="84" t="s">
        <v>10</v>
      </c>
      <c r="S97" s="84"/>
      <c r="T97" s="90"/>
      <c r="U97" s="84"/>
      <c r="V97" s="84"/>
      <c r="W97" s="84"/>
      <c r="X97" s="91"/>
    </row>
    <row r="98" spans="1:24" ht="51" x14ac:dyDescent="0.25">
      <c r="A98" s="83" t="s">
        <v>31</v>
      </c>
      <c r="B98" s="84" t="s">
        <v>123</v>
      </c>
      <c r="C98" s="84" t="s">
        <v>56</v>
      </c>
      <c r="D98" s="84" t="s">
        <v>539</v>
      </c>
      <c r="E98" s="84" t="s">
        <v>34</v>
      </c>
      <c r="F98" s="84" t="s">
        <v>88</v>
      </c>
      <c r="G98" s="85" t="s">
        <v>540</v>
      </c>
      <c r="H98" s="86" t="s">
        <v>148</v>
      </c>
      <c r="I98" s="86" t="s">
        <v>118</v>
      </c>
      <c r="J98" s="86" t="s">
        <v>6</v>
      </c>
      <c r="K98" s="84" t="s">
        <v>26</v>
      </c>
      <c r="L98" s="84">
        <v>30</v>
      </c>
      <c r="M98" s="84" t="s">
        <v>541</v>
      </c>
      <c r="N98" s="87" t="s">
        <v>542</v>
      </c>
      <c r="O98" s="88"/>
      <c r="P98" s="89"/>
      <c r="Q98" s="84"/>
      <c r="R98" s="84" t="s">
        <v>10</v>
      </c>
      <c r="S98" s="84"/>
      <c r="T98" s="90"/>
      <c r="U98" s="84"/>
      <c r="V98" s="84"/>
      <c r="W98" s="84"/>
      <c r="X98" s="91"/>
    </row>
    <row r="99" spans="1:24" ht="102" x14ac:dyDescent="0.25">
      <c r="A99" s="83" t="s">
        <v>31</v>
      </c>
      <c r="B99" s="84" t="s">
        <v>123</v>
      </c>
      <c r="C99" s="84" t="s">
        <v>42</v>
      </c>
      <c r="D99" s="84" t="s">
        <v>543</v>
      </c>
      <c r="E99" s="84" t="s">
        <v>34</v>
      </c>
      <c r="F99" s="84" t="s">
        <v>88</v>
      </c>
      <c r="G99" s="85" t="s">
        <v>544</v>
      </c>
      <c r="H99" s="86" t="s">
        <v>148</v>
      </c>
      <c r="I99" s="86" t="s">
        <v>118</v>
      </c>
      <c r="J99" s="86" t="s">
        <v>6</v>
      </c>
      <c r="K99" s="84" t="s">
        <v>27</v>
      </c>
      <c r="L99" s="84">
        <v>30</v>
      </c>
      <c r="M99" s="97" t="s">
        <v>545</v>
      </c>
      <c r="N99" s="98" t="s">
        <v>546</v>
      </c>
      <c r="O99" s="88"/>
      <c r="P99" s="89"/>
      <c r="Q99" s="84"/>
      <c r="R99" s="84" t="s">
        <v>10</v>
      </c>
      <c r="S99" s="84"/>
      <c r="T99" s="90"/>
      <c r="U99" s="84"/>
      <c r="V99" s="84"/>
      <c r="W99" s="84"/>
      <c r="X99" s="91"/>
    </row>
    <row r="100" spans="1:24" ht="51" x14ac:dyDescent="0.25">
      <c r="A100" s="83" t="s">
        <v>31</v>
      </c>
      <c r="B100" s="84" t="s">
        <v>123</v>
      </c>
      <c r="C100" s="84" t="s">
        <v>48</v>
      </c>
      <c r="D100" s="84" t="s">
        <v>344</v>
      </c>
      <c r="E100" s="84" t="s">
        <v>34</v>
      </c>
      <c r="F100" s="84" t="s">
        <v>89</v>
      </c>
      <c r="G100" s="85" t="s">
        <v>547</v>
      </c>
      <c r="H100" s="86" t="s">
        <v>148</v>
      </c>
      <c r="I100" s="86" t="s">
        <v>118</v>
      </c>
      <c r="J100" s="86" t="s">
        <v>6</v>
      </c>
      <c r="K100" s="84" t="s">
        <v>26</v>
      </c>
      <c r="L100" s="84">
        <v>30</v>
      </c>
      <c r="M100" s="84" t="s">
        <v>548</v>
      </c>
      <c r="N100" s="87" t="s">
        <v>549</v>
      </c>
      <c r="O100" s="88"/>
      <c r="P100" s="89"/>
      <c r="Q100" s="84"/>
      <c r="R100" s="84" t="s">
        <v>10</v>
      </c>
      <c r="S100" s="84"/>
      <c r="T100" s="90"/>
      <c r="U100" s="84"/>
      <c r="V100" s="84"/>
      <c r="W100" s="84"/>
      <c r="X100" s="91"/>
    </row>
    <row r="101" spans="1:24" s="46" customFormat="1" ht="51" x14ac:dyDescent="0.25">
      <c r="A101" s="43" t="s">
        <v>31</v>
      </c>
      <c r="B101" s="44" t="s">
        <v>123</v>
      </c>
      <c r="C101" s="44" t="s">
        <v>46</v>
      </c>
      <c r="D101" s="44" t="s">
        <v>550</v>
      </c>
      <c r="E101" s="44" t="s">
        <v>36</v>
      </c>
      <c r="F101" s="44" t="s">
        <v>88</v>
      </c>
      <c r="G101" s="45" t="s">
        <v>551</v>
      </c>
      <c r="H101" s="46" t="s">
        <v>175</v>
      </c>
      <c r="I101" s="46" t="s">
        <v>176</v>
      </c>
      <c r="J101" s="44" t="s">
        <v>5</v>
      </c>
      <c r="K101" s="44" t="s">
        <v>25</v>
      </c>
      <c r="L101" s="44">
        <v>20</v>
      </c>
      <c r="M101" s="44" t="s">
        <v>552</v>
      </c>
      <c r="N101" s="47" t="s">
        <v>553</v>
      </c>
      <c r="O101" s="48">
        <v>20213000021231</v>
      </c>
      <c r="P101" s="49">
        <v>44393</v>
      </c>
      <c r="Q101" s="44">
        <v>11</v>
      </c>
      <c r="R101" s="44" t="s">
        <v>9</v>
      </c>
      <c r="S101" s="44"/>
      <c r="T101" s="49">
        <v>44393</v>
      </c>
      <c r="U101" s="44" t="s">
        <v>121</v>
      </c>
      <c r="V101" s="44" t="s">
        <v>122</v>
      </c>
      <c r="W101" s="44"/>
      <c r="X101" s="50"/>
    </row>
    <row r="102" spans="1:24" ht="51" x14ac:dyDescent="0.25">
      <c r="A102" s="103" t="s">
        <v>31</v>
      </c>
      <c r="B102" s="46" t="s">
        <v>123</v>
      </c>
      <c r="C102" s="46" t="s">
        <v>65</v>
      </c>
      <c r="D102" s="46" t="s">
        <v>554</v>
      </c>
      <c r="E102" s="46" t="s">
        <v>38</v>
      </c>
      <c r="F102" s="44" t="s">
        <v>88</v>
      </c>
      <c r="G102" s="46" t="s">
        <v>555</v>
      </c>
      <c r="H102" s="46" t="s">
        <v>148</v>
      </c>
      <c r="I102" s="46" t="s">
        <v>118</v>
      </c>
      <c r="J102" s="46" t="s">
        <v>6</v>
      </c>
      <c r="K102" s="44" t="s">
        <v>23</v>
      </c>
      <c r="L102" s="104">
        <v>30</v>
      </c>
      <c r="M102" s="44" t="s">
        <v>556</v>
      </c>
      <c r="N102" s="105">
        <v>44200</v>
      </c>
      <c r="O102" s="106" t="s">
        <v>557</v>
      </c>
      <c r="P102" s="107">
        <v>44210</v>
      </c>
      <c r="Q102" s="46">
        <v>7</v>
      </c>
      <c r="R102" s="46" t="s">
        <v>9</v>
      </c>
      <c r="S102" s="46"/>
      <c r="T102" s="46"/>
      <c r="U102" s="46"/>
      <c r="V102" s="46"/>
      <c r="W102" s="46"/>
      <c r="X102" s="108" t="s">
        <v>558</v>
      </c>
    </row>
    <row r="103" spans="1:24" ht="76.5" x14ac:dyDescent="0.25">
      <c r="A103" s="43" t="s">
        <v>30</v>
      </c>
      <c r="B103" s="44" t="s">
        <v>559</v>
      </c>
      <c r="C103" s="46" t="s">
        <v>51</v>
      </c>
      <c r="D103" s="46" t="s">
        <v>560</v>
      </c>
      <c r="E103" s="46" t="s">
        <v>36</v>
      </c>
      <c r="F103" s="46" t="s">
        <v>85</v>
      </c>
      <c r="G103" s="46" t="s">
        <v>561</v>
      </c>
      <c r="H103" s="46" t="s">
        <v>213</v>
      </c>
      <c r="I103" s="46" t="s">
        <v>73</v>
      </c>
      <c r="J103" s="46" t="s">
        <v>6</v>
      </c>
      <c r="K103" s="44" t="s">
        <v>26</v>
      </c>
      <c r="L103" s="104">
        <v>30</v>
      </c>
      <c r="M103" s="44" t="s">
        <v>562</v>
      </c>
      <c r="N103" s="105">
        <v>44200</v>
      </c>
      <c r="O103" s="106" t="s">
        <v>563</v>
      </c>
      <c r="P103" s="107">
        <v>44214</v>
      </c>
      <c r="Q103" s="46">
        <v>9</v>
      </c>
      <c r="R103" s="46" t="s">
        <v>9</v>
      </c>
      <c r="S103" s="46" t="s">
        <v>564</v>
      </c>
      <c r="T103" s="109">
        <v>44216</v>
      </c>
      <c r="U103" s="46" t="s">
        <v>121</v>
      </c>
      <c r="V103" s="44" t="s">
        <v>122</v>
      </c>
      <c r="W103" s="46" t="s">
        <v>565</v>
      </c>
      <c r="X103" s="108" t="s">
        <v>566</v>
      </c>
    </row>
    <row r="104" spans="1:24" ht="51" x14ac:dyDescent="0.25">
      <c r="A104" s="110" t="s">
        <v>31</v>
      </c>
      <c r="B104" s="70" t="s">
        <v>123</v>
      </c>
      <c r="C104" s="70" t="s">
        <v>50</v>
      </c>
      <c r="D104" s="70" t="s">
        <v>567</v>
      </c>
      <c r="E104" s="70" t="s">
        <v>34</v>
      </c>
      <c r="F104" s="68" t="s">
        <v>88</v>
      </c>
      <c r="G104" s="70" t="s">
        <v>568</v>
      </c>
      <c r="H104" s="70" t="s">
        <v>148</v>
      </c>
      <c r="I104" s="70" t="s">
        <v>118</v>
      </c>
      <c r="J104" s="70" t="s">
        <v>6</v>
      </c>
      <c r="K104" s="68" t="s">
        <v>26</v>
      </c>
      <c r="L104" s="111">
        <v>30</v>
      </c>
      <c r="M104" s="68" t="s">
        <v>569</v>
      </c>
      <c r="N104" s="112">
        <v>44200</v>
      </c>
      <c r="O104" s="113" t="s">
        <v>570</v>
      </c>
      <c r="P104" s="114">
        <v>44256</v>
      </c>
      <c r="Q104" s="70">
        <v>39</v>
      </c>
      <c r="R104" s="68" t="s">
        <v>11</v>
      </c>
      <c r="S104" s="70"/>
      <c r="T104" s="115">
        <v>44263</v>
      </c>
      <c r="U104" s="70" t="s">
        <v>121</v>
      </c>
      <c r="V104" s="68" t="s">
        <v>122</v>
      </c>
      <c r="W104" s="70" t="s">
        <v>565</v>
      </c>
      <c r="X104" s="116"/>
    </row>
    <row r="105" spans="1:24" ht="51" x14ac:dyDescent="0.25">
      <c r="A105" s="43" t="s">
        <v>30</v>
      </c>
      <c r="B105" s="44" t="s">
        <v>559</v>
      </c>
      <c r="C105" s="46" t="s">
        <v>56</v>
      </c>
      <c r="D105" s="46" t="s">
        <v>571</v>
      </c>
      <c r="E105" s="46" t="s">
        <v>36</v>
      </c>
      <c r="F105" s="44" t="s">
        <v>89</v>
      </c>
      <c r="G105" s="46" t="s">
        <v>572</v>
      </c>
      <c r="H105" s="46" t="s">
        <v>148</v>
      </c>
      <c r="I105" s="46" t="s">
        <v>118</v>
      </c>
      <c r="J105" s="46" t="s">
        <v>6</v>
      </c>
      <c r="K105" s="44" t="s">
        <v>26</v>
      </c>
      <c r="L105" s="104">
        <v>30</v>
      </c>
      <c r="M105" s="44" t="s">
        <v>573</v>
      </c>
      <c r="N105" s="105">
        <v>44200</v>
      </c>
      <c r="O105" s="106" t="s">
        <v>574</v>
      </c>
      <c r="P105" s="107">
        <v>44210</v>
      </c>
      <c r="Q105" s="46">
        <v>7</v>
      </c>
      <c r="R105" s="46" t="s">
        <v>9</v>
      </c>
      <c r="S105" s="46"/>
      <c r="T105" s="46"/>
      <c r="U105" s="46" t="s">
        <v>121</v>
      </c>
      <c r="V105" s="44" t="s">
        <v>122</v>
      </c>
      <c r="W105" s="46" t="s">
        <v>565</v>
      </c>
      <c r="X105" s="108" t="s">
        <v>575</v>
      </c>
    </row>
    <row r="106" spans="1:24" ht="51" x14ac:dyDescent="0.25">
      <c r="A106" s="103" t="s">
        <v>31</v>
      </c>
      <c r="B106" s="46" t="s">
        <v>123</v>
      </c>
      <c r="C106" s="46" t="s">
        <v>69</v>
      </c>
      <c r="D106" s="46" t="s">
        <v>576</v>
      </c>
      <c r="E106" s="44" t="s">
        <v>34</v>
      </c>
      <c r="F106" s="44" t="s">
        <v>88</v>
      </c>
      <c r="G106" s="46" t="s">
        <v>577</v>
      </c>
      <c r="H106" s="46" t="s">
        <v>148</v>
      </c>
      <c r="I106" s="46" t="s">
        <v>118</v>
      </c>
      <c r="J106" s="46" t="s">
        <v>6</v>
      </c>
      <c r="K106" s="44" t="s">
        <v>23</v>
      </c>
      <c r="L106" s="104">
        <v>30</v>
      </c>
      <c r="M106" s="44" t="s">
        <v>578</v>
      </c>
      <c r="N106" s="105">
        <v>44200</v>
      </c>
      <c r="O106" s="106" t="s">
        <v>579</v>
      </c>
      <c r="P106" s="107">
        <v>44210</v>
      </c>
      <c r="Q106" s="46">
        <v>7</v>
      </c>
      <c r="R106" s="46" t="s">
        <v>9</v>
      </c>
      <c r="S106" s="46"/>
      <c r="T106" s="46" t="s">
        <v>565</v>
      </c>
      <c r="U106" s="46" t="s">
        <v>565</v>
      </c>
      <c r="V106" s="46" t="s">
        <v>565</v>
      </c>
      <c r="W106" s="46" t="s">
        <v>565</v>
      </c>
      <c r="X106" s="108" t="s">
        <v>575</v>
      </c>
    </row>
    <row r="107" spans="1:24" ht="89.25" x14ac:dyDescent="0.25">
      <c r="A107" s="103" t="s">
        <v>31</v>
      </c>
      <c r="B107" s="46" t="s">
        <v>123</v>
      </c>
      <c r="C107" s="46" t="s">
        <v>56</v>
      </c>
      <c r="D107" s="46" t="s">
        <v>580</v>
      </c>
      <c r="E107" s="46" t="s">
        <v>36</v>
      </c>
      <c r="F107" s="44" t="s">
        <v>88</v>
      </c>
      <c r="G107" s="46" t="s">
        <v>581</v>
      </c>
      <c r="H107" s="46" t="s">
        <v>148</v>
      </c>
      <c r="I107" s="46" t="s">
        <v>118</v>
      </c>
      <c r="J107" s="46" t="s">
        <v>6</v>
      </c>
      <c r="K107" s="44" t="s">
        <v>23</v>
      </c>
      <c r="L107" s="104">
        <v>30</v>
      </c>
      <c r="M107" s="44" t="s">
        <v>582</v>
      </c>
      <c r="N107" s="105">
        <v>44200</v>
      </c>
      <c r="O107" s="106" t="s">
        <v>583</v>
      </c>
      <c r="P107" s="107">
        <v>44221</v>
      </c>
      <c r="Q107" s="46">
        <v>14</v>
      </c>
      <c r="R107" s="46" t="s">
        <v>9</v>
      </c>
      <c r="S107" s="46"/>
      <c r="T107" s="109">
        <v>44223</v>
      </c>
      <c r="U107" s="46" t="s">
        <v>121</v>
      </c>
      <c r="V107" s="44" t="s">
        <v>122</v>
      </c>
      <c r="W107" s="46" t="s">
        <v>565</v>
      </c>
      <c r="X107" s="108"/>
    </row>
    <row r="108" spans="1:24" ht="51" x14ac:dyDescent="0.25">
      <c r="A108" s="103" t="s">
        <v>31</v>
      </c>
      <c r="B108" s="46" t="s">
        <v>123</v>
      </c>
      <c r="C108" s="46" t="s">
        <v>70</v>
      </c>
      <c r="D108" s="46" t="s">
        <v>584</v>
      </c>
      <c r="E108" s="46" t="s">
        <v>38</v>
      </c>
      <c r="F108" s="44" t="s">
        <v>88</v>
      </c>
      <c r="G108" s="46" t="s">
        <v>585</v>
      </c>
      <c r="H108" s="46" t="s">
        <v>207</v>
      </c>
      <c r="I108" s="46" t="s">
        <v>118</v>
      </c>
      <c r="J108" s="46" t="s">
        <v>6</v>
      </c>
      <c r="K108" s="44" t="s">
        <v>27</v>
      </c>
      <c r="L108" s="104">
        <v>30</v>
      </c>
      <c r="M108" s="44" t="s">
        <v>586</v>
      </c>
      <c r="N108" s="105">
        <v>44201</v>
      </c>
      <c r="O108" s="106" t="s">
        <v>587</v>
      </c>
      <c r="P108" s="107">
        <v>44224</v>
      </c>
      <c r="Q108" s="46">
        <v>16</v>
      </c>
      <c r="R108" s="46" t="s">
        <v>9</v>
      </c>
      <c r="S108" s="46"/>
      <c r="T108" s="109">
        <v>44230</v>
      </c>
      <c r="U108" s="46" t="s">
        <v>121</v>
      </c>
      <c r="V108" s="44" t="s">
        <v>122</v>
      </c>
      <c r="W108" s="46" t="s">
        <v>565</v>
      </c>
      <c r="X108" s="108"/>
    </row>
    <row r="109" spans="1:24" ht="63.75" x14ac:dyDescent="0.25">
      <c r="A109" s="110" t="s">
        <v>31</v>
      </c>
      <c r="B109" s="70" t="s">
        <v>123</v>
      </c>
      <c r="C109" s="70" t="s">
        <v>50</v>
      </c>
      <c r="D109" s="70" t="s">
        <v>588</v>
      </c>
      <c r="E109" s="70" t="s">
        <v>34</v>
      </c>
      <c r="F109" s="68" t="s">
        <v>88</v>
      </c>
      <c r="G109" s="70" t="s">
        <v>589</v>
      </c>
      <c r="H109" s="70" t="s">
        <v>207</v>
      </c>
      <c r="I109" s="70" t="s">
        <v>118</v>
      </c>
      <c r="J109" s="70" t="s">
        <v>6</v>
      </c>
      <c r="K109" s="70" t="s">
        <v>25</v>
      </c>
      <c r="L109" s="111">
        <v>20</v>
      </c>
      <c r="M109" s="68" t="s">
        <v>590</v>
      </c>
      <c r="N109" s="112">
        <v>44201</v>
      </c>
      <c r="O109" s="113" t="s">
        <v>591</v>
      </c>
      <c r="P109" s="114">
        <v>44244</v>
      </c>
      <c r="Q109" s="70">
        <v>30</v>
      </c>
      <c r="R109" s="68" t="s">
        <v>11</v>
      </c>
      <c r="S109" s="70"/>
      <c r="T109" s="70" t="s">
        <v>565</v>
      </c>
      <c r="U109" s="70" t="s">
        <v>565</v>
      </c>
      <c r="V109" s="68" t="s">
        <v>122</v>
      </c>
      <c r="W109" s="70" t="s">
        <v>565</v>
      </c>
      <c r="X109" s="116" t="s">
        <v>592</v>
      </c>
    </row>
    <row r="110" spans="1:24" ht="63.75" x14ac:dyDescent="0.25">
      <c r="A110" s="103" t="s">
        <v>31</v>
      </c>
      <c r="B110" s="46" t="s">
        <v>123</v>
      </c>
      <c r="C110" s="46" t="s">
        <v>50</v>
      </c>
      <c r="D110" s="46" t="s">
        <v>588</v>
      </c>
      <c r="E110" s="44" t="s">
        <v>34</v>
      </c>
      <c r="F110" s="46" t="s">
        <v>85</v>
      </c>
      <c r="G110" s="46" t="s">
        <v>593</v>
      </c>
      <c r="H110" s="46" t="s">
        <v>213</v>
      </c>
      <c r="I110" s="46" t="s">
        <v>73</v>
      </c>
      <c r="J110" s="46" t="s">
        <v>6</v>
      </c>
      <c r="K110" s="44" t="s">
        <v>26</v>
      </c>
      <c r="L110" s="104">
        <v>30</v>
      </c>
      <c r="M110" s="44" t="s">
        <v>594</v>
      </c>
      <c r="N110" s="105">
        <v>44201</v>
      </c>
      <c r="O110" s="106" t="s">
        <v>595</v>
      </c>
      <c r="P110" s="107">
        <v>44215</v>
      </c>
      <c r="Q110" s="46">
        <v>9</v>
      </c>
      <c r="R110" s="46" t="s">
        <v>9</v>
      </c>
      <c r="S110" s="46"/>
      <c r="T110" s="46" t="s">
        <v>565</v>
      </c>
      <c r="U110" s="46" t="s">
        <v>565</v>
      </c>
      <c r="V110" s="46" t="s">
        <v>565</v>
      </c>
      <c r="W110" s="46" t="s">
        <v>565</v>
      </c>
      <c r="X110" s="108" t="s">
        <v>575</v>
      </c>
    </row>
    <row r="111" spans="1:24" ht="51" x14ac:dyDescent="0.25">
      <c r="A111" s="103" t="s">
        <v>31</v>
      </c>
      <c r="B111" s="46" t="s">
        <v>123</v>
      </c>
      <c r="C111" s="46" t="s">
        <v>63</v>
      </c>
      <c r="D111" s="46" t="s">
        <v>596</v>
      </c>
      <c r="E111" s="46" t="s">
        <v>38</v>
      </c>
      <c r="F111" s="44" t="s">
        <v>88</v>
      </c>
      <c r="G111" s="46" t="s">
        <v>597</v>
      </c>
      <c r="H111" s="46" t="s">
        <v>282</v>
      </c>
      <c r="I111" s="46" t="s">
        <v>214</v>
      </c>
      <c r="J111" s="46" t="s">
        <v>6</v>
      </c>
      <c r="K111" s="44" t="s">
        <v>27</v>
      </c>
      <c r="L111" s="104">
        <v>30</v>
      </c>
      <c r="M111" s="44" t="s">
        <v>598</v>
      </c>
      <c r="N111" s="105">
        <v>44201</v>
      </c>
      <c r="O111" s="106"/>
      <c r="P111" s="107">
        <v>43842</v>
      </c>
      <c r="Q111" s="46">
        <v>4</v>
      </c>
      <c r="R111" s="46" t="s">
        <v>9</v>
      </c>
      <c r="S111" s="46" t="s">
        <v>599</v>
      </c>
      <c r="T111" s="46" t="s">
        <v>565</v>
      </c>
      <c r="U111" s="46" t="s">
        <v>565</v>
      </c>
      <c r="V111" s="44" t="s">
        <v>122</v>
      </c>
      <c r="W111" s="46" t="s">
        <v>565</v>
      </c>
      <c r="X111" s="108" t="s">
        <v>600</v>
      </c>
    </row>
    <row r="112" spans="1:24" ht="51" x14ac:dyDescent="0.25">
      <c r="A112" s="103" t="s">
        <v>31</v>
      </c>
      <c r="B112" s="46" t="s">
        <v>123</v>
      </c>
      <c r="C112" s="46" t="s">
        <v>49</v>
      </c>
      <c r="D112" s="46" t="s">
        <v>601</v>
      </c>
      <c r="E112" s="46" t="s">
        <v>36</v>
      </c>
      <c r="F112" s="44" t="s">
        <v>88</v>
      </c>
      <c r="G112" s="46" t="s">
        <v>602</v>
      </c>
      <c r="H112" s="46" t="s">
        <v>207</v>
      </c>
      <c r="I112" s="46" t="s">
        <v>118</v>
      </c>
      <c r="J112" s="46" t="s">
        <v>6</v>
      </c>
      <c r="K112" s="44" t="s">
        <v>26</v>
      </c>
      <c r="L112" s="104">
        <v>30</v>
      </c>
      <c r="M112" s="44" t="s">
        <v>603</v>
      </c>
      <c r="N112" s="117">
        <v>44202</v>
      </c>
      <c r="O112" s="106" t="s">
        <v>604</v>
      </c>
      <c r="P112" s="107">
        <v>44231</v>
      </c>
      <c r="Q112" s="46">
        <v>20</v>
      </c>
      <c r="R112" s="46" t="s">
        <v>9</v>
      </c>
      <c r="S112" s="46"/>
      <c r="T112" s="46" t="s">
        <v>565</v>
      </c>
      <c r="U112" s="46" t="s">
        <v>565</v>
      </c>
      <c r="V112" s="44" t="s">
        <v>122</v>
      </c>
      <c r="W112" s="46" t="s">
        <v>565</v>
      </c>
      <c r="X112" s="108" t="s">
        <v>600</v>
      </c>
    </row>
    <row r="113" spans="1:24" ht="51" x14ac:dyDescent="0.25">
      <c r="A113" s="103" t="s">
        <v>31</v>
      </c>
      <c r="B113" s="46" t="s">
        <v>123</v>
      </c>
      <c r="C113" s="46" t="s">
        <v>74</v>
      </c>
      <c r="D113" s="46" t="s">
        <v>605</v>
      </c>
      <c r="E113" s="46" t="s">
        <v>38</v>
      </c>
      <c r="F113" s="44" t="s">
        <v>88</v>
      </c>
      <c r="G113" s="46" t="s">
        <v>606</v>
      </c>
      <c r="H113" s="46" t="s">
        <v>282</v>
      </c>
      <c r="I113" s="46" t="s">
        <v>214</v>
      </c>
      <c r="J113" s="46" t="s">
        <v>6</v>
      </c>
      <c r="K113" s="44" t="s">
        <v>25</v>
      </c>
      <c r="L113" s="104">
        <v>20</v>
      </c>
      <c r="M113" s="44" t="s">
        <v>607</v>
      </c>
      <c r="N113" s="117">
        <v>44202</v>
      </c>
      <c r="O113" s="106"/>
      <c r="P113" s="107">
        <v>44218</v>
      </c>
      <c r="Q113" s="46">
        <v>11</v>
      </c>
      <c r="R113" s="46" t="s">
        <v>9</v>
      </c>
      <c r="S113" s="46" t="s">
        <v>608</v>
      </c>
      <c r="T113" s="46" t="s">
        <v>565</v>
      </c>
      <c r="U113" s="46" t="s">
        <v>565</v>
      </c>
      <c r="V113" s="44" t="s">
        <v>122</v>
      </c>
      <c r="W113" s="46" t="s">
        <v>565</v>
      </c>
      <c r="X113" s="108" t="s">
        <v>600</v>
      </c>
    </row>
    <row r="114" spans="1:24" ht="63.75" x14ac:dyDescent="0.25">
      <c r="A114" s="103" t="s">
        <v>31</v>
      </c>
      <c r="B114" s="46" t="s">
        <v>123</v>
      </c>
      <c r="C114" s="46" t="s">
        <v>48</v>
      </c>
      <c r="D114" s="46" t="s">
        <v>609</v>
      </c>
      <c r="E114" s="44" t="s">
        <v>34</v>
      </c>
      <c r="F114" s="44" t="s">
        <v>88</v>
      </c>
      <c r="G114" s="46" t="s">
        <v>610</v>
      </c>
      <c r="H114" s="46" t="s">
        <v>282</v>
      </c>
      <c r="I114" s="46" t="s">
        <v>214</v>
      </c>
      <c r="J114" s="46" t="s">
        <v>6</v>
      </c>
      <c r="K114" s="44" t="s">
        <v>25</v>
      </c>
      <c r="L114" s="104">
        <v>20</v>
      </c>
      <c r="M114" s="44" t="s">
        <v>611</v>
      </c>
      <c r="N114" s="117">
        <v>44202</v>
      </c>
      <c r="O114" s="106" t="s">
        <v>612</v>
      </c>
      <c r="P114" s="107">
        <v>44215</v>
      </c>
      <c r="Q114" s="46">
        <v>8</v>
      </c>
      <c r="R114" s="46" t="s">
        <v>9</v>
      </c>
      <c r="S114" s="46"/>
      <c r="T114" s="46" t="s">
        <v>565</v>
      </c>
      <c r="U114" s="46" t="s">
        <v>565</v>
      </c>
      <c r="V114" s="44" t="s">
        <v>122</v>
      </c>
      <c r="W114" s="46" t="s">
        <v>565</v>
      </c>
      <c r="X114" s="108" t="s">
        <v>600</v>
      </c>
    </row>
    <row r="115" spans="1:24" ht="51" x14ac:dyDescent="0.25">
      <c r="A115" s="103" t="s">
        <v>31</v>
      </c>
      <c r="B115" s="46" t="s">
        <v>123</v>
      </c>
      <c r="C115" s="46" t="s">
        <v>70</v>
      </c>
      <c r="D115" s="46" t="s">
        <v>613</v>
      </c>
      <c r="E115" s="46" t="s">
        <v>38</v>
      </c>
      <c r="F115" s="44" t="s">
        <v>88</v>
      </c>
      <c r="G115" s="46" t="s">
        <v>614</v>
      </c>
      <c r="H115" s="46" t="s">
        <v>126</v>
      </c>
      <c r="I115" s="44" t="s">
        <v>259</v>
      </c>
      <c r="J115" s="46" t="s">
        <v>6</v>
      </c>
      <c r="K115" s="44" t="s">
        <v>27</v>
      </c>
      <c r="L115" s="104">
        <v>30</v>
      </c>
      <c r="M115" s="44" t="s">
        <v>615</v>
      </c>
      <c r="N115" s="117">
        <v>44203</v>
      </c>
      <c r="O115" s="106"/>
      <c r="P115" s="107">
        <v>44223</v>
      </c>
      <c r="Q115" s="46">
        <v>13</v>
      </c>
      <c r="R115" s="46" t="s">
        <v>9</v>
      </c>
      <c r="S115" s="46" t="s">
        <v>616</v>
      </c>
      <c r="T115" s="46" t="s">
        <v>565</v>
      </c>
      <c r="U115" s="46" t="s">
        <v>565</v>
      </c>
      <c r="V115" s="44" t="s">
        <v>122</v>
      </c>
      <c r="W115" s="46" t="s">
        <v>565</v>
      </c>
      <c r="X115" s="108" t="s">
        <v>617</v>
      </c>
    </row>
    <row r="116" spans="1:24" ht="51" x14ac:dyDescent="0.25">
      <c r="A116" s="103" t="s">
        <v>31</v>
      </c>
      <c r="B116" s="46" t="s">
        <v>123</v>
      </c>
      <c r="C116" s="46" t="s">
        <v>47</v>
      </c>
      <c r="D116" s="46" t="s">
        <v>618</v>
      </c>
      <c r="E116" s="118" t="s">
        <v>38</v>
      </c>
      <c r="F116" s="44" t="s">
        <v>89</v>
      </c>
      <c r="G116" s="46" t="s">
        <v>619</v>
      </c>
      <c r="H116" s="46" t="s">
        <v>207</v>
      </c>
      <c r="I116" s="46" t="s">
        <v>118</v>
      </c>
      <c r="J116" s="46" t="s">
        <v>6</v>
      </c>
      <c r="K116" s="44" t="s">
        <v>26</v>
      </c>
      <c r="L116" s="104">
        <v>30</v>
      </c>
      <c r="M116" s="44" t="s">
        <v>620</v>
      </c>
      <c r="N116" s="117">
        <v>44203</v>
      </c>
      <c r="O116" s="106" t="s">
        <v>621</v>
      </c>
      <c r="P116" s="107">
        <v>44235</v>
      </c>
      <c r="Q116" s="46">
        <v>21</v>
      </c>
      <c r="R116" s="46" t="s">
        <v>9</v>
      </c>
      <c r="S116" s="46"/>
      <c r="T116" s="46" t="s">
        <v>565</v>
      </c>
      <c r="U116" s="46" t="s">
        <v>565</v>
      </c>
      <c r="V116" s="46" t="s">
        <v>565</v>
      </c>
      <c r="W116" s="46" t="s">
        <v>565</v>
      </c>
      <c r="X116" s="108" t="s">
        <v>622</v>
      </c>
    </row>
    <row r="117" spans="1:24" ht="51" x14ac:dyDescent="0.25">
      <c r="A117" s="103" t="s">
        <v>31</v>
      </c>
      <c r="B117" s="46" t="s">
        <v>123</v>
      </c>
      <c r="C117" s="44" t="s">
        <v>46</v>
      </c>
      <c r="D117" s="46" t="s">
        <v>623</v>
      </c>
      <c r="E117" s="46" t="s">
        <v>37</v>
      </c>
      <c r="F117" s="44" t="s">
        <v>88</v>
      </c>
      <c r="G117" s="46" t="s">
        <v>624</v>
      </c>
      <c r="H117" s="46" t="s">
        <v>282</v>
      </c>
      <c r="I117" s="46" t="s">
        <v>214</v>
      </c>
      <c r="J117" s="46" t="s">
        <v>6</v>
      </c>
      <c r="K117" s="44" t="s">
        <v>25</v>
      </c>
      <c r="L117" s="104">
        <v>20</v>
      </c>
      <c r="M117" s="44" t="s">
        <v>625</v>
      </c>
      <c r="N117" s="117">
        <v>44203</v>
      </c>
      <c r="O117" s="106"/>
      <c r="P117" s="107">
        <v>43852</v>
      </c>
      <c r="Q117" s="46">
        <v>10</v>
      </c>
      <c r="R117" s="46" t="s">
        <v>9</v>
      </c>
      <c r="S117" s="46"/>
      <c r="T117" s="46" t="s">
        <v>565</v>
      </c>
      <c r="U117" s="46" t="s">
        <v>565</v>
      </c>
      <c r="V117" s="44" t="s">
        <v>122</v>
      </c>
      <c r="W117" s="46" t="s">
        <v>565</v>
      </c>
      <c r="X117" s="108" t="s">
        <v>626</v>
      </c>
    </row>
    <row r="118" spans="1:24" ht="76.5" x14ac:dyDescent="0.25">
      <c r="A118" s="103" t="s">
        <v>31</v>
      </c>
      <c r="B118" s="46" t="s">
        <v>123</v>
      </c>
      <c r="C118" s="44" t="s">
        <v>46</v>
      </c>
      <c r="D118" s="46" t="s">
        <v>627</v>
      </c>
      <c r="E118" s="46" t="s">
        <v>38</v>
      </c>
      <c r="F118" s="44" t="s">
        <v>88</v>
      </c>
      <c r="G118" s="46" t="s">
        <v>628</v>
      </c>
      <c r="H118" s="46" t="s">
        <v>148</v>
      </c>
      <c r="I118" s="46" t="s">
        <v>118</v>
      </c>
      <c r="J118" s="46" t="s">
        <v>6</v>
      </c>
      <c r="K118" s="44" t="s">
        <v>23</v>
      </c>
      <c r="L118" s="104">
        <v>30</v>
      </c>
      <c r="M118" s="44" t="s">
        <v>629</v>
      </c>
      <c r="N118" s="117">
        <v>44203</v>
      </c>
      <c r="O118" s="106" t="s">
        <v>630</v>
      </c>
      <c r="P118" s="107">
        <v>44221</v>
      </c>
      <c r="Q118" s="46">
        <v>11</v>
      </c>
      <c r="R118" s="46" t="s">
        <v>9</v>
      </c>
      <c r="S118" s="46"/>
      <c r="T118" s="109">
        <v>44223</v>
      </c>
      <c r="U118" s="46" t="s">
        <v>121</v>
      </c>
      <c r="V118" s="44" t="s">
        <v>122</v>
      </c>
      <c r="W118" s="46" t="s">
        <v>565</v>
      </c>
      <c r="X118" s="108"/>
    </row>
    <row r="119" spans="1:24" ht="102" x14ac:dyDescent="0.25">
      <c r="A119" s="103" t="s">
        <v>31</v>
      </c>
      <c r="B119" s="46" t="s">
        <v>123</v>
      </c>
      <c r="C119" s="44" t="s">
        <v>46</v>
      </c>
      <c r="D119" s="46" t="s">
        <v>631</v>
      </c>
      <c r="E119" s="46" t="s">
        <v>38</v>
      </c>
      <c r="F119" s="44" t="s">
        <v>88</v>
      </c>
      <c r="G119" s="46" t="s">
        <v>632</v>
      </c>
      <c r="H119" s="44" t="s">
        <v>243</v>
      </c>
      <c r="I119" s="46" t="s">
        <v>633</v>
      </c>
      <c r="J119" s="44" t="s">
        <v>5</v>
      </c>
      <c r="K119" s="44" t="s">
        <v>25</v>
      </c>
      <c r="L119" s="104">
        <v>20</v>
      </c>
      <c r="M119" s="44" t="s">
        <v>634</v>
      </c>
      <c r="N119" s="117">
        <v>44203</v>
      </c>
      <c r="O119" s="106"/>
      <c r="P119" s="107">
        <v>44209</v>
      </c>
      <c r="Q119" s="46">
        <v>3</v>
      </c>
      <c r="R119" s="46" t="s">
        <v>9</v>
      </c>
      <c r="S119" s="46" t="s">
        <v>635</v>
      </c>
      <c r="T119" s="46" t="s">
        <v>565</v>
      </c>
      <c r="U119" s="46" t="s">
        <v>565</v>
      </c>
      <c r="V119" s="44" t="s">
        <v>122</v>
      </c>
      <c r="W119" s="46" t="s">
        <v>565</v>
      </c>
      <c r="X119" s="108"/>
    </row>
    <row r="120" spans="1:24" ht="102" x14ac:dyDescent="0.25">
      <c r="A120" s="103" t="s">
        <v>31</v>
      </c>
      <c r="B120" s="46" t="s">
        <v>123</v>
      </c>
      <c r="C120" s="46" t="s">
        <v>82</v>
      </c>
      <c r="D120" s="46" t="s">
        <v>636</v>
      </c>
      <c r="E120" s="44" t="s">
        <v>34</v>
      </c>
      <c r="F120" s="44" t="s">
        <v>88</v>
      </c>
      <c r="G120" s="46" t="s">
        <v>637</v>
      </c>
      <c r="H120" s="46" t="s">
        <v>207</v>
      </c>
      <c r="I120" s="46" t="s">
        <v>118</v>
      </c>
      <c r="J120" s="46" t="s">
        <v>6</v>
      </c>
      <c r="K120" s="44" t="s">
        <v>26</v>
      </c>
      <c r="L120" s="104">
        <v>30</v>
      </c>
      <c r="M120" s="44" t="s">
        <v>638</v>
      </c>
      <c r="N120" s="117">
        <v>44204</v>
      </c>
      <c r="O120" s="106" t="s">
        <v>639</v>
      </c>
      <c r="P120" s="107">
        <v>44231</v>
      </c>
      <c r="Q120" s="46">
        <v>18</v>
      </c>
      <c r="R120" s="46" t="s">
        <v>9</v>
      </c>
      <c r="S120" s="46" t="s">
        <v>640</v>
      </c>
      <c r="T120" s="46" t="s">
        <v>565</v>
      </c>
      <c r="U120" s="46" t="s">
        <v>121</v>
      </c>
      <c r="V120" s="44" t="s">
        <v>122</v>
      </c>
      <c r="W120" s="46" t="s">
        <v>565</v>
      </c>
      <c r="X120" s="108" t="s">
        <v>641</v>
      </c>
    </row>
    <row r="121" spans="1:24" ht="51" x14ac:dyDescent="0.25">
      <c r="A121" s="103" t="s">
        <v>31</v>
      </c>
      <c r="B121" s="46" t="s">
        <v>123</v>
      </c>
      <c r="C121" s="46" t="s">
        <v>52</v>
      </c>
      <c r="D121" s="46" t="s">
        <v>642</v>
      </c>
      <c r="E121" s="46" t="s">
        <v>38</v>
      </c>
      <c r="F121" s="46" t="s">
        <v>85</v>
      </c>
      <c r="G121" s="46" t="s">
        <v>643</v>
      </c>
      <c r="H121" s="46" t="s">
        <v>213</v>
      </c>
      <c r="I121" s="46" t="s">
        <v>73</v>
      </c>
      <c r="J121" s="46" t="s">
        <v>6</v>
      </c>
      <c r="K121" s="44" t="s">
        <v>26</v>
      </c>
      <c r="L121" s="104">
        <v>30</v>
      </c>
      <c r="M121" s="44" t="s">
        <v>644</v>
      </c>
      <c r="N121" s="117">
        <v>44204</v>
      </c>
      <c r="O121" s="106" t="s">
        <v>645</v>
      </c>
      <c r="P121" s="107">
        <v>44235</v>
      </c>
      <c r="Q121" s="46">
        <v>20</v>
      </c>
      <c r="R121" s="46" t="s">
        <v>9</v>
      </c>
      <c r="S121" s="46"/>
      <c r="T121" s="46" t="s">
        <v>565</v>
      </c>
      <c r="U121" s="46" t="s">
        <v>565</v>
      </c>
      <c r="V121" s="44" t="s">
        <v>122</v>
      </c>
      <c r="W121" s="46" t="s">
        <v>565</v>
      </c>
      <c r="X121" s="108" t="s">
        <v>646</v>
      </c>
    </row>
    <row r="122" spans="1:24" ht="63.75" x14ac:dyDescent="0.25">
      <c r="A122" s="103" t="s">
        <v>31</v>
      </c>
      <c r="B122" s="46" t="s">
        <v>123</v>
      </c>
      <c r="C122" s="46" t="s">
        <v>76</v>
      </c>
      <c r="D122" s="46" t="s">
        <v>647</v>
      </c>
      <c r="E122" s="46" t="s">
        <v>37</v>
      </c>
      <c r="F122" s="46" t="s">
        <v>85</v>
      </c>
      <c r="G122" s="46" t="s">
        <v>648</v>
      </c>
      <c r="H122" s="46" t="s">
        <v>207</v>
      </c>
      <c r="I122" s="46" t="s">
        <v>118</v>
      </c>
      <c r="J122" s="46" t="s">
        <v>6</v>
      </c>
      <c r="K122" s="44" t="s">
        <v>26</v>
      </c>
      <c r="L122" s="104">
        <v>30</v>
      </c>
      <c r="M122" s="44" t="s">
        <v>649</v>
      </c>
      <c r="N122" s="117">
        <v>44204</v>
      </c>
      <c r="O122" s="106" t="s">
        <v>650</v>
      </c>
      <c r="P122" s="107">
        <v>44231</v>
      </c>
      <c r="Q122" s="46">
        <v>18</v>
      </c>
      <c r="R122" s="46" t="s">
        <v>9</v>
      </c>
      <c r="S122" s="46"/>
      <c r="T122" s="46" t="s">
        <v>565</v>
      </c>
      <c r="U122" s="46" t="s">
        <v>565</v>
      </c>
      <c r="V122" s="44" t="s">
        <v>122</v>
      </c>
      <c r="W122" s="46" t="s">
        <v>565</v>
      </c>
      <c r="X122" s="108" t="s">
        <v>651</v>
      </c>
    </row>
    <row r="123" spans="1:24" ht="51" x14ac:dyDescent="0.25">
      <c r="A123" s="103" t="s">
        <v>31</v>
      </c>
      <c r="B123" s="46" t="s">
        <v>123</v>
      </c>
      <c r="C123" s="46" t="s">
        <v>652</v>
      </c>
      <c r="D123" s="46" t="s">
        <v>653</v>
      </c>
      <c r="E123" s="46" t="s">
        <v>38</v>
      </c>
      <c r="F123" s="44" t="s">
        <v>88</v>
      </c>
      <c r="G123" s="46" t="s">
        <v>654</v>
      </c>
      <c r="H123" s="46" t="s">
        <v>282</v>
      </c>
      <c r="I123" s="46" t="s">
        <v>214</v>
      </c>
      <c r="J123" s="46" t="s">
        <v>6</v>
      </c>
      <c r="K123" s="44" t="s">
        <v>25</v>
      </c>
      <c r="L123" s="104">
        <v>20</v>
      </c>
      <c r="M123" s="44" t="s">
        <v>655</v>
      </c>
      <c r="N123" s="117">
        <v>44204</v>
      </c>
      <c r="O123" s="106"/>
      <c r="P123" s="107">
        <v>44208</v>
      </c>
      <c r="Q123" s="46">
        <v>1</v>
      </c>
      <c r="R123" s="46" t="s">
        <v>9</v>
      </c>
      <c r="S123" s="46" t="s">
        <v>656</v>
      </c>
      <c r="T123" s="46" t="s">
        <v>565</v>
      </c>
      <c r="U123" s="46" t="s">
        <v>565</v>
      </c>
      <c r="V123" s="44" t="s">
        <v>122</v>
      </c>
      <c r="W123" s="46" t="s">
        <v>565</v>
      </c>
      <c r="X123" s="108" t="s">
        <v>657</v>
      </c>
    </row>
    <row r="124" spans="1:24" ht="51" x14ac:dyDescent="0.25">
      <c r="A124" s="103" t="s">
        <v>31</v>
      </c>
      <c r="B124" s="46" t="s">
        <v>123</v>
      </c>
      <c r="C124" s="46" t="s">
        <v>78</v>
      </c>
      <c r="D124" s="46" t="s">
        <v>658</v>
      </c>
      <c r="E124" s="44" t="s">
        <v>34</v>
      </c>
      <c r="F124" s="46" t="s">
        <v>86</v>
      </c>
      <c r="G124" s="46" t="s">
        <v>659</v>
      </c>
      <c r="H124" s="46" t="s">
        <v>207</v>
      </c>
      <c r="I124" s="46" t="s">
        <v>118</v>
      </c>
      <c r="J124" s="46" t="s">
        <v>6</v>
      </c>
      <c r="K124" s="44" t="s">
        <v>23</v>
      </c>
      <c r="L124" s="104">
        <v>30</v>
      </c>
      <c r="M124" s="44" t="s">
        <v>660</v>
      </c>
      <c r="N124" s="117">
        <v>44204</v>
      </c>
      <c r="O124" s="106" t="s">
        <v>661</v>
      </c>
      <c r="P124" s="107">
        <v>44235</v>
      </c>
      <c r="Q124" s="46">
        <v>20</v>
      </c>
      <c r="R124" s="46" t="s">
        <v>9</v>
      </c>
      <c r="S124" s="46"/>
      <c r="T124" s="46" t="s">
        <v>565</v>
      </c>
      <c r="U124" s="46" t="s">
        <v>565</v>
      </c>
      <c r="V124" s="44" t="s">
        <v>122</v>
      </c>
      <c r="W124" s="46" t="s">
        <v>565</v>
      </c>
      <c r="X124" s="108" t="s">
        <v>662</v>
      </c>
    </row>
    <row r="125" spans="1:24" ht="114.75" x14ac:dyDescent="0.25">
      <c r="A125" s="103" t="s">
        <v>31</v>
      </c>
      <c r="B125" s="46" t="s">
        <v>123</v>
      </c>
      <c r="C125" s="46" t="s">
        <v>47</v>
      </c>
      <c r="D125" s="46" t="s">
        <v>663</v>
      </c>
      <c r="E125" s="44" t="s">
        <v>34</v>
      </c>
      <c r="F125" s="46" t="s">
        <v>86</v>
      </c>
      <c r="G125" s="46" t="s">
        <v>664</v>
      </c>
      <c r="H125" s="46" t="s">
        <v>207</v>
      </c>
      <c r="I125" s="46" t="s">
        <v>118</v>
      </c>
      <c r="J125" s="46" t="s">
        <v>6</v>
      </c>
      <c r="K125" s="44" t="s">
        <v>27</v>
      </c>
      <c r="L125" s="104">
        <v>30</v>
      </c>
      <c r="M125" s="44" t="s">
        <v>665</v>
      </c>
      <c r="N125" s="117">
        <v>44208</v>
      </c>
      <c r="O125" s="106" t="s">
        <v>666</v>
      </c>
      <c r="P125" s="107">
        <v>44232</v>
      </c>
      <c r="Q125" s="46">
        <v>15</v>
      </c>
      <c r="R125" s="46" t="s">
        <v>9</v>
      </c>
      <c r="S125" s="46"/>
      <c r="T125" s="46" t="s">
        <v>565</v>
      </c>
      <c r="U125" s="46" t="s">
        <v>565</v>
      </c>
      <c r="V125" s="44" t="s">
        <v>122</v>
      </c>
      <c r="W125" s="46" t="s">
        <v>565</v>
      </c>
      <c r="X125" s="108" t="s">
        <v>667</v>
      </c>
    </row>
    <row r="126" spans="1:24" ht="51" x14ac:dyDescent="0.25">
      <c r="A126" s="103" t="s">
        <v>31</v>
      </c>
      <c r="B126" s="46" t="s">
        <v>123</v>
      </c>
      <c r="C126" s="46" t="s">
        <v>76</v>
      </c>
      <c r="D126" s="46" t="s">
        <v>293</v>
      </c>
      <c r="E126" s="44" t="s">
        <v>34</v>
      </c>
      <c r="F126" s="46" t="s">
        <v>86</v>
      </c>
      <c r="G126" s="46" t="s">
        <v>668</v>
      </c>
      <c r="H126" s="46" t="s">
        <v>207</v>
      </c>
      <c r="I126" s="46" t="s">
        <v>118</v>
      </c>
      <c r="J126" s="46" t="s">
        <v>6</v>
      </c>
      <c r="K126" s="44" t="s">
        <v>26</v>
      </c>
      <c r="L126" s="104">
        <v>30</v>
      </c>
      <c r="M126" s="44" t="s">
        <v>669</v>
      </c>
      <c r="N126" s="117">
        <v>44208</v>
      </c>
      <c r="O126" s="106" t="s">
        <v>670</v>
      </c>
      <c r="P126" s="107">
        <v>44224</v>
      </c>
      <c r="Q126" s="46">
        <v>12</v>
      </c>
      <c r="R126" s="46" t="s">
        <v>9</v>
      </c>
      <c r="S126" s="46"/>
      <c r="T126" s="109">
        <v>44230</v>
      </c>
      <c r="U126" s="46" t="s">
        <v>121</v>
      </c>
      <c r="V126" s="44" t="s">
        <v>122</v>
      </c>
      <c r="W126" s="46" t="s">
        <v>565</v>
      </c>
      <c r="X126" s="108"/>
    </row>
    <row r="127" spans="1:24" ht="63.75" x14ac:dyDescent="0.25">
      <c r="A127" s="119" t="s">
        <v>31</v>
      </c>
      <c r="B127" s="59" t="s">
        <v>123</v>
      </c>
      <c r="C127" s="59" t="s">
        <v>70</v>
      </c>
      <c r="D127" s="59" t="s">
        <v>671</v>
      </c>
      <c r="E127" s="59" t="s">
        <v>37</v>
      </c>
      <c r="F127" s="57" t="s">
        <v>88</v>
      </c>
      <c r="G127" s="59" t="s">
        <v>672</v>
      </c>
      <c r="H127" s="59" t="s">
        <v>228</v>
      </c>
      <c r="I127" s="57" t="s">
        <v>214</v>
      </c>
      <c r="J127" s="59" t="s">
        <v>73</v>
      </c>
      <c r="K127" s="59" t="s">
        <v>25</v>
      </c>
      <c r="L127" s="120">
        <v>20</v>
      </c>
      <c r="M127" s="57" t="s">
        <v>673</v>
      </c>
      <c r="N127" s="121">
        <v>44208</v>
      </c>
      <c r="O127" s="122"/>
      <c r="P127" s="123"/>
      <c r="Q127" s="59"/>
      <c r="R127" s="57" t="s">
        <v>12</v>
      </c>
      <c r="S127" s="59"/>
      <c r="T127" s="59"/>
      <c r="U127" s="59"/>
      <c r="V127" s="59"/>
      <c r="W127" s="59"/>
      <c r="X127" s="124"/>
    </row>
    <row r="128" spans="1:24" ht="63.75" x14ac:dyDescent="0.25">
      <c r="A128" s="103" t="s">
        <v>31</v>
      </c>
      <c r="B128" s="46" t="s">
        <v>123</v>
      </c>
      <c r="C128" s="44" t="s">
        <v>46</v>
      </c>
      <c r="D128" s="46" t="s">
        <v>671</v>
      </c>
      <c r="E128" s="46" t="s">
        <v>37</v>
      </c>
      <c r="F128" s="46" t="s">
        <v>90</v>
      </c>
      <c r="G128" s="46" t="s">
        <v>674</v>
      </c>
      <c r="H128" s="46" t="s">
        <v>148</v>
      </c>
      <c r="I128" s="46" t="s">
        <v>118</v>
      </c>
      <c r="J128" s="46" t="s">
        <v>6</v>
      </c>
      <c r="K128" s="44" t="s">
        <v>26</v>
      </c>
      <c r="L128" s="104">
        <v>30</v>
      </c>
      <c r="M128" s="44" t="s">
        <v>675</v>
      </c>
      <c r="N128" s="117">
        <v>44208</v>
      </c>
      <c r="O128" s="106" t="s">
        <v>676</v>
      </c>
      <c r="P128" s="107">
        <v>44211</v>
      </c>
      <c r="Q128" s="46">
        <v>3</v>
      </c>
      <c r="R128" s="46" t="s">
        <v>9</v>
      </c>
      <c r="S128" s="46"/>
      <c r="T128" s="46" t="s">
        <v>565</v>
      </c>
      <c r="U128" s="46" t="s">
        <v>565</v>
      </c>
      <c r="V128" s="44" t="s">
        <v>122</v>
      </c>
      <c r="W128" s="46" t="s">
        <v>565</v>
      </c>
      <c r="X128" s="108" t="s">
        <v>677</v>
      </c>
    </row>
    <row r="129" spans="1:24" ht="51" x14ac:dyDescent="0.25">
      <c r="A129" s="103" t="s">
        <v>31</v>
      </c>
      <c r="B129" s="46" t="s">
        <v>123</v>
      </c>
      <c r="C129" s="46" t="s">
        <v>52</v>
      </c>
      <c r="D129" s="46" t="s">
        <v>678</v>
      </c>
      <c r="E129" s="44" t="s">
        <v>34</v>
      </c>
      <c r="F129" s="44" t="s">
        <v>88</v>
      </c>
      <c r="G129" s="46" t="s">
        <v>679</v>
      </c>
      <c r="H129" s="46" t="s">
        <v>148</v>
      </c>
      <c r="I129" s="46" t="s">
        <v>118</v>
      </c>
      <c r="J129" s="46" t="s">
        <v>6</v>
      </c>
      <c r="K129" s="44" t="s">
        <v>23</v>
      </c>
      <c r="L129" s="104">
        <v>30</v>
      </c>
      <c r="M129" s="44" t="s">
        <v>680</v>
      </c>
      <c r="N129" s="117">
        <v>44208</v>
      </c>
      <c r="O129" s="106" t="s">
        <v>681</v>
      </c>
      <c r="P129" s="107">
        <v>44229</v>
      </c>
      <c r="Q129" s="46">
        <v>15</v>
      </c>
      <c r="R129" s="46" t="s">
        <v>9</v>
      </c>
      <c r="S129" s="46"/>
      <c r="T129" s="109">
        <v>44229</v>
      </c>
      <c r="U129" s="46" t="s">
        <v>121</v>
      </c>
      <c r="V129" s="44" t="s">
        <v>122</v>
      </c>
      <c r="W129" s="46" t="s">
        <v>565</v>
      </c>
      <c r="X129" s="108"/>
    </row>
    <row r="130" spans="1:24" ht="51" x14ac:dyDescent="0.25">
      <c r="A130" s="103" t="s">
        <v>31</v>
      </c>
      <c r="B130" s="46" t="s">
        <v>123</v>
      </c>
      <c r="C130" s="46" t="s">
        <v>50</v>
      </c>
      <c r="D130" s="46" t="s">
        <v>682</v>
      </c>
      <c r="E130" s="46" t="s">
        <v>36</v>
      </c>
      <c r="F130" s="44" t="s">
        <v>89</v>
      </c>
      <c r="G130" s="46" t="s">
        <v>683</v>
      </c>
      <c r="H130" s="46" t="s">
        <v>207</v>
      </c>
      <c r="I130" s="46" t="s">
        <v>118</v>
      </c>
      <c r="J130" s="46" t="s">
        <v>6</v>
      </c>
      <c r="K130" s="44" t="s">
        <v>26</v>
      </c>
      <c r="L130" s="104">
        <v>30</v>
      </c>
      <c r="M130" s="44" t="s">
        <v>684</v>
      </c>
      <c r="N130" s="117">
        <v>44208</v>
      </c>
      <c r="O130" s="106" t="s">
        <v>685</v>
      </c>
      <c r="P130" s="107">
        <v>44235</v>
      </c>
      <c r="Q130" s="46">
        <v>19</v>
      </c>
      <c r="R130" s="46" t="s">
        <v>9</v>
      </c>
      <c r="S130" s="46"/>
      <c r="T130" s="46" t="s">
        <v>565</v>
      </c>
      <c r="U130" s="46" t="s">
        <v>565</v>
      </c>
      <c r="V130" s="44" t="s">
        <v>122</v>
      </c>
      <c r="W130" s="46" t="s">
        <v>565</v>
      </c>
      <c r="X130" s="108" t="s">
        <v>677</v>
      </c>
    </row>
    <row r="131" spans="1:24" ht="102" x14ac:dyDescent="0.25">
      <c r="A131" s="103" t="s">
        <v>31</v>
      </c>
      <c r="B131" s="46" t="s">
        <v>123</v>
      </c>
      <c r="C131" s="44" t="s">
        <v>46</v>
      </c>
      <c r="D131" s="46" t="s">
        <v>686</v>
      </c>
      <c r="E131" s="46" t="s">
        <v>37</v>
      </c>
      <c r="F131" s="44" t="s">
        <v>88</v>
      </c>
      <c r="G131" s="46" t="s">
        <v>687</v>
      </c>
      <c r="H131" s="46" t="s">
        <v>688</v>
      </c>
      <c r="I131" s="46" t="s">
        <v>689</v>
      </c>
      <c r="J131" s="44" t="s">
        <v>5</v>
      </c>
      <c r="K131" s="44" t="s">
        <v>26</v>
      </c>
      <c r="L131" s="104">
        <v>30</v>
      </c>
      <c r="M131" s="44" t="s">
        <v>690</v>
      </c>
      <c r="N131" s="117">
        <v>44208</v>
      </c>
      <c r="O131" s="106"/>
      <c r="P131" s="107">
        <v>44217</v>
      </c>
      <c r="Q131" s="46">
        <v>8</v>
      </c>
      <c r="R131" s="46" t="s">
        <v>9</v>
      </c>
      <c r="S131" s="46" t="s">
        <v>691</v>
      </c>
      <c r="T131" s="46" t="s">
        <v>565</v>
      </c>
      <c r="U131" s="46" t="s">
        <v>565</v>
      </c>
      <c r="V131" s="44" t="s">
        <v>122</v>
      </c>
      <c r="W131" s="46" t="s">
        <v>565</v>
      </c>
      <c r="X131" s="108" t="s">
        <v>692</v>
      </c>
    </row>
    <row r="132" spans="1:24" ht="114.75" x14ac:dyDescent="0.25">
      <c r="A132" s="103" t="s">
        <v>31</v>
      </c>
      <c r="B132" s="46" t="s">
        <v>123</v>
      </c>
      <c r="C132" s="44" t="s">
        <v>46</v>
      </c>
      <c r="D132" s="46" t="s">
        <v>693</v>
      </c>
      <c r="E132" s="46" t="s">
        <v>37</v>
      </c>
      <c r="F132" s="44" t="s">
        <v>88</v>
      </c>
      <c r="G132" s="46" t="s">
        <v>694</v>
      </c>
      <c r="H132" s="44" t="s">
        <v>243</v>
      </c>
      <c r="I132" s="46" t="s">
        <v>633</v>
      </c>
      <c r="J132" s="44" t="s">
        <v>5</v>
      </c>
      <c r="K132" s="44" t="s">
        <v>25</v>
      </c>
      <c r="L132" s="104">
        <v>20</v>
      </c>
      <c r="M132" s="44" t="s">
        <v>695</v>
      </c>
      <c r="N132" s="117">
        <v>44208</v>
      </c>
      <c r="O132" s="106"/>
      <c r="P132" s="107">
        <v>44209</v>
      </c>
      <c r="Q132" s="46">
        <v>1</v>
      </c>
      <c r="R132" s="46" t="s">
        <v>9</v>
      </c>
      <c r="S132" s="46" t="s">
        <v>696</v>
      </c>
      <c r="T132" s="46" t="s">
        <v>565</v>
      </c>
      <c r="U132" s="46" t="s">
        <v>565</v>
      </c>
      <c r="V132" s="44" t="s">
        <v>122</v>
      </c>
      <c r="W132" s="46" t="s">
        <v>565</v>
      </c>
      <c r="X132" s="108" t="s">
        <v>692</v>
      </c>
    </row>
    <row r="133" spans="1:24" ht="63.75" x14ac:dyDescent="0.25">
      <c r="A133" s="103" t="s">
        <v>31</v>
      </c>
      <c r="B133" s="46" t="s">
        <v>123</v>
      </c>
      <c r="C133" s="44" t="s">
        <v>46</v>
      </c>
      <c r="D133" s="46" t="s">
        <v>697</v>
      </c>
      <c r="E133" s="46" t="s">
        <v>37</v>
      </c>
      <c r="F133" s="44" t="s">
        <v>88</v>
      </c>
      <c r="G133" s="46" t="s">
        <v>698</v>
      </c>
      <c r="H133" s="46" t="s">
        <v>699</v>
      </c>
      <c r="I133" s="46" t="s">
        <v>176</v>
      </c>
      <c r="J133" s="44" t="s">
        <v>5</v>
      </c>
      <c r="K133" s="44" t="s">
        <v>25</v>
      </c>
      <c r="L133" s="104">
        <v>20</v>
      </c>
      <c r="M133" s="44" t="s">
        <v>700</v>
      </c>
      <c r="N133" s="117">
        <v>44209</v>
      </c>
      <c r="O133" s="106"/>
      <c r="P133" s="107">
        <v>44223</v>
      </c>
      <c r="Q133" s="46">
        <v>10</v>
      </c>
      <c r="R133" s="46" t="s">
        <v>9</v>
      </c>
      <c r="S133" s="46" t="s">
        <v>701</v>
      </c>
      <c r="T133" s="46" t="s">
        <v>565</v>
      </c>
      <c r="U133" s="46" t="s">
        <v>565</v>
      </c>
      <c r="V133" s="44" t="s">
        <v>122</v>
      </c>
      <c r="W133" s="46" t="s">
        <v>565</v>
      </c>
      <c r="X133" s="108" t="s">
        <v>592</v>
      </c>
    </row>
    <row r="134" spans="1:24" ht="102" x14ac:dyDescent="0.25">
      <c r="A134" s="103" t="s">
        <v>31</v>
      </c>
      <c r="B134" s="46" t="s">
        <v>123</v>
      </c>
      <c r="C134" s="44" t="s">
        <v>46</v>
      </c>
      <c r="D134" s="46" t="s">
        <v>702</v>
      </c>
      <c r="E134" s="46" t="s">
        <v>37</v>
      </c>
      <c r="F134" s="44" t="s">
        <v>88</v>
      </c>
      <c r="G134" s="46" t="s">
        <v>703</v>
      </c>
      <c r="H134" s="44" t="s">
        <v>243</v>
      </c>
      <c r="I134" s="46" t="s">
        <v>633</v>
      </c>
      <c r="J134" s="44" t="s">
        <v>5</v>
      </c>
      <c r="K134" s="44" t="s">
        <v>25</v>
      </c>
      <c r="L134" s="104">
        <v>20</v>
      </c>
      <c r="M134" s="44" t="s">
        <v>704</v>
      </c>
      <c r="N134" s="117">
        <v>44209</v>
      </c>
      <c r="O134" s="106"/>
      <c r="P134" s="107">
        <v>44209</v>
      </c>
      <c r="Q134" s="46">
        <v>0</v>
      </c>
      <c r="R134" s="46" t="s">
        <v>9</v>
      </c>
      <c r="S134" s="46" t="s">
        <v>705</v>
      </c>
      <c r="T134" s="46" t="s">
        <v>565</v>
      </c>
      <c r="U134" s="46" t="s">
        <v>565</v>
      </c>
      <c r="V134" s="44" t="s">
        <v>122</v>
      </c>
      <c r="W134" s="46" t="s">
        <v>565</v>
      </c>
      <c r="X134" s="108" t="s">
        <v>706</v>
      </c>
    </row>
    <row r="135" spans="1:24" ht="63.75" x14ac:dyDescent="0.25">
      <c r="A135" s="103" t="s">
        <v>31</v>
      </c>
      <c r="B135" s="46" t="s">
        <v>123</v>
      </c>
      <c r="C135" s="46" t="s">
        <v>56</v>
      </c>
      <c r="D135" s="46" t="s">
        <v>707</v>
      </c>
      <c r="E135" s="44" t="s">
        <v>34</v>
      </c>
      <c r="F135" s="46" t="s">
        <v>86</v>
      </c>
      <c r="G135" s="46" t="s">
        <v>708</v>
      </c>
      <c r="H135" s="46" t="s">
        <v>207</v>
      </c>
      <c r="I135" s="46" t="s">
        <v>118</v>
      </c>
      <c r="J135" s="46" t="s">
        <v>6</v>
      </c>
      <c r="K135" s="44" t="s">
        <v>23</v>
      </c>
      <c r="L135" s="104">
        <v>30</v>
      </c>
      <c r="M135" s="44" t="s">
        <v>709</v>
      </c>
      <c r="N135" s="117">
        <v>44209</v>
      </c>
      <c r="O135" s="106" t="s">
        <v>710</v>
      </c>
      <c r="P135" s="107">
        <v>44228</v>
      </c>
      <c r="Q135" s="46">
        <v>13</v>
      </c>
      <c r="R135" s="46" t="s">
        <v>9</v>
      </c>
      <c r="S135" s="46"/>
      <c r="T135" s="46" t="s">
        <v>565</v>
      </c>
      <c r="U135" s="46" t="s">
        <v>565</v>
      </c>
      <c r="V135" s="44" t="s">
        <v>122</v>
      </c>
      <c r="W135" s="46" t="s">
        <v>565</v>
      </c>
      <c r="X135" s="108" t="s">
        <v>592</v>
      </c>
    </row>
    <row r="136" spans="1:24" ht="63.75" x14ac:dyDescent="0.25">
      <c r="A136" s="46" t="s">
        <v>31</v>
      </c>
      <c r="B136" s="46" t="s">
        <v>711</v>
      </c>
      <c r="C136" s="46" t="s">
        <v>70</v>
      </c>
      <c r="D136" s="46" t="s">
        <v>712</v>
      </c>
      <c r="E136" s="46" t="s">
        <v>38</v>
      </c>
      <c r="F136" s="44" t="s">
        <v>88</v>
      </c>
      <c r="G136" s="46" t="s">
        <v>713</v>
      </c>
      <c r="H136" s="46" t="s">
        <v>282</v>
      </c>
      <c r="I136" s="46" t="s">
        <v>214</v>
      </c>
      <c r="J136" s="46" t="s">
        <v>6</v>
      </c>
      <c r="K136" s="44" t="s">
        <v>25</v>
      </c>
      <c r="L136" s="104">
        <v>20</v>
      </c>
      <c r="M136" s="44" t="s">
        <v>714</v>
      </c>
      <c r="N136" s="117">
        <v>44209</v>
      </c>
      <c r="O136" s="106" t="s">
        <v>715</v>
      </c>
      <c r="P136" s="107">
        <v>44218</v>
      </c>
      <c r="Q136" s="46">
        <v>7</v>
      </c>
      <c r="R136" s="46" t="s">
        <v>9</v>
      </c>
      <c r="S136" s="46"/>
      <c r="T136" s="46" t="s">
        <v>565</v>
      </c>
      <c r="U136" s="46" t="s">
        <v>565</v>
      </c>
      <c r="V136" s="44" t="s">
        <v>122</v>
      </c>
      <c r="W136" s="46" t="s">
        <v>565</v>
      </c>
      <c r="X136" s="108" t="s">
        <v>592</v>
      </c>
    </row>
    <row r="137" spans="1:24" ht="63.75" x14ac:dyDescent="0.25">
      <c r="A137" s="103" t="s">
        <v>31</v>
      </c>
      <c r="B137" s="46" t="s">
        <v>123</v>
      </c>
      <c r="C137" s="46" t="s">
        <v>61</v>
      </c>
      <c r="D137" s="46" t="s">
        <v>716</v>
      </c>
      <c r="E137" s="46" t="s">
        <v>36</v>
      </c>
      <c r="F137" s="46" t="s">
        <v>87</v>
      </c>
      <c r="G137" s="46" t="s">
        <v>717</v>
      </c>
      <c r="H137" s="46" t="s">
        <v>213</v>
      </c>
      <c r="I137" s="46" t="s">
        <v>73</v>
      </c>
      <c r="J137" s="46" t="s">
        <v>6</v>
      </c>
      <c r="K137" s="44" t="s">
        <v>26</v>
      </c>
      <c r="L137" s="104">
        <v>30</v>
      </c>
      <c r="M137" s="44" t="s">
        <v>718</v>
      </c>
      <c r="N137" s="117">
        <v>44209</v>
      </c>
      <c r="O137" s="106" t="s">
        <v>719</v>
      </c>
      <c r="P137" s="107">
        <v>44235</v>
      </c>
      <c r="Q137" s="46">
        <v>18</v>
      </c>
      <c r="R137" s="46" t="s">
        <v>9</v>
      </c>
      <c r="S137" s="46"/>
      <c r="T137" s="46" t="s">
        <v>565</v>
      </c>
      <c r="U137" s="46" t="s">
        <v>565</v>
      </c>
      <c r="V137" s="44" t="s">
        <v>122</v>
      </c>
      <c r="W137" s="46" t="s">
        <v>565</v>
      </c>
      <c r="X137" s="108" t="s">
        <v>592</v>
      </c>
    </row>
    <row r="138" spans="1:24" ht="76.5" x14ac:dyDescent="0.25">
      <c r="A138" s="110" t="s">
        <v>31</v>
      </c>
      <c r="B138" s="70" t="s">
        <v>123</v>
      </c>
      <c r="C138" s="70" t="s">
        <v>80</v>
      </c>
      <c r="D138" s="70" t="s">
        <v>720</v>
      </c>
      <c r="E138" s="70" t="s">
        <v>38</v>
      </c>
      <c r="F138" s="70" t="s">
        <v>89</v>
      </c>
      <c r="G138" s="70" t="s">
        <v>721</v>
      </c>
      <c r="H138" s="70" t="s">
        <v>354</v>
      </c>
      <c r="I138" s="68" t="s">
        <v>143</v>
      </c>
      <c r="J138" s="70" t="s">
        <v>6</v>
      </c>
      <c r="K138" s="68" t="s">
        <v>27</v>
      </c>
      <c r="L138" s="111">
        <v>30</v>
      </c>
      <c r="M138" s="68" t="s">
        <v>722</v>
      </c>
      <c r="N138" s="125">
        <v>44209</v>
      </c>
      <c r="O138" s="113" t="s">
        <v>723</v>
      </c>
      <c r="P138" s="114">
        <v>44295</v>
      </c>
      <c r="Q138" s="70">
        <v>55</v>
      </c>
      <c r="R138" s="68" t="s">
        <v>11</v>
      </c>
      <c r="S138" s="70"/>
      <c r="T138" s="70"/>
      <c r="U138" s="70" t="s">
        <v>121</v>
      </c>
      <c r="V138" s="68" t="s">
        <v>122</v>
      </c>
      <c r="W138" s="70" t="s">
        <v>565</v>
      </c>
      <c r="X138" s="116" t="s">
        <v>724</v>
      </c>
    </row>
    <row r="139" spans="1:24" ht="63.75" x14ac:dyDescent="0.25">
      <c r="A139" s="103" t="s">
        <v>31</v>
      </c>
      <c r="B139" s="46" t="s">
        <v>123</v>
      </c>
      <c r="C139" s="46" t="s">
        <v>61</v>
      </c>
      <c r="D139" s="46" t="s">
        <v>725</v>
      </c>
      <c r="E139" s="46" t="s">
        <v>36</v>
      </c>
      <c r="F139" s="46" t="s">
        <v>86</v>
      </c>
      <c r="G139" s="46" t="s">
        <v>726</v>
      </c>
      <c r="H139" s="46" t="s">
        <v>207</v>
      </c>
      <c r="I139" s="46" t="s">
        <v>118</v>
      </c>
      <c r="J139" s="46" t="s">
        <v>6</v>
      </c>
      <c r="K139" s="44" t="s">
        <v>23</v>
      </c>
      <c r="L139" s="104">
        <v>30</v>
      </c>
      <c r="M139" s="44" t="s">
        <v>727</v>
      </c>
      <c r="N139" s="117">
        <v>44209</v>
      </c>
      <c r="O139" s="106" t="s">
        <v>728</v>
      </c>
      <c r="P139" s="107">
        <v>44239</v>
      </c>
      <c r="Q139" s="46">
        <v>22</v>
      </c>
      <c r="R139" s="46" t="s">
        <v>9</v>
      </c>
      <c r="S139" s="46"/>
      <c r="T139" s="46" t="s">
        <v>565</v>
      </c>
      <c r="U139" s="46" t="s">
        <v>565</v>
      </c>
      <c r="V139" s="44" t="s">
        <v>122</v>
      </c>
      <c r="W139" s="46" t="s">
        <v>565</v>
      </c>
      <c r="X139" s="108" t="s">
        <v>592</v>
      </c>
    </row>
    <row r="140" spans="1:24" ht="51" x14ac:dyDescent="0.25">
      <c r="A140" s="103" t="s">
        <v>31</v>
      </c>
      <c r="B140" s="46" t="s">
        <v>123</v>
      </c>
      <c r="C140" s="46" t="s">
        <v>58</v>
      </c>
      <c r="D140" s="46" t="s">
        <v>729</v>
      </c>
      <c r="E140" s="44" t="s">
        <v>34</v>
      </c>
      <c r="F140" s="44" t="s">
        <v>89</v>
      </c>
      <c r="G140" s="46" t="s">
        <v>730</v>
      </c>
      <c r="H140" s="46" t="s">
        <v>148</v>
      </c>
      <c r="I140" s="46" t="s">
        <v>118</v>
      </c>
      <c r="J140" s="46" t="s">
        <v>6</v>
      </c>
      <c r="K140" s="44" t="s">
        <v>26</v>
      </c>
      <c r="L140" s="104">
        <v>30</v>
      </c>
      <c r="M140" s="44" t="s">
        <v>731</v>
      </c>
      <c r="N140" s="117">
        <v>44210</v>
      </c>
      <c r="O140" s="106" t="s">
        <v>732</v>
      </c>
      <c r="P140" s="107">
        <v>44221</v>
      </c>
      <c r="Q140" s="46">
        <v>7</v>
      </c>
      <c r="R140" s="46" t="s">
        <v>9</v>
      </c>
      <c r="S140" s="46"/>
      <c r="T140" s="109">
        <v>44223</v>
      </c>
      <c r="U140" s="46" t="s">
        <v>121</v>
      </c>
      <c r="V140" s="44" t="s">
        <v>122</v>
      </c>
      <c r="W140" s="46" t="s">
        <v>565</v>
      </c>
      <c r="X140" s="108"/>
    </row>
    <row r="141" spans="1:24" ht="63.75" x14ac:dyDescent="0.25">
      <c r="A141" s="103" t="s">
        <v>31</v>
      </c>
      <c r="B141" s="46" t="s">
        <v>123</v>
      </c>
      <c r="C141" s="46" t="s">
        <v>63</v>
      </c>
      <c r="D141" s="46" t="s">
        <v>733</v>
      </c>
      <c r="E141" s="46" t="s">
        <v>36</v>
      </c>
      <c r="F141" s="46" t="s">
        <v>86</v>
      </c>
      <c r="G141" s="46" t="s">
        <v>734</v>
      </c>
      <c r="H141" s="46" t="s">
        <v>148</v>
      </c>
      <c r="I141" s="46" t="s">
        <v>118</v>
      </c>
      <c r="J141" s="46" t="s">
        <v>6</v>
      </c>
      <c r="K141" s="44" t="s">
        <v>27</v>
      </c>
      <c r="L141" s="104">
        <v>30</v>
      </c>
      <c r="M141" s="44" t="s">
        <v>735</v>
      </c>
      <c r="N141" s="117">
        <v>44210</v>
      </c>
      <c r="O141" s="106" t="s">
        <v>736</v>
      </c>
      <c r="P141" s="107">
        <v>44228</v>
      </c>
      <c r="Q141" s="46">
        <v>12</v>
      </c>
      <c r="R141" s="46" t="s">
        <v>9</v>
      </c>
      <c r="S141" s="46"/>
      <c r="T141" s="46" t="s">
        <v>565</v>
      </c>
      <c r="U141" s="46" t="s">
        <v>565</v>
      </c>
      <c r="V141" s="44" t="s">
        <v>122</v>
      </c>
      <c r="W141" s="46" t="s">
        <v>565</v>
      </c>
      <c r="X141" s="108" t="s">
        <v>592</v>
      </c>
    </row>
    <row r="142" spans="1:24" ht="63.75" x14ac:dyDescent="0.25">
      <c r="A142" s="103" t="s">
        <v>31</v>
      </c>
      <c r="B142" s="46" t="s">
        <v>123</v>
      </c>
      <c r="C142" s="44" t="s">
        <v>59</v>
      </c>
      <c r="D142" s="46" t="s">
        <v>737</v>
      </c>
      <c r="E142" s="44" t="s">
        <v>34</v>
      </c>
      <c r="F142" s="46" t="s">
        <v>85</v>
      </c>
      <c r="G142" s="46" t="s">
        <v>738</v>
      </c>
      <c r="H142" s="46" t="s">
        <v>213</v>
      </c>
      <c r="I142" s="46" t="s">
        <v>73</v>
      </c>
      <c r="J142" s="46" t="s">
        <v>6</v>
      </c>
      <c r="K142" s="44" t="s">
        <v>26</v>
      </c>
      <c r="L142" s="104">
        <v>30</v>
      </c>
      <c r="M142" s="44" t="s">
        <v>739</v>
      </c>
      <c r="N142" s="117">
        <v>44210</v>
      </c>
      <c r="O142" s="106" t="s">
        <v>740</v>
      </c>
      <c r="P142" s="107">
        <v>44235</v>
      </c>
      <c r="Q142" s="46">
        <v>17</v>
      </c>
      <c r="R142" s="46" t="s">
        <v>9</v>
      </c>
      <c r="S142" s="46"/>
      <c r="T142" s="46" t="s">
        <v>565</v>
      </c>
      <c r="U142" s="46" t="s">
        <v>565</v>
      </c>
      <c r="V142" s="44" t="s">
        <v>122</v>
      </c>
      <c r="W142" s="46" t="s">
        <v>565</v>
      </c>
      <c r="X142" s="108" t="s">
        <v>592</v>
      </c>
    </row>
    <row r="143" spans="1:24" ht="63.75" x14ac:dyDescent="0.25">
      <c r="A143" s="103" t="s">
        <v>31</v>
      </c>
      <c r="B143" s="46" t="s">
        <v>123</v>
      </c>
      <c r="C143" s="46" t="s">
        <v>56</v>
      </c>
      <c r="D143" s="46" t="s">
        <v>741</v>
      </c>
      <c r="E143" s="44" t="s">
        <v>34</v>
      </c>
      <c r="F143" s="44" t="s">
        <v>88</v>
      </c>
      <c r="G143" s="46" t="s">
        <v>742</v>
      </c>
      <c r="H143" s="46" t="s">
        <v>743</v>
      </c>
      <c r="I143" s="46" t="s">
        <v>73</v>
      </c>
      <c r="J143" s="46" t="s">
        <v>6</v>
      </c>
      <c r="K143" s="44" t="s">
        <v>25</v>
      </c>
      <c r="L143" s="104">
        <v>20</v>
      </c>
      <c r="M143" s="44" t="s">
        <v>744</v>
      </c>
      <c r="N143" s="117">
        <v>44210</v>
      </c>
      <c r="O143" s="106" t="s">
        <v>745</v>
      </c>
      <c r="P143" s="107">
        <v>44217</v>
      </c>
      <c r="Q143" s="46">
        <v>5</v>
      </c>
      <c r="R143" s="46" t="s">
        <v>9</v>
      </c>
      <c r="S143" s="46"/>
      <c r="T143" s="46" t="s">
        <v>565</v>
      </c>
      <c r="U143" s="46" t="s">
        <v>565</v>
      </c>
      <c r="V143" s="44" t="s">
        <v>122</v>
      </c>
      <c r="W143" s="46" t="s">
        <v>565</v>
      </c>
      <c r="X143" s="108" t="s">
        <v>592</v>
      </c>
    </row>
    <row r="144" spans="1:24" ht="51" x14ac:dyDescent="0.25">
      <c r="A144" s="119" t="s">
        <v>31</v>
      </c>
      <c r="B144" s="59" t="s">
        <v>123</v>
      </c>
      <c r="C144" s="59" t="s">
        <v>47</v>
      </c>
      <c r="D144" s="59" t="s">
        <v>746</v>
      </c>
      <c r="E144" s="59" t="s">
        <v>36</v>
      </c>
      <c r="F144" s="57" t="s">
        <v>88</v>
      </c>
      <c r="G144" s="59" t="s">
        <v>747</v>
      </c>
      <c r="H144" s="59" t="s">
        <v>354</v>
      </c>
      <c r="I144" s="59" t="s">
        <v>143</v>
      </c>
      <c r="J144" s="59" t="s">
        <v>6</v>
      </c>
      <c r="K144" s="59" t="s">
        <v>25</v>
      </c>
      <c r="L144" s="120">
        <v>20</v>
      </c>
      <c r="M144" s="57" t="s">
        <v>748</v>
      </c>
      <c r="N144" s="121">
        <v>44210</v>
      </c>
      <c r="O144" s="122"/>
      <c r="P144" s="123"/>
      <c r="Q144" s="59"/>
      <c r="R144" s="57" t="s">
        <v>12</v>
      </c>
      <c r="S144" s="59"/>
      <c r="T144" s="59"/>
      <c r="U144" s="59"/>
      <c r="V144" s="59"/>
      <c r="W144" s="59"/>
      <c r="X144" s="124"/>
    </row>
    <row r="145" spans="1:24" ht="63.75" x14ac:dyDescent="0.25">
      <c r="A145" s="44" t="s">
        <v>30</v>
      </c>
      <c r="B145" s="44" t="s">
        <v>559</v>
      </c>
      <c r="C145" s="46" t="s">
        <v>74</v>
      </c>
      <c r="D145" s="46" t="s">
        <v>749</v>
      </c>
      <c r="E145" s="46" t="s">
        <v>37</v>
      </c>
      <c r="F145" s="46" t="s">
        <v>86</v>
      </c>
      <c r="G145" s="46" t="s">
        <v>750</v>
      </c>
      <c r="H145" s="46" t="s">
        <v>126</v>
      </c>
      <c r="I145" s="44" t="s">
        <v>259</v>
      </c>
      <c r="J145" s="46" t="s">
        <v>6</v>
      </c>
      <c r="K145" s="44" t="s">
        <v>27</v>
      </c>
      <c r="L145" s="104">
        <v>30</v>
      </c>
      <c r="M145" s="44" t="s">
        <v>751</v>
      </c>
      <c r="N145" s="117">
        <v>44210</v>
      </c>
      <c r="O145" s="106" t="s">
        <v>752</v>
      </c>
      <c r="P145" s="107">
        <v>44238</v>
      </c>
      <c r="Q145" s="46">
        <v>20</v>
      </c>
      <c r="R145" s="46" t="s">
        <v>9</v>
      </c>
      <c r="S145" s="46"/>
      <c r="T145" s="109">
        <v>44238</v>
      </c>
      <c r="U145" s="46" t="s">
        <v>121</v>
      </c>
      <c r="V145" s="44" t="s">
        <v>122</v>
      </c>
      <c r="W145" s="46" t="s">
        <v>565</v>
      </c>
      <c r="X145" s="108"/>
    </row>
    <row r="146" spans="1:24" ht="63.75" x14ac:dyDescent="0.25">
      <c r="A146" s="110" t="s">
        <v>31</v>
      </c>
      <c r="B146" s="70" t="s">
        <v>123</v>
      </c>
      <c r="C146" s="70" t="s">
        <v>57</v>
      </c>
      <c r="D146" s="70" t="s">
        <v>753</v>
      </c>
      <c r="E146" s="70" t="s">
        <v>36</v>
      </c>
      <c r="F146" s="70" t="s">
        <v>86</v>
      </c>
      <c r="G146" s="70" t="s">
        <v>754</v>
      </c>
      <c r="H146" s="70" t="s">
        <v>207</v>
      </c>
      <c r="I146" s="70" t="s">
        <v>118</v>
      </c>
      <c r="J146" s="70" t="s">
        <v>6</v>
      </c>
      <c r="K146" s="68" t="s">
        <v>26</v>
      </c>
      <c r="L146" s="111">
        <v>30</v>
      </c>
      <c r="M146" s="68" t="s">
        <v>755</v>
      </c>
      <c r="N146" s="125">
        <v>44211</v>
      </c>
      <c r="O146" s="113" t="s">
        <v>756</v>
      </c>
      <c r="P146" s="114">
        <v>44266</v>
      </c>
      <c r="Q146" s="70">
        <v>39</v>
      </c>
      <c r="R146" s="68" t="s">
        <v>11</v>
      </c>
      <c r="S146" s="70"/>
      <c r="T146" s="70" t="s">
        <v>565</v>
      </c>
      <c r="U146" s="70" t="s">
        <v>565</v>
      </c>
      <c r="V146" s="68" t="s">
        <v>122</v>
      </c>
      <c r="W146" s="70" t="s">
        <v>565</v>
      </c>
      <c r="X146" s="116" t="s">
        <v>592</v>
      </c>
    </row>
    <row r="147" spans="1:24" ht="51" x14ac:dyDescent="0.25">
      <c r="A147" s="119" t="s">
        <v>31</v>
      </c>
      <c r="B147" s="59" t="s">
        <v>123</v>
      </c>
      <c r="C147" s="59" t="s">
        <v>56</v>
      </c>
      <c r="D147" s="59" t="s">
        <v>757</v>
      </c>
      <c r="E147" s="59" t="s">
        <v>34</v>
      </c>
      <c r="F147" s="59" t="s">
        <v>85</v>
      </c>
      <c r="G147" s="59" t="s">
        <v>758</v>
      </c>
      <c r="H147" s="59" t="s">
        <v>228</v>
      </c>
      <c r="I147" s="57" t="s">
        <v>214</v>
      </c>
      <c r="J147" s="59" t="s">
        <v>6</v>
      </c>
      <c r="K147" s="57" t="s">
        <v>26</v>
      </c>
      <c r="L147" s="120">
        <v>30</v>
      </c>
      <c r="M147" s="57" t="s">
        <v>759</v>
      </c>
      <c r="N147" s="121">
        <v>44214</v>
      </c>
      <c r="O147" s="122"/>
      <c r="P147" s="123"/>
      <c r="Q147" s="59"/>
      <c r="R147" s="57" t="s">
        <v>12</v>
      </c>
      <c r="S147" s="59"/>
      <c r="T147" s="59"/>
      <c r="U147" s="59"/>
      <c r="V147" s="59"/>
      <c r="W147" s="59"/>
      <c r="X147" s="124"/>
    </row>
    <row r="148" spans="1:24" ht="51" x14ac:dyDescent="0.25">
      <c r="A148" s="119" t="s">
        <v>31</v>
      </c>
      <c r="B148" s="59" t="s">
        <v>123</v>
      </c>
      <c r="C148" s="59" t="s">
        <v>48</v>
      </c>
      <c r="D148" s="59" t="s">
        <v>760</v>
      </c>
      <c r="E148" s="59" t="s">
        <v>38</v>
      </c>
      <c r="F148" s="57" t="s">
        <v>89</v>
      </c>
      <c r="G148" s="59" t="s">
        <v>761</v>
      </c>
      <c r="H148" s="59" t="s">
        <v>354</v>
      </c>
      <c r="I148" s="59" t="s">
        <v>143</v>
      </c>
      <c r="J148" s="59" t="s">
        <v>6</v>
      </c>
      <c r="K148" s="57" t="s">
        <v>26</v>
      </c>
      <c r="L148" s="120">
        <v>30</v>
      </c>
      <c r="M148" s="57" t="s">
        <v>762</v>
      </c>
      <c r="N148" s="121">
        <v>44214</v>
      </c>
      <c r="O148" s="122"/>
      <c r="P148" s="123"/>
      <c r="Q148" s="59"/>
      <c r="R148" s="57" t="s">
        <v>12</v>
      </c>
      <c r="S148" s="59"/>
      <c r="T148" s="59"/>
      <c r="U148" s="59"/>
      <c r="V148" s="59"/>
      <c r="W148" s="59"/>
      <c r="X148" s="124"/>
    </row>
    <row r="149" spans="1:24" ht="63.75" x14ac:dyDescent="0.25">
      <c r="A149" s="103" t="s">
        <v>31</v>
      </c>
      <c r="B149" s="46" t="s">
        <v>123</v>
      </c>
      <c r="C149" s="46" t="s">
        <v>48</v>
      </c>
      <c r="D149" s="46" t="s">
        <v>763</v>
      </c>
      <c r="E149" s="46" t="s">
        <v>36</v>
      </c>
      <c r="F149" s="46" t="s">
        <v>86</v>
      </c>
      <c r="G149" s="46" t="s">
        <v>764</v>
      </c>
      <c r="H149" s="46" t="s">
        <v>207</v>
      </c>
      <c r="I149" s="46" t="s">
        <v>118</v>
      </c>
      <c r="J149" s="46" t="s">
        <v>6</v>
      </c>
      <c r="K149" s="44" t="s">
        <v>27</v>
      </c>
      <c r="L149" s="104">
        <v>30</v>
      </c>
      <c r="M149" s="44" t="s">
        <v>765</v>
      </c>
      <c r="N149" s="117">
        <v>44214</v>
      </c>
      <c r="O149" s="106" t="s">
        <v>766</v>
      </c>
      <c r="P149" s="107">
        <v>44251</v>
      </c>
      <c r="Q149" s="46">
        <v>27</v>
      </c>
      <c r="R149" s="46" t="s">
        <v>9</v>
      </c>
      <c r="S149" s="46"/>
      <c r="T149" s="46" t="s">
        <v>565</v>
      </c>
      <c r="U149" s="46" t="s">
        <v>565</v>
      </c>
      <c r="V149" s="44" t="s">
        <v>122</v>
      </c>
      <c r="W149" s="46" t="s">
        <v>565</v>
      </c>
      <c r="X149" s="108" t="s">
        <v>592</v>
      </c>
    </row>
    <row r="150" spans="1:24" ht="51" x14ac:dyDescent="0.25">
      <c r="A150" s="103" t="s">
        <v>31</v>
      </c>
      <c r="B150" s="46" t="s">
        <v>123</v>
      </c>
      <c r="C150" s="46" t="s">
        <v>56</v>
      </c>
      <c r="D150" s="46" t="s">
        <v>767</v>
      </c>
      <c r="E150" s="46" t="s">
        <v>36</v>
      </c>
      <c r="F150" s="46" t="s">
        <v>86</v>
      </c>
      <c r="G150" s="46" t="s">
        <v>768</v>
      </c>
      <c r="H150" s="46" t="s">
        <v>207</v>
      </c>
      <c r="I150" s="46" t="s">
        <v>118</v>
      </c>
      <c r="J150" s="46" t="s">
        <v>6</v>
      </c>
      <c r="K150" s="44" t="s">
        <v>27</v>
      </c>
      <c r="L150" s="104">
        <v>30</v>
      </c>
      <c r="M150" s="44" t="s">
        <v>769</v>
      </c>
      <c r="N150" s="117">
        <v>44214</v>
      </c>
      <c r="O150" s="106" t="s">
        <v>770</v>
      </c>
      <c r="P150" s="126">
        <v>44229</v>
      </c>
      <c r="Q150" s="46">
        <v>11</v>
      </c>
      <c r="R150" s="46" t="s">
        <v>9</v>
      </c>
      <c r="S150" s="46" t="s">
        <v>771</v>
      </c>
      <c r="T150" s="127">
        <v>44229</v>
      </c>
      <c r="U150" s="46" t="s">
        <v>121</v>
      </c>
      <c r="V150" s="44" t="s">
        <v>122</v>
      </c>
      <c r="W150" s="46" t="s">
        <v>565</v>
      </c>
      <c r="X150" s="108"/>
    </row>
    <row r="151" spans="1:24" ht="63.75" x14ac:dyDescent="0.25">
      <c r="A151" s="103" t="s">
        <v>31</v>
      </c>
      <c r="B151" s="46" t="s">
        <v>123</v>
      </c>
      <c r="C151" s="46" t="s">
        <v>56</v>
      </c>
      <c r="D151" s="46" t="s">
        <v>772</v>
      </c>
      <c r="E151" s="44" t="s">
        <v>34</v>
      </c>
      <c r="F151" s="46" t="s">
        <v>86</v>
      </c>
      <c r="G151" s="46" t="s">
        <v>773</v>
      </c>
      <c r="H151" s="46" t="s">
        <v>207</v>
      </c>
      <c r="I151" s="46" t="s">
        <v>118</v>
      </c>
      <c r="J151" s="46" t="s">
        <v>6</v>
      </c>
      <c r="K151" s="44" t="s">
        <v>23</v>
      </c>
      <c r="L151" s="104">
        <v>30</v>
      </c>
      <c r="M151" s="44" t="s">
        <v>774</v>
      </c>
      <c r="N151" s="117">
        <v>44214</v>
      </c>
      <c r="O151" s="106" t="s">
        <v>775</v>
      </c>
      <c r="P151" s="126">
        <v>44224</v>
      </c>
      <c r="Q151" s="46">
        <v>8</v>
      </c>
      <c r="R151" s="46" t="s">
        <v>9</v>
      </c>
      <c r="S151" s="46"/>
      <c r="T151" s="46" t="s">
        <v>565</v>
      </c>
      <c r="U151" s="46" t="s">
        <v>565</v>
      </c>
      <c r="V151" s="44" t="s">
        <v>122</v>
      </c>
      <c r="W151" s="46" t="s">
        <v>565</v>
      </c>
      <c r="X151" s="108" t="s">
        <v>592</v>
      </c>
    </row>
    <row r="152" spans="1:24" ht="63.75" x14ac:dyDescent="0.25">
      <c r="A152" s="103" t="s">
        <v>31</v>
      </c>
      <c r="B152" s="46" t="s">
        <v>123</v>
      </c>
      <c r="C152" s="46" t="s">
        <v>69</v>
      </c>
      <c r="D152" s="46" t="s">
        <v>776</v>
      </c>
      <c r="E152" s="46" t="s">
        <v>38</v>
      </c>
      <c r="F152" s="46" t="s">
        <v>87</v>
      </c>
      <c r="G152" s="46" t="s">
        <v>777</v>
      </c>
      <c r="H152" s="46" t="s">
        <v>743</v>
      </c>
      <c r="I152" s="46" t="s">
        <v>73</v>
      </c>
      <c r="J152" s="46" t="s">
        <v>6</v>
      </c>
      <c r="K152" s="44" t="s">
        <v>27</v>
      </c>
      <c r="L152" s="104">
        <v>30</v>
      </c>
      <c r="M152" s="44" t="s">
        <v>778</v>
      </c>
      <c r="N152" s="117">
        <v>44214</v>
      </c>
      <c r="O152" s="106" t="s">
        <v>779</v>
      </c>
      <c r="P152" s="126">
        <v>44249</v>
      </c>
      <c r="Q152" s="46">
        <v>25</v>
      </c>
      <c r="R152" s="46" t="s">
        <v>9</v>
      </c>
      <c r="S152" s="46"/>
      <c r="T152" s="46" t="s">
        <v>565</v>
      </c>
      <c r="U152" s="46" t="s">
        <v>565</v>
      </c>
      <c r="V152" s="44" t="s">
        <v>122</v>
      </c>
      <c r="W152" s="46" t="s">
        <v>565</v>
      </c>
      <c r="X152" s="108" t="s">
        <v>592</v>
      </c>
    </row>
    <row r="153" spans="1:24" ht="63.75" x14ac:dyDescent="0.25">
      <c r="A153" s="103" t="s">
        <v>31</v>
      </c>
      <c r="B153" s="46" t="s">
        <v>123</v>
      </c>
      <c r="C153" s="44" t="s">
        <v>59</v>
      </c>
      <c r="D153" s="46" t="s">
        <v>780</v>
      </c>
      <c r="E153" s="46" t="s">
        <v>37</v>
      </c>
      <c r="F153" s="44" t="s">
        <v>88</v>
      </c>
      <c r="G153" s="46" t="s">
        <v>781</v>
      </c>
      <c r="H153" s="46" t="s">
        <v>207</v>
      </c>
      <c r="I153" s="46" t="s">
        <v>118</v>
      </c>
      <c r="J153" s="46" t="s">
        <v>6</v>
      </c>
      <c r="K153" s="44" t="s">
        <v>27</v>
      </c>
      <c r="L153" s="104">
        <v>30</v>
      </c>
      <c r="M153" s="44" t="s">
        <v>782</v>
      </c>
      <c r="N153" s="117">
        <v>44214</v>
      </c>
      <c r="O153" s="106" t="s">
        <v>783</v>
      </c>
      <c r="P153" s="126">
        <v>44257</v>
      </c>
      <c r="Q153" s="46">
        <v>30</v>
      </c>
      <c r="R153" s="46" t="s">
        <v>9</v>
      </c>
      <c r="S153" s="46"/>
      <c r="T153" s="46" t="s">
        <v>565</v>
      </c>
      <c r="U153" s="46" t="s">
        <v>565</v>
      </c>
      <c r="V153" s="44" t="s">
        <v>122</v>
      </c>
      <c r="W153" s="46" t="s">
        <v>565</v>
      </c>
      <c r="X153" s="108" t="s">
        <v>592</v>
      </c>
    </row>
    <row r="154" spans="1:24" ht="89.25" x14ac:dyDescent="0.25">
      <c r="A154" s="103" t="s">
        <v>31</v>
      </c>
      <c r="B154" s="46" t="s">
        <v>123</v>
      </c>
      <c r="C154" s="46" t="s">
        <v>47</v>
      </c>
      <c r="D154" s="46" t="s">
        <v>784</v>
      </c>
      <c r="E154" s="44" t="s">
        <v>34</v>
      </c>
      <c r="F154" s="46" t="s">
        <v>85</v>
      </c>
      <c r="G154" s="46" t="s">
        <v>785</v>
      </c>
      <c r="H154" s="46" t="s">
        <v>228</v>
      </c>
      <c r="I154" s="46" t="s">
        <v>214</v>
      </c>
      <c r="J154" s="46" t="s">
        <v>6</v>
      </c>
      <c r="K154" s="44" t="s">
        <v>27</v>
      </c>
      <c r="L154" s="104">
        <v>30</v>
      </c>
      <c r="M154" s="44" t="s">
        <v>786</v>
      </c>
      <c r="N154" s="117">
        <v>44214</v>
      </c>
      <c r="O154" s="106"/>
      <c r="P154" s="126">
        <v>44272</v>
      </c>
      <c r="Q154" s="46">
        <v>30</v>
      </c>
      <c r="R154" s="46" t="s">
        <v>9</v>
      </c>
      <c r="S154" s="46" t="s">
        <v>787</v>
      </c>
      <c r="T154" s="46" t="s">
        <v>565</v>
      </c>
      <c r="U154" s="46" t="s">
        <v>565</v>
      </c>
      <c r="V154" s="46" t="s">
        <v>565</v>
      </c>
      <c r="W154" s="46" t="s">
        <v>565</v>
      </c>
      <c r="X154" s="108"/>
    </row>
    <row r="155" spans="1:24" ht="38.25" x14ac:dyDescent="0.25">
      <c r="A155" s="103" t="s">
        <v>31</v>
      </c>
      <c r="B155" s="46" t="s">
        <v>123</v>
      </c>
      <c r="C155" s="46" t="s">
        <v>56</v>
      </c>
      <c r="D155" s="46" t="s">
        <v>788</v>
      </c>
      <c r="E155" s="46" t="s">
        <v>37</v>
      </c>
      <c r="F155" s="44" t="s">
        <v>88</v>
      </c>
      <c r="G155" s="46" t="s">
        <v>789</v>
      </c>
      <c r="H155" s="46" t="s">
        <v>175</v>
      </c>
      <c r="I155" s="46" t="s">
        <v>689</v>
      </c>
      <c r="J155" s="44" t="s">
        <v>5</v>
      </c>
      <c r="K155" s="44" t="s">
        <v>25</v>
      </c>
      <c r="L155" s="104">
        <v>10</v>
      </c>
      <c r="M155" s="44" t="s">
        <v>790</v>
      </c>
      <c r="N155" s="117">
        <v>44214</v>
      </c>
      <c r="O155" s="106" t="s">
        <v>791</v>
      </c>
      <c r="P155" s="126">
        <v>44216</v>
      </c>
      <c r="Q155" s="46">
        <v>2</v>
      </c>
      <c r="R155" s="46" t="s">
        <v>9</v>
      </c>
      <c r="S155" s="46"/>
      <c r="T155" s="109">
        <v>44216</v>
      </c>
      <c r="U155" s="46" t="s">
        <v>121</v>
      </c>
      <c r="V155" s="44" t="s">
        <v>122</v>
      </c>
      <c r="W155" s="46" t="s">
        <v>565</v>
      </c>
      <c r="X155" s="108"/>
    </row>
    <row r="156" spans="1:24" ht="63.75" x14ac:dyDescent="0.25">
      <c r="A156" s="103" t="s">
        <v>31</v>
      </c>
      <c r="B156" s="46" t="s">
        <v>123</v>
      </c>
      <c r="C156" s="46" t="s">
        <v>74</v>
      </c>
      <c r="D156" s="46" t="s">
        <v>792</v>
      </c>
      <c r="E156" s="44" t="s">
        <v>34</v>
      </c>
      <c r="F156" s="46" t="s">
        <v>86</v>
      </c>
      <c r="G156" s="46" t="s">
        <v>793</v>
      </c>
      <c r="H156" s="46" t="s">
        <v>207</v>
      </c>
      <c r="I156" s="46" t="s">
        <v>118</v>
      </c>
      <c r="J156" s="46" t="s">
        <v>6</v>
      </c>
      <c r="K156" s="44" t="s">
        <v>27</v>
      </c>
      <c r="L156" s="104">
        <v>30</v>
      </c>
      <c r="M156" s="44" t="s">
        <v>794</v>
      </c>
      <c r="N156" s="117">
        <v>44214</v>
      </c>
      <c r="O156" s="106" t="s">
        <v>795</v>
      </c>
      <c r="P156" s="126">
        <v>44251</v>
      </c>
      <c r="Q156" s="46">
        <v>27</v>
      </c>
      <c r="R156" s="46" t="s">
        <v>9</v>
      </c>
      <c r="S156" s="46"/>
      <c r="T156" s="46"/>
      <c r="U156" s="46" t="s">
        <v>121</v>
      </c>
      <c r="V156" s="44" t="s">
        <v>122</v>
      </c>
      <c r="W156" s="46" t="s">
        <v>565</v>
      </c>
      <c r="X156" s="108" t="s">
        <v>575</v>
      </c>
    </row>
    <row r="157" spans="1:24" ht="63.75" x14ac:dyDescent="0.25">
      <c r="A157" s="110" t="s">
        <v>31</v>
      </c>
      <c r="B157" s="70" t="s">
        <v>123</v>
      </c>
      <c r="C157" s="70" t="s">
        <v>74</v>
      </c>
      <c r="D157" s="70" t="s">
        <v>796</v>
      </c>
      <c r="E157" s="70" t="s">
        <v>35</v>
      </c>
      <c r="F157" s="68" t="s">
        <v>88</v>
      </c>
      <c r="G157" s="70" t="s">
        <v>797</v>
      </c>
      <c r="H157" s="70" t="s">
        <v>207</v>
      </c>
      <c r="I157" s="70" t="s">
        <v>118</v>
      </c>
      <c r="J157" s="70" t="s">
        <v>6</v>
      </c>
      <c r="K157" s="68" t="s">
        <v>28</v>
      </c>
      <c r="L157" s="111">
        <v>10</v>
      </c>
      <c r="M157" s="68" t="s">
        <v>798</v>
      </c>
      <c r="N157" s="125">
        <v>44214</v>
      </c>
      <c r="O157" s="113" t="s">
        <v>799</v>
      </c>
      <c r="P157" s="128">
        <v>44232</v>
      </c>
      <c r="Q157" s="70">
        <v>14</v>
      </c>
      <c r="R157" s="68" t="s">
        <v>11</v>
      </c>
      <c r="S157" s="70" t="s">
        <v>800</v>
      </c>
      <c r="T157" s="70" t="s">
        <v>565</v>
      </c>
      <c r="U157" s="70" t="s">
        <v>565</v>
      </c>
      <c r="V157" s="70" t="s">
        <v>565</v>
      </c>
      <c r="W157" s="70" t="s">
        <v>565</v>
      </c>
      <c r="X157" s="116" t="s">
        <v>592</v>
      </c>
    </row>
    <row r="158" spans="1:24" ht="63.75" x14ac:dyDescent="0.25">
      <c r="A158" s="103" t="s">
        <v>31</v>
      </c>
      <c r="B158" s="46" t="s">
        <v>123</v>
      </c>
      <c r="C158" s="46" t="s">
        <v>74</v>
      </c>
      <c r="D158" s="46" t="s">
        <v>801</v>
      </c>
      <c r="E158" s="44" t="s">
        <v>34</v>
      </c>
      <c r="F158" s="46" t="s">
        <v>86</v>
      </c>
      <c r="G158" s="46" t="s">
        <v>802</v>
      </c>
      <c r="H158" s="46" t="s">
        <v>207</v>
      </c>
      <c r="I158" s="46" t="s">
        <v>118</v>
      </c>
      <c r="J158" s="46" t="s">
        <v>6</v>
      </c>
      <c r="K158" s="44" t="s">
        <v>27</v>
      </c>
      <c r="L158" s="104">
        <v>30</v>
      </c>
      <c r="M158" s="44" t="s">
        <v>803</v>
      </c>
      <c r="N158" s="117">
        <v>44214</v>
      </c>
      <c r="O158" s="106" t="s">
        <v>804</v>
      </c>
      <c r="P158" s="126">
        <v>44250</v>
      </c>
      <c r="Q158" s="46">
        <v>26</v>
      </c>
      <c r="R158" s="46" t="s">
        <v>9</v>
      </c>
      <c r="S158" s="46"/>
      <c r="T158" s="46" t="s">
        <v>565</v>
      </c>
      <c r="U158" s="46" t="s">
        <v>565</v>
      </c>
      <c r="V158" s="44" t="s">
        <v>122</v>
      </c>
      <c r="W158" s="46" t="s">
        <v>565</v>
      </c>
      <c r="X158" s="108" t="s">
        <v>592</v>
      </c>
    </row>
    <row r="159" spans="1:24" ht="63.75" x14ac:dyDescent="0.25">
      <c r="A159" s="103" t="s">
        <v>31</v>
      </c>
      <c r="B159" s="46" t="s">
        <v>123</v>
      </c>
      <c r="C159" s="46" t="s">
        <v>56</v>
      </c>
      <c r="D159" s="46" t="s">
        <v>805</v>
      </c>
      <c r="E159" s="46" t="s">
        <v>38</v>
      </c>
      <c r="F159" s="44" t="s">
        <v>88</v>
      </c>
      <c r="G159" s="46" t="s">
        <v>806</v>
      </c>
      <c r="H159" s="46" t="s">
        <v>126</v>
      </c>
      <c r="I159" s="44" t="s">
        <v>259</v>
      </c>
      <c r="J159" s="46" t="s">
        <v>6</v>
      </c>
      <c r="K159" s="44" t="s">
        <v>25</v>
      </c>
      <c r="L159" s="104">
        <v>20</v>
      </c>
      <c r="M159" s="44" t="s">
        <v>807</v>
      </c>
      <c r="N159" s="117">
        <v>44215</v>
      </c>
      <c r="O159" s="106" t="s">
        <v>808</v>
      </c>
      <c r="P159" s="126">
        <v>44231</v>
      </c>
      <c r="Q159" s="46">
        <v>12</v>
      </c>
      <c r="R159" s="46" t="s">
        <v>9</v>
      </c>
      <c r="S159" s="46"/>
      <c r="T159" s="46" t="s">
        <v>565</v>
      </c>
      <c r="U159" s="46" t="s">
        <v>565</v>
      </c>
      <c r="V159" s="44" t="s">
        <v>122</v>
      </c>
      <c r="W159" s="46" t="s">
        <v>565</v>
      </c>
      <c r="X159" s="108" t="s">
        <v>592</v>
      </c>
    </row>
    <row r="160" spans="1:24" ht="63.75" x14ac:dyDescent="0.25">
      <c r="A160" s="103" t="s">
        <v>31</v>
      </c>
      <c r="B160" s="46" t="s">
        <v>123</v>
      </c>
      <c r="C160" s="46" t="s">
        <v>70</v>
      </c>
      <c r="D160" s="46" t="s">
        <v>809</v>
      </c>
      <c r="E160" s="46" t="s">
        <v>37</v>
      </c>
      <c r="F160" s="44" t="s">
        <v>88</v>
      </c>
      <c r="G160" s="46" t="s">
        <v>810</v>
      </c>
      <c r="H160" s="46" t="s">
        <v>743</v>
      </c>
      <c r="I160" s="46" t="s">
        <v>73</v>
      </c>
      <c r="J160" s="46" t="s">
        <v>6</v>
      </c>
      <c r="K160" s="44" t="s">
        <v>25</v>
      </c>
      <c r="L160" s="104">
        <v>20</v>
      </c>
      <c r="M160" s="44" t="s">
        <v>811</v>
      </c>
      <c r="N160" s="117">
        <v>44215</v>
      </c>
      <c r="O160" s="106" t="s">
        <v>812</v>
      </c>
      <c r="P160" s="126">
        <v>44235</v>
      </c>
      <c r="Q160" s="46">
        <v>14</v>
      </c>
      <c r="R160" s="46" t="s">
        <v>9</v>
      </c>
      <c r="S160" s="46"/>
      <c r="T160" s="46" t="s">
        <v>565</v>
      </c>
      <c r="U160" s="46" t="s">
        <v>565</v>
      </c>
      <c r="V160" s="44" t="s">
        <v>122</v>
      </c>
      <c r="W160" s="46" t="s">
        <v>565</v>
      </c>
      <c r="X160" s="108" t="s">
        <v>592</v>
      </c>
    </row>
    <row r="161" spans="1:24" ht="63.75" x14ac:dyDescent="0.25">
      <c r="A161" s="110" t="s">
        <v>31</v>
      </c>
      <c r="B161" s="70" t="s">
        <v>123</v>
      </c>
      <c r="C161" s="70" t="s">
        <v>77</v>
      </c>
      <c r="D161" s="70" t="s">
        <v>813</v>
      </c>
      <c r="E161" s="70" t="s">
        <v>34</v>
      </c>
      <c r="F161" s="70" t="s">
        <v>85</v>
      </c>
      <c r="G161" s="70" t="s">
        <v>814</v>
      </c>
      <c r="H161" s="70" t="s">
        <v>228</v>
      </c>
      <c r="I161" s="70" t="s">
        <v>214</v>
      </c>
      <c r="J161" s="70" t="s">
        <v>6</v>
      </c>
      <c r="K161" s="68" t="s">
        <v>27</v>
      </c>
      <c r="L161" s="111">
        <v>30</v>
      </c>
      <c r="M161" s="68" t="s">
        <v>815</v>
      </c>
      <c r="N161" s="125">
        <v>44215</v>
      </c>
      <c r="O161" s="113" t="s">
        <v>816</v>
      </c>
      <c r="P161" s="128">
        <v>43936</v>
      </c>
      <c r="Q161" s="70">
        <v>58</v>
      </c>
      <c r="R161" s="68" t="s">
        <v>11</v>
      </c>
      <c r="S161" s="70"/>
      <c r="T161" s="129">
        <v>43936</v>
      </c>
      <c r="U161" s="70" t="s">
        <v>817</v>
      </c>
      <c r="V161" s="68" t="s">
        <v>122</v>
      </c>
      <c r="W161" s="70" t="s">
        <v>565</v>
      </c>
      <c r="X161" s="116"/>
    </row>
    <row r="162" spans="1:24" ht="38.25" x14ac:dyDescent="0.25">
      <c r="A162" s="103" t="s">
        <v>31</v>
      </c>
      <c r="B162" s="46" t="s">
        <v>123</v>
      </c>
      <c r="C162" s="44" t="s">
        <v>46</v>
      </c>
      <c r="D162" s="46" t="s">
        <v>818</v>
      </c>
      <c r="E162" s="46" t="s">
        <v>38</v>
      </c>
      <c r="F162" s="44" t="s">
        <v>88</v>
      </c>
      <c r="G162" s="46" t="s">
        <v>819</v>
      </c>
      <c r="H162" s="46" t="s">
        <v>175</v>
      </c>
      <c r="I162" s="46" t="s">
        <v>689</v>
      </c>
      <c r="J162" s="44" t="s">
        <v>5</v>
      </c>
      <c r="K162" s="44" t="s">
        <v>25</v>
      </c>
      <c r="L162" s="104">
        <v>20</v>
      </c>
      <c r="M162" s="44" t="s">
        <v>820</v>
      </c>
      <c r="N162" s="117">
        <v>44215</v>
      </c>
      <c r="O162" s="106"/>
      <c r="P162" s="126">
        <v>44250</v>
      </c>
      <c r="Q162" s="46">
        <v>20</v>
      </c>
      <c r="R162" s="46" t="s">
        <v>9</v>
      </c>
      <c r="S162" s="46" t="s">
        <v>821</v>
      </c>
      <c r="T162" s="109">
        <v>44250</v>
      </c>
      <c r="U162" s="46" t="s">
        <v>817</v>
      </c>
      <c r="V162" s="44" t="s">
        <v>122</v>
      </c>
      <c r="W162" s="46" t="s">
        <v>565</v>
      </c>
      <c r="X162" s="108" t="s">
        <v>822</v>
      </c>
    </row>
    <row r="163" spans="1:24" ht="63.75" x14ac:dyDescent="0.25">
      <c r="A163" s="119" t="s">
        <v>31</v>
      </c>
      <c r="B163" s="59" t="s">
        <v>123</v>
      </c>
      <c r="C163" s="59" t="s">
        <v>80</v>
      </c>
      <c r="D163" s="59" t="s">
        <v>823</v>
      </c>
      <c r="E163" s="59" t="s">
        <v>36</v>
      </c>
      <c r="F163" s="57" t="s">
        <v>89</v>
      </c>
      <c r="G163" s="59" t="s">
        <v>824</v>
      </c>
      <c r="H163" s="59" t="s">
        <v>354</v>
      </c>
      <c r="I163" s="59" t="s">
        <v>143</v>
      </c>
      <c r="J163" s="59" t="s">
        <v>6</v>
      </c>
      <c r="K163" s="57" t="s">
        <v>26</v>
      </c>
      <c r="L163" s="120">
        <v>30</v>
      </c>
      <c r="M163" s="57" t="s">
        <v>825</v>
      </c>
      <c r="N163" s="121">
        <v>44215</v>
      </c>
      <c r="O163" s="122"/>
      <c r="P163" s="130"/>
      <c r="Q163" s="59"/>
      <c r="R163" s="57" t="s">
        <v>12</v>
      </c>
      <c r="S163" s="59"/>
      <c r="T163" s="59"/>
      <c r="U163" s="59"/>
      <c r="V163" s="59"/>
      <c r="W163" s="59"/>
      <c r="X163" s="124"/>
    </row>
    <row r="164" spans="1:24" ht="63.75" x14ac:dyDescent="0.25">
      <c r="A164" s="103" t="s">
        <v>31</v>
      </c>
      <c r="B164" s="46" t="s">
        <v>123</v>
      </c>
      <c r="C164" s="46" t="s">
        <v>69</v>
      </c>
      <c r="D164" s="46" t="s">
        <v>440</v>
      </c>
      <c r="E164" s="44" t="s">
        <v>34</v>
      </c>
      <c r="F164" s="46" t="s">
        <v>87</v>
      </c>
      <c r="G164" s="46" t="s">
        <v>826</v>
      </c>
      <c r="H164" s="46" t="s">
        <v>207</v>
      </c>
      <c r="I164" s="46" t="s">
        <v>118</v>
      </c>
      <c r="J164" s="46" t="s">
        <v>6</v>
      </c>
      <c r="K164" s="44" t="s">
        <v>27</v>
      </c>
      <c r="L164" s="104">
        <v>30</v>
      </c>
      <c r="M164" s="44" t="s">
        <v>827</v>
      </c>
      <c r="N164" s="117">
        <v>44215</v>
      </c>
      <c r="O164" s="106" t="s">
        <v>828</v>
      </c>
      <c r="P164" s="126">
        <v>44250</v>
      </c>
      <c r="Q164" s="46">
        <v>25</v>
      </c>
      <c r="R164" s="46" t="s">
        <v>9</v>
      </c>
      <c r="S164" s="46"/>
      <c r="T164" s="46" t="s">
        <v>565</v>
      </c>
      <c r="U164" s="46" t="s">
        <v>565</v>
      </c>
      <c r="V164" s="44" t="s">
        <v>122</v>
      </c>
      <c r="W164" s="46" t="s">
        <v>565</v>
      </c>
      <c r="X164" s="108" t="s">
        <v>592</v>
      </c>
    </row>
    <row r="165" spans="1:24" ht="63.75" x14ac:dyDescent="0.25">
      <c r="A165" s="110" t="s">
        <v>31</v>
      </c>
      <c r="B165" s="70" t="s">
        <v>123</v>
      </c>
      <c r="C165" s="70" t="s">
        <v>49</v>
      </c>
      <c r="D165" s="70" t="s">
        <v>829</v>
      </c>
      <c r="E165" s="70" t="s">
        <v>34</v>
      </c>
      <c r="F165" s="70" t="s">
        <v>85</v>
      </c>
      <c r="G165" s="70" t="s">
        <v>830</v>
      </c>
      <c r="H165" s="70" t="s">
        <v>228</v>
      </c>
      <c r="I165" s="70" t="s">
        <v>214</v>
      </c>
      <c r="J165" s="70" t="s">
        <v>6</v>
      </c>
      <c r="K165" s="68" t="s">
        <v>27</v>
      </c>
      <c r="L165" s="111">
        <v>30</v>
      </c>
      <c r="M165" s="68" t="s">
        <v>831</v>
      </c>
      <c r="N165" s="125">
        <v>44215</v>
      </c>
      <c r="O165" s="113" t="s">
        <v>832</v>
      </c>
      <c r="P165" s="128">
        <v>44301</v>
      </c>
      <c r="Q165" s="70">
        <v>59</v>
      </c>
      <c r="R165" s="68" t="s">
        <v>11</v>
      </c>
      <c r="S165" s="70"/>
      <c r="T165" s="129">
        <v>44301</v>
      </c>
      <c r="U165" s="70" t="s">
        <v>121</v>
      </c>
      <c r="V165" s="68" t="s">
        <v>122</v>
      </c>
      <c r="W165" s="70" t="s">
        <v>565</v>
      </c>
      <c r="X165" s="116"/>
    </row>
    <row r="166" spans="1:24" ht="63.75" x14ac:dyDescent="0.25">
      <c r="A166" s="103" t="s">
        <v>31</v>
      </c>
      <c r="B166" s="46" t="s">
        <v>123</v>
      </c>
      <c r="C166" s="46" t="s">
        <v>74</v>
      </c>
      <c r="D166" s="46" t="s">
        <v>833</v>
      </c>
      <c r="E166" s="46" t="s">
        <v>36</v>
      </c>
      <c r="F166" s="46" t="s">
        <v>85</v>
      </c>
      <c r="G166" s="46" t="s">
        <v>834</v>
      </c>
      <c r="H166" s="46" t="s">
        <v>148</v>
      </c>
      <c r="I166" s="46" t="s">
        <v>118</v>
      </c>
      <c r="J166" s="46" t="s">
        <v>6</v>
      </c>
      <c r="K166" s="44" t="s">
        <v>27</v>
      </c>
      <c r="L166" s="104">
        <v>30</v>
      </c>
      <c r="M166" s="44" t="s">
        <v>835</v>
      </c>
      <c r="N166" s="117">
        <v>44215</v>
      </c>
      <c r="O166" s="106" t="s">
        <v>836</v>
      </c>
      <c r="P166" s="126">
        <v>44217</v>
      </c>
      <c r="Q166" s="46">
        <v>2</v>
      </c>
      <c r="R166" s="46" t="s">
        <v>9</v>
      </c>
      <c r="S166" s="46"/>
      <c r="T166" s="46" t="s">
        <v>565</v>
      </c>
      <c r="U166" s="46" t="s">
        <v>565</v>
      </c>
      <c r="V166" s="44" t="s">
        <v>122</v>
      </c>
      <c r="W166" s="46" t="s">
        <v>565</v>
      </c>
      <c r="X166" s="108" t="s">
        <v>592</v>
      </c>
    </row>
    <row r="167" spans="1:24" ht="51" x14ac:dyDescent="0.25">
      <c r="A167" s="103" t="s">
        <v>31</v>
      </c>
      <c r="B167" s="46" t="s">
        <v>123</v>
      </c>
      <c r="C167" s="46" t="s">
        <v>62</v>
      </c>
      <c r="D167" s="46" t="s">
        <v>837</v>
      </c>
      <c r="E167" s="46" t="s">
        <v>36</v>
      </c>
      <c r="F167" s="46" t="s">
        <v>86</v>
      </c>
      <c r="G167" s="46" t="s">
        <v>838</v>
      </c>
      <c r="H167" s="46" t="s">
        <v>207</v>
      </c>
      <c r="I167" s="46" t="s">
        <v>118</v>
      </c>
      <c r="J167" s="46" t="s">
        <v>6</v>
      </c>
      <c r="K167" s="44" t="s">
        <v>26</v>
      </c>
      <c r="L167" s="104">
        <v>30</v>
      </c>
      <c r="M167" s="44" t="s">
        <v>839</v>
      </c>
      <c r="N167" s="117">
        <v>44216</v>
      </c>
      <c r="O167" s="106" t="s">
        <v>840</v>
      </c>
      <c r="P167" s="126">
        <v>44251</v>
      </c>
      <c r="Q167" s="46">
        <v>25</v>
      </c>
      <c r="R167" s="46" t="s">
        <v>9</v>
      </c>
      <c r="S167" s="46"/>
      <c r="T167" s="46"/>
      <c r="U167" s="46" t="s">
        <v>121</v>
      </c>
      <c r="V167" s="44" t="s">
        <v>122</v>
      </c>
      <c r="W167" s="46" t="s">
        <v>565</v>
      </c>
      <c r="X167" s="108" t="s">
        <v>575</v>
      </c>
    </row>
    <row r="168" spans="1:24" ht="76.5" x14ac:dyDescent="0.25">
      <c r="A168" s="110" t="s">
        <v>31</v>
      </c>
      <c r="B168" s="70" t="s">
        <v>123</v>
      </c>
      <c r="C168" s="70" t="s">
        <v>841</v>
      </c>
      <c r="D168" s="70" t="s">
        <v>428</v>
      </c>
      <c r="E168" s="70" t="s">
        <v>34</v>
      </c>
      <c r="F168" s="70" t="s">
        <v>86</v>
      </c>
      <c r="G168" s="70" t="s">
        <v>842</v>
      </c>
      <c r="H168" s="70" t="s">
        <v>354</v>
      </c>
      <c r="I168" s="68" t="s">
        <v>143</v>
      </c>
      <c r="J168" s="70" t="s">
        <v>6</v>
      </c>
      <c r="K168" s="68" t="s">
        <v>27</v>
      </c>
      <c r="L168" s="111">
        <v>30</v>
      </c>
      <c r="M168" s="68" t="s">
        <v>843</v>
      </c>
      <c r="N168" s="125">
        <v>44216</v>
      </c>
      <c r="O168" s="113" t="s">
        <v>844</v>
      </c>
      <c r="P168" s="128">
        <v>44295</v>
      </c>
      <c r="Q168" s="70">
        <v>54</v>
      </c>
      <c r="R168" s="68" t="s">
        <v>11</v>
      </c>
      <c r="S168" s="70" t="s">
        <v>845</v>
      </c>
      <c r="T168" s="70"/>
      <c r="U168" s="70" t="s">
        <v>121</v>
      </c>
      <c r="V168" s="68" t="s">
        <v>122</v>
      </c>
      <c r="W168" s="70" t="s">
        <v>565</v>
      </c>
      <c r="X168" s="116" t="s">
        <v>724</v>
      </c>
    </row>
    <row r="169" spans="1:24" ht="63.75" x14ac:dyDescent="0.25">
      <c r="A169" s="103" t="s">
        <v>31</v>
      </c>
      <c r="B169" s="46" t="s">
        <v>123</v>
      </c>
      <c r="C169" s="46" t="s">
        <v>48</v>
      </c>
      <c r="D169" s="46" t="s">
        <v>344</v>
      </c>
      <c r="E169" s="44" t="s">
        <v>34</v>
      </c>
      <c r="F169" s="44" t="s">
        <v>88</v>
      </c>
      <c r="G169" s="46" t="s">
        <v>846</v>
      </c>
      <c r="H169" s="46" t="s">
        <v>282</v>
      </c>
      <c r="I169" s="46" t="s">
        <v>214</v>
      </c>
      <c r="J169" s="46" t="s">
        <v>6</v>
      </c>
      <c r="K169" s="44" t="s">
        <v>27</v>
      </c>
      <c r="L169" s="104">
        <v>30</v>
      </c>
      <c r="M169" s="44" t="s">
        <v>847</v>
      </c>
      <c r="N169" s="117">
        <v>44216</v>
      </c>
      <c r="O169" s="106" t="s">
        <v>715</v>
      </c>
      <c r="P169" s="126">
        <v>44217</v>
      </c>
      <c r="Q169" s="46">
        <v>1</v>
      </c>
      <c r="R169" s="46" t="s">
        <v>9</v>
      </c>
      <c r="S169" s="46"/>
      <c r="T169" s="46" t="s">
        <v>565</v>
      </c>
      <c r="U169" s="46" t="s">
        <v>565</v>
      </c>
      <c r="V169" s="44" t="s">
        <v>122</v>
      </c>
      <c r="W169" s="46" t="s">
        <v>565</v>
      </c>
      <c r="X169" s="108" t="s">
        <v>592</v>
      </c>
    </row>
    <row r="170" spans="1:24" ht="51" x14ac:dyDescent="0.25">
      <c r="A170" s="103" t="s">
        <v>31</v>
      </c>
      <c r="B170" s="46" t="s">
        <v>123</v>
      </c>
      <c r="C170" s="46" t="s">
        <v>82</v>
      </c>
      <c r="D170" s="46" t="s">
        <v>848</v>
      </c>
      <c r="E170" s="46" t="s">
        <v>37</v>
      </c>
      <c r="F170" s="44" t="s">
        <v>89</v>
      </c>
      <c r="G170" s="46" t="s">
        <v>849</v>
      </c>
      <c r="H170" s="46" t="s">
        <v>148</v>
      </c>
      <c r="I170" s="46" t="s">
        <v>118</v>
      </c>
      <c r="J170" s="46" t="s">
        <v>6</v>
      </c>
      <c r="K170" s="44" t="s">
        <v>26</v>
      </c>
      <c r="L170" s="104">
        <v>30</v>
      </c>
      <c r="M170" s="44" t="s">
        <v>850</v>
      </c>
      <c r="N170" s="117">
        <v>44216</v>
      </c>
      <c r="O170" s="106" t="s">
        <v>851</v>
      </c>
      <c r="P170" s="126">
        <v>44229</v>
      </c>
      <c r="Q170" s="46">
        <v>9</v>
      </c>
      <c r="R170" s="46" t="s">
        <v>9</v>
      </c>
      <c r="S170" s="46"/>
      <c r="T170" s="127">
        <v>44229</v>
      </c>
      <c r="U170" s="46" t="s">
        <v>121</v>
      </c>
      <c r="V170" s="44" t="s">
        <v>122</v>
      </c>
      <c r="W170" s="46" t="s">
        <v>565</v>
      </c>
      <c r="X170" s="108"/>
    </row>
    <row r="171" spans="1:24" ht="76.5" x14ac:dyDescent="0.25">
      <c r="A171" s="103" t="s">
        <v>31</v>
      </c>
      <c r="B171" s="46" t="s">
        <v>123</v>
      </c>
      <c r="C171" s="44" t="s">
        <v>46</v>
      </c>
      <c r="D171" s="46" t="s">
        <v>852</v>
      </c>
      <c r="E171" s="46" t="s">
        <v>37</v>
      </c>
      <c r="F171" s="44" t="s">
        <v>88</v>
      </c>
      <c r="G171" s="46" t="s">
        <v>853</v>
      </c>
      <c r="H171" s="44" t="s">
        <v>243</v>
      </c>
      <c r="I171" s="46" t="s">
        <v>633</v>
      </c>
      <c r="J171" s="44" t="s">
        <v>5</v>
      </c>
      <c r="K171" s="44" t="s">
        <v>27</v>
      </c>
      <c r="L171" s="104">
        <v>30</v>
      </c>
      <c r="M171" s="44" t="s">
        <v>854</v>
      </c>
      <c r="N171" s="117">
        <v>44216</v>
      </c>
      <c r="O171" s="106"/>
      <c r="P171" s="126">
        <v>44253</v>
      </c>
      <c r="Q171" s="46">
        <v>27</v>
      </c>
      <c r="R171" s="46" t="s">
        <v>9</v>
      </c>
      <c r="S171" s="46" t="s">
        <v>855</v>
      </c>
      <c r="T171" s="46" t="s">
        <v>565</v>
      </c>
      <c r="U171" s="46" t="s">
        <v>565</v>
      </c>
      <c r="V171" s="44" t="s">
        <v>122</v>
      </c>
      <c r="W171" s="46" t="s">
        <v>565</v>
      </c>
      <c r="X171" s="108" t="s">
        <v>706</v>
      </c>
    </row>
    <row r="172" spans="1:24" ht="38.25" x14ac:dyDescent="0.25">
      <c r="A172" s="110" t="s">
        <v>31</v>
      </c>
      <c r="B172" s="70" t="s">
        <v>123</v>
      </c>
      <c r="C172" s="70" t="s">
        <v>46</v>
      </c>
      <c r="D172" s="70" t="s">
        <v>856</v>
      </c>
      <c r="E172" s="70" t="s">
        <v>37</v>
      </c>
      <c r="F172" s="68" t="s">
        <v>88</v>
      </c>
      <c r="G172" s="70" t="s">
        <v>857</v>
      </c>
      <c r="H172" s="70" t="s">
        <v>858</v>
      </c>
      <c r="I172" s="70" t="s">
        <v>859</v>
      </c>
      <c r="J172" s="68" t="s">
        <v>5</v>
      </c>
      <c r="K172" s="70" t="s">
        <v>25</v>
      </c>
      <c r="L172" s="111">
        <v>20</v>
      </c>
      <c r="M172" s="68" t="s">
        <v>860</v>
      </c>
      <c r="N172" s="125">
        <v>44216</v>
      </c>
      <c r="O172" s="113"/>
      <c r="P172" s="128">
        <v>44298</v>
      </c>
      <c r="Q172" s="70">
        <v>54</v>
      </c>
      <c r="R172" s="68" t="s">
        <v>11</v>
      </c>
      <c r="S172" s="70" t="s">
        <v>861</v>
      </c>
      <c r="T172" s="70" t="s">
        <v>565</v>
      </c>
      <c r="U172" s="70" t="s">
        <v>565</v>
      </c>
      <c r="V172" s="70" t="s">
        <v>565</v>
      </c>
      <c r="W172" s="70" t="s">
        <v>565</v>
      </c>
      <c r="X172" s="116" t="s">
        <v>862</v>
      </c>
    </row>
    <row r="173" spans="1:24" ht="63.75" x14ac:dyDescent="0.25">
      <c r="A173" s="103" t="s">
        <v>31</v>
      </c>
      <c r="B173" s="46" t="s">
        <v>123</v>
      </c>
      <c r="C173" s="44" t="s">
        <v>46</v>
      </c>
      <c r="D173" s="46" t="s">
        <v>863</v>
      </c>
      <c r="E173" s="46" t="s">
        <v>35</v>
      </c>
      <c r="F173" s="44" t="s">
        <v>88</v>
      </c>
      <c r="G173" s="46" t="s">
        <v>864</v>
      </c>
      <c r="H173" s="46" t="s">
        <v>126</v>
      </c>
      <c r="I173" s="44" t="s">
        <v>259</v>
      </c>
      <c r="J173" s="46" t="s">
        <v>6</v>
      </c>
      <c r="K173" s="44" t="s">
        <v>28</v>
      </c>
      <c r="L173" s="104">
        <v>10</v>
      </c>
      <c r="M173" s="46" t="s">
        <v>865</v>
      </c>
      <c r="N173" s="117">
        <v>44217</v>
      </c>
      <c r="O173" s="106" t="s">
        <v>866</v>
      </c>
      <c r="P173" s="126">
        <v>44230</v>
      </c>
      <c r="Q173" s="46">
        <v>9</v>
      </c>
      <c r="R173" s="46" t="s">
        <v>9</v>
      </c>
      <c r="S173" s="46"/>
      <c r="T173" s="127">
        <v>44230</v>
      </c>
      <c r="U173" s="46" t="s">
        <v>121</v>
      </c>
      <c r="V173" s="44" t="s">
        <v>122</v>
      </c>
      <c r="W173" s="46" t="s">
        <v>565</v>
      </c>
      <c r="X173" s="108"/>
    </row>
    <row r="174" spans="1:24" ht="89.25" x14ac:dyDescent="0.25">
      <c r="A174" s="103" t="s">
        <v>31</v>
      </c>
      <c r="B174" s="46" t="s">
        <v>123</v>
      </c>
      <c r="C174" s="46" t="s">
        <v>82</v>
      </c>
      <c r="D174" s="46" t="s">
        <v>867</v>
      </c>
      <c r="E174" s="46" t="s">
        <v>37</v>
      </c>
      <c r="F174" s="44" t="s">
        <v>88</v>
      </c>
      <c r="G174" s="46" t="s">
        <v>868</v>
      </c>
      <c r="H174" s="44" t="s">
        <v>243</v>
      </c>
      <c r="I174" s="46" t="s">
        <v>633</v>
      </c>
      <c r="J174" s="44" t="s">
        <v>5</v>
      </c>
      <c r="K174" s="44" t="s">
        <v>27</v>
      </c>
      <c r="L174" s="104">
        <v>30</v>
      </c>
      <c r="M174" s="44" t="s">
        <v>869</v>
      </c>
      <c r="N174" s="117">
        <v>44217</v>
      </c>
      <c r="O174" s="106"/>
      <c r="P174" s="126">
        <v>44253</v>
      </c>
      <c r="Q174" s="46">
        <v>26</v>
      </c>
      <c r="R174" s="46" t="s">
        <v>9</v>
      </c>
      <c r="S174" s="46" t="s">
        <v>870</v>
      </c>
      <c r="T174" s="46" t="s">
        <v>565</v>
      </c>
      <c r="U174" s="46" t="s">
        <v>565</v>
      </c>
      <c r="V174" s="44" t="s">
        <v>122</v>
      </c>
      <c r="W174" s="46" t="s">
        <v>565</v>
      </c>
      <c r="X174" s="108" t="s">
        <v>706</v>
      </c>
    </row>
    <row r="175" spans="1:24" ht="51" x14ac:dyDescent="0.25">
      <c r="A175" s="103" t="s">
        <v>31</v>
      </c>
      <c r="B175" s="46" t="s">
        <v>123</v>
      </c>
      <c r="C175" s="46" t="s">
        <v>74</v>
      </c>
      <c r="D175" s="46" t="s">
        <v>871</v>
      </c>
      <c r="E175" s="46" t="s">
        <v>38</v>
      </c>
      <c r="F175" s="44" t="s">
        <v>88</v>
      </c>
      <c r="G175" s="46" t="s">
        <v>872</v>
      </c>
      <c r="H175" s="46" t="s">
        <v>126</v>
      </c>
      <c r="I175" s="44" t="s">
        <v>259</v>
      </c>
      <c r="J175" s="46" t="s">
        <v>6</v>
      </c>
      <c r="K175" s="44" t="s">
        <v>27</v>
      </c>
      <c r="L175" s="104">
        <v>30</v>
      </c>
      <c r="M175" s="44" t="s">
        <v>873</v>
      </c>
      <c r="N175" s="117">
        <v>44217</v>
      </c>
      <c r="O175" s="106"/>
      <c r="P175" s="126">
        <v>44244</v>
      </c>
      <c r="Q175" s="46">
        <v>19</v>
      </c>
      <c r="R175" s="46" t="s">
        <v>9</v>
      </c>
      <c r="S175" s="46" t="s">
        <v>874</v>
      </c>
      <c r="T175" s="127">
        <v>44244</v>
      </c>
      <c r="U175" s="46" t="s">
        <v>817</v>
      </c>
      <c r="V175" s="44" t="s">
        <v>122</v>
      </c>
      <c r="W175" s="46" t="s">
        <v>565</v>
      </c>
      <c r="X175" s="108"/>
    </row>
    <row r="176" spans="1:24" ht="63.75" x14ac:dyDescent="0.25">
      <c r="A176" s="103" t="s">
        <v>31</v>
      </c>
      <c r="B176" s="46" t="s">
        <v>123</v>
      </c>
      <c r="C176" s="46" t="s">
        <v>74</v>
      </c>
      <c r="D176" s="46" t="s">
        <v>875</v>
      </c>
      <c r="E176" s="46" t="s">
        <v>35</v>
      </c>
      <c r="F176" s="44" t="s">
        <v>88</v>
      </c>
      <c r="G176" s="46" t="s">
        <v>876</v>
      </c>
      <c r="H176" s="46" t="s">
        <v>207</v>
      </c>
      <c r="I176" s="46" t="s">
        <v>118</v>
      </c>
      <c r="J176" s="46" t="s">
        <v>6</v>
      </c>
      <c r="K176" s="44" t="s">
        <v>28</v>
      </c>
      <c r="L176" s="104">
        <v>10</v>
      </c>
      <c r="M176" s="44" t="s">
        <v>877</v>
      </c>
      <c r="N176" s="117">
        <v>44218</v>
      </c>
      <c r="O176" s="106" t="s">
        <v>799</v>
      </c>
      <c r="P176" s="126">
        <v>44232</v>
      </c>
      <c r="Q176" s="46">
        <v>10</v>
      </c>
      <c r="R176" s="46" t="s">
        <v>9</v>
      </c>
      <c r="S176" s="46"/>
      <c r="T176" s="46" t="s">
        <v>565</v>
      </c>
      <c r="U176" s="46" t="s">
        <v>565</v>
      </c>
      <c r="V176" s="46" t="s">
        <v>565</v>
      </c>
      <c r="W176" s="46" t="s">
        <v>565</v>
      </c>
      <c r="X176" s="108" t="s">
        <v>592</v>
      </c>
    </row>
    <row r="177" spans="1:24" s="70" customFormat="1" ht="51" x14ac:dyDescent="0.25">
      <c r="A177" s="110" t="s">
        <v>31</v>
      </c>
      <c r="B177" s="70" t="s">
        <v>123</v>
      </c>
      <c r="C177" s="70" t="s">
        <v>46</v>
      </c>
      <c r="D177" s="70" t="s">
        <v>878</v>
      </c>
      <c r="E177" s="70" t="s">
        <v>35</v>
      </c>
      <c r="F177" s="68" t="s">
        <v>88</v>
      </c>
      <c r="G177" s="70" t="s">
        <v>879</v>
      </c>
      <c r="H177" s="70" t="s">
        <v>354</v>
      </c>
      <c r="I177" s="68" t="s">
        <v>143</v>
      </c>
      <c r="J177" s="70" t="s">
        <v>6</v>
      </c>
      <c r="K177" s="70" t="s">
        <v>25</v>
      </c>
      <c r="L177" s="111">
        <v>20</v>
      </c>
      <c r="M177" s="68" t="s">
        <v>880</v>
      </c>
      <c r="N177" s="125">
        <v>44218</v>
      </c>
      <c r="O177" s="113"/>
      <c r="P177" s="128">
        <v>44345</v>
      </c>
      <c r="Q177" s="70" t="s">
        <v>881</v>
      </c>
      <c r="R177" s="68" t="s">
        <v>11</v>
      </c>
      <c r="S177" s="131" t="s">
        <v>882</v>
      </c>
      <c r="V177" s="68" t="s">
        <v>122</v>
      </c>
      <c r="X177" s="116"/>
    </row>
    <row r="178" spans="1:24" ht="51" x14ac:dyDescent="0.25">
      <c r="A178" s="103" t="s">
        <v>31</v>
      </c>
      <c r="B178" s="46" t="s">
        <v>123</v>
      </c>
      <c r="C178" s="46" t="s">
        <v>69</v>
      </c>
      <c r="D178" s="46" t="s">
        <v>883</v>
      </c>
      <c r="E178" s="46" t="s">
        <v>36</v>
      </c>
      <c r="F178" s="44" t="s">
        <v>88</v>
      </c>
      <c r="G178" s="46" t="s">
        <v>884</v>
      </c>
      <c r="H178" s="46" t="s">
        <v>126</v>
      </c>
      <c r="I178" s="44" t="s">
        <v>259</v>
      </c>
      <c r="J178" s="46" t="s">
        <v>6</v>
      </c>
      <c r="K178" s="44" t="s">
        <v>23</v>
      </c>
      <c r="L178" s="104">
        <v>30</v>
      </c>
      <c r="M178" s="44" t="s">
        <v>885</v>
      </c>
      <c r="N178" s="117">
        <v>44218</v>
      </c>
      <c r="O178" s="132" t="s">
        <v>886</v>
      </c>
      <c r="P178" s="126">
        <v>44258</v>
      </c>
      <c r="Q178" s="46">
        <v>28</v>
      </c>
      <c r="R178" s="46" t="s">
        <v>9</v>
      </c>
      <c r="S178" s="46"/>
      <c r="T178" s="127">
        <v>44259</v>
      </c>
      <c r="U178" s="46" t="s">
        <v>121</v>
      </c>
      <c r="V178" s="44" t="s">
        <v>122</v>
      </c>
      <c r="W178" s="46" t="s">
        <v>565</v>
      </c>
      <c r="X178" s="108"/>
    </row>
    <row r="179" spans="1:24" ht="51" x14ac:dyDescent="0.25">
      <c r="A179" s="70" t="s">
        <v>31</v>
      </c>
      <c r="B179" s="70" t="s">
        <v>711</v>
      </c>
      <c r="C179" s="70" t="s">
        <v>46</v>
      </c>
      <c r="D179" s="70" t="s">
        <v>887</v>
      </c>
      <c r="E179" s="70" t="s">
        <v>38</v>
      </c>
      <c r="F179" s="70" t="s">
        <v>86</v>
      </c>
      <c r="G179" s="70" t="s">
        <v>888</v>
      </c>
      <c r="H179" s="70" t="s">
        <v>117</v>
      </c>
      <c r="I179" s="70" t="s">
        <v>118</v>
      </c>
      <c r="J179" s="70" t="s">
        <v>6</v>
      </c>
      <c r="K179" s="70" t="s">
        <v>25</v>
      </c>
      <c r="L179" s="111">
        <v>20</v>
      </c>
      <c r="M179" s="70" t="s">
        <v>889</v>
      </c>
      <c r="N179" s="125">
        <v>44218</v>
      </c>
      <c r="O179" s="113" t="s">
        <v>890</v>
      </c>
      <c r="P179" s="128">
        <v>44251</v>
      </c>
      <c r="Q179" s="70">
        <v>23</v>
      </c>
      <c r="R179" s="68" t="s">
        <v>11</v>
      </c>
      <c r="S179" s="70"/>
      <c r="T179" s="70"/>
      <c r="U179" s="70" t="s">
        <v>121</v>
      </c>
      <c r="V179" s="68" t="s">
        <v>122</v>
      </c>
      <c r="W179" s="70" t="s">
        <v>565</v>
      </c>
      <c r="X179" s="116" t="s">
        <v>575</v>
      </c>
    </row>
    <row r="180" spans="1:24" ht="63.75" x14ac:dyDescent="0.25">
      <c r="A180" s="103" t="s">
        <v>31</v>
      </c>
      <c r="B180" s="46" t="s">
        <v>123</v>
      </c>
      <c r="C180" s="46" t="s">
        <v>70</v>
      </c>
      <c r="D180" s="46" t="s">
        <v>891</v>
      </c>
      <c r="E180" s="46" t="s">
        <v>38</v>
      </c>
      <c r="F180" s="46" t="s">
        <v>86</v>
      </c>
      <c r="G180" s="46" t="s">
        <v>892</v>
      </c>
      <c r="H180" s="46" t="s">
        <v>126</v>
      </c>
      <c r="I180" s="44" t="s">
        <v>259</v>
      </c>
      <c r="J180" s="46" t="s">
        <v>6</v>
      </c>
      <c r="K180" s="44" t="s">
        <v>23</v>
      </c>
      <c r="L180" s="104">
        <v>30</v>
      </c>
      <c r="M180" s="44" t="s">
        <v>893</v>
      </c>
      <c r="N180" s="117">
        <v>44218</v>
      </c>
      <c r="O180" s="106" t="s">
        <v>894</v>
      </c>
      <c r="P180" s="126">
        <v>44260</v>
      </c>
      <c r="Q180" s="46">
        <v>30</v>
      </c>
      <c r="R180" s="46" t="s">
        <v>9</v>
      </c>
      <c r="S180" s="46"/>
      <c r="T180" s="46"/>
      <c r="U180" s="46" t="s">
        <v>121</v>
      </c>
      <c r="V180" s="44" t="s">
        <v>122</v>
      </c>
      <c r="W180" s="46" t="s">
        <v>565</v>
      </c>
      <c r="X180" s="108" t="s">
        <v>575</v>
      </c>
    </row>
    <row r="181" spans="1:24" ht="51" x14ac:dyDescent="0.25">
      <c r="A181" s="110" t="s">
        <v>31</v>
      </c>
      <c r="B181" s="70" t="s">
        <v>123</v>
      </c>
      <c r="C181" s="70" t="s">
        <v>80</v>
      </c>
      <c r="D181" s="70" t="s">
        <v>895</v>
      </c>
      <c r="E181" s="70" t="s">
        <v>34</v>
      </c>
      <c r="F181" s="68" t="s">
        <v>88</v>
      </c>
      <c r="G181" s="70" t="s">
        <v>896</v>
      </c>
      <c r="H181" s="70" t="s">
        <v>175</v>
      </c>
      <c r="I181" s="70" t="s">
        <v>689</v>
      </c>
      <c r="J181" s="68" t="s">
        <v>5</v>
      </c>
      <c r="K181" s="70" t="s">
        <v>25</v>
      </c>
      <c r="L181" s="111">
        <v>20</v>
      </c>
      <c r="M181" s="68" t="s">
        <v>897</v>
      </c>
      <c r="N181" s="125">
        <v>44218</v>
      </c>
      <c r="O181" s="113" t="s">
        <v>898</v>
      </c>
      <c r="P181" s="128">
        <v>44252</v>
      </c>
      <c r="Q181" s="70">
        <v>24</v>
      </c>
      <c r="R181" s="68" t="s">
        <v>11</v>
      </c>
      <c r="S181" s="70"/>
      <c r="T181" s="70"/>
      <c r="U181" s="70" t="s">
        <v>121</v>
      </c>
      <c r="V181" s="68" t="s">
        <v>122</v>
      </c>
      <c r="W181" s="70" t="s">
        <v>565</v>
      </c>
      <c r="X181" s="116" t="s">
        <v>575</v>
      </c>
    </row>
    <row r="182" spans="1:24" ht="51" x14ac:dyDescent="0.25">
      <c r="A182" s="110" t="s">
        <v>31</v>
      </c>
      <c r="B182" s="70" t="s">
        <v>123</v>
      </c>
      <c r="C182" s="70" t="s">
        <v>77</v>
      </c>
      <c r="D182" s="70" t="s">
        <v>899</v>
      </c>
      <c r="E182" s="70" t="s">
        <v>34</v>
      </c>
      <c r="F182" s="70" t="s">
        <v>85</v>
      </c>
      <c r="G182" s="70" t="s">
        <v>900</v>
      </c>
      <c r="H182" s="70" t="s">
        <v>228</v>
      </c>
      <c r="I182" s="70" t="s">
        <v>214</v>
      </c>
      <c r="J182" s="70" t="s">
        <v>6</v>
      </c>
      <c r="K182" s="68" t="s">
        <v>26</v>
      </c>
      <c r="L182" s="111">
        <v>30</v>
      </c>
      <c r="M182" s="68" t="s">
        <v>901</v>
      </c>
      <c r="N182" s="125">
        <v>44218</v>
      </c>
      <c r="O182" s="113" t="s">
        <v>902</v>
      </c>
      <c r="P182" s="128">
        <v>44301</v>
      </c>
      <c r="Q182" s="70">
        <v>55</v>
      </c>
      <c r="R182" s="68" t="s">
        <v>11</v>
      </c>
      <c r="S182" s="70"/>
      <c r="T182" s="129">
        <v>44301</v>
      </c>
      <c r="U182" s="70" t="s">
        <v>121</v>
      </c>
      <c r="V182" s="68" t="s">
        <v>122</v>
      </c>
      <c r="W182" s="70" t="s">
        <v>565</v>
      </c>
      <c r="X182" s="116"/>
    </row>
    <row r="183" spans="1:24" ht="51" x14ac:dyDescent="0.25">
      <c r="A183" s="103" t="s">
        <v>31</v>
      </c>
      <c r="B183" s="46" t="s">
        <v>123</v>
      </c>
      <c r="C183" s="46" t="s">
        <v>74</v>
      </c>
      <c r="D183" s="46" t="s">
        <v>903</v>
      </c>
      <c r="E183" s="44" t="s">
        <v>34</v>
      </c>
      <c r="F183" s="46" t="s">
        <v>85</v>
      </c>
      <c r="G183" s="46" t="s">
        <v>904</v>
      </c>
      <c r="H183" s="46" t="s">
        <v>207</v>
      </c>
      <c r="I183" s="46" t="s">
        <v>118</v>
      </c>
      <c r="J183" s="46" t="s">
        <v>6</v>
      </c>
      <c r="K183" s="44" t="s">
        <v>27</v>
      </c>
      <c r="L183" s="104">
        <v>30</v>
      </c>
      <c r="M183" s="44" t="s">
        <v>905</v>
      </c>
      <c r="N183" s="117">
        <v>44221</v>
      </c>
      <c r="O183" s="106" t="s">
        <v>906</v>
      </c>
      <c r="P183" s="126">
        <v>44251</v>
      </c>
      <c r="Q183" s="46">
        <v>22</v>
      </c>
      <c r="R183" s="46" t="s">
        <v>9</v>
      </c>
      <c r="S183" s="46"/>
      <c r="T183" s="46"/>
      <c r="U183" s="46" t="s">
        <v>121</v>
      </c>
      <c r="V183" s="44" t="s">
        <v>122</v>
      </c>
      <c r="W183" s="46" t="s">
        <v>565</v>
      </c>
      <c r="X183" s="108" t="s">
        <v>575</v>
      </c>
    </row>
    <row r="184" spans="1:24" ht="76.5" x14ac:dyDescent="0.25">
      <c r="A184" s="110" t="s">
        <v>31</v>
      </c>
      <c r="B184" s="70" t="s">
        <v>123</v>
      </c>
      <c r="C184" s="70" t="s">
        <v>56</v>
      </c>
      <c r="D184" s="70" t="s">
        <v>907</v>
      </c>
      <c r="E184" s="70" t="s">
        <v>36</v>
      </c>
      <c r="F184" s="68" t="s">
        <v>88</v>
      </c>
      <c r="G184" s="70" t="s">
        <v>908</v>
      </c>
      <c r="H184" s="70" t="s">
        <v>354</v>
      </c>
      <c r="I184" s="68" t="s">
        <v>143</v>
      </c>
      <c r="J184" s="70" t="s">
        <v>6</v>
      </c>
      <c r="K184" s="70" t="s">
        <v>25</v>
      </c>
      <c r="L184" s="111">
        <v>20</v>
      </c>
      <c r="M184" s="68" t="s">
        <v>909</v>
      </c>
      <c r="N184" s="125">
        <v>44221</v>
      </c>
      <c r="O184" s="113" t="s">
        <v>910</v>
      </c>
      <c r="P184" s="128">
        <v>44295</v>
      </c>
      <c r="Q184" s="70">
        <v>51</v>
      </c>
      <c r="R184" s="68" t="s">
        <v>11</v>
      </c>
      <c r="S184" s="70" t="s">
        <v>845</v>
      </c>
      <c r="T184" s="70"/>
      <c r="U184" s="70" t="s">
        <v>121</v>
      </c>
      <c r="V184" s="68" t="s">
        <v>122</v>
      </c>
      <c r="W184" s="70" t="s">
        <v>565</v>
      </c>
      <c r="X184" s="116" t="s">
        <v>724</v>
      </c>
    </row>
    <row r="185" spans="1:24" ht="63.75" x14ac:dyDescent="0.25">
      <c r="A185" s="110" t="s">
        <v>31</v>
      </c>
      <c r="B185" s="70" t="s">
        <v>123</v>
      </c>
      <c r="C185" s="70" t="s">
        <v>77</v>
      </c>
      <c r="D185" s="70" t="s">
        <v>911</v>
      </c>
      <c r="E185" s="70" t="s">
        <v>34</v>
      </c>
      <c r="F185" s="68" t="s">
        <v>88</v>
      </c>
      <c r="G185" s="70" t="s">
        <v>912</v>
      </c>
      <c r="H185" s="70" t="s">
        <v>207</v>
      </c>
      <c r="I185" s="70" t="s">
        <v>118</v>
      </c>
      <c r="J185" s="70" t="s">
        <v>6</v>
      </c>
      <c r="K185" s="70" t="s">
        <v>25</v>
      </c>
      <c r="L185" s="111">
        <v>20</v>
      </c>
      <c r="M185" s="68" t="s">
        <v>913</v>
      </c>
      <c r="N185" s="125">
        <v>44221</v>
      </c>
      <c r="O185" s="113" t="s">
        <v>914</v>
      </c>
      <c r="P185" s="128">
        <v>44253</v>
      </c>
      <c r="Q185" s="70">
        <v>24</v>
      </c>
      <c r="R185" s="68" t="s">
        <v>11</v>
      </c>
      <c r="S185" s="70"/>
      <c r="T185" s="70"/>
      <c r="U185" s="70" t="s">
        <v>121</v>
      </c>
      <c r="V185" s="68" t="s">
        <v>122</v>
      </c>
      <c r="W185" s="70" t="s">
        <v>565</v>
      </c>
      <c r="X185" s="116" t="s">
        <v>575</v>
      </c>
    </row>
    <row r="186" spans="1:24" ht="51" x14ac:dyDescent="0.25">
      <c r="A186" s="110" t="s">
        <v>31</v>
      </c>
      <c r="B186" s="70" t="s">
        <v>123</v>
      </c>
      <c r="C186" s="70" t="s">
        <v>69</v>
      </c>
      <c r="D186" s="70" t="s">
        <v>915</v>
      </c>
      <c r="E186" s="70" t="s">
        <v>36</v>
      </c>
      <c r="F186" s="70" t="s">
        <v>85</v>
      </c>
      <c r="G186" s="70" t="s">
        <v>916</v>
      </c>
      <c r="H186" s="70" t="s">
        <v>228</v>
      </c>
      <c r="I186" s="70" t="s">
        <v>214</v>
      </c>
      <c r="J186" s="70" t="s">
        <v>6</v>
      </c>
      <c r="K186" s="68" t="s">
        <v>27</v>
      </c>
      <c r="L186" s="111">
        <v>30</v>
      </c>
      <c r="M186" s="68" t="s">
        <v>917</v>
      </c>
      <c r="N186" s="125">
        <v>44221</v>
      </c>
      <c r="O186" s="113" t="s">
        <v>918</v>
      </c>
      <c r="P186" s="114">
        <v>44301</v>
      </c>
      <c r="Q186" s="70">
        <v>55</v>
      </c>
      <c r="R186" s="68" t="s">
        <v>11</v>
      </c>
      <c r="S186" s="70"/>
      <c r="T186" s="129">
        <v>44229</v>
      </c>
      <c r="U186" s="115" t="s">
        <v>121</v>
      </c>
      <c r="V186" s="68" t="s">
        <v>122</v>
      </c>
      <c r="W186" s="70" t="s">
        <v>565</v>
      </c>
      <c r="X186" s="116"/>
    </row>
    <row r="187" spans="1:24" ht="63.75" x14ac:dyDescent="0.25">
      <c r="A187" s="103" t="s">
        <v>31</v>
      </c>
      <c r="B187" s="46" t="s">
        <v>919</v>
      </c>
      <c r="C187" s="46" t="s">
        <v>83</v>
      </c>
      <c r="D187" s="46" t="s">
        <v>920</v>
      </c>
      <c r="E187" s="44" t="s">
        <v>34</v>
      </c>
      <c r="F187" s="46" t="s">
        <v>86</v>
      </c>
      <c r="G187" s="46" t="s">
        <v>921</v>
      </c>
      <c r="H187" s="46" t="s">
        <v>207</v>
      </c>
      <c r="I187" s="46" t="s">
        <v>118</v>
      </c>
      <c r="J187" s="46" t="s">
        <v>6</v>
      </c>
      <c r="K187" s="44" t="s">
        <v>23</v>
      </c>
      <c r="L187" s="104">
        <v>30</v>
      </c>
      <c r="M187" s="44" t="s">
        <v>922</v>
      </c>
      <c r="N187" s="117">
        <v>44221</v>
      </c>
      <c r="O187" s="106" t="s">
        <v>923</v>
      </c>
      <c r="P187" s="107">
        <v>44232</v>
      </c>
      <c r="Q187" s="46">
        <v>9</v>
      </c>
      <c r="R187" s="46" t="s">
        <v>9</v>
      </c>
      <c r="S187" s="46"/>
      <c r="T187" s="46" t="s">
        <v>565</v>
      </c>
      <c r="U187" s="46" t="s">
        <v>565</v>
      </c>
      <c r="V187" s="44" t="s">
        <v>122</v>
      </c>
      <c r="W187" s="46" t="s">
        <v>565</v>
      </c>
      <c r="X187" s="108" t="s">
        <v>592</v>
      </c>
    </row>
    <row r="188" spans="1:24" ht="63.75" x14ac:dyDescent="0.25">
      <c r="A188" s="103" t="s">
        <v>31</v>
      </c>
      <c r="B188" s="46" t="s">
        <v>123</v>
      </c>
      <c r="C188" s="46" t="s">
        <v>56</v>
      </c>
      <c r="D188" s="46" t="s">
        <v>924</v>
      </c>
      <c r="E188" s="46" t="s">
        <v>36</v>
      </c>
      <c r="F188" s="46" t="s">
        <v>86</v>
      </c>
      <c r="G188" s="46" t="s">
        <v>925</v>
      </c>
      <c r="H188" s="46" t="s">
        <v>207</v>
      </c>
      <c r="I188" s="46" t="s">
        <v>118</v>
      </c>
      <c r="J188" s="46" t="s">
        <v>6</v>
      </c>
      <c r="K188" s="44" t="s">
        <v>25</v>
      </c>
      <c r="L188" s="104">
        <v>20</v>
      </c>
      <c r="M188" s="44" t="s">
        <v>926</v>
      </c>
      <c r="N188" s="117">
        <v>44221</v>
      </c>
      <c r="O188" s="106" t="s">
        <v>927</v>
      </c>
      <c r="P188" s="107" t="s">
        <v>928</v>
      </c>
      <c r="Q188" s="46">
        <v>3</v>
      </c>
      <c r="R188" s="46" t="s">
        <v>9</v>
      </c>
      <c r="S188" s="46"/>
      <c r="T188" s="106" t="s">
        <v>928</v>
      </c>
      <c r="U188" s="46" t="s">
        <v>121</v>
      </c>
      <c r="V188" s="44" t="s">
        <v>122</v>
      </c>
      <c r="W188" s="46" t="s">
        <v>565</v>
      </c>
      <c r="X188" s="108" t="s">
        <v>929</v>
      </c>
    </row>
    <row r="189" spans="1:24" ht="63.75" x14ac:dyDescent="0.25">
      <c r="A189" s="103" t="s">
        <v>31</v>
      </c>
      <c r="B189" s="46" t="s">
        <v>123</v>
      </c>
      <c r="C189" s="46" t="s">
        <v>76</v>
      </c>
      <c r="D189" s="46" t="s">
        <v>930</v>
      </c>
      <c r="E189" s="46" t="s">
        <v>37</v>
      </c>
      <c r="F189" s="44" t="s">
        <v>88</v>
      </c>
      <c r="G189" s="46" t="s">
        <v>931</v>
      </c>
      <c r="H189" s="46" t="s">
        <v>282</v>
      </c>
      <c r="I189" s="46" t="s">
        <v>214</v>
      </c>
      <c r="J189" s="46" t="s">
        <v>6</v>
      </c>
      <c r="K189" s="44" t="s">
        <v>25</v>
      </c>
      <c r="L189" s="104">
        <v>20</v>
      </c>
      <c r="M189" s="44" t="s">
        <v>932</v>
      </c>
      <c r="N189" s="117">
        <v>44221</v>
      </c>
      <c r="O189" s="106"/>
      <c r="P189" s="107">
        <v>44232</v>
      </c>
      <c r="Q189" s="46">
        <v>9</v>
      </c>
      <c r="R189" s="46" t="s">
        <v>9</v>
      </c>
      <c r="S189" s="46" t="s">
        <v>933</v>
      </c>
      <c r="T189" s="46" t="s">
        <v>565</v>
      </c>
      <c r="U189" s="46" t="s">
        <v>565</v>
      </c>
      <c r="V189" s="44" t="s">
        <v>122</v>
      </c>
      <c r="W189" s="46" t="s">
        <v>565</v>
      </c>
      <c r="X189" s="108" t="s">
        <v>592</v>
      </c>
    </row>
    <row r="190" spans="1:24" ht="51" x14ac:dyDescent="0.25">
      <c r="A190" s="110" t="s">
        <v>31</v>
      </c>
      <c r="B190" s="70" t="s">
        <v>123</v>
      </c>
      <c r="C190" s="70" t="s">
        <v>61</v>
      </c>
      <c r="D190" s="70" t="s">
        <v>934</v>
      </c>
      <c r="E190" s="70" t="s">
        <v>38</v>
      </c>
      <c r="F190" s="68" t="s">
        <v>88</v>
      </c>
      <c r="G190" s="70" t="s">
        <v>908</v>
      </c>
      <c r="H190" s="70" t="s">
        <v>207</v>
      </c>
      <c r="I190" s="70" t="s">
        <v>118</v>
      </c>
      <c r="J190" s="70" t="s">
        <v>6</v>
      </c>
      <c r="K190" s="70" t="s">
        <v>25</v>
      </c>
      <c r="L190" s="111">
        <v>20</v>
      </c>
      <c r="M190" s="68" t="s">
        <v>935</v>
      </c>
      <c r="N190" s="125">
        <v>44221</v>
      </c>
      <c r="O190" s="113" t="s">
        <v>936</v>
      </c>
      <c r="P190" s="114">
        <v>44251</v>
      </c>
      <c r="Q190" s="70">
        <v>22</v>
      </c>
      <c r="R190" s="68" t="s">
        <v>11</v>
      </c>
      <c r="S190" s="70"/>
      <c r="T190" s="70"/>
      <c r="U190" s="70" t="s">
        <v>121</v>
      </c>
      <c r="V190" s="68" t="s">
        <v>122</v>
      </c>
      <c r="W190" s="70" t="s">
        <v>565</v>
      </c>
      <c r="X190" s="116" t="s">
        <v>575</v>
      </c>
    </row>
    <row r="191" spans="1:24" s="70" customFormat="1" ht="63.75" x14ac:dyDescent="0.25">
      <c r="A191" s="110" t="s">
        <v>31</v>
      </c>
      <c r="B191" s="70" t="s">
        <v>123</v>
      </c>
      <c r="C191" s="70" t="s">
        <v>46</v>
      </c>
      <c r="D191" s="70" t="s">
        <v>937</v>
      </c>
      <c r="E191" s="70" t="s">
        <v>38</v>
      </c>
      <c r="F191" s="70" t="s">
        <v>86</v>
      </c>
      <c r="G191" s="70" t="s">
        <v>938</v>
      </c>
      <c r="H191" s="70" t="s">
        <v>148</v>
      </c>
      <c r="I191" s="70" t="s">
        <v>118</v>
      </c>
      <c r="J191" s="70" t="s">
        <v>6</v>
      </c>
      <c r="K191" s="68" t="s">
        <v>26</v>
      </c>
      <c r="L191" s="111">
        <v>30</v>
      </c>
      <c r="M191" s="70" t="s">
        <v>939</v>
      </c>
      <c r="N191" s="125">
        <v>44222</v>
      </c>
      <c r="O191" s="133">
        <v>20212050091311</v>
      </c>
      <c r="P191" s="114">
        <v>44322</v>
      </c>
      <c r="Q191" s="70" t="s">
        <v>940</v>
      </c>
      <c r="R191" s="68" t="s">
        <v>11</v>
      </c>
      <c r="S191" s="131" t="s">
        <v>941</v>
      </c>
      <c r="T191" s="115">
        <v>44328</v>
      </c>
      <c r="U191" s="70" t="s">
        <v>121</v>
      </c>
      <c r="V191" s="68" t="s">
        <v>122</v>
      </c>
      <c r="X191" s="116" t="s">
        <v>942</v>
      </c>
    </row>
    <row r="192" spans="1:24" ht="51" x14ac:dyDescent="0.25">
      <c r="A192" s="103" t="s">
        <v>31</v>
      </c>
      <c r="B192" s="46" t="s">
        <v>123</v>
      </c>
      <c r="C192" s="46" t="s">
        <v>76</v>
      </c>
      <c r="D192" s="46" t="s">
        <v>943</v>
      </c>
      <c r="E192" s="46" t="s">
        <v>37</v>
      </c>
      <c r="F192" s="46" t="s">
        <v>86</v>
      </c>
      <c r="G192" s="46" t="s">
        <v>944</v>
      </c>
      <c r="H192" s="46" t="s">
        <v>207</v>
      </c>
      <c r="I192" s="46" t="s">
        <v>118</v>
      </c>
      <c r="J192" s="46" t="s">
        <v>6</v>
      </c>
      <c r="K192" s="44" t="s">
        <v>23</v>
      </c>
      <c r="L192" s="104">
        <v>30</v>
      </c>
      <c r="M192" s="44" t="s">
        <v>945</v>
      </c>
      <c r="N192" s="117">
        <v>44222</v>
      </c>
      <c r="O192" s="106" t="s">
        <v>946</v>
      </c>
      <c r="P192" s="107">
        <v>44258</v>
      </c>
      <c r="Q192" s="46">
        <v>26</v>
      </c>
      <c r="R192" s="46" t="s">
        <v>9</v>
      </c>
      <c r="S192" s="46"/>
      <c r="T192" s="109">
        <v>44259</v>
      </c>
      <c r="U192" s="46" t="s">
        <v>121</v>
      </c>
      <c r="V192" s="44" t="s">
        <v>122</v>
      </c>
      <c r="W192" s="46" t="s">
        <v>565</v>
      </c>
      <c r="X192" s="108"/>
    </row>
    <row r="193" spans="1:24" s="70" customFormat="1" ht="63.75" x14ac:dyDescent="0.25">
      <c r="A193" s="110" t="s">
        <v>31</v>
      </c>
      <c r="B193" s="70" t="s">
        <v>123</v>
      </c>
      <c r="C193" s="70" t="s">
        <v>46</v>
      </c>
      <c r="D193" s="70" t="s">
        <v>671</v>
      </c>
      <c r="E193" s="70" t="s">
        <v>37</v>
      </c>
      <c r="F193" s="70" t="s">
        <v>86</v>
      </c>
      <c r="G193" s="70" t="s">
        <v>947</v>
      </c>
      <c r="H193" s="70" t="s">
        <v>354</v>
      </c>
      <c r="I193" s="68" t="s">
        <v>143</v>
      </c>
      <c r="J193" s="70" t="s">
        <v>6</v>
      </c>
      <c r="K193" s="68" t="s">
        <v>27</v>
      </c>
      <c r="L193" s="111">
        <v>30</v>
      </c>
      <c r="M193" s="68" t="s">
        <v>948</v>
      </c>
      <c r="N193" s="125">
        <v>44222</v>
      </c>
      <c r="O193" s="134" t="s">
        <v>949</v>
      </c>
      <c r="P193" s="114">
        <v>44316</v>
      </c>
      <c r="Q193" s="70" t="s">
        <v>950</v>
      </c>
      <c r="R193" s="68" t="s">
        <v>11</v>
      </c>
      <c r="T193" s="115">
        <v>44322</v>
      </c>
      <c r="U193" s="70" t="s">
        <v>121</v>
      </c>
      <c r="V193" s="68" t="s">
        <v>122</v>
      </c>
      <c r="X193" s="116"/>
    </row>
    <row r="194" spans="1:24" ht="51" x14ac:dyDescent="0.25">
      <c r="A194" s="43" t="s">
        <v>30</v>
      </c>
      <c r="B194" s="46" t="s">
        <v>951</v>
      </c>
      <c r="C194" s="46" t="s">
        <v>74</v>
      </c>
      <c r="D194" s="46" t="s">
        <v>952</v>
      </c>
      <c r="E194" s="46" t="s">
        <v>38</v>
      </c>
      <c r="F194" s="46" t="s">
        <v>86</v>
      </c>
      <c r="G194" s="46" t="s">
        <v>953</v>
      </c>
      <c r="H194" s="46" t="s">
        <v>207</v>
      </c>
      <c r="I194" s="46" t="s">
        <v>118</v>
      </c>
      <c r="J194" s="46" t="s">
        <v>6</v>
      </c>
      <c r="K194" s="44" t="s">
        <v>27</v>
      </c>
      <c r="L194" s="104">
        <v>30</v>
      </c>
      <c r="M194" s="44" t="s">
        <v>954</v>
      </c>
      <c r="N194" s="117">
        <v>44222</v>
      </c>
      <c r="O194" s="106" t="s">
        <v>955</v>
      </c>
      <c r="P194" s="107">
        <v>44251</v>
      </c>
      <c r="Q194" s="46">
        <v>21</v>
      </c>
      <c r="R194" s="46" t="s">
        <v>9</v>
      </c>
      <c r="S194" s="46"/>
      <c r="T194" s="46"/>
      <c r="U194" s="46" t="s">
        <v>121</v>
      </c>
      <c r="V194" s="44" t="s">
        <v>122</v>
      </c>
      <c r="W194" s="46" t="s">
        <v>565</v>
      </c>
      <c r="X194" s="108" t="s">
        <v>575</v>
      </c>
    </row>
    <row r="195" spans="1:24" ht="63.75" x14ac:dyDescent="0.25">
      <c r="A195" s="103" t="s">
        <v>31</v>
      </c>
      <c r="B195" s="46" t="s">
        <v>919</v>
      </c>
      <c r="C195" s="46" t="s">
        <v>50</v>
      </c>
      <c r="D195" s="46" t="s">
        <v>956</v>
      </c>
      <c r="E195" s="44" t="s">
        <v>34</v>
      </c>
      <c r="F195" s="46" t="s">
        <v>86</v>
      </c>
      <c r="G195" s="46" t="s">
        <v>957</v>
      </c>
      <c r="H195" s="46" t="s">
        <v>207</v>
      </c>
      <c r="I195" s="46" t="s">
        <v>118</v>
      </c>
      <c r="J195" s="46" t="s">
        <v>6</v>
      </c>
      <c r="K195" s="44" t="s">
        <v>23</v>
      </c>
      <c r="L195" s="104">
        <v>30</v>
      </c>
      <c r="M195" s="44" t="s">
        <v>958</v>
      </c>
      <c r="N195" s="117">
        <v>44222</v>
      </c>
      <c r="O195" s="106" t="s">
        <v>959</v>
      </c>
      <c r="P195" s="107">
        <v>44228</v>
      </c>
      <c r="Q195" s="46">
        <v>5</v>
      </c>
      <c r="R195" s="46" t="s">
        <v>9</v>
      </c>
      <c r="S195" s="46"/>
      <c r="T195" s="46" t="s">
        <v>565</v>
      </c>
      <c r="U195" s="46" t="s">
        <v>565</v>
      </c>
      <c r="V195" s="44" t="s">
        <v>122</v>
      </c>
      <c r="W195" s="46" t="s">
        <v>565</v>
      </c>
      <c r="X195" s="108" t="s">
        <v>592</v>
      </c>
    </row>
    <row r="196" spans="1:24" ht="51" x14ac:dyDescent="0.25">
      <c r="A196" s="103" t="s">
        <v>31</v>
      </c>
      <c r="B196" s="46" t="s">
        <v>123</v>
      </c>
      <c r="C196" s="46" t="s">
        <v>652</v>
      </c>
      <c r="D196" s="46" t="s">
        <v>960</v>
      </c>
      <c r="E196" s="46" t="s">
        <v>38</v>
      </c>
      <c r="F196" s="46" t="s">
        <v>86</v>
      </c>
      <c r="G196" s="46" t="s">
        <v>961</v>
      </c>
      <c r="H196" s="46" t="s">
        <v>207</v>
      </c>
      <c r="I196" s="46" t="s">
        <v>118</v>
      </c>
      <c r="J196" s="46" t="s">
        <v>6</v>
      </c>
      <c r="K196" s="44" t="s">
        <v>25</v>
      </c>
      <c r="L196" s="104">
        <v>20</v>
      </c>
      <c r="M196" s="44" t="s">
        <v>962</v>
      </c>
      <c r="N196" s="117">
        <v>44223</v>
      </c>
      <c r="O196" s="106" t="s">
        <v>963</v>
      </c>
      <c r="P196" s="107">
        <v>44251</v>
      </c>
      <c r="Q196" s="46">
        <v>20</v>
      </c>
      <c r="R196" s="46" t="s">
        <v>9</v>
      </c>
      <c r="S196" s="46"/>
      <c r="T196" s="46"/>
      <c r="U196" s="46" t="s">
        <v>121</v>
      </c>
      <c r="V196" s="44" t="s">
        <v>122</v>
      </c>
      <c r="W196" s="46" t="s">
        <v>565</v>
      </c>
      <c r="X196" s="108" t="s">
        <v>575</v>
      </c>
    </row>
    <row r="197" spans="1:24" ht="89.25" x14ac:dyDescent="0.25">
      <c r="A197" s="103" t="s">
        <v>31</v>
      </c>
      <c r="B197" s="46" t="s">
        <v>123</v>
      </c>
      <c r="C197" s="46" t="s">
        <v>69</v>
      </c>
      <c r="D197" s="46" t="s">
        <v>964</v>
      </c>
      <c r="E197" s="44" t="s">
        <v>34</v>
      </c>
      <c r="F197" s="46" t="s">
        <v>86</v>
      </c>
      <c r="G197" s="46" t="s">
        <v>965</v>
      </c>
      <c r="H197" s="46" t="s">
        <v>207</v>
      </c>
      <c r="I197" s="46" t="s">
        <v>118</v>
      </c>
      <c r="J197" s="46" t="s">
        <v>6</v>
      </c>
      <c r="K197" s="44" t="s">
        <v>27</v>
      </c>
      <c r="L197" s="104">
        <v>30</v>
      </c>
      <c r="M197" s="44" t="s">
        <v>966</v>
      </c>
      <c r="N197" s="117">
        <v>44223</v>
      </c>
      <c r="O197" s="106" t="s">
        <v>967</v>
      </c>
      <c r="P197" s="107">
        <v>44251</v>
      </c>
      <c r="Q197" s="46">
        <v>20</v>
      </c>
      <c r="R197" s="46" t="s">
        <v>9</v>
      </c>
      <c r="S197" s="46"/>
      <c r="T197" s="46"/>
      <c r="U197" s="46" t="s">
        <v>121</v>
      </c>
      <c r="V197" s="44" t="s">
        <v>122</v>
      </c>
      <c r="W197" s="46" t="s">
        <v>565</v>
      </c>
      <c r="X197" s="108" t="s">
        <v>575</v>
      </c>
    </row>
    <row r="198" spans="1:24" ht="76.5" x14ac:dyDescent="0.25">
      <c r="A198" s="110" t="s">
        <v>31</v>
      </c>
      <c r="B198" s="70" t="s">
        <v>123</v>
      </c>
      <c r="C198" s="70" t="s">
        <v>46</v>
      </c>
      <c r="D198" s="70" t="s">
        <v>968</v>
      </c>
      <c r="E198" s="70" t="s">
        <v>35</v>
      </c>
      <c r="F198" s="68" t="s">
        <v>88</v>
      </c>
      <c r="G198" s="70" t="s">
        <v>969</v>
      </c>
      <c r="H198" s="70" t="s">
        <v>175</v>
      </c>
      <c r="I198" s="70" t="s">
        <v>689</v>
      </c>
      <c r="J198" s="68" t="s">
        <v>5</v>
      </c>
      <c r="K198" s="68" t="s">
        <v>28</v>
      </c>
      <c r="L198" s="111">
        <v>10</v>
      </c>
      <c r="M198" s="68" t="s">
        <v>970</v>
      </c>
      <c r="N198" s="125">
        <v>44223</v>
      </c>
      <c r="O198" s="113" t="s">
        <v>971</v>
      </c>
      <c r="P198" s="114">
        <v>44251</v>
      </c>
      <c r="Q198" s="70">
        <v>20</v>
      </c>
      <c r="R198" s="68" t="s">
        <v>11</v>
      </c>
      <c r="S198" s="70" t="s">
        <v>972</v>
      </c>
      <c r="T198" s="70" t="s">
        <v>565</v>
      </c>
      <c r="U198" s="70" t="s">
        <v>565</v>
      </c>
      <c r="V198" s="70" t="s">
        <v>565</v>
      </c>
      <c r="W198" s="70" t="s">
        <v>565</v>
      </c>
      <c r="X198" s="116" t="s">
        <v>973</v>
      </c>
    </row>
    <row r="199" spans="1:24" ht="51" x14ac:dyDescent="0.25">
      <c r="A199" s="103" t="s">
        <v>31</v>
      </c>
      <c r="B199" s="46" t="s">
        <v>123</v>
      </c>
      <c r="C199" s="46" t="s">
        <v>47</v>
      </c>
      <c r="D199" s="46" t="s">
        <v>974</v>
      </c>
      <c r="E199" s="46" t="s">
        <v>38</v>
      </c>
      <c r="F199" s="44" t="s">
        <v>89</v>
      </c>
      <c r="G199" s="46" t="s">
        <v>975</v>
      </c>
      <c r="H199" s="46" t="s">
        <v>148</v>
      </c>
      <c r="I199" s="46" t="s">
        <v>118</v>
      </c>
      <c r="J199" s="46" t="s">
        <v>6</v>
      </c>
      <c r="K199" s="44" t="s">
        <v>27</v>
      </c>
      <c r="L199" s="104">
        <v>30</v>
      </c>
      <c r="M199" s="44" t="s">
        <v>976</v>
      </c>
      <c r="N199" s="117">
        <v>44224</v>
      </c>
      <c r="O199" s="106" t="s">
        <v>977</v>
      </c>
      <c r="P199" s="107">
        <v>44229</v>
      </c>
      <c r="Q199" s="46">
        <v>4</v>
      </c>
      <c r="R199" s="46" t="s">
        <v>9</v>
      </c>
      <c r="S199" s="46"/>
      <c r="T199" s="109">
        <v>44229</v>
      </c>
      <c r="U199" s="46" t="s">
        <v>121</v>
      </c>
      <c r="V199" s="44" t="s">
        <v>122</v>
      </c>
      <c r="W199" s="46" t="s">
        <v>565</v>
      </c>
      <c r="X199" s="108"/>
    </row>
    <row r="200" spans="1:24" ht="63.75" x14ac:dyDescent="0.25">
      <c r="A200" s="119" t="s">
        <v>31</v>
      </c>
      <c r="B200" s="59" t="s">
        <v>123</v>
      </c>
      <c r="C200" s="59" t="s">
        <v>57</v>
      </c>
      <c r="D200" s="59" t="s">
        <v>978</v>
      </c>
      <c r="E200" s="59" t="s">
        <v>34</v>
      </c>
      <c r="F200" s="59" t="s">
        <v>85</v>
      </c>
      <c r="G200" s="59" t="s">
        <v>979</v>
      </c>
      <c r="H200" s="59" t="s">
        <v>228</v>
      </c>
      <c r="I200" s="57" t="s">
        <v>214</v>
      </c>
      <c r="J200" s="59" t="s">
        <v>6</v>
      </c>
      <c r="K200" s="59" t="s">
        <v>25</v>
      </c>
      <c r="L200" s="120">
        <v>20</v>
      </c>
      <c r="M200" s="57" t="s">
        <v>980</v>
      </c>
      <c r="N200" s="121">
        <v>44224</v>
      </c>
      <c r="O200" s="122"/>
      <c r="P200" s="123"/>
      <c r="Q200" s="59"/>
      <c r="R200" s="57" t="s">
        <v>12</v>
      </c>
      <c r="S200" s="59"/>
      <c r="T200" s="59"/>
      <c r="U200" s="59"/>
      <c r="V200" s="59"/>
      <c r="W200" s="59"/>
      <c r="X200" s="124"/>
    </row>
    <row r="201" spans="1:24" ht="76.5" x14ac:dyDescent="0.25">
      <c r="A201" s="110" t="s">
        <v>31</v>
      </c>
      <c r="B201" s="70" t="s">
        <v>123</v>
      </c>
      <c r="C201" s="70" t="s">
        <v>56</v>
      </c>
      <c r="D201" s="70" t="s">
        <v>907</v>
      </c>
      <c r="E201" s="70" t="s">
        <v>36</v>
      </c>
      <c r="F201" s="68" t="s">
        <v>88</v>
      </c>
      <c r="G201" s="70" t="s">
        <v>981</v>
      </c>
      <c r="H201" s="70" t="s">
        <v>354</v>
      </c>
      <c r="I201" s="68" t="s">
        <v>143</v>
      </c>
      <c r="J201" s="70" t="s">
        <v>6</v>
      </c>
      <c r="K201" s="70" t="s">
        <v>25</v>
      </c>
      <c r="L201" s="111">
        <v>20</v>
      </c>
      <c r="M201" s="68" t="s">
        <v>982</v>
      </c>
      <c r="N201" s="125">
        <v>44224</v>
      </c>
      <c r="O201" s="113" t="s">
        <v>983</v>
      </c>
      <c r="P201" s="128">
        <v>44295</v>
      </c>
      <c r="Q201" s="70">
        <v>48</v>
      </c>
      <c r="R201" s="68" t="s">
        <v>11</v>
      </c>
      <c r="S201" s="70" t="s">
        <v>845</v>
      </c>
      <c r="T201" s="70"/>
      <c r="U201" s="70" t="s">
        <v>121</v>
      </c>
      <c r="V201" s="68" t="s">
        <v>122</v>
      </c>
      <c r="W201" s="70" t="s">
        <v>565</v>
      </c>
      <c r="X201" s="116" t="s">
        <v>724</v>
      </c>
    </row>
    <row r="202" spans="1:24" ht="140.25" x14ac:dyDescent="0.25">
      <c r="A202" s="103" t="s">
        <v>31</v>
      </c>
      <c r="B202" s="46" t="s">
        <v>123</v>
      </c>
      <c r="C202" s="46" t="s">
        <v>69</v>
      </c>
      <c r="D202" s="46" t="s">
        <v>984</v>
      </c>
      <c r="E202" s="46" t="s">
        <v>38</v>
      </c>
      <c r="F202" s="44" t="s">
        <v>89</v>
      </c>
      <c r="G202" s="46" t="s">
        <v>985</v>
      </c>
      <c r="H202" s="46" t="s">
        <v>207</v>
      </c>
      <c r="I202" s="46" t="s">
        <v>118</v>
      </c>
      <c r="J202" s="46" t="s">
        <v>6</v>
      </c>
      <c r="K202" s="44" t="s">
        <v>27</v>
      </c>
      <c r="L202" s="104">
        <v>30</v>
      </c>
      <c r="M202" s="44" t="s">
        <v>986</v>
      </c>
      <c r="N202" s="117">
        <v>44225</v>
      </c>
      <c r="O202" s="106" t="s">
        <v>987</v>
      </c>
      <c r="P202" s="107">
        <v>44246</v>
      </c>
      <c r="Q202" s="46">
        <v>15</v>
      </c>
      <c r="R202" s="46" t="s">
        <v>9</v>
      </c>
      <c r="S202" s="46" t="s">
        <v>988</v>
      </c>
      <c r="T202" s="46"/>
      <c r="U202" s="46" t="s">
        <v>121</v>
      </c>
      <c r="V202" s="44" t="s">
        <v>122</v>
      </c>
      <c r="W202" s="46" t="s">
        <v>565</v>
      </c>
      <c r="X202" s="108"/>
    </row>
    <row r="203" spans="1:24" ht="51" x14ac:dyDescent="0.25">
      <c r="A203" s="110" t="s">
        <v>31</v>
      </c>
      <c r="B203" s="70" t="s">
        <v>123</v>
      </c>
      <c r="C203" s="70" t="s">
        <v>46</v>
      </c>
      <c r="D203" s="135" t="s">
        <v>989</v>
      </c>
      <c r="E203" s="136" t="s">
        <v>38</v>
      </c>
      <c r="F203" s="136" t="s">
        <v>87</v>
      </c>
      <c r="G203" s="136" t="s">
        <v>990</v>
      </c>
      <c r="H203" s="70" t="s">
        <v>207</v>
      </c>
      <c r="I203" s="70" t="s">
        <v>118</v>
      </c>
      <c r="J203" s="70" t="s">
        <v>6</v>
      </c>
      <c r="K203" s="70" t="s">
        <v>25</v>
      </c>
      <c r="L203" s="137">
        <v>20</v>
      </c>
      <c r="M203" s="138" t="s">
        <v>991</v>
      </c>
      <c r="N203" s="125">
        <v>44225</v>
      </c>
      <c r="O203" s="139" t="s">
        <v>992</v>
      </c>
      <c r="P203" s="140" t="s">
        <v>993</v>
      </c>
      <c r="Q203" s="136">
        <v>23</v>
      </c>
      <c r="R203" s="68" t="s">
        <v>11</v>
      </c>
      <c r="S203" s="136" t="s">
        <v>994</v>
      </c>
      <c r="T203" s="70"/>
      <c r="U203" s="70" t="s">
        <v>121</v>
      </c>
      <c r="V203" s="68" t="s">
        <v>122</v>
      </c>
      <c r="W203" s="70" t="s">
        <v>565</v>
      </c>
      <c r="X203" s="141" t="s">
        <v>994</v>
      </c>
    </row>
    <row r="204" spans="1:24" ht="51.75" thickBot="1" x14ac:dyDescent="0.3">
      <c r="A204" s="103" t="s">
        <v>31</v>
      </c>
      <c r="B204" s="46" t="s">
        <v>123</v>
      </c>
      <c r="C204" s="142" t="s">
        <v>48</v>
      </c>
      <c r="D204" s="142" t="s">
        <v>995</v>
      </c>
      <c r="E204" s="143" t="s">
        <v>38</v>
      </c>
      <c r="F204" s="44" t="s">
        <v>88</v>
      </c>
      <c r="G204" s="143" t="s">
        <v>996</v>
      </c>
      <c r="H204" s="46" t="s">
        <v>207</v>
      </c>
      <c r="I204" s="46" t="s">
        <v>118</v>
      </c>
      <c r="J204" s="46" t="s">
        <v>6</v>
      </c>
      <c r="K204" s="44" t="s">
        <v>27</v>
      </c>
      <c r="L204" s="144">
        <v>30</v>
      </c>
      <c r="M204" s="145" t="s">
        <v>997</v>
      </c>
      <c r="N204" s="117">
        <v>44225</v>
      </c>
      <c r="O204" s="146" t="s">
        <v>998</v>
      </c>
      <c r="P204" s="147">
        <v>44256</v>
      </c>
      <c r="Q204" s="143">
        <v>2</v>
      </c>
      <c r="R204" s="46" t="s">
        <v>9</v>
      </c>
      <c r="S204" s="143" t="s">
        <v>994</v>
      </c>
      <c r="T204" s="148">
        <v>44259</v>
      </c>
      <c r="U204" s="143" t="s">
        <v>121</v>
      </c>
      <c r="V204" s="44" t="s">
        <v>122</v>
      </c>
      <c r="W204" s="149" t="s">
        <v>565</v>
      </c>
      <c r="X204" s="150" t="s">
        <v>994</v>
      </c>
    </row>
    <row r="205" spans="1:24" ht="51" x14ac:dyDescent="0.25">
      <c r="A205" s="103" t="s">
        <v>31</v>
      </c>
      <c r="B205" s="46" t="s">
        <v>123</v>
      </c>
      <c r="C205" s="46" t="s">
        <v>70</v>
      </c>
      <c r="D205" s="46" t="s">
        <v>891</v>
      </c>
      <c r="E205" s="46" t="s">
        <v>38</v>
      </c>
      <c r="F205" s="44" t="s">
        <v>86</v>
      </c>
      <c r="G205" s="46" t="s">
        <v>999</v>
      </c>
      <c r="H205" s="46" t="s">
        <v>126</v>
      </c>
      <c r="I205" s="44" t="s">
        <v>259</v>
      </c>
      <c r="J205" s="46" t="s">
        <v>6</v>
      </c>
      <c r="K205" s="44" t="s">
        <v>23</v>
      </c>
      <c r="L205" s="46">
        <v>30</v>
      </c>
      <c r="M205" s="44" t="s">
        <v>1000</v>
      </c>
      <c r="N205" s="47" t="s">
        <v>1001</v>
      </c>
      <c r="O205" s="151"/>
      <c r="P205" s="107">
        <v>44260</v>
      </c>
      <c r="Q205" s="46">
        <v>24</v>
      </c>
      <c r="R205" s="46" t="s">
        <v>9</v>
      </c>
      <c r="S205" s="46"/>
      <c r="T205" s="46" t="s">
        <v>1002</v>
      </c>
      <c r="U205" s="46"/>
      <c r="V205" s="46"/>
      <c r="W205" s="46" t="s">
        <v>1002</v>
      </c>
      <c r="X205" s="108" t="s">
        <v>1003</v>
      </c>
    </row>
    <row r="206" spans="1:24" ht="51" x14ac:dyDescent="0.25">
      <c r="A206" s="103" t="s">
        <v>31</v>
      </c>
      <c r="B206" s="46" t="s">
        <v>123</v>
      </c>
      <c r="C206" s="44" t="s">
        <v>46</v>
      </c>
      <c r="D206" s="46" t="s">
        <v>1004</v>
      </c>
      <c r="E206" s="44" t="s">
        <v>37</v>
      </c>
      <c r="F206" s="44" t="s">
        <v>88</v>
      </c>
      <c r="G206" s="46" t="s">
        <v>1005</v>
      </c>
      <c r="H206" s="46" t="s">
        <v>117</v>
      </c>
      <c r="I206" s="46" t="s">
        <v>118</v>
      </c>
      <c r="J206" s="46" t="s">
        <v>6</v>
      </c>
      <c r="K206" s="44" t="s">
        <v>27</v>
      </c>
      <c r="L206" s="46">
        <v>30</v>
      </c>
      <c r="M206" s="44" t="s">
        <v>1006</v>
      </c>
      <c r="N206" s="47" t="s">
        <v>1007</v>
      </c>
      <c r="O206" s="151"/>
      <c r="P206" s="107">
        <v>44250</v>
      </c>
      <c r="Q206" s="46">
        <v>16</v>
      </c>
      <c r="R206" s="46" t="s">
        <v>9</v>
      </c>
      <c r="S206" s="46"/>
      <c r="T206" s="46" t="s">
        <v>565</v>
      </c>
      <c r="U206" s="46"/>
      <c r="V206" s="46"/>
      <c r="W206" s="46" t="s">
        <v>1002</v>
      </c>
      <c r="X206" s="108" t="s">
        <v>1003</v>
      </c>
    </row>
    <row r="207" spans="1:24" ht="63.75" x14ac:dyDescent="0.25">
      <c r="A207" s="119" t="s">
        <v>31</v>
      </c>
      <c r="B207" s="59" t="s">
        <v>123</v>
      </c>
      <c r="C207" s="59" t="s">
        <v>47</v>
      </c>
      <c r="D207" s="59" t="s">
        <v>1008</v>
      </c>
      <c r="E207" s="59" t="s">
        <v>34</v>
      </c>
      <c r="F207" s="57" t="s">
        <v>88</v>
      </c>
      <c r="G207" s="59" t="s">
        <v>1009</v>
      </c>
      <c r="H207" s="59" t="s">
        <v>354</v>
      </c>
      <c r="I207" s="59" t="s">
        <v>143</v>
      </c>
      <c r="J207" s="59" t="s">
        <v>6</v>
      </c>
      <c r="K207" s="59" t="s">
        <v>27</v>
      </c>
      <c r="L207" s="59">
        <v>30</v>
      </c>
      <c r="M207" s="57" t="s">
        <v>1010</v>
      </c>
      <c r="N207" s="60" t="s">
        <v>1011</v>
      </c>
      <c r="O207" s="152"/>
      <c r="P207" s="123"/>
      <c r="Q207" s="59"/>
      <c r="R207" s="57" t="s">
        <v>12</v>
      </c>
      <c r="S207" s="59"/>
      <c r="T207" s="59"/>
      <c r="U207" s="59"/>
      <c r="V207" s="59"/>
      <c r="W207" s="59"/>
      <c r="X207" s="124" t="s">
        <v>1012</v>
      </c>
    </row>
    <row r="208" spans="1:24" ht="51" x14ac:dyDescent="0.25">
      <c r="A208" s="103" t="s">
        <v>31</v>
      </c>
      <c r="B208" s="46" t="s">
        <v>123</v>
      </c>
      <c r="C208" s="46" t="s">
        <v>70</v>
      </c>
      <c r="D208" s="46" t="s">
        <v>1013</v>
      </c>
      <c r="E208" s="46" t="s">
        <v>38</v>
      </c>
      <c r="F208" s="44" t="s">
        <v>88</v>
      </c>
      <c r="G208" s="46" t="s">
        <v>1014</v>
      </c>
      <c r="H208" s="46" t="s">
        <v>207</v>
      </c>
      <c r="I208" s="46" t="s">
        <v>118</v>
      </c>
      <c r="J208" s="46" t="s">
        <v>6</v>
      </c>
      <c r="K208" s="44" t="s">
        <v>28</v>
      </c>
      <c r="L208" s="46">
        <v>10</v>
      </c>
      <c r="M208" s="44" t="s">
        <v>1015</v>
      </c>
      <c r="N208" s="47" t="s">
        <v>1016</v>
      </c>
      <c r="O208" s="151"/>
      <c r="P208" s="107">
        <v>44231</v>
      </c>
      <c r="Q208" s="46">
        <v>3</v>
      </c>
      <c r="R208" s="46" t="s">
        <v>9</v>
      </c>
      <c r="S208" s="46"/>
      <c r="T208" s="46" t="s">
        <v>565</v>
      </c>
      <c r="U208" s="46"/>
      <c r="V208" s="46"/>
      <c r="W208" s="46" t="s">
        <v>1017</v>
      </c>
      <c r="X208" s="108" t="s">
        <v>1003</v>
      </c>
    </row>
    <row r="209" spans="1:24" ht="51" x14ac:dyDescent="0.25">
      <c r="A209" s="103" t="s">
        <v>31</v>
      </c>
      <c r="B209" s="46" t="s">
        <v>123</v>
      </c>
      <c r="C209" s="44" t="s">
        <v>46</v>
      </c>
      <c r="D209" s="46" t="s">
        <v>1018</v>
      </c>
      <c r="E209" s="46" t="s">
        <v>38</v>
      </c>
      <c r="F209" s="44" t="s">
        <v>88</v>
      </c>
      <c r="G209" s="46" t="s">
        <v>1019</v>
      </c>
      <c r="H209" s="46" t="s">
        <v>175</v>
      </c>
      <c r="I209" s="46" t="s">
        <v>1020</v>
      </c>
      <c r="J209" s="44" t="s">
        <v>5</v>
      </c>
      <c r="K209" s="44" t="s">
        <v>25</v>
      </c>
      <c r="L209" s="46">
        <v>20</v>
      </c>
      <c r="M209" s="44" t="s">
        <v>1021</v>
      </c>
      <c r="N209" s="47" t="s">
        <v>1022</v>
      </c>
      <c r="O209" s="151"/>
      <c r="P209" s="107">
        <v>44249</v>
      </c>
      <c r="Q209" s="46"/>
      <c r="R209" s="46" t="s">
        <v>9</v>
      </c>
      <c r="S209" s="46"/>
      <c r="T209" s="46" t="s">
        <v>565</v>
      </c>
      <c r="U209" s="46" t="s">
        <v>1023</v>
      </c>
      <c r="V209" s="44" t="s">
        <v>122</v>
      </c>
      <c r="W209" s="46"/>
      <c r="X209" s="108"/>
    </row>
    <row r="210" spans="1:24" ht="51" x14ac:dyDescent="0.25">
      <c r="A210" s="103" t="s">
        <v>30</v>
      </c>
      <c r="B210" s="46" t="s">
        <v>1024</v>
      </c>
      <c r="C210" s="44" t="s">
        <v>46</v>
      </c>
      <c r="D210" s="46" t="s">
        <v>1025</v>
      </c>
      <c r="E210" s="46" t="s">
        <v>38</v>
      </c>
      <c r="F210" s="44" t="s">
        <v>88</v>
      </c>
      <c r="G210" s="46" t="s">
        <v>1026</v>
      </c>
      <c r="H210" s="46" t="s">
        <v>282</v>
      </c>
      <c r="I210" s="46" t="s">
        <v>214</v>
      </c>
      <c r="J210" s="46" t="s">
        <v>6</v>
      </c>
      <c r="K210" s="44" t="s">
        <v>25</v>
      </c>
      <c r="L210" s="46">
        <v>20</v>
      </c>
      <c r="M210" s="44" t="s">
        <v>1027</v>
      </c>
      <c r="N210" s="47" t="s">
        <v>1028</v>
      </c>
      <c r="O210" s="151"/>
      <c r="P210" s="107">
        <v>44251</v>
      </c>
      <c r="Q210" s="46">
        <v>16</v>
      </c>
      <c r="R210" s="46" t="s">
        <v>9</v>
      </c>
      <c r="S210" s="46"/>
      <c r="T210" s="46"/>
      <c r="U210" s="46" t="s">
        <v>1023</v>
      </c>
      <c r="V210" s="44" t="s">
        <v>122</v>
      </c>
      <c r="W210" s="46"/>
      <c r="X210" s="108"/>
    </row>
    <row r="211" spans="1:24" ht="51" x14ac:dyDescent="0.25">
      <c r="A211" s="46" t="s">
        <v>31</v>
      </c>
      <c r="B211" s="46" t="s">
        <v>123</v>
      </c>
      <c r="C211" s="46" t="s">
        <v>42</v>
      </c>
      <c r="D211" s="46" t="s">
        <v>1029</v>
      </c>
      <c r="E211" s="46" t="s">
        <v>36</v>
      </c>
      <c r="F211" s="44" t="s">
        <v>88</v>
      </c>
      <c r="G211" s="46" t="s">
        <v>1030</v>
      </c>
      <c r="H211" s="46" t="s">
        <v>126</v>
      </c>
      <c r="I211" s="44" t="s">
        <v>259</v>
      </c>
      <c r="J211" s="46" t="s">
        <v>6</v>
      </c>
      <c r="K211" s="44" t="s">
        <v>23</v>
      </c>
      <c r="L211" s="46">
        <v>30</v>
      </c>
      <c r="M211" s="46" t="s">
        <v>1031</v>
      </c>
      <c r="N211" s="153" t="s">
        <v>1032</v>
      </c>
      <c r="O211" s="154">
        <v>20212050086651</v>
      </c>
      <c r="P211" s="107">
        <v>44258</v>
      </c>
      <c r="Q211" s="46"/>
      <c r="R211" s="46" t="s">
        <v>9</v>
      </c>
      <c r="S211" s="46"/>
      <c r="T211" s="46">
        <v>44258</v>
      </c>
      <c r="U211" s="46" t="s">
        <v>121</v>
      </c>
      <c r="V211" s="44" t="s">
        <v>122</v>
      </c>
      <c r="W211" s="46"/>
      <c r="X211" s="46"/>
    </row>
    <row r="212" spans="1:24" ht="89.25" x14ac:dyDescent="0.25">
      <c r="A212" s="119" t="s">
        <v>31</v>
      </c>
      <c r="B212" s="59" t="s">
        <v>123</v>
      </c>
      <c r="C212" s="59" t="s">
        <v>67</v>
      </c>
      <c r="D212" s="59" t="s">
        <v>1033</v>
      </c>
      <c r="E212" s="59" t="s">
        <v>34</v>
      </c>
      <c r="F212" s="57" t="s">
        <v>88</v>
      </c>
      <c r="G212" s="59" t="s">
        <v>1034</v>
      </c>
      <c r="H212" s="59" t="s">
        <v>354</v>
      </c>
      <c r="I212" s="59" t="s">
        <v>143</v>
      </c>
      <c r="J212" s="59" t="s">
        <v>6</v>
      </c>
      <c r="K212" s="59" t="s">
        <v>27</v>
      </c>
      <c r="L212" s="59">
        <v>30</v>
      </c>
      <c r="M212" s="57" t="s">
        <v>1035</v>
      </c>
      <c r="N212" s="60" t="s">
        <v>1036</v>
      </c>
      <c r="O212" s="152"/>
      <c r="P212" s="123"/>
      <c r="Q212" s="59"/>
      <c r="R212" s="57" t="s">
        <v>12</v>
      </c>
      <c r="S212" s="59"/>
      <c r="T212" s="59"/>
      <c r="U212" s="59"/>
      <c r="V212" s="59"/>
      <c r="W212" s="59"/>
      <c r="X212" s="124" t="s">
        <v>1003</v>
      </c>
    </row>
    <row r="213" spans="1:24" ht="63.75" x14ac:dyDescent="0.25">
      <c r="A213" s="103" t="s">
        <v>31</v>
      </c>
      <c r="B213" s="46" t="s">
        <v>123</v>
      </c>
      <c r="C213" s="46" t="s">
        <v>56</v>
      </c>
      <c r="D213" s="46" t="s">
        <v>1037</v>
      </c>
      <c r="E213" s="44" t="s">
        <v>34</v>
      </c>
      <c r="F213" s="44" t="s">
        <v>88</v>
      </c>
      <c r="G213" s="46" t="s">
        <v>1038</v>
      </c>
      <c r="H213" s="46" t="s">
        <v>282</v>
      </c>
      <c r="I213" s="46" t="s">
        <v>214</v>
      </c>
      <c r="J213" s="46" t="s">
        <v>6</v>
      </c>
      <c r="K213" s="44" t="s">
        <v>25</v>
      </c>
      <c r="L213" s="46">
        <v>20</v>
      </c>
      <c r="M213" s="44" t="s">
        <v>1039</v>
      </c>
      <c r="N213" s="47" t="s">
        <v>1040</v>
      </c>
      <c r="O213" s="151"/>
      <c r="P213" s="107">
        <v>44232</v>
      </c>
      <c r="Q213" s="46"/>
      <c r="R213" s="46" t="s">
        <v>9</v>
      </c>
      <c r="S213" s="46"/>
      <c r="T213" s="46" t="s">
        <v>565</v>
      </c>
      <c r="U213" s="46" t="s">
        <v>1023</v>
      </c>
      <c r="V213" s="44" t="s">
        <v>122</v>
      </c>
      <c r="W213" s="46"/>
      <c r="X213" s="108"/>
    </row>
    <row r="214" spans="1:24" ht="63.75" x14ac:dyDescent="0.25">
      <c r="A214" s="119" t="s">
        <v>31</v>
      </c>
      <c r="B214" s="59" t="s">
        <v>123</v>
      </c>
      <c r="C214" s="59" t="s">
        <v>56</v>
      </c>
      <c r="D214" s="59" t="s">
        <v>1037</v>
      </c>
      <c r="E214" s="59" t="s">
        <v>34</v>
      </c>
      <c r="F214" s="59" t="s">
        <v>86</v>
      </c>
      <c r="G214" s="59" t="s">
        <v>1041</v>
      </c>
      <c r="H214" s="59" t="s">
        <v>354</v>
      </c>
      <c r="I214" s="59" t="s">
        <v>143</v>
      </c>
      <c r="J214" s="59" t="s">
        <v>6</v>
      </c>
      <c r="K214" s="59" t="s">
        <v>27</v>
      </c>
      <c r="L214" s="59">
        <v>30</v>
      </c>
      <c r="M214" s="57" t="s">
        <v>1042</v>
      </c>
      <c r="N214" s="60" t="s">
        <v>1043</v>
      </c>
      <c r="O214" s="152"/>
      <c r="P214" s="123"/>
      <c r="Q214" s="59"/>
      <c r="R214" s="57" t="s">
        <v>12</v>
      </c>
      <c r="S214" s="59"/>
      <c r="T214" s="59"/>
      <c r="U214" s="59"/>
      <c r="V214" s="59"/>
      <c r="W214" s="59"/>
      <c r="X214" s="124" t="s">
        <v>1003</v>
      </c>
    </row>
    <row r="215" spans="1:24" ht="51" x14ac:dyDescent="0.25">
      <c r="A215" s="103" t="s">
        <v>31</v>
      </c>
      <c r="B215" s="46" t="s">
        <v>123</v>
      </c>
      <c r="C215" s="46" t="s">
        <v>44</v>
      </c>
      <c r="D215" s="46" t="s">
        <v>1044</v>
      </c>
      <c r="E215" s="46" t="s">
        <v>38</v>
      </c>
      <c r="F215" s="44" t="s">
        <v>89</v>
      </c>
      <c r="G215" s="46" t="s">
        <v>1045</v>
      </c>
      <c r="H215" s="46" t="s">
        <v>354</v>
      </c>
      <c r="I215" s="46" t="s">
        <v>143</v>
      </c>
      <c r="J215" s="46" t="s">
        <v>6</v>
      </c>
      <c r="K215" s="44" t="s">
        <v>27</v>
      </c>
      <c r="L215" s="46">
        <v>30</v>
      </c>
      <c r="M215" s="44" t="s">
        <v>1046</v>
      </c>
      <c r="N215" s="47" t="s">
        <v>1047</v>
      </c>
      <c r="O215" s="151">
        <v>20212050086431</v>
      </c>
      <c r="P215" s="107">
        <v>44258</v>
      </c>
      <c r="Q215" s="46">
        <v>21</v>
      </c>
      <c r="R215" s="46" t="s">
        <v>9</v>
      </c>
      <c r="S215" s="46"/>
      <c r="T215" s="109">
        <v>44258</v>
      </c>
      <c r="U215" s="46" t="s">
        <v>121</v>
      </c>
      <c r="V215" s="44" t="s">
        <v>122</v>
      </c>
      <c r="W215" s="46"/>
      <c r="X215" s="108"/>
    </row>
    <row r="216" spans="1:24" ht="51" x14ac:dyDescent="0.25">
      <c r="A216" s="103" t="s">
        <v>31</v>
      </c>
      <c r="B216" s="46" t="s">
        <v>123</v>
      </c>
      <c r="C216" s="46" t="s">
        <v>51</v>
      </c>
      <c r="D216" s="46" t="s">
        <v>1048</v>
      </c>
      <c r="E216" s="46" t="s">
        <v>36</v>
      </c>
      <c r="F216" s="44" t="s">
        <v>88</v>
      </c>
      <c r="G216" s="46" t="s">
        <v>1049</v>
      </c>
      <c r="H216" s="46" t="s">
        <v>207</v>
      </c>
      <c r="I216" s="46" t="s">
        <v>118</v>
      </c>
      <c r="J216" s="46" t="s">
        <v>6</v>
      </c>
      <c r="K216" s="44" t="s">
        <v>23</v>
      </c>
      <c r="L216" s="46">
        <v>30</v>
      </c>
      <c r="M216" s="44" t="s">
        <v>1050</v>
      </c>
      <c r="N216" s="47" t="s">
        <v>1051</v>
      </c>
      <c r="O216" s="151">
        <v>20212050084611</v>
      </c>
      <c r="P216" s="107">
        <v>44242</v>
      </c>
      <c r="Q216" s="46">
        <v>9</v>
      </c>
      <c r="R216" s="46" t="s">
        <v>9</v>
      </c>
      <c r="S216" s="46"/>
      <c r="T216" s="46"/>
      <c r="U216" s="46" t="s">
        <v>121</v>
      </c>
      <c r="V216" s="44" t="s">
        <v>122</v>
      </c>
      <c r="W216" s="46"/>
      <c r="X216" s="108"/>
    </row>
    <row r="217" spans="1:24" ht="51" x14ac:dyDescent="0.25">
      <c r="A217" s="103" t="s">
        <v>31</v>
      </c>
      <c r="B217" s="46" t="s">
        <v>123</v>
      </c>
      <c r="C217" s="46" t="s">
        <v>63</v>
      </c>
      <c r="D217" s="46" t="s">
        <v>1052</v>
      </c>
      <c r="E217" s="44" t="s">
        <v>34</v>
      </c>
      <c r="F217" s="44" t="s">
        <v>88</v>
      </c>
      <c r="G217" s="46" t="s">
        <v>1053</v>
      </c>
      <c r="H217" s="46" t="s">
        <v>117</v>
      </c>
      <c r="I217" s="46" t="s">
        <v>118</v>
      </c>
      <c r="J217" s="46" t="s">
        <v>6</v>
      </c>
      <c r="K217" s="44" t="s">
        <v>27</v>
      </c>
      <c r="L217" s="46">
        <v>30</v>
      </c>
      <c r="M217" s="155" t="s">
        <v>1054</v>
      </c>
      <c r="N217" s="100" t="s">
        <v>1055</v>
      </c>
      <c r="O217" s="151">
        <v>20212050084831</v>
      </c>
      <c r="P217" s="107">
        <v>44251</v>
      </c>
      <c r="Q217" s="46">
        <v>16</v>
      </c>
      <c r="R217" s="46" t="s">
        <v>9</v>
      </c>
      <c r="S217" s="46"/>
      <c r="T217" s="46"/>
      <c r="U217" s="46" t="s">
        <v>121</v>
      </c>
      <c r="V217" s="44" t="s">
        <v>122</v>
      </c>
      <c r="W217" s="46"/>
      <c r="X217" s="108"/>
    </row>
    <row r="218" spans="1:24" ht="114.75" x14ac:dyDescent="0.25">
      <c r="A218" s="103" t="s">
        <v>31</v>
      </c>
      <c r="B218" s="46" t="s">
        <v>123</v>
      </c>
      <c r="C218" s="46" t="s">
        <v>47</v>
      </c>
      <c r="D218" s="46" t="s">
        <v>1056</v>
      </c>
      <c r="E218" s="46" t="s">
        <v>36</v>
      </c>
      <c r="F218" s="44" t="s">
        <v>88</v>
      </c>
      <c r="G218" s="46" t="s">
        <v>1057</v>
      </c>
      <c r="H218" s="46" t="s">
        <v>126</v>
      </c>
      <c r="I218" s="44" t="s">
        <v>259</v>
      </c>
      <c r="J218" s="46" t="s">
        <v>6</v>
      </c>
      <c r="K218" s="44" t="s">
        <v>23</v>
      </c>
      <c r="L218" s="46">
        <v>30</v>
      </c>
      <c r="M218" s="44" t="s">
        <v>1058</v>
      </c>
      <c r="N218" s="47" t="s">
        <v>1059</v>
      </c>
      <c r="O218" s="151">
        <v>20212050086811</v>
      </c>
      <c r="P218" s="107">
        <v>44265</v>
      </c>
      <c r="Q218" s="46">
        <v>26</v>
      </c>
      <c r="R218" s="46" t="s">
        <v>9</v>
      </c>
      <c r="S218" s="46"/>
      <c r="T218" s="46"/>
      <c r="U218" s="46" t="s">
        <v>121</v>
      </c>
      <c r="V218" s="44" t="s">
        <v>122</v>
      </c>
      <c r="W218" s="46"/>
      <c r="X218" s="108"/>
    </row>
    <row r="219" spans="1:24" ht="51" x14ac:dyDescent="0.25">
      <c r="A219" s="103" t="s">
        <v>31</v>
      </c>
      <c r="B219" s="46" t="s">
        <v>123</v>
      </c>
      <c r="C219" s="46" t="s">
        <v>56</v>
      </c>
      <c r="D219" s="46" t="s">
        <v>571</v>
      </c>
      <c r="E219" s="46" t="s">
        <v>36</v>
      </c>
      <c r="F219" s="44" t="s">
        <v>86</v>
      </c>
      <c r="G219" s="46" t="s">
        <v>1060</v>
      </c>
      <c r="H219" s="46" t="s">
        <v>207</v>
      </c>
      <c r="I219" s="46" t="s">
        <v>118</v>
      </c>
      <c r="J219" s="46" t="s">
        <v>6</v>
      </c>
      <c r="K219" s="44" t="s">
        <v>27</v>
      </c>
      <c r="L219" s="46">
        <v>30</v>
      </c>
      <c r="M219" s="44" t="s">
        <v>1061</v>
      </c>
      <c r="N219" s="47" t="s">
        <v>1062</v>
      </c>
      <c r="O219" s="151">
        <v>20212050085361</v>
      </c>
      <c r="P219" s="107">
        <v>44260</v>
      </c>
      <c r="Q219" s="46">
        <v>22</v>
      </c>
      <c r="R219" s="46" t="s">
        <v>9</v>
      </c>
      <c r="S219" s="46"/>
      <c r="T219" s="109">
        <v>44263</v>
      </c>
      <c r="U219" s="46" t="s">
        <v>121</v>
      </c>
      <c r="V219" s="44" t="s">
        <v>122</v>
      </c>
      <c r="W219" s="46"/>
      <c r="X219" s="108"/>
    </row>
    <row r="220" spans="1:24" ht="51" x14ac:dyDescent="0.25">
      <c r="A220" s="103" t="s">
        <v>31</v>
      </c>
      <c r="B220" s="46" t="s">
        <v>123</v>
      </c>
      <c r="C220" s="44" t="s">
        <v>46</v>
      </c>
      <c r="D220" s="46" t="s">
        <v>1063</v>
      </c>
      <c r="E220" s="46" t="s">
        <v>36</v>
      </c>
      <c r="F220" s="44" t="s">
        <v>89</v>
      </c>
      <c r="G220" s="46" t="s">
        <v>1064</v>
      </c>
      <c r="H220" s="46" t="s">
        <v>207</v>
      </c>
      <c r="I220" s="46" t="s">
        <v>118</v>
      </c>
      <c r="J220" s="46" t="s">
        <v>6</v>
      </c>
      <c r="K220" s="44" t="s">
        <v>28</v>
      </c>
      <c r="L220" s="46">
        <v>10</v>
      </c>
      <c r="M220" s="44" t="s">
        <v>1065</v>
      </c>
      <c r="N220" s="47" t="s">
        <v>1066</v>
      </c>
      <c r="O220" s="151">
        <v>20212050084421</v>
      </c>
      <c r="P220" s="107">
        <v>44236</v>
      </c>
      <c r="Q220" s="46">
        <v>6</v>
      </c>
      <c r="R220" s="46" t="s">
        <v>9</v>
      </c>
      <c r="S220" s="46"/>
      <c r="T220" s="109">
        <v>44236</v>
      </c>
      <c r="U220" s="46" t="s">
        <v>121</v>
      </c>
      <c r="V220" s="44" t="s">
        <v>122</v>
      </c>
      <c r="W220" s="46"/>
      <c r="X220" s="108"/>
    </row>
    <row r="221" spans="1:24" ht="51" x14ac:dyDescent="0.25">
      <c r="A221" s="119" t="s">
        <v>31</v>
      </c>
      <c r="B221" s="59" t="s">
        <v>123</v>
      </c>
      <c r="C221" s="59" t="s">
        <v>52</v>
      </c>
      <c r="D221" s="59" t="s">
        <v>1067</v>
      </c>
      <c r="E221" s="59" t="s">
        <v>38</v>
      </c>
      <c r="F221" s="57" t="s">
        <v>89</v>
      </c>
      <c r="G221" s="59" t="s">
        <v>1068</v>
      </c>
      <c r="H221" s="59" t="s">
        <v>354</v>
      </c>
      <c r="I221" s="59" t="s">
        <v>143</v>
      </c>
      <c r="J221" s="59" t="s">
        <v>6</v>
      </c>
      <c r="K221" s="59" t="s">
        <v>27</v>
      </c>
      <c r="L221" s="59">
        <v>30</v>
      </c>
      <c r="M221" s="57" t="s">
        <v>1069</v>
      </c>
      <c r="N221" s="60" t="s">
        <v>1070</v>
      </c>
      <c r="O221" s="152"/>
      <c r="P221" s="123"/>
      <c r="Q221" s="59"/>
      <c r="R221" s="57" t="s">
        <v>12</v>
      </c>
      <c r="S221" s="59"/>
      <c r="T221" s="59"/>
      <c r="U221" s="59"/>
      <c r="V221" s="59"/>
      <c r="W221" s="59"/>
      <c r="X221" s="124" t="s">
        <v>1003</v>
      </c>
    </row>
    <row r="222" spans="1:24" ht="51" x14ac:dyDescent="0.25">
      <c r="A222" s="110" t="s">
        <v>31</v>
      </c>
      <c r="B222" s="70" t="s">
        <v>1071</v>
      </c>
      <c r="C222" s="70" t="s">
        <v>56</v>
      </c>
      <c r="D222" s="70" t="s">
        <v>1072</v>
      </c>
      <c r="E222" s="70" t="s">
        <v>38</v>
      </c>
      <c r="F222" s="68" t="s">
        <v>88</v>
      </c>
      <c r="G222" s="70" t="s">
        <v>1073</v>
      </c>
      <c r="H222" s="70" t="s">
        <v>207</v>
      </c>
      <c r="I222" s="70" t="s">
        <v>118</v>
      </c>
      <c r="J222" s="70" t="s">
        <v>6</v>
      </c>
      <c r="K222" s="68" t="s">
        <v>26</v>
      </c>
      <c r="L222" s="70">
        <v>30</v>
      </c>
      <c r="M222" s="68" t="s">
        <v>1074</v>
      </c>
      <c r="N222" s="71" t="s">
        <v>1075</v>
      </c>
      <c r="O222" s="156">
        <v>20212050086781</v>
      </c>
      <c r="P222" s="114">
        <v>44295</v>
      </c>
      <c r="Q222" s="70">
        <v>37</v>
      </c>
      <c r="R222" s="68" t="s">
        <v>11</v>
      </c>
      <c r="S222" s="70"/>
      <c r="T222" s="70"/>
      <c r="U222" s="70" t="s">
        <v>121</v>
      </c>
      <c r="V222" s="68" t="s">
        <v>122</v>
      </c>
      <c r="W222" s="70"/>
      <c r="X222" s="116"/>
    </row>
    <row r="223" spans="1:24" ht="51" x14ac:dyDescent="0.25">
      <c r="A223" s="103" t="s">
        <v>31</v>
      </c>
      <c r="B223" s="46" t="s">
        <v>123</v>
      </c>
      <c r="C223" s="46" t="s">
        <v>56</v>
      </c>
      <c r="D223" s="46" t="s">
        <v>382</v>
      </c>
      <c r="E223" s="44" t="s">
        <v>34</v>
      </c>
      <c r="F223" s="44" t="s">
        <v>88</v>
      </c>
      <c r="G223" s="46" t="s">
        <v>1076</v>
      </c>
      <c r="H223" s="46" t="s">
        <v>117</v>
      </c>
      <c r="I223" s="46" t="s">
        <v>118</v>
      </c>
      <c r="J223" s="46" t="s">
        <v>6</v>
      </c>
      <c r="K223" s="44" t="s">
        <v>26</v>
      </c>
      <c r="L223" s="46">
        <v>30</v>
      </c>
      <c r="M223" s="44" t="s">
        <v>1077</v>
      </c>
      <c r="N223" s="47" t="s">
        <v>1078</v>
      </c>
      <c r="O223" s="151">
        <v>20212050085111</v>
      </c>
      <c r="P223" s="107">
        <v>44253</v>
      </c>
      <c r="Q223" s="46">
        <v>16</v>
      </c>
      <c r="R223" s="46" t="s">
        <v>9</v>
      </c>
      <c r="S223" s="46"/>
      <c r="T223" s="46"/>
      <c r="U223" s="46" t="s">
        <v>121</v>
      </c>
      <c r="V223" s="44" t="s">
        <v>122</v>
      </c>
      <c r="W223" s="46"/>
      <c r="X223" s="108"/>
    </row>
    <row r="224" spans="1:24" ht="51" x14ac:dyDescent="0.25">
      <c r="A224" s="103" t="s">
        <v>31</v>
      </c>
      <c r="B224" s="46" t="s">
        <v>1079</v>
      </c>
      <c r="C224" s="44" t="s">
        <v>46</v>
      </c>
      <c r="D224" s="46" t="s">
        <v>1080</v>
      </c>
      <c r="E224" s="46" t="s">
        <v>38</v>
      </c>
      <c r="F224" s="44" t="s">
        <v>88</v>
      </c>
      <c r="G224" s="46" t="s">
        <v>1081</v>
      </c>
      <c r="H224" s="46" t="s">
        <v>531</v>
      </c>
      <c r="I224" s="46" t="s">
        <v>3</v>
      </c>
      <c r="J224" s="46" t="s">
        <v>3</v>
      </c>
      <c r="K224" s="44" t="s">
        <v>25</v>
      </c>
      <c r="L224" s="46">
        <v>20</v>
      </c>
      <c r="M224" s="44" t="s">
        <v>1082</v>
      </c>
      <c r="N224" s="47" t="s">
        <v>1083</v>
      </c>
      <c r="O224" s="151">
        <v>20211100014521</v>
      </c>
      <c r="P224" s="107">
        <v>44250</v>
      </c>
      <c r="Q224" s="46">
        <v>13</v>
      </c>
      <c r="R224" s="46" t="s">
        <v>9</v>
      </c>
      <c r="S224" s="46"/>
      <c r="T224" s="46"/>
      <c r="U224" s="46"/>
      <c r="V224" s="46"/>
      <c r="W224" s="46"/>
      <c r="X224" s="108" t="s">
        <v>1003</v>
      </c>
    </row>
    <row r="225" spans="1:24" ht="51" x14ac:dyDescent="0.25">
      <c r="A225" s="110" t="s">
        <v>31</v>
      </c>
      <c r="B225" s="70" t="s">
        <v>1071</v>
      </c>
      <c r="C225" s="70" t="s">
        <v>48</v>
      </c>
      <c r="D225" s="70" t="s">
        <v>1084</v>
      </c>
      <c r="E225" s="70" t="s">
        <v>36</v>
      </c>
      <c r="F225" s="68" t="s">
        <v>88</v>
      </c>
      <c r="G225" s="70" t="s">
        <v>1085</v>
      </c>
      <c r="H225" s="70" t="s">
        <v>282</v>
      </c>
      <c r="I225" s="70" t="s">
        <v>214</v>
      </c>
      <c r="J225" s="70" t="s">
        <v>6</v>
      </c>
      <c r="K225" s="70" t="s">
        <v>25</v>
      </c>
      <c r="L225" s="70">
        <v>20</v>
      </c>
      <c r="M225" s="68" t="s">
        <v>1086</v>
      </c>
      <c r="N225" s="71" t="s">
        <v>1087</v>
      </c>
      <c r="O225" s="156">
        <v>20212100014911</v>
      </c>
      <c r="P225" s="114">
        <v>44265</v>
      </c>
      <c r="Q225" s="70">
        <v>24</v>
      </c>
      <c r="R225" s="68" t="s">
        <v>11</v>
      </c>
      <c r="S225" s="70"/>
      <c r="T225" s="70"/>
      <c r="U225" s="70"/>
      <c r="V225" s="70"/>
      <c r="W225" s="70"/>
      <c r="X225" s="116"/>
    </row>
    <row r="226" spans="1:24" ht="63.75" x14ac:dyDescent="0.25">
      <c r="A226" s="110" t="s">
        <v>31</v>
      </c>
      <c r="B226" s="70" t="s">
        <v>1071</v>
      </c>
      <c r="C226" s="70" t="s">
        <v>42</v>
      </c>
      <c r="D226" s="70" t="s">
        <v>169</v>
      </c>
      <c r="E226" s="70" t="s">
        <v>34</v>
      </c>
      <c r="F226" s="68" t="s">
        <v>88</v>
      </c>
      <c r="G226" s="70" t="s">
        <v>1088</v>
      </c>
      <c r="H226" s="70" t="s">
        <v>228</v>
      </c>
      <c r="I226" s="70" t="s">
        <v>214</v>
      </c>
      <c r="J226" s="70" t="s">
        <v>6</v>
      </c>
      <c r="K226" s="68" t="s">
        <v>26</v>
      </c>
      <c r="L226" s="70">
        <v>30</v>
      </c>
      <c r="M226" s="68" t="s">
        <v>1089</v>
      </c>
      <c r="N226" s="71" t="s">
        <v>1090</v>
      </c>
      <c r="O226" s="156">
        <v>20212100016601</v>
      </c>
      <c r="P226" s="114">
        <v>44301</v>
      </c>
      <c r="Q226" s="70">
        <v>47</v>
      </c>
      <c r="R226" s="68" t="s">
        <v>11</v>
      </c>
      <c r="S226" s="70"/>
      <c r="T226" s="115">
        <v>44301</v>
      </c>
      <c r="U226" s="70" t="s">
        <v>121</v>
      </c>
      <c r="V226" s="68" t="s">
        <v>122</v>
      </c>
      <c r="W226" s="70"/>
      <c r="X226" s="116"/>
    </row>
    <row r="227" spans="1:24" ht="89.25" x14ac:dyDescent="0.25">
      <c r="A227" s="103" t="s">
        <v>31</v>
      </c>
      <c r="B227" s="46" t="s">
        <v>1079</v>
      </c>
      <c r="C227" s="44" t="s">
        <v>46</v>
      </c>
      <c r="D227" s="46" t="s">
        <v>1091</v>
      </c>
      <c r="E227" s="46" t="s">
        <v>38</v>
      </c>
      <c r="F227" s="44" t="s">
        <v>88</v>
      </c>
      <c r="G227" s="46" t="s">
        <v>1092</v>
      </c>
      <c r="H227" s="46" t="s">
        <v>117</v>
      </c>
      <c r="I227" s="46" t="s">
        <v>118</v>
      </c>
      <c r="J227" s="46" t="s">
        <v>6</v>
      </c>
      <c r="K227" s="44" t="s">
        <v>25</v>
      </c>
      <c r="L227" s="46">
        <v>20</v>
      </c>
      <c r="M227" s="44" t="s">
        <v>1093</v>
      </c>
      <c r="N227" s="47" t="s">
        <v>1094</v>
      </c>
      <c r="O227" s="151">
        <v>20212050085201</v>
      </c>
      <c r="P227" s="107">
        <v>44253</v>
      </c>
      <c r="Q227" s="46">
        <v>15</v>
      </c>
      <c r="R227" s="46" t="s">
        <v>9</v>
      </c>
      <c r="S227" s="46"/>
      <c r="T227" s="46"/>
      <c r="U227" s="46" t="s">
        <v>121</v>
      </c>
      <c r="V227" s="44" t="s">
        <v>122</v>
      </c>
      <c r="W227" s="46"/>
      <c r="X227" s="108"/>
    </row>
    <row r="228" spans="1:24" ht="51" x14ac:dyDescent="0.25">
      <c r="A228" s="119" t="s">
        <v>31</v>
      </c>
      <c r="B228" s="59" t="s">
        <v>1071</v>
      </c>
      <c r="C228" s="59" t="s">
        <v>47</v>
      </c>
      <c r="D228" s="59" t="s">
        <v>1095</v>
      </c>
      <c r="E228" s="59" t="s">
        <v>38</v>
      </c>
      <c r="F228" s="59" t="s">
        <v>86</v>
      </c>
      <c r="G228" s="59" t="s">
        <v>1096</v>
      </c>
      <c r="H228" s="59" t="s">
        <v>354</v>
      </c>
      <c r="I228" s="59" t="s">
        <v>143</v>
      </c>
      <c r="J228" s="59" t="s">
        <v>6</v>
      </c>
      <c r="K228" s="59" t="s">
        <v>27</v>
      </c>
      <c r="L228" s="59">
        <v>30</v>
      </c>
      <c r="M228" s="57" t="s">
        <v>1097</v>
      </c>
      <c r="N228" s="60" t="s">
        <v>1098</v>
      </c>
      <c r="O228" s="152"/>
      <c r="P228" s="123"/>
      <c r="Q228" s="59"/>
      <c r="R228" s="57" t="s">
        <v>12</v>
      </c>
      <c r="S228" s="59"/>
      <c r="T228" s="59"/>
      <c r="U228" s="59"/>
      <c r="V228" s="59"/>
      <c r="W228" s="59"/>
      <c r="X228" s="124" t="s">
        <v>1003</v>
      </c>
    </row>
    <row r="229" spans="1:24" ht="38.25" x14ac:dyDescent="0.25">
      <c r="A229" s="103" t="s">
        <v>31</v>
      </c>
      <c r="B229" s="46" t="s">
        <v>123</v>
      </c>
      <c r="C229" s="44" t="s">
        <v>46</v>
      </c>
      <c r="D229" s="46" t="s">
        <v>1099</v>
      </c>
      <c r="E229" s="46" t="s">
        <v>38</v>
      </c>
      <c r="F229" s="44" t="s">
        <v>88</v>
      </c>
      <c r="G229" s="46" t="s">
        <v>1100</v>
      </c>
      <c r="H229" s="46" t="s">
        <v>1101</v>
      </c>
      <c r="I229" s="46" t="s">
        <v>1102</v>
      </c>
      <c r="J229" s="44" t="s">
        <v>5</v>
      </c>
      <c r="K229" s="44" t="s">
        <v>25</v>
      </c>
      <c r="L229" s="46">
        <v>20</v>
      </c>
      <c r="M229" s="44" t="s">
        <v>1103</v>
      </c>
      <c r="N229" s="47" t="s">
        <v>1104</v>
      </c>
      <c r="O229" s="151">
        <v>20213100014381</v>
      </c>
      <c r="P229" s="107">
        <v>44242</v>
      </c>
      <c r="Q229" s="46">
        <v>6</v>
      </c>
      <c r="R229" s="46" t="s">
        <v>9</v>
      </c>
      <c r="S229" s="46"/>
      <c r="T229" s="46"/>
      <c r="U229" s="46"/>
      <c r="V229" s="46"/>
      <c r="W229" s="46"/>
      <c r="X229" s="108"/>
    </row>
    <row r="230" spans="1:24" ht="51" x14ac:dyDescent="0.25">
      <c r="A230" s="103" t="s">
        <v>31</v>
      </c>
      <c r="B230" s="46" t="s">
        <v>123</v>
      </c>
      <c r="C230" s="44" t="s">
        <v>46</v>
      </c>
      <c r="D230" s="46" t="s">
        <v>1105</v>
      </c>
      <c r="E230" s="44" t="s">
        <v>35</v>
      </c>
      <c r="F230" s="44" t="s">
        <v>88</v>
      </c>
      <c r="G230" s="46" t="s">
        <v>1106</v>
      </c>
      <c r="H230" s="46" t="s">
        <v>153</v>
      </c>
      <c r="I230" s="44" t="s">
        <v>154</v>
      </c>
      <c r="J230" s="46" t="s">
        <v>3</v>
      </c>
      <c r="K230" s="44" t="s">
        <v>28</v>
      </c>
      <c r="L230" s="46">
        <v>10</v>
      </c>
      <c r="M230" s="44" t="s">
        <v>1107</v>
      </c>
      <c r="N230" s="47" t="s">
        <v>1108</v>
      </c>
      <c r="O230" s="151">
        <v>20211200000693</v>
      </c>
      <c r="P230" s="107">
        <v>44246</v>
      </c>
      <c r="Q230" s="46">
        <v>10</v>
      </c>
      <c r="R230" s="46" t="s">
        <v>9</v>
      </c>
      <c r="S230" s="46"/>
      <c r="T230" s="46"/>
      <c r="U230" s="46" t="s">
        <v>121</v>
      </c>
      <c r="V230" s="44" t="s">
        <v>122</v>
      </c>
      <c r="W230" s="46"/>
      <c r="X230" s="108" t="s">
        <v>1003</v>
      </c>
    </row>
    <row r="231" spans="1:24" ht="38.25" x14ac:dyDescent="0.25">
      <c r="A231" s="103" t="s">
        <v>31</v>
      </c>
      <c r="B231" s="46" t="s">
        <v>123</v>
      </c>
      <c r="C231" s="44" t="s">
        <v>46</v>
      </c>
      <c r="D231" s="46" t="s">
        <v>1109</v>
      </c>
      <c r="E231" s="44" t="s">
        <v>37</v>
      </c>
      <c r="F231" s="44" t="s">
        <v>88</v>
      </c>
      <c r="G231" s="46" t="s">
        <v>1110</v>
      </c>
      <c r="H231" s="46" t="s">
        <v>375</v>
      </c>
      <c r="I231" s="46" t="s">
        <v>1111</v>
      </c>
      <c r="J231" s="44" t="s">
        <v>5</v>
      </c>
      <c r="K231" s="44" t="s">
        <v>25</v>
      </c>
      <c r="L231" s="46">
        <v>20</v>
      </c>
      <c r="M231" s="44" t="s">
        <v>1112</v>
      </c>
      <c r="N231" s="47" t="s">
        <v>1113</v>
      </c>
      <c r="O231" s="151">
        <v>20213000014391</v>
      </c>
      <c r="P231" s="107">
        <v>44243</v>
      </c>
      <c r="Q231" s="46">
        <v>7</v>
      </c>
      <c r="R231" s="46" t="s">
        <v>9</v>
      </c>
      <c r="S231" s="46"/>
      <c r="T231" s="46"/>
      <c r="U231" s="46" t="s">
        <v>121</v>
      </c>
      <c r="V231" s="44" t="s">
        <v>122</v>
      </c>
      <c r="W231" s="46"/>
      <c r="X231" s="108"/>
    </row>
    <row r="232" spans="1:24" ht="51" x14ac:dyDescent="0.25">
      <c r="A232" s="110" t="s">
        <v>31</v>
      </c>
      <c r="B232" s="70" t="s">
        <v>1071</v>
      </c>
      <c r="C232" s="70" t="s">
        <v>46</v>
      </c>
      <c r="D232" s="70" t="s">
        <v>1114</v>
      </c>
      <c r="E232" s="70" t="s">
        <v>38</v>
      </c>
      <c r="F232" s="68" t="s">
        <v>88</v>
      </c>
      <c r="G232" s="70" t="s">
        <v>1034</v>
      </c>
      <c r="H232" s="70" t="s">
        <v>126</v>
      </c>
      <c r="I232" s="68" t="s">
        <v>259</v>
      </c>
      <c r="J232" s="70" t="s">
        <v>6</v>
      </c>
      <c r="K232" s="68" t="s">
        <v>23</v>
      </c>
      <c r="L232" s="70">
        <v>30</v>
      </c>
      <c r="M232" s="68" t="s">
        <v>1115</v>
      </c>
      <c r="N232" s="71" t="s">
        <v>1116</v>
      </c>
      <c r="O232" s="156">
        <v>20212050089901</v>
      </c>
      <c r="P232" s="114">
        <v>44279</v>
      </c>
      <c r="Q232" s="70">
        <v>32</v>
      </c>
      <c r="R232" s="68" t="s">
        <v>11</v>
      </c>
      <c r="S232" s="70"/>
      <c r="T232" s="70"/>
      <c r="U232" s="70" t="s">
        <v>121</v>
      </c>
      <c r="V232" s="68" t="s">
        <v>122</v>
      </c>
      <c r="W232" s="70"/>
      <c r="X232" s="116"/>
    </row>
    <row r="233" spans="1:24" ht="102" x14ac:dyDescent="0.25">
      <c r="A233" s="103" t="s">
        <v>31</v>
      </c>
      <c r="B233" s="46" t="s">
        <v>123</v>
      </c>
      <c r="C233" s="46" t="s">
        <v>70</v>
      </c>
      <c r="D233" s="46" t="s">
        <v>1117</v>
      </c>
      <c r="E233" s="44" t="s">
        <v>37</v>
      </c>
      <c r="F233" s="44" t="s">
        <v>88</v>
      </c>
      <c r="G233" s="46" t="s">
        <v>1118</v>
      </c>
      <c r="H233" s="46" t="s">
        <v>228</v>
      </c>
      <c r="I233" s="46" t="s">
        <v>214</v>
      </c>
      <c r="J233" s="46" t="s">
        <v>6</v>
      </c>
      <c r="K233" s="44" t="s">
        <v>27</v>
      </c>
      <c r="L233" s="46">
        <v>30</v>
      </c>
      <c r="M233" s="44" t="s">
        <v>1119</v>
      </c>
      <c r="N233" s="47" t="s">
        <v>1120</v>
      </c>
      <c r="O233" s="151" t="s">
        <v>565</v>
      </c>
      <c r="P233" s="107">
        <v>44244</v>
      </c>
      <c r="Q233" s="46"/>
      <c r="R233" s="46" t="s">
        <v>9</v>
      </c>
      <c r="S233" s="46"/>
      <c r="T233" s="46"/>
      <c r="U233" s="46" t="s">
        <v>1023</v>
      </c>
      <c r="V233" s="44" t="s">
        <v>122</v>
      </c>
      <c r="W233" s="46"/>
      <c r="X233" s="108"/>
    </row>
    <row r="234" spans="1:24" ht="76.5" x14ac:dyDescent="0.25">
      <c r="A234" s="103" t="s">
        <v>31</v>
      </c>
      <c r="B234" s="46" t="s">
        <v>123</v>
      </c>
      <c r="C234" s="44" t="s">
        <v>46</v>
      </c>
      <c r="D234" s="46" t="s">
        <v>968</v>
      </c>
      <c r="E234" s="44" t="s">
        <v>35</v>
      </c>
      <c r="F234" s="44" t="s">
        <v>88</v>
      </c>
      <c r="G234" s="46" t="s">
        <v>1121</v>
      </c>
      <c r="H234" s="46" t="s">
        <v>175</v>
      </c>
      <c r="I234" s="46" t="s">
        <v>1020</v>
      </c>
      <c r="J234" s="44" t="s">
        <v>5</v>
      </c>
      <c r="K234" s="44" t="s">
        <v>25</v>
      </c>
      <c r="L234" s="46">
        <v>20</v>
      </c>
      <c r="M234" s="44" t="s">
        <v>1122</v>
      </c>
      <c r="N234" s="47" t="s">
        <v>1123</v>
      </c>
      <c r="O234" s="151">
        <v>20213000014351</v>
      </c>
      <c r="P234" s="107">
        <v>44251</v>
      </c>
      <c r="Q234" s="46">
        <v>13</v>
      </c>
      <c r="R234" s="46" t="s">
        <v>9</v>
      </c>
      <c r="S234" s="46"/>
      <c r="T234" s="46"/>
      <c r="U234" s="46" t="s">
        <v>121</v>
      </c>
      <c r="V234" s="44" t="s">
        <v>122</v>
      </c>
      <c r="W234" s="46"/>
      <c r="X234" s="108"/>
    </row>
    <row r="235" spans="1:24" ht="63.75" x14ac:dyDescent="0.25">
      <c r="A235" s="119" t="s">
        <v>31</v>
      </c>
      <c r="B235" s="59" t="s">
        <v>1071</v>
      </c>
      <c r="C235" s="59" t="s">
        <v>58</v>
      </c>
      <c r="D235" s="59" t="s">
        <v>1124</v>
      </c>
      <c r="E235" s="57" t="s">
        <v>37</v>
      </c>
      <c r="F235" s="57" t="s">
        <v>88</v>
      </c>
      <c r="G235" s="59" t="s">
        <v>1125</v>
      </c>
      <c r="H235" s="59" t="s">
        <v>228</v>
      </c>
      <c r="I235" s="57" t="s">
        <v>214</v>
      </c>
      <c r="J235" s="59" t="s">
        <v>6</v>
      </c>
      <c r="K235" s="57" t="s">
        <v>26</v>
      </c>
      <c r="L235" s="59">
        <v>30</v>
      </c>
      <c r="M235" s="57" t="s">
        <v>1126</v>
      </c>
      <c r="N235" s="60" t="s">
        <v>1127</v>
      </c>
      <c r="O235" s="152"/>
      <c r="P235" s="123"/>
      <c r="Q235" s="59"/>
      <c r="R235" s="57" t="s">
        <v>12</v>
      </c>
      <c r="S235" s="59"/>
      <c r="T235" s="59"/>
      <c r="U235" s="59"/>
      <c r="V235" s="59"/>
      <c r="W235" s="59"/>
      <c r="X235" s="124" t="s">
        <v>1003</v>
      </c>
    </row>
    <row r="236" spans="1:24" ht="51" x14ac:dyDescent="0.25">
      <c r="A236" s="103" t="s">
        <v>31</v>
      </c>
      <c r="B236" s="46" t="s">
        <v>123</v>
      </c>
      <c r="C236" s="46" t="s">
        <v>42</v>
      </c>
      <c r="D236" s="46" t="s">
        <v>1128</v>
      </c>
      <c r="E236" s="44" t="s">
        <v>34</v>
      </c>
      <c r="F236" s="44" t="s">
        <v>88</v>
      </c>
      <c r="G236" s="46" t="s">
        <v>1129</v>
      </c>
      <c r="H236" s="46" t="s">
        <v>207</v>
      </c>
      <c r="I236" s="46" t="s">
        <v>118</v>
      </c>
      <c r="J236" s="46" t="s">
        <v>6</v>
      </c>
      <c r="K236" s="44" t="s">
        <v>25</v>
      </c>
      <c r="L236" s="46">
        <v>20</v>
      </c>
      <c r="M236" s="44" t="s">
        <v>1130</v>
      </c>
      <c r="N236" s="47" t="s">
        <v>1131</v>
      </c>
      <c r="O236" s="151">
        <v>20212050084461</v>
      </c>
      <c r="P236" s="107">
        <v>44242</v>
      </c>
      <c r="Q236" s="46">
        <v>5</v>
      </c>
      <c r="R236" s="46" t="s">
        <v>9</v>
      </c>
      <c r="S236" s="46"/>
      <c r="T236" s="46"/>
      <c r="U236" s="46" t="s">
        <v>121</v>
      </c>
      <c r="V236" s="44" t="s">
        <v>122</v>
      </c>
      <c r="W236" s="46"/>
      <c r="X236" s="108"/>
    </row>
    <row r="237" spans="1:24" ht="51" x14ac:dyDescent="0.25">
      <c r="A237" s="119" t="s">
        <v>31</v>
      </c>
      <c r="B237" s="59" t="s">
        <v>1071</v>
      </c>
      <c r="C237" s="59" t="s">
        <v>69</v>
      </c>
      <c r="D237" s="59" t="s">
        <v>1132</v>
      </c>
      <c r="E237" s="59" t="s">
        <v>36</v>
      </c>
      <c r="F237" s="59" t="s">
        <v>86</v>
      </c>
      <c r="G237" s="59" t="s">
        <v>1133</v>
      </c>
      <c r="H237" s="59" t="s">
        <v>1134</v>
      </c>
      <c r="I237" s="57" t="s">
        <v>118</v>
      </c>
      <c r="J237" s="59" t="s">
        <v>6</v>
      </c>
      <c r="K237" s="57" t="s">
        <v>26</v>
      </c>
      <c r="L237" s="59">
        <v>30</v>
      </c>
      <c r="M237" s="57" t="s">
        <v>1135</v>
      </c>
      <c r="N237" s="60" t="s">
        <v>1136</v>
      </c>
      <c r="O237" s="152">
        <v>20212000017031</v>
      </c>
      <c r="P237" s="123">
        <v>44328</v>
      </c>
      <c r="Q237" s="59">
        <v>60</v>
      </c>
      <c r="R237" s="59" t="s">
        <v>1137</v>
      </c>
      <c r="S237" s="59"/>
      <c r="T237" s="59"/>
      <c r="U237" s="59"/>
      <c r="V237" s="59"/>
      <c r="W237" s="59"/>
      <c r="X237" s="124" t="s">
        <v>1003</v>
      </c>
    </row>
    <row r="238" spans="1:24" ht="51" x14ac:dyDescent="0.25">
      <c r="A238" s="103" t="s">
        <v>31</v>
      </c>
      <c r="B238" s="46" t="s">
        <v>123</v>
      </c>
      <c r="C238" s="44" t="s">
        <v>46</v>
      </c>
      <c r="D238" s="46" t="s">
        <v>1138</v>
      </c>
      <c r="E238" s="46" t="s">
        <v>38</v>
      </c>
      <c r="F238" s="44" t="s">
        <v>88</v>
      </c>
      <c r="G238" s="46" t="s">
        <v>1139</v>
      </c>
      <c r="H238" s="46" t="s">
        <v>282</v>
      </c>
      <c r="I238" s="46" t="s">
        <v>214</v>
      </c>
      <c r="J238" s="46" t="s">
        <v>6</v>
      </c>
      <c r="K238" s="44" t="s">
        <v>25</v>
      </c>
      <c r="L238" s="46">
        <v>20</v>
      </c>
      <c r="M238" s="44" t="s">
        <v>1140</v>
      </c>
      <c r="N238" s="47" t="s">
        <v>1141</v>
      </c>
      <c r="O238" s="151">
        <v>20212100014821</v>
      </c>
      <c r="P238" s="107">
        <v>44259</v>
      </c>
      <c r="Q238" s="46">
        <v>18</v>
      </c>
      <c r="R238" s="46" t="s">
        <v>9</v>
      </c>
      <c r="S238" s="46"/>
      <c r="T238" s="46"/>
      <c r="U238" s="46" t="s">
        <v>121</v>
      </c>
      <c r="V238" s="44" t="s">
        <v>122</v>
      </c>
      <c r="W238" s="46"/>
      <c r="X238" s="108"/>
    </row>
    <row r="239" spans="1:24" ht="63.75" x14ac:dyDescent="0.25">
      <c r="A239" s="103" t="s">
        <v>31</v>
      </c>
      <c r="B239" s="46" t="s">
        <v>123</v>
      </c>
      <c r="C239" s="46" t="s">
        <v>50</v>
      </c>
      <c r="D239" s="46" t="s">
        <v>588</v>
      </c>
      <c r="E239" s="44" t="s">
        <v>34</v>
      </c>
      <c r="F239" s="44" t="s">
        <v>88</v>
      </c>
      <c r="G239" s="46" t="s">
        <v>1142</v>
      </c>
      <c r="H239" s="46" t="s">
        <v>117</v>
      </c>
      <c r="I239" s="46" t="s">
        <v>118</v>
      </c>
      <c r="J239" s="46" t="s">
        <v>6</v>
      </c>
      <c r="K239" s="44" t="s">
        <v>25</v>
      </c>
      <c r="L239" s="46">
        <v>20</v>
      </c>
      <c r="M239" s="44" t="s">
        <v>1143</v>
      </c>
      <c r="N239" s="47" t="s">
        <v>1144</v>
      </c>
      <c r="O239" s="151">
        <v>20212050084821</v>
      </c>
      <c r="P239" s="107">
        <v>44251</v>
      </c>
      <c r="Q239" s="46">
        <v>12</v>
      </c>
      <c r="R239" s="46" t="s">
        <v>9</v>
      </c>
      <c r="S239" s="46"/>
      <c r="T239" s="46"/>
      <c r="U239" s="46" t="s">
        <v>121</v>
      </c>
      <c r="V239" s="44" t="s">
        <v>122</v>
      </c>
      <c r="W239" s="46"/>
      <c r="X239" s="108"/>
    </row>
    <row r="240" spans="1:24" ht="51" x14ac:dyDescent="0.25">
      <c r="A240" s="110" t="s">
        <v>31</v>
      </c>
      <c r="B240" s="70" t="s">
        <v>1071</v>
      </c>
      <c r="C240" s="70" t="s">
        <v>49</v>
      </c>
      <c r="D240" s="70" t="s">
        <v>1145</v>
      </c>
      <c r="E240" s="70" t="s">
        <v>34</v>
      </c>
      <c r="F240" s="68" t="s">
        <v>88</v>
      </c>
      <c r="G240" s="70" t="s">
        <v>1146</v>
      </c>
      <c r="H240" s="70" t="s">
        <v>1134</v>
      </c>
      <c r="I240" s="70" t="s">
        <v>118</v>
      </c>
      <c r="J240" s="70" t="s">
        <v>6</v>
      </c>
      <c r="K240" s="68" t="s">
        <v>26</v>
      </c>
      <c r="L240" s="70">
        <v>30</v>
      </c>
      <c r="M240" s="68" t="s">
        <v>1147</v>
      </c>
      <c r="N240" s="71" t="s">
        <v>1148</v>
      </c>
      <c r="O240" s="156">
        <v>20212000016881</v>
      </c>
      <c r="P240" s="114">
        <v>44300</v>
      </c>
      <c r="Q240" s="70">
        <v>44</v>
      </c>
      <c r="R240" s="68" t="s">
        <v>11</v>
      </c>
      <c r="S240" s="70"/>
      <c r="T240" s="70"/>
      <c r="U240" s="70" t="s">
        <v>121</v>
      </c>
      <c r="V240" s="68" t="s">
        <v>122</v>
      </c>
      <c r="W240" s="70"/>
      <c r="X240" s="116"/>
    </row>
    <row r="241" spans="1:24" ht="51" x14ac:dyDescent="0.25">
      <c r="A241" s="103" t="s">
        <v>31</v>
      </c>
      <c r="B241" s="46" t="s">
        <v>1149</v>
      </c>
      <c r="C241" s="46" t="s">
        <v>48</v>
      </c>
      <c r="D241" s="46" t="s">
        <v>1150</v>
      </c>
      <c r="E241" s="46" t="s">
        <v>38</v>
      </c>
      <c r="F241" s="44" t="s">
        <v>88</v>
      </c>
      <c r="G241" s="46" t="s">
        <v>1151</v>
      </c>
      <c r="H241" s="46" t="s">
        <v>117</v>
      </c>
      <c r="I241" s="46" t="s">
        <v>118</v>
      </c>
      <c r="J241" s="46" t="s">
        <v>6</v>
      </c>
      <c r="K241" s="44" t="s">
        <v>25</v>
      </c>
      <c r="L241" s="46">
        <v>20</v>
      </c>
      <c r="M241" s="44" t="s">
        <v>1152</v>
      </c>
      <c r="N241" s="47" t="s">
        <v>1153</v>
      </c>
      <c r="O241" s="151">
        <v>20212050086421</v>
      </c>
      <c r="P241" s="107">
        <v>44258</v>
      </c>
      <c r="Q241" s="46">
        <v>17</v>
      </c>
      <c r="R241" s="46" t="s">
        <v>9</v>
      </c>
      <c r="S241" s="46"/>
      <c r="T241" s="109">
        <v>44259</v>
      </c>
      <c r="U241" s="46" t="s">
        <v>121</v>
      </c>
      <c r="V241" s="44" t="s">
        <v>122</v>
      </c>
      <c r="W241" s="46"/>
      <c r="X241" s="108"/>
    </row>
    <row r="242" spans="1:24" ht="51" x14ac:dyDescent="0.25">
      <c r="A242" s="103" t="s">
        <v>31</v>
      </c>
      <c r="B242" s="46" t="s">
        <v>123</v>
      </c>
      <c r="C242" s="44" t="s">
        <v>46</v>
      </c>
      <c r="D242" s="46" t="s">
        <v>1154</v>
      </c>
      <c r="E242" s="44" t="s">
        <v>35</v>
      </c>
      <c r="F242" s="44" t="s">
        <v>88</v>
      </c>
      <c r="G242" s="46" t="s">
        <v>1155</v>
      </c>
      <c r="H242" s="46" t="s">
        <v>213</v>
      </c>
      <c r="I242" s="46" t="s">
        <v>73</v>
      </c>
      <c r="J242" s="46" t="s">
        <v>6</v>
      </c>
      <c r="K242" s="44" t="s">
        <v>25</v>
      </c>
      <c r="L242" s="46">
        <v>20</v>
      </c>
      <c r="M242" s="44" t="s">
        <v>1156</v>
      </c>
      <c r="N242" s="47" t="s">
        <v>1157</v>
      </c>
      <c r="O242" s="151">
        <v>20212000014151</v>
      </c>
      <c r="P242" s="107">
        <v>44236</v>
      </c>
      <c r="Q242" s="46">
        <v>1</v>
      </c>
      <c r="R242" s="46" t="s">
        <v>9</v>
      </c>
      <c r="S242" s="46"/>
      <c r="T242" s="46"/>
      <c r="U242" s="46" t="s">
        <v>121</v>
      </c>
      <c r="V242" s="44" t="s">
        <v>122</v>
      </c>
      <c r="W242" s="46"/>
      <c r="X242" s="108"/>
    </row>
    <row r="243" spans="1:24" ht="51" x14ac:dyDescent="0.25">
      <c r="A243" s="103" t="s">
        <v>31</v>
      </c>
      <c r="B243" s="46" t="s">
        <v>123</v>
      </c>
      <c r="C243" s="46" t="s">
        <v>56</v>
      </c>
      <c r="D243" s="46" t="s">
        <v>1158</v>
      </c>
      <c r="E243" s="46" t="s">
        <v>36</v>
      </c>
      <c r="F243" s="44" t="s">
        <v>88</v>
      </c>
      <c r="G243" s="46" t="s">
        <v>1159</v>
      </c>
      <c r="H243" s="46" t="s">
        <v>117</v>
      </c>
      <c r="I243" s="46" t="s">
        <v>118</v>
      </c>
      <c r="J243" s="46" t="s">
        <v>6</v>
      </c>
      <c r="K243" s="44" t="s">
        <v>26</v>
      </c>
      <c r="L243" s="46">
        <v>30</v>
      </c>
      <c r="M243" s="44" t="s">
        <v>1160</v>
      </c>
      <c r="N243" s="47" t="s">
        <v>1161</v>
      </c>
      <c r="O243" s="151">
        <v>20212050084591</v>
      </c>
      <c r="P243" s="107">
        <v>44244</v>
      </c>
      <c r="Q243" s="46">
        <v>7</v>
      </c>
      <c r="R243" s="46" t="s">
        <v>9</v>
      </c>
      <c r="S243" s="46"/>
      <c r="T243" s="46"/>
      <c r="U243" s="46" t="s">
        <v>121</v>
      </c>
      <c r="V243" s="44" t="s">
        <v>122</v>
      </c>
      <c r="W243" s="46"/>
      <c r="X243" s="108"/>
    </row>
    <row r="244" spans="1:24" ht="51" x14ac:dyDescent="0.25">
      <c r="A244" s="103" t="s">
        <v>31</v>
      </c>
      <c r="B244" s="46" t="s">
        <v>123</v>
      </c>
      <c r="C244" s="44" t="s">
        <v>46</v>
      </c>
      <c r="D244" s="46" t="s">
        <v>1162</v>
      </c>
      <c r="E244" s="46" t="s">
        <v>38</v>
      </c>
      <c r="F244" s="44" t="s">
        <v>88</v>
      </c>
      <c r="G244" s="46" t="s">
        <v>1163</v>
      </c>
      <c r="H244" s="46" t="s">
        <v>117</v>
      </c>
      <c r="I244" s="46" t="s">
        <v>118</v>
      </c>
      <c r="J244" s="46" t="s">
        <v>6</v>
      </c>
      <c r="K244" s="44" t="s">
        <v>27</v>
      </c>
      <c r="L244" s="46">
        <v>30</v>
      </c>
      <c r="M244" s="44" t="s">
        <v>1164</v>
      </c>
      <c r="N244" s="47" t="s">
        <v>1165</v>
      </c>
      <c r="O244" s="151">
        <v>20212050085231</v>
      </c>
      <c r="P244" s="107">
        <v>44265</v>
      </c>
      <c r="Q244" s="46">
        <v>21</v>
      </c>
      <c r="R244" s="46" t="s">
        <v>9</v>
      </c>
      <c r="S244" s="46"/>
      <c r="T244" s="46"/>
      <c r="U244" s="46" t="s">
        <v>121</v>
      </c>
      <c r="V244" s="44" t="s">
        <v>122</v>
      </c>
      <c r="W244" s="46"/>
      <c r="X244" s="108"/>
    </row>
    <row r="245" spans="1:24" ht="51" x14ac:dyDescent="0.25">
      <c r="A245" s="103" t="s">
        <v>31</v>
      </c>
      <c r="B245" s="46" t="s">
        <v>123</v>
      </c>
      <c r="C245" s="46" t="s">
        <v>42</v>
      </c>
      <c r="D245" s="46" t="s">
        <v>1128</v>
      </c>
      <c r="E245" s="44" t="s">
        <v>34</v>
      </c>
      <c r="F245" s="44" t="s">
        <v>88</v>
      </c>
      <c r="G245" s="46" t="s">
        <v>1129</v>
      </c>
      <c r="H245" s="46" t="s">
        <v>207</v>
      </c>
      <c r="I245" s="46" t="s">
        <v>118</v>
      </c>
      <c r="J245" s="46" t="s">
        <v>6</v>
      </c>
      <c r="K245" s="44" t="s">
        <v>26</v>
      </c>
      <c r="L245" s="46">
        <v>30</v>
      </c>
      <c r="M245" s="44" t="s">
        <v>1166</v>
      </c>
      <c r="N245" s="47" t="s">
        <v>1167</v>
      </c>
      <c r="O245" s="151">
        <v>20212050084461</v>
      </c>
      <c r="P245" s="107">
        <v>44239</v>
      </c>
      <c r="Q245" s="46">
        <v>3</v>
      </c>
      <c r="R245" s="46" t="s">
        <v>9</v>
      </c>
      <c r="S245" s="46"/>
      <c r="T245" s="46"/>
      <c r="U245" s="46" t="s">
        <v>121</v>
      </c>
      <c r="V245" s="44" t="s">
        <v>122</v>
      </c>
      <c r="W245" s="46"/>
      <c r="X245" s="108"/>
    </row>
    <row r="246" spans="1:24" ht="51" x14ac:dyDescent="0.25">
      <c r="A246" s="103" t="s">
        <v>31</v>
      </c>
      <c r="B246" s="46" t="s">
        <v>123</v>
      </c>
      <c r="C246" s="46" t="s">
        <v>56</v>
      </c>
      <c r="D246" s="46" t="s">
        <v>772</v>
      </c>
      <c r="E246" s="44" t="s">
        <v>34</v>
      </c>
      <c r="F246" s="44" t="s">
        <v>88</v>
      </c>
      <c r="G246" s="46" t="s">
        <v>1168</v>
      </c>
      <c r="H246" s="46" t="s">
        <v>1169</v>
      </c>
      <c r="I246" s="46" t="s">
        <v>532</v>
      </c>
      <c r="J246" s="46" t="s">
        <v>6</v>
      </c>
      <c r="K246" s="44" t="s">
        <v>25</v>
      </c>
      <c r="L246" s="46">
        <v>20</v>
      </c>
      <c r="M246" s="44" t="s">
        <v>1170</v>
      </c>
      <c r="N246" s="47" t="s">
        <v>1171</v>
      </c>
      <c r="O246" s="151">
        <v>20213000014851</v>
      </c>
      <c r="P246" s="107">
        <v>44259</v>
      </c>
      <c r="Q246" s="46">
        <v>17</v>
      </c>
      <c r="R246" s="46" t="s">
        <v>9</v>
      </c>
      <c r="S246" s="46"/>
      <c r="T246" s="46"/>
      <c r="U246" s="46" t="s">
        <v>121</v>
      </c>
      <c r="V246" s="44" t="s">
        <v>122</v>
      </c>
      <c r="W246" s="46"/>
      <c r="X246" s="108"/>
    </row>
    <row r="247" spans="1:24" ht="63.75" x14ac:dyDescent="0.25">
      <c r="A247" s="103" t="s">
        <v>31</v>
      </c>
      <c r="B247" s="46" t="s">
        <v>123</v>
      </c>
      <c r="C247" s="46" t="s">
        <v>63</v>
      </c>
      <c r="D247" s="46" t="s">
        <v>1172</v>
      </c>
      <c r="E247" s="44" t="s">
        <v>34</v>
      </c>
      <c r="F247" s="44" t="s">
        <v>89</v>
      </c>
      <c r="G247" s="46" t="s">
        <v>1173</v>
      </c>
      <c r="H247" s="46" t="s">
        <v>207</v>
      </c>
      <c r="I247" s="46" t="s">
        <v>118</v>
      </c>
      <c r="J247" s="46" t="s">
        <v>6</v>
      </c>
      <c r="K247" s="44" t="s">
        <v>26</v>
      </c>
      <c r="L247" s="46">
        <v>30</v>
      </c>
      <c r="M247" s="44" t="s">
        <v>1174</v>
      </c>
      <c r="N247" s="47" t="s">
        <v>1175</v>
      </c>
      <c r="O247" s="151">
        <v>20212050084451</v>
      </c>
      <c r="P247" s="107">
        <v>44242</v>
      </c>
      <c r="Q247" s="46">
        <v>5</v>
      </c>
      <c r="R247" s="46" t="s">
        <v>9</v>
      </c>
      <c r="S247" s="46"/>
      <c r="T247" s="46"/>
      <c r="U247" s="46" t="s">
        <v>121</v>
      </c>
      <c r="V247" s="44" t="s">
        <v>122</v>
      </c>
      <c r="W247" s="46"/>
      <c r="X247" s="108"/>
    </row>
    <row r="248" spans="1:24" ht="51" x14ac:dyDescent="0.25">
      <c r="A248" s="103" t="s">
        <v>31</v>
      </c>
      <c r="B248" s="46" t="s">
        <v>123</v>
      </c>
      <c r="C248" s="46" t="s">
        <v>47</v>
      </c>
      <c r="D248" s="46" t="s">
        <v>1176</v>
      </c>
      <c r="E248" s="46" t="s">
        <v>36</v>
      </c>
      <c r="F248" s="44" t="s">
        <v>86</v>
      </c>
      <c r="G248" s="46" t="s">
        <v>1177</v>
      </c>
      <c r="H248" s="46" t="s">
        <v>117</v>
      </c>
      <c r="I248" s="46" t="s">
        <v>118</v>
      </c>
      <c r="J248" s="46" t="s">
        <v>6</v>
      </c>
      <c r="K248" s="44" t="s">
        <v>26</v>
      </c>
      <c r="L248" s="46">
        <v>30</v>
      </c>
      <c r="M248" s="44" t="s">
        <v>1178</v>
      </c>
      <c r="N248" s="47" t="s">
        <v>1179</v>
      </c>
      <c r="O248" s="151">
        <v>20212050085241</v>
      </c>
      <c r="P248" s="107">
        <v>44256</v>
      </c>
      <c r="Q248" s="46">
        <v>15</v>
      </c>
      <c r="R248" s="46" t="s">
        <v>9</v>
      </c>
      <c r="S248" s="46"/>
      <c r="T248" s="46"/>
      <c r="U248" s="46" t="s">
        <v>121</v>
      </c>
      <c r="V248" s="44" t="s">
        <v>122</v>
      </c>
      <c r="W248" s="46"/>
      <c r="X248" s="108"/>
    </row>
    <row r="249" spans="1:24" ht="63.75" x14ac:dyDescent="0.25">
      <c r="A249" s="103" t="s">
        <v>31</v>
      </c>
      <c r="B249" s="46" t="s">
        <v>1079</v>
      </c>
      <c r="C249" s="46" t="s">
        <v>61</v>
      </c>
      <c r="D249" s="46" t="s">
        <v>1180</v>
      </c>
      <c r="E249" s="46" t="s">
        <v>38</v>
      </c>
      <c r="F249" s="44" t="s">
        <v>86</v>
      </c>
      <c r="G249" s="46" t="s">
        <v>1181</v>
      </c>
      <c r="H249" s="46" t="s">
        <v>273</v>
      </c>
      <c r="I249" s="46" t="s">
        <v>118</v>
      </c>
      <c r="J249" s="46" t="s">
        <v>6</v>
      </c>
      <c r="K249" s="44" t="s">
        <v>25</v>
      </c>
      <c r="L249" s="46">
        <v>20</v>
      </c>
      <c r="M249" s="44" t="s">
        <v>1182</v>
      </c>
      <c r="N249" s="47" t="s">
        <v>1183</v>
      </c>
      <c r="O249" s="151">
        <v>20212050084941</v>
      </c>
      <c r="P249" s="107">
        <v>44251</v>
      </c>
      <c r="Q249" s="46">
        <v>11</v>
      </c>
      <c r="R249" s="46" t="s">
        <v>9</v>
      </c>
      <c r="S249" s="46"/>
      <c r="T249" s="46"/>
      <c r="U249" s="46" t="s">
        <v>121</v>
      </c>
      <c r="V249" s="44" t="s">
        <v>122</v>
      </c>
      <c r="W249" s="46"/>
      <c r="X249" s="108" t="s">
        <v>1012</v>
      </c>
    </row>
    <row r="250" spans="1:24" ht="38.25" x14ac:dyDescent="0.25">
      <c r="A250" s="103" t="s">
        <v>31</v>
      </c>
      <c r="B250" s="46" t="s">
        <v>1079</v>
      </c>
      <c r="C250" s="46" t="s">
        <v>42</v>
      </c>
      <c r="D250" s="46" t="s">
        <v>1184</v>
      </c>
      <c r="E250" s="46" t="s">
        <v>38</v>
      </c>
      <c r="F250" s="44" t="s">
        <v>88</v>
      </c>
      <c r="G250" s="46" t="s">
        <v>1185</v>
      </c>
      <c r="H250" s="46" t="s">
        <v>1186</v>
      </c>
      <c r="I250" s="46" t="s">
        <v>1187</v>
      </c>
      <c r="J250" s="46" t="s">
        <v>3</v>
      </c>
      <c r="K250" s="44" t="s">
        <v>25</v>
      </c>
      <c r="L250" s="46">
        <v>20</v>
      </c>
      <c r="M250" s="44" t="s">
        <v>1188</v>
      </c>
      <c r="N250" s="47" t="s">
        <v>1189</v>
      </c>
      <c r="O250" s="151"/>
      <c r="P250" s="107">
        <v>44251</v>
      </c>
      <c r="Q250" s="46">
        <v>11</v>
      </c>
      <c r="R250" s="46" t="s">
        <v>9</v>
      </c>
      <c r="S250" s="46"/>
      <c r="T250" s="46"/>
      <c r="U250" s="46" t="s">
        <v>1023</v>
      </c>
      <c r="V250" s="44" t="s">
        <v>122</v>
      </c>
      <c r="W250" s="46"/>
      <c r="X250" s="108"/>
    </row>
    <row r="251" spans="1:24" ht="51" x14ac:dyDescent="0.25">
      <c r="A251" s="103" t="s">
        <v>31</v>
      </c>
      <c r="B251" s="46" t="s">
        <v>123</v>
      </c>
      <c r="C251" s="44" t="s">
        <v>46</v>
      </c>
      <c r="D251" s="46" t="s">
        <v>1018</v>
      </c>
      <c r="E251" s="46" t="s">
        <v>38</v>
      </c>
      <c r="F251" s="44" t="s">
        <v>88</v>
      </c>
      <c r="G251" s="46" t="s">
        <v>1190</v>
      </c>
      <c r="H251" s="46" t="s">
        <v>175</v>
      </c>
      <c r="I251" s="46" t="s">
        <v>1020</v>
      </c>
      <c r="J251" s="44" t="s">
        <v>5</v>
      </c>
      <c r="K251" s="44" t="s">
        <v>25</v>
      </c>
      <c r="L251" s="46">
        <v>20</v>
      </c>
      <c r="M251" s="44" t="s">
        <v>1191</v>
      </c>
      <c r="N251" s="47" t="s">
        <v>1192</v>
      </c>
      <c r="O251" s="151"/>
      <c r="P251" s="107">
        <v>44249</v>
      </c>
      <c r="Q251" s="46">
        <v>9</v>
      </c>
      <c r="R251" s="46" t="s">
        <v>9</v>
      </c>
      <c r="S251" s="46"/>
      <c r="T251" s="46"/>
      <c r="U251" s="46" t="s">
        <v>121</v>
      </c>
      <c r="V251" s="44" t="s">
        <v>122</v>
      </c>
      <c r="W251" s="46"/>
      <c r="X251" s="108"/>
    </row>
    <row r="252" spans="1:24" ht="76.5" x14ac:dyDescent="0.25">
      <c r="A252" s="103" t="s">
        <v>31</v>
      </c>
      <c r="B252" s="46" t="s">
        <v>123</v>
      </c>
      <c r="C252" s="46" t="s">
        <v>69</v>
      </c>
      <c r="D252" s="46" t="s">
        <v>1193</v>
      </c>
      <c r="E252" s="44" t="s">
        <v>34</v>
      </c>
      <c r="F252" s="44" t="s">
        <v>88</v>
      </c>
      <c r="G252" s="46" t="s">
        <v>1194</v>
      </c>
      <c r="H252" s="46" t="s">
        <v>117</v>
      </c>
      <c r="I252" s="46" t="s">
        <v>118</v>
      </c>
      <c r="J252" s="46" t="s">
        <v>6</v>
      </c>
      <c r="K252" s="44" t="s">
        <v>26</v>
      </c>
      <c r="L252" s="46">
        <v>30</v>
      </c>
      <c r="M252" s="44" t="s">
        <v>1195</v>
      </c>
      <c r="N252" s="47" t="s">
        <v>1196</v>
      </c>
      <c r="O252" s="151">
        <v>20212050085321</v>
      </c>
      <c r="P252" s="107">
        <v>44256</v>
      </c>
      <c r="Q252" s="46">
        <v>14</v>
      </c>
      <c r="R252" s="46" t="s">
        <v>9</v>
      </c>
      <c r="S252" s="46"/>
      <c r="T252" s="46"/>
      <c r="U252" s="46" t="s">
        <v>121</v>
      </c>
      <c r="V252" s="44" t="s">
        <v>122</v>
      </c>
      <c r="W252" s="46"/>
      <c r="X252" s="108"/>
    </row>
    <row r="253" spans="1:24" ht="51" x14ac:dyDescent="0.25">
      <c r="A253" s="103" t="s">
        <v>31</v>
      </c>
      <c r="B253" s="46" t="s">
        <v>123</v>
      </c>
      <c r="C253" s="46" t="s">
        <v>70</v>
      </c>
      <c r="D253" s="46" t="s">
        <v>1197</v>
      </c>
      <c r="E253" s="46" t="s">
        <v>38</v>
      </c>
      <c r="F253" s="44" t="s">
        <v>88</v>
      </c>
      <c r="G253" s="46" t="s">
        <v>1198</v>
      </c>
      <c r="H253" s="46" t="s">
        <v>743</v>
      </c>
      <c r="I253" s="46" t="s">
        <v>73</v>
      </c>
      <c r="J253" s="46" t="s">
        <v>6</v>
      </c>
      <c r="K253" s="44" t="s">
        <v>27</v>
      </c>
      <c r="L253" s="46">
        <v>30</v>
      </c>
      <c r="M253" s="44" t="s">
        <v>1199</v>
      </c>
      <c r="N253" s="47" t="s">
        <v>1200</v>
      </c>
      <c r="O253" s="151">
        <v>20211000014551</v>
      </c>
      <c r="P253" s="107">
        <v>44251</v>
      </c>
      <c r="Q253" s="46">
        <v>11</v>
      </c>
      <c r="R253" s="46" t="s">
        <v>9</v>
      </c>
      <c r="S253" s="46"/>
      <c r="T253" s="46"/>
      <c r="U253" s="46" t="s">
        <v>121</v>
      </c>
      <c r="V253" s="44" t="s">
        <v>122</v>
      </c>
      <c r="W253" s="46"/>
      <c r="X253" s="108"/>
    </row>
    <row r="254" spans="1:24" ht="51" x14ac:dyDescent="0.25">
      <c r="A254" s="103" t="s">
        <v>31</v>
      </c>
      <c r="B254" s="46" t="s">
        <v>1079</v>
      </c>
      <c r="C254" s="46" t="s">
        <v>68</v>
      </c>
      <c r="D254" s="46" t="s">
        <v>1201</v>
      </c>
      <c r="E254" s="46" t="s">
        <v>38</v>
      </c>
      <c r="F254" s="44" t="s">
        <v>88</v>
      </c>
      <c r="G254" s="46" t="s">
        <v>1202</v>
      </c>
      <c r="H254" s="46" t="s">
        <v>117</v>
      </c>
      <c r="I254" s="46" t="s">
        <v>118</v>
      </c>
      <c r="J254" s="46" t="s">
        <v>6</v>
      </c>
      <c r="K254" s="44" t="s">
        <v>26</v>
      </c>
      <c r="L254" s="46">
        <v>30</v>
      </c>
      <c r="M254" s="44" t="s">
        <v>1203</v>
      </c>
      <c r="N254" s="47" t="s">
        <v>1204</v>
      </c>
      <c r="O254" s="151">
        <v>20212050085251</v>
      </c>
      <c r="P254" s="107">
        <v>44256</v>
      </c>
      <c r="Q254" s="46">
        <v>13</v>
      </c>
      <c r="R254" s="46" t="s">
        <v>9</v>
      </c>
      <c r="S254" s="46"/>
      <c r="T254" s="46"/>
      <c r="U254" s="46" t="s">
        <v>121</v>
      </c>
      <c r="V254" s="44" t="s">
        <v>122</v>
      </c>
      <c r="W254" s="46"/>
      <c r="X254" s="108"/>
    </row>
    <row r="255" spans="1:24" ht="51" x14ac:dyDescent="0.25">
      <c r="A255" s="103" t="s">
        <v>31</v>
      </c>
      <c r="B255" s="46" t="s">
        <v>123</v>
      </c>
      <c r="C255" s="46" t="s">
        <v>42</v>
      </c>
      <c r="D255" s="46" t="s">
        <v>1205</v>
      </c>
      <c r="E255" s="46" t="s">
        <v>38</v>
      </c>
      <c r="F255" s="44" t="s">
        <v>89</v>
      </c>
      <c r="G255" s="46" t="s">
        <v>1206</v>
      </c>
      <c r="H255" s="46" t="s">
        <v>117</v>
      </c>
      <c r="I255" s="46" t="s">
        <v>118</v>
      </c>
      <c r="J255" s="46" t="s">
        <v>6</v>
      </c>
      <c r="K255" s="44" t="s">
        <v>26</v>
      </c>
      <c r="L255" s="46">
        <v>30</v>
      </c>
      <c r="M255" s="44" t="s">
        <v>1207</v>
      </c>
      <c r="N255" s="47" t="s">
        <v>1208</v>
      </c>
      <c r="O255" s="151">
        <v>20212050086671</v>
      </c>
      <c r="P255" s="107">
        <v>44260</v>
      </c>
      <c r="Q255" s="46">
        <v>17</v>
      </c>
      <c r="R255" s="46" t="s">
        <v>9</v>
      </c>
      <c r="S255" s="46"/>
      <c r="T255" s="46"/>
      <c r="U255" s="46" t="s">
        <v>121</v>
      </c>
      <c r="V255" s="44" t="s">
        <v>122</v>
      </c>
      <c r="W255" s="46"/>
      <c r="X255" s="108"/>
    </row>
    <row r="256" spans="1:24" ht="51" x14ac:dyDescent="0.25">
      <c r="A256" s="103" t="s">
        <v>31</v>
      </c>
      <c r="B256" s="46" t="s">
        <v>123</v>
      </c>
      <c r="C256" s="46" t="s">
        <v>67</v>
      </c>
      <c r="D256" s="46" t="s">
        <v>1209</v>
      </c>
      <c r="E256" s="44" t="s">
        <v>34</v>
      </c>
      <c r="F256" s="44" t="s">
        <v>89</v>
      </c>
      <c r="G256" s="46" t="s">
        <v>1210</v>
      </c>
      <c r="H256" s="46" t="s">
        <v>148</v>
      </c>
      <c r="I256" s="46" t="s">
        <v>118</v>
      </c>
      <c r="J256" s="46" t="s">
        <v>6</v>
      </c>
      <c r="K256" s="44" t="s">
        <v>26</v>
      </c>
      <c r="L256" s="46">
        <v>30</v>
      </c>
      <c r="M256" s="44" t="s">
        <v>1211</v>
      </c>
      <c r="N256" s="47" t="s">
        <v>1212</v>
      </c>
      <c r="O256" s="151">
        <v>20212050083851</v>
      </c>
      <c r="P256" s="107">
        <v>44242</v>
      </c>
      <c r="Q256" s="46">
        <v>3</v>
      </c>
      <c r="R256" s="46" t="s">
        <v>9</v>
      </c>
      <c r="S256" s="46"/>
      <c r="T256" s="46"/>
      <c r="U256" s="46" t="s">
        <v>121</v>
      </c>
      <c r="V256" s="44" t="s">
        <v>122</v>
      </c>
      <c r="W256" s="46"/>
      <c r="X256" s="108"/>
    </row>
    <row r="257" spans="1:24" ht="38.25" x14ac:dyDescent="0.25">
      <c r="A257" s="103" t="s">
        <v>31</v>
      </c>
      <c r="B257" s="46" t="s">
        <v>123</v>
      </c>
      <c r="C257" s="44" t="s">
        <v>46</v>
      </c>
      <c r="D257" s="46" t="s">
        <v>1213</v>
      </c>
      <c r="E257" s="46" t="s">
        <v>38</v>
      </c>
      <c r="F257" s="44" t="s">
        <v>88</v>
      </c>
      <c r="G257" s="46" t="s">
        <v>1214</v>
      </c>
      <c r="H257" s="46" t="s">
        <v>175</v>
      </c>
      <c r="I257" s="46" t="s">
        <v>1020</v>
      </c>
      <c r="J257" s="44" t="s">
        <v>5</v>
      </c>
      <c r="K257" s="44" t="s">
        <v>25</v>
      </c>
      <c r="L257" s="46">
        <v>20</v>
      </c>
      <c r="M257" s="44" t="s">
        <v>1215</v>
      </c>
      <c r="N257" s="47" t="s">
        <v>1216</v>
      </c>
      <c r="O257" s="151"/>
      <c r="P257" s="107">
        <v>44249</v>
      </c>
      <c r="Q257" s="46">
        <v>8</v>
      </c>
      <c r="R257" s="46" t="s">
        <v>9</v>
      </c>
      <c r="S257" s="46"/>
      <c r="T257" s="46"/>
      <c r="U257" s="46" t="s">
        <v>121</v>
      </c>
      <c r="V257" s="44" t="s">
        <v>122</v>
      </c>
      <c r="W257" s="46"/>
      <c r="X257" s="108"/>
    </row>
    <row r="258" spans="1:24" ht="38.25" x14ac:dyDescent="0.25">
      <c r="A258" s="103" t="s">
        <v>31</v>
      </c>
      <c r="B258" s="46" t="s">
        <v>123</v>
      </c>
      <c r="C258" s="46" t="s">
        <v>42</v>
      </c>
      <c r="D258" s="46" t="s">
        <v>1217</v>
      </c>
      <c r="E258" s="46" t="s">
        <v>38</v>
      </c>
      <c r="F258" s="44" t="s">
        <v>88</v>
      </c>
      <c r="G258" s="46" t="s">
        <v>1218</v>
      </c>
      <c r="H258" s="46" t="s">
        <v>1219</v>
      </c>
      <c r="I258" s="46" t="s">
        <v>1187</v>
      </c>
      <c r="J258" s="46" t="s">
        <v>3</v>
      </c>
      <c r="K258" s="44" t="s">
        <v>25</v>
      </c>
      <c r="L258" s="46">
        <v>20</v>
      </c>
      <c r="M258" s="44" t="s">
        <v>1220</v>
      </c>
      <c r="N258" s="47" t="s">
        <v>1221</v>
      </c>
      <c r="O258" s="151"/>
      <c r="P258" s="107">
        <v>44239</v>
      </c>
      <c r="Q258" s="46">
        <v>1</v>
      </c>
      <c r="R258" s="46" t="s">
        <v>9</v>
      </c>
      <c r="S258" s="46"/>
      <c r="T258" s="46"/>
      <c r="U258" s="46" t="s">
        <v>1023</v>
      </c>
      <c r="V258" s="44" t="s">
        <v>122</v>
      </c>
      <c r="W258" s="46"/>
      <c r="X258" s="108"/>
    </row>
    <row r="259" spans="1:24" ht="63.75" x14ac:dyDescent="0.25">
      <c r="A259" s="119" t="s">
        <v>30</v>
      </c>
      <c r="B259" s="59" t="s">
        <v>559</v>
      </c>
      <c r="C259" s="57" t="s">
        <v>46</v>
      </c>
      <c r="D259" s="59" t="s">
        <v>1222</v>
      </c>
      <c r="E259" s="59" t="s">
        <v>36</v>
      </c>
      <c r="F259" s="57" t="s">
        <v>88</v>
      </c>
      <c r="G259" s="59" t="s">
        <v>1223</v>
      </c>
      <c r="H259" s="59" t="s">
        <v>1224</v>
      </c>
      <c r="I259" s="59" t="s">
        <v>1020</v>
      </c>
      <c r="J259" s="59" t="s">
        <v>5</v>
      </c>
      <c r="K259" s="59" t="s">
        <v>25</v>
      </c>
      <c r="L259" s="59">
        <v>20</v>
      </c>
      <c r="M259" s="57" t="s">
        <v>1225</v>
      </c>
      <c r="N259" s="60" t="s">
        <v>1226</v>
      </c>
      <c r="O259" s="152"/>
      <c r="P259" s="123"/>
      <c r="Q259" s="59"/>
      <c r="R259" s="59" t="s">
        <v>1137</v>
      </c>
      <c r="S259" s="59"/>
      <c r="T259" s="59"/>
      <c r="U259" s="59"/>
      <c r="V259" s="59"/>
      <c r="W259" s="59"/>
      <c r="X259" s="124" t="s">
        <v>1012</v>
      </c>
    </row>
    <row r="260" spans="1:24" ht="51" x14ac:dyDescent="0.25">
      <c r="A260" s="103" t="s">
        <v>31</v>
      </c>
      <c r="B260" s="46" t="s">
        <v>123</v>
      </c>
      <c r="C260" s="46" t="s">
        <v>56</v>
      </c>
      <c r="D260" s="46" t="s">
        <v>1227</v>
      </c>
      <c r="E260" s="44" t="s">
        <v>34</v>
      </c>
      <c r="F260" s="44" t="s">
        <v>88</v>
      </c>
      <c r="G260" s="46" t="s">
        <v>1228</v>
      </c>
      <c r="H260" s="46" t="s">
        <v>207</v>
      </c>
      <c r="I260" s="46" t="s">
        <v>118</v>
      </c>
      <c r="J260" s="46" t="s">
        <v>6</v>
      </c>
      <c r="K260" s="44" t="s">
        <v>26</v>
      </c>
      <c r="L260" s="46">
        <v>30</v>
      </c>
      <c r="M260" s="44" t="s">
        <v>1229</v>
      </c>
      <c r="N260" s="47" t="s">
        <v>1230</v>
      </c>
      <c r="O260" s="151">
        <v>20212050084711</v>
      </c>
      <c r="P260" s="107">
        <v>44251</v>
      </c>
      <c r="Q260" s="46">
        <v>10</v>
      </c>
      <c r="R260" s="46" t="s">
        <v>9</v>
      </c>
      <c r="S260" s="46"/>
      <c r="T260" s="46"/>
      <c r="U260" s="46" t="s">
        <v>121</v>
      </c>
      <c r="V260" s="44" t="s">
        <v>122</v>
      </c>
      <c r="W260" s="46"/>
      <c r="X260" s="108"/>
    </row>
    <row r="261" spans="1:24" ht="51" x14ac:dyDescent="0.25">
      <c r="A261" s="119" t="s">
        <v>31</v>
      </c>
      <c r="B261" s="59" t="s">
        <v>1071</v>
      </c>
      <c r="C261" s="59" t="s">
        <v>59</v>
      </c>
      <c r="D261" s="59" t="s">
        <v>1231</v>
      </c>
      <c r="E261" s="59" t="s">
        <v>34</v>
      </c>
      <c r="F261" s="57" t="s">
        <v>89</v>
      </c>
      <c r="G261" s="59" t="s">
        <v>1232</v>
      </c>
      <c r="H261" s="59" t="s">
        <v>207</v>
      </c>
      <c r="I261" s="57" t="s">
        <v>118</v>
      </c>
      <c r="J261" s="59" t="s">
        <v>6</v>
      </c>
      <c r="K261" s="57" t="s">
        <v>26</v>
      </c>
      <c r="L261" s="59">
        <v>30</v>
      </c>
      <c r="M261" s="57" t="s">
        <v>1233</v>
      </c>
      <c r="N261" s="60" t="s">
        <v>1234</v>
      </c>
      <c r="O261" s="152"/>
      <c r="P261" s="123"/>
      <c r="Q261" s="59"/>
      <c r="R261" s="59" t="s">
        <v>1137</v>
      </c>
      <c r="S261" s="59"/>
      <c r="T261" s="59"/>
      <c r="U261" s="59"/>
      <c r="V261" s="59"/>
      <c r="W261" s="59"/>
      <c r="X261" s="124" t="s">
        <v>1012</v>
      </c>
    </row>
    <row r="262" spans="1:24" ht="38.25" x14ac:dyDescent="0.25">
      <c r="A262" s="103" t="s">
        <v>31</v>
      </c>
      <c r="B262" s="46" t="s">
        <v>1079</v>
      </c>
      <c r="C262" s="44" t="s">
        <v>46</v>
      </c>
      <c r="D262" s="46" t="s">
        <v>1235</v>
      </c>
      <c r="E262" s="46" t="s">
        <v>38</v>
      </c>
      <c r="F262" s="44" t="s">
        <v>88</v>
      </c>
      <c r="G262" s="46" t="s">
        <v>1236</v>
      </c>
      <c r="H262" s="46" t="s">
        <v>375</v>
      </c>
      <c r="I262" s="46" t="s">
        <v>1111</v>
      </c>
      <c r="J262" s="44" t="s">
        <v>5</v>
      </c>
      <c r="K262" s="44" t="s">
        <v>28</v>
      </c>
      <c r="L262" s="46">
        <v>10</v>
      </c>
      <c r="M262" s="44" t="s">
        <v>1237</v>
      </c>
      <c r="N262" s="47" t="s">
        <v>1238</v>
      </c>
      <c r="O262" s="151">
        <v>20213000014371</v>
      </c>
      <c r="P262" s="107" t="s">
        <v>1239</v>
      </c>
      <c r="Q262" s="46">
        <v>3</v>
      </c>
      <c r="R262" s="46" t="s">
        <v>9</v>
      </c>
      <c r="S262" s="46"/>
      <c r="T262" s="46"/>
      <c r="U262" s="46" t="s">
        <v>121</v>
      </c>
      <c r="V262" s="44" t="s">
        <v>122</v>
      </c>
      <c r="W262" s="46"/>
      <c r="X262" s="108"/>
    </row>
    <row r="263" spans="1:24" ht="63.75" x14ac:dyDescent="0.25">
      <c r="A263" s="103" t="s">
        <v>31</v>
      </c>
      <c r="B263" s="46" t="s">
        <v>123</v>
      </c>
      <c r="C263" s="44" t="s">
        <v>46</v>
      </c>
      <c r="D263" s="46" t="s">
        <v>1240</v>
      </c>
      <c r="E263" s="46" t="s">
        <v>38</v>
      </c>
      <c r="F263" s="44" t="s">
        <v>88</v>
      </c>
      <c r="G263" s="46" t="s">
        <v>1241</v>
      </c>
      <c r="H263" s="46" t="s">
        <v>153</v>
      </c>
      <c r="I263" s="44" t="s">
        <v>154</v>
      </c>
      <c r="J263" s="46" t="s">
        <v>3</v>
      </c>
      <c r="K263" s="44" t="s">
        <v>28</v>
      </c>
      <c r="L263" s="46">
        <v>5</v>
      </c>
      <c r="M263" s="44" t="s">
        <v>1242</v>
      </c>
      <c r="N263" s="47" t="s">
        <v>1243</v>
      </c>
      <c r="O263" s="151">
        <v>20211200000683</v>
      </c>
      <c r="P263" s="107">
        <v>44243</v>
      </c>
      <c r="Q263" s="46">
        <v>4</v>
      </c>
      <c r="R263" s="46" t="s">
        <v>9</v>
      </c>
      <c r="S263" s="46"/>
      <c r="T263" s="46"/>
      <c r="U263" s="46"/>
      <c r="V263" s="46"/>
      <c r="W263" s="46"/>
      <c r="X263" s="108"/>
    </row>
    <row r="264" spans="1:24" ht="63.75" x14ac:dyDescent="0.25">
      <c r="A264" s="103" t="s">
        <v>31</v>
      </c>
      <c r="B264" s="46" t="s">
        <v>123</v>
      </c>
      <c r="C264" s="46" t="s">
        <v>44</v>
      </c>
      <c r="D264" s="46" t="s">
        <v>1244</v>
      </c>
      <c r="E264" s="44" t="s">
        <v>34</v>
      </c>
      <c r="F264" s="44" t="s">
        <v>88</v>
      </c>
      <c r="G264" s="46" t="s">
        <v>1245</v>
      </c>
      <c r="H264" s="46" t="s">
        <v>273</v>
      </c>
      <c r="I264" s="46" t="s">
        <v>118</v>
      </c>
      <c r="J264" s="46" t="s">
        <v>6</v>
      </c>
      <c r="K264" s="44" t="s">
        <v>26</v>
      </c>
      <c r="L264" s="46">
        <v>30</v>
      </c>
      <c r="M264" s="44" t="s">
        <v>1246</v>
      </c>
      <c r="N264" s="47" t="s">
        <v>1247</v>
      </c>
      <c r="O264" s="151">
        <v>20212050084781</v>
      </c>
      <c r="P264" s="107">
        <v>44251</v>
      </c>
      <c r="Q264" s="46">
        <v>9</v>
      </c>
      <c r="R264" s="46" t="s">
        <v>9</v>
      </c>
      <c r="S264" s="46"/>
      <c r="T264" s="46"/>
      <c r="U264" s="46" t="s">
        <v>121</v>
      </c>
      <c r="V264" s="44" t="s">
        <v>122</v>
      </c>
      <c r="W264" s="46"/>
      <c r="X264" s="108" t="s">
        <v>1003</v>
      </c>
    </row>
    <row r="265" spans="1:24" ht="51" x14ac:dyDescent="0.25">
      <c r="A265" s="103" t="s">
        <v>31</v>
      </c>
      <c r="B265" s="46" t="s">
        <v>123</v>
      </c>
      <c r="C265" s="46" t="s">
        <v>67</v>
      </c>
      <c r="D265" s="46" t="s">
        <v>1248</v>
      </c>
      <c r="E265" s="46" t="s">
        <v>38</v>
      </c>
      <c r="F265" s="44" t="s">
        <v>89</v>
      </c>
      <c r="G265" s="46" t="s">
        <v>1249</v>
      </c>
      <c r="H265" s="46" t="s">
        <v>126</v>
      </c>
      <c r="I265" s="44" t="s">
        <v>259</v>
      </c>
      <c r="J265" s="46" t="s">
        <v>6</v>
      </c>
      <c r="K265" s="44" t="s">
        <v>27</v>
      </c>
      <c r="L265" s="46">
        <v>30</v>
      </c>
      <c r="M265" s="44" t="s">
        <v>1250</v>
      </c>
      <c r="N265" s="47" t="s">
        <v>1251</v>
      </c>
      <c r="O265" s="151">
        <v>20212050087561</v>
      </c>
      <c r="P265" s="107">
        <v>44263</v>
      </c>
      <c r="Q265" s="46">
        <v>17</v>
      </c>
      <c r="R265" s="46" t="s">
        <v>9</v>
      </c>
      <c r="S265" s="46"/>
      <c r="T265" s="46"/>
      <c r="U265" s="46" t="s">
        <v>121</v>
      </c>
      <c r="V265" s="44" t="s">
        <v>122</v>
      </c>
      <c r="W265" s="46"/>
      <c r="X265" s="108"/>
    </row>
    <row r="266" spans="1:24" ht="51" x14ac:dyDescent="0.25">
      <c r="A266" s="103" t="s">
        <v>31</v>
      </c>
      <c r="B266" s="46" t="s">
        <v>123</v>
      </c>
      <c r="C266" s="46" t="s">
        <v>71</v>
      </c>
      <c r="D266" s="46" t="s">
        <v>357</v>
      </c>
      <c r="E266" s="46" t="s">
        <v>36</v>
      </c>
      <c r="F266" s="44" t="s">
        <v>86</v>
      </c>
      <c r="G266" s="46" t="s">
        <v>1252</v>
      </c>
      <c r="H266" s="46" t="s">
        <v>137</v>
      </c>
      <c r="I266" s="46" t="s">
        <v>118</v>
      </c>
      <c r="J266" s="46" t="s">
        <v>6</v>
      </c>
      <c r="K266" s="44" t="s">
        <v>27</v>
      </c>
      <c r="L266" s="46">
        <v>30</v>
      </c>
      <c r="M266" s="44" t="s">
        <v>1253</v>
      </c>
      <c r="N266" s="47" t="s">
        <v>1254</v>
      </c>
      <c r="O266" s="151">
        <v>20212050084721</v>
      </c>
      <c r="P266" s="107">
        <v>44251</v>
      </c>
      <c r="Q266" s="46">
        <v>9</v>
      </c>
      <c r="R266" s="46" t="s">
        <v>9</v>
      </c>
      <c r="S266" s="46"/>
      <c r="T266" s="46"/>
      <c r="U266" s="46" t="s">
        <v>121</v>
      </c>
      <c r="V266" s="44" t="s">
        <v>122</v>
      </c>
      <c r="W266" s="46"/>
      <c r="X266" s="108"/>
    </row>
    <row r="267" spans="1:24" ht="76.5" x14ac:dyDescent="0.25">
      <c r="A267" s="119" t="s">
        <v>31</v>
      </c>
      <c r="B267" s="59" t="s">
        <v>1071</v>
      </c>
      <c r="C267" s="57" t="s">
        <v>46</v>
      </c>
      <c r="D267" s="59" t="s">
        <v>671</v>
      </c>
      <c r="E267" s="57" t="s">
        <v>37</v>
      </c>
      <c r="F267" s="59" t="s">
        <v>86</v>
      </c>
      <c r="G267" s="59" t="s">
        <v>1255</v>
      </c>
      <c r="H267" s="59" t="s">
        <v>354</v>
      </c>
      <c r="I267" s="59" t="s">
        <v>143</v>
      </c>
      <c r="J267" s="59" t="s">
        <v>6</v>
      </c>
      <c r="K267" s="57" t="s">
        <v>26</v>
      </c>
      <c r="L267" s="59">
        <v>30</v>
      </c>
      <c r="M267" s="59" t="s">
        <v>1256</v>
      </c>
      <c r="N267" s="157" t="s">
        <v>1257</v>
      </c>
      <c r="O267" s="152"/>
      <c r="P267" s="123"/>
      <c r="Q267" s="59"/>
      <c r="R267" s="57" t="s">
        <v>12</v>
      </c>
      <c r="S267" s="59"/>
      <c r="T267" s="59"/>
      <c r="U267" s="59"/>
      <c r="V267" s="59"/>
      <c r="W267" s="59"/>
      <c r="X267" s="124" t="s">
        <v>1012</v>
      </c>
    </row>
    <row r="268" spans="1:24" ht="63.75" x14ac:dyDescent="0.25">
      <c r="A268" s="103" t="s">
        <v>31</v>
      </c>
      <c r="B268" s="46" t="s">
        <v>123</v>
      </c>
      <c r="C268" s="46" t="s">
        <v>63</v>
      </c>
      <c r="D268" s="46" t="s">
        <v>1258</v>
      </c>
      <c r="E268" s="44" t="s">
        <v>34</v>
      </c>
      <c r="F268" s="44" t="s">
        <v>86</v>
      </c>
      <c r="G268" s="46" t="s">
        <v>1259</v>
      </c>
      <c r="H268" s="46" t="s">
        <v>137</v>
      </c>
      <c r="I268" s="46" t="s">
        <v>118</v>
      </c>
      <c r="J268" s="46" t="s">
        <v>6</v>
      </c>
      <c r="K268" s="44" t="s">
        <v>25</v>
      </c>
      <c r="L268" s="46">
        <v>20</v>
      </c>
      <c r="M268" s="44" t="s">
        <v>1260</v>
      </c>
      <c r="N268" s="47" t="s">
        <v>1261</v>
      </c>
      <c r="O268" s="151">
        <v>20212050085211</v>
      </c>
      <c r="P268" s="107">
        <v>44256</v>
      </c>
      <c r="Q268" s="46">
        <v>12</v>
      </c>
      <c r="R268" s="46" t="s">
        <v>9</v>
      </c>
      <c r="S268" s="46"/>
      <c r="T268" s="46"/>
      <c r="U268" s="46" t="s">
        <v>121</v>
      </c>
      <c r="V268" s="44" t="s">
        <v>122</v>
      </c>
      <c r="W268" s="46"/>
      <c r="X268" s="108"/>
    </row>
    <row r="269" spans="1:24" ht="51" x14ac:dyDescent="0.25">
      <c r="A269" s="103" t="s">
        <v>31</v>
      </c>
      <c r="B269" s="46" t="s">
        <v>123</v>
      </c>
      <c r="C269" s="46" t="s">
        <v>70</v>
      </c>
      <c r="D269" s="46" t="s">
        <v>1262</v>
      </c>
      <c r="E269" s="44" t="s">
        <v>37</v>
      </c>
      <c r="F269" s="44" t="s">
        <v>88</v>
      </c>
      <c r="G269" s="46" t="s">
        <v>1263</v>
      </c>
      <c r="H269" s="46" t="s">
        <v>126</v>
      </c>
      <c r="I269" s="44" t="s">
        <v>259</v>
      </c>
      <c r="J269" s="46" t="s">
        <v>6</v>
      </c>
      <c r="K269" s="44" t="s">
        <v>26</v>
      </c>
      <c r="L269" s="46">
        <v>30</v>
      </c>
      <c r="M269" s="44" t="s">
        <v>1264</v>
      </c>
      <c r="N269" s="47" t="s">
        <v>1265</v>
      </c>
      <c r="O269" s="151">
        <v>20212050087801</v>
      </c>
      <c r="P269" s="107">
        <v>44266</v>
      </c>
      <c r="Q269" s="46">
        <v>20</v>
      </c>
      <c r="R269" s="46" t="s">
        <v>9</v>
      </c>
      <c r="S269" s="46"/>
      <c r="T269" s="46"/>
      <c r="U269" s="46" t="s">
        <v>121</v>
      </c>
      <c r="V269" s="44" t="s">
        <v>122</v>
      </c>
      <c r="W269" s="46"/>
      <c r="X269" s="108"/>
    </row>
    <row r="270" spans="1:24" ht="51" x14ac:dyDescent="0.25">
      <c r="A270" s="119" t="s">
        <v>31</v>
      </c>
      <c r="B270" s="59" t="s">
        <v>1071</v>
      </c>
      <c r="C270" s="59" t="s">
        <v>66</v>
      </c>
      <c r="D270" s="59" t="s">
        <v>1266</v>
      </c>
      <c r="E270" s="59" t="s">
        <v>34</v>
      </c>
      <c r="F270" s="59" t="s">
        <v>2899</v>
      </c>
      <c r="G270" s="59" t="s">
        <v>1267</v>
      </c>
      <c r="H270" s="59" t="s">
        <v>1169</v>
      </c>
      <c r="I270" s="59" t="s">
        <v>532</v>
      </c>
      <c r="J270" s="59" t="s">
        <v>6</v>
      </c>
      <c r="K270" s="57" t="s">
        <v>26</v>
      </c>
      <c r="L270" s="59">
        <v>30</v>
      </c>
      <c r="M270" s="57" t="s">
        <v>1268</v>
      </c>
      <c r="N270" s="60" t="s">
        <v>1269</v>
      </c>
      <c r="O270" s="158"/>
      <c r="P270" s="123"/>
      <c r="Q270" s="59"/>
      <c r="R270" s="59" t="s">
        <v>1137</v>
      </c>
      <c r="S270" s="59" t="s">
        <v>1270</v>
      </c>
      <c r="T270" s="59"/>
      <c r="U270" s="59"/>
      <c r="V270" s="59"/>
      <c r="W270" s="59"/>
      <c r="X270" s="124" t="s">
        <v>1012</v>
      </c>
    </row>
    <row r="271" spans="1:24" ht="51" x14ac:dyDescent="0.25">
      <c r="A271" s="103" t="s">
        <v>31</v>
      </c>
      <c r="B271" s="46" t="s">
        <v>123</v>
      </c>
      <c r="C271" s="46" t="s">
        <v>56</v>
      </c>
      <c r="D271" s="46" t="s">
        <v>344</v>
      </c>
      <c r="E271" s="44" t="s">
        <v>34</v>
      </c>
      <c r="F271" s="44" t="s">
        <v>89</v>
      </c>
      <c r="G271" s="46" t="s">
        <v>1271</v>
      </c>
      <c r="H271" s="46" t="s">
        <v>282</v>
      </c>
      <c r="I271" s="46" t="s">
        <v>214</v>
      </c>
      <c r="J271" s="46" t="s">
        <v>6</v>
      </c>
      <c r="K271" s="44" t="s">
        <v>26</v>
      </c>
      <c r="L271" s="46">
        <v>30</v>
      </c>
      <c r="M271" s="44" t="s">
        <v>1272</v>
      </c>
      <c r="N271" s="47" t="s">
        <v>1273</v>
      </c>
      <c r="O271" s="151">
        <v>20212100015481</v>
      </c>
      <c r="P271" s="107" t="s">
        <v>1274</v>
      </c>
      <c r="Q271" s="46">
        <v>28</v>
      </c>
      <c r="R271" s="46" t="s">
        <v>9</v>
      </c>
      <c r="S271" s="46"/>
      <c r="T271" s="46"/>
      <c r="U271" s="46" t="s">
        <v>121</v>
      </c>
      <c r="V271" s="44" t="s">
        <v>122</v>
      </c>
      <c r="W271" s="46"/>
      <c r="X271" s="108"/>
    </row>
    <row r="272" spans="1:24" ht="63.75" x14ac:dyDescent="0.25">
      <c r="A272" s="103" t="s">
        <v>31</v>
      </c>
      <c r="B272" s="46" t="s">
        <v>123</v>
      </c>
      <c r="C272" s="46" t="s">
        <v>67</v>
      </c>
      <c r="D272" s="46" t="s">
        <v>1275</v>
      </c>
      <c r="E272" s="46" t="s">
        <v>38</v>
      </c>
      <c r="F272" s="44" t="s">
        <v>89</v>
      </c>
      <c r="G272" s="46" t="s">
        <v>1276</v>
      </c>
      <c r="H272" s="46" t="s">
        <v>137</v>
      </c>
      <c r="I272" s="46" t="s">
        <v>118</v>
      </c>
      <c r="J272" s="46" t="s">
        <v>6</v>
      </c>
      <c r="K272" s="44" t="s">
        <v>26</v>
      </c>
      <c r="L272" s="46">
        <v>30</v>
      </c>
      <c r="M272" s="44" t="s">
        <v>1277</v>
      </c>
      <c r="N272" s="47" t="s">
        <v>1278</v>
      </c>
      <c r="O272" s="151">
        <v>20212050084741</v>
      </c>
      <c r="P272" s="107">
        <v>44251</v>
      </c>
      <c r="Q272" s="46">
        <v>8</v>
      </c>
      <c r="R272" s="46" t="s">
        <v>9</v>
      </c>
      <c r="S272" s="46"/>
      <c r="T272" s="46"/>
      <c r="U272" s="46" t="s">
        <v>121</v>
      </c>
      <c r="V272" s="44" t="s">
        <v>122</v>
      </c>
      <c r="W272" s="46"/>
      <c r="X272" s="108"/>
    </row>
    <row r="273" spans="1:24" ht="51" x14ac:dyDescent="0.25">
      <c r="A273" s="103" t="s">
        <v>31</v>
      </c>
      <c r="B273" s="46" t="s">
        <v>123</v>
      </c>
      <c r="C273" s="46" t="s">
        <v>61</v>
      </c>
      <c r="D273" s="46" t="s">
        <v>1279</v>
      </c>
      <c r="E273" s="44" t="s">
        <v>35</v>
      </c>
      <c r="F273" s="44" t="s">
        <v>88</v>
      </c>
      <c r="G273" s="46" t="s">
        <v>1280</v>
      </c>
      <c r="H273" s="46" t="s">
        <v>137</v>
      </c>
      <c r="I273" s="46" t="s">
        <v>118</v>
      </c>
      <c r="J273" s="46" t="s">
        <v>6</v>
      </c>
      <c r="K273" s="44" t="s">
        <v>28</v>
      </c>
      <c r="L273" s="46">
        <v>10</v>
      </c>
      <c r="M273" s="44" t="s">
        <v>1281</v>
      </c>
      <c r="N273" s="47" t="s">
        <v>1282</v>
      </c>
      <c r="O273" s="151">
        <v>20212050084971</v>
      </c>
      <c r="P273" s="107">
        <v>44252</v>
      </c>
      <c r="Q273" s="46">
        <v>8</v>
      </c>
      <c r="R273" s="46" t="s">
        <v>9</v>
      </c>
      <c r="S273" s="46"/>
      <c r="T273" s="46"/>
      <c r="U273" s="46" t="s">
        <v>121</v>
      </c>
      <c r="V273" s="44" t="s">
        <v>122</v>
      </c>
      <c r="W273" s="46"/>
      <c r="X273" s="108"/>
    </row>
    <row r="274" spans="1:24" ht="63.75" x14ac:dyDescent="0.25">
      <c r="A274" s="119" t="s">
        <v>31</v>
      </c>
      <c r="B274" s="59" t="s">
        <v>1071</v>
      </c>
      <c r="C274" s="59" t="s">
        <v>48</v>
      </c>
      <c r="D274" s="59" t="s">
        <v>1283</v>
      </c>
      <c r="E274" s="59" t="s">
        <v>36</v>
      </c>
      <c r="F274" s="57" t="s">
        <v>88</v>
      </c>
      <c r="G274" s="59" t="s">
        <v>1284</v>
      </c>
      <c r="H274" s="59" t="s">
        <v>228</v>
      </c>
      <c r="I274" s="57" t="s">
        <v>214</v>
      </c>
      <c r="J274" s="59" t="s">
        <v>6</v>
      </c>
      <c r="K274" s="57" t="s">
        <v>26</v>
      </c>
      <c r="L274" s="59">
        <v>30</v>
      </c>
      <c r="M274" s="57" t="s">
        <v>1285</v>
      </c>
      <c r="N274" s="60" t="s">
        <v>1286</v>
      </c>
      <c r="O274" s="152"/>
      <c r="P274" s="123"/>
      <c r="Q274" s="59"/>
      <c r="R274" s="57" t="s">
        <v>12</v>
      </c>
      <c r="S274" s="59"/>
      <c r="T274" s="59"/>
      <c r="U274" s="59"/>
      <c r="V274" s="59"/>
      <c r="W274" s="59"/>
      <c r="X274" s="124" t="s">
        <v>1012</v>
      </c>
    </row>
    <row r="275" spans="1:24" ht="63.75" x14ac:dyDescent="0.25">
      <c r="A275" s="103" t="s">
        <v>31</v>
      </c>
      <c r="B275" s="46" t="s">
        <v>123</v>
      </c>
      <c r="C275" s="46" t="s">
        <v>53</v>
      </c>
      <c r="D275" s="46" t="s">
        <v>1287</v>
      </c>
      <c r="E275" s="46" t="s">
        <v>36</v>
      </c>
      <c r="F275" s="44" t="s">
        <v>88</v>
      </c>
      <c r="G275" s="46" t="s">
        <v>1288</v>
      </c>
      <c r="H275" s="46" t="s">
        <v>213</v>
      </c>
      <c r="I275" s="46" t="s">
        <v>73</v>
      </c>
      <c r="J275" s="46" t="s">
        <v>6</v>
      </c>
      <c r="K275" s="44" t="s">
        <v>26</v>
      </c>
      <c r="L275" s="46">
        <v>30</v>
      </c>
      <c r="M275" s="44" t="s">
        <v>1289</v>
      </c>
      <c r="N275" s="47" t="s">
        <v>1290</v>
      </c>
      <c r="O275" s="151">
        <v>20212000014611</v>
      </c>
      <c r="P275" s="107">
        <v>44252</v>
      </c>
      <c r="Q275" s="46">
        <v>8</v>
      </c>
      <c r="R275" s="46" t="s">
        <v>9</v>
      </c>
      <c r="S275" s="46"/>
      <c r="T275" s="46"/>
      <c r="U275" s="46" t="s">
        <v>121</v>
      </c>
      <c r="V275" s="44" t="s">
        <v>122</v>
      </c>
      <c r="W275" s="46"/>
      <c r="X275" s="108"/>
    </row>
    <row r="276" spans="1:24" ht="38.25" x14ac:dyDescent="0.25">
      <c r="A276" s="103" t="s">
        <v>31</v>
      </c>
      <c r="B276" s="46" t="s">
        <v>123</v>
      </c>
      <c r="C276" s="44" t="s">
        <v>46</v>
      </c>
      <c r="D276" s="46" t="s">
        <v>1291</v>
      </c>
      <c r="E276" s="46" t="s">
        <v>38</v>
      </c>
      <c r="F276" s="44" t="s">
        <v>88</v>
      </c>
      <c r="G276" s="46" t="s">
        <v>1292</v>
      </c>
      <c r="H276" s="46" t="s">
        <v>175</v>
      </c>
      <c r="I276" s="46" t="s">
        <v>1020</v>
      </c>
      <c r="J276" s="44" t="s">
        <v>5</v>
      </c>
      <c r="K276" s="44" t="s">
        <v>25</v>
      </c>
      <c r="L276" s="46">
        <v>20</v>
      </c>
      <c r="M276" s="44" t="s">
        <v>1293</v>
      </c>
      <c r="N276" s="47" t="s">
        <v>1294</v>
      </c>
      <c r="O276" s="151"/>
      <c r="P276" s="107">
        <v>44249</v>
      </c>
      <c r="Q276" s="46">
        <v>5</v>
      </c>
      <c r="R276" s="46" t="s">
        <v>9</v>
      </c>
      <c r="S276" s="46"/>
      <c r="T276" s="46"/>
      <c r="U276" s="46" t="s">
        <v>121</v>
      </c>
      <c r="V276" s="44" t="s">
        <v>122</v>
      </c>
      <c r="W276" s="46"/>
      <c r="X276" s="108"/>
    </row>
    <row r="277" spans="1:24" ht="51" x14ac:dyDescent="0.25">
      <c r="A277" s="110" t="s">
        <v>31</v>
      </c>
      <c r="B277" s="70" t="s">
        <v>1071</v>
      </c>
      <c r="C277" s="70" t="s">
        <v>48</v>
      </c>
      <c r="D277" s="70" t="s">
        <v>1295</v>
      </c>
      <c r="E277" s="70" t="s">
        <v>36</v>
      </c>
      <c r="F277" s="68" t="s">
        <v>88</v>
      </c>
      <c r="G277" s="70" t="s">
        <v>1296</v>
      </c>
      <c r="H277" s="70" t="s">
        <v>282</v>
      </c>
      <c r="I277" s="70" t="s">
        <v>214</v>
      </c>
      <c r="J277" s="70" t="s">
        <v>6</v>
      </c>
      <c r="K277" s="70" t="s">
        <v>25</v>
      </c>
      <c r="L277" s="70">
        <v>20</v>
      </c>
      <c r="M277" s="68" t="s">
        <v>1297</v>
      </c>
      <c r="N277" s="71" t="s">
        <v>1298</v>
      </c>
      <c r="O277" s="156">
        <v>20212100016271</v>
      </c>
      <c r="P277" s="114">
        <v>44295</v>
      </c>
      <c r="Q277" s="70">
        <v>37</v>
      </c>
      <c r="R277" s="68" t="s">
        <v>11</v>
      </c>
      <c r="S277" s="70"/>
      <c r="T277" s="70"/>
      <c r="U277" s="70"/>
      <c r="V277" s="70"/>
      <c r="W277" s="70"/>
      <c r="X277" s="116"/>
    </row>
    <row r="278" spans="1:24" ht="76.5" x14ac:dyDescent="0.25">
      <c r="A278" s="103" t="s">
        <v>31</v>
      </c>
      <c r="B278" s="46" t="s">
        <v>123</v>
      </c>
      <c r="C278" s="44" t="s">
        <v>46</v>
      </c>
      <c r="D278" s="46" t="s">
        <v>1299</v>
      </c>
      <c r="E278" s="46" t="s">
        <v>36</v>
      </c>
      <c r="F278" s="44" t="s">
        <v>89</v>
      </c>
      <c r="G278" s="46" t="s">
        <v>1300</v>
      </c>
      <c r="H278" s="46" t="s">
        <v>153</v>
      </c>
      <c r="I278" s="44" t="s">
        <v>154</v>
      </c>
      <c r="J278" s="46" t="s">
        <v>3</v>
      </c>
      <c r="K278" s="44" t="s">
        <v>26</v>
      </c>
      <c r="L278" s="46">
        <v>30</v>
      </c>
      <c r="M278" s="44" t="s">
        <v>1301</v>
      </c>
      <c r="N278" s="47" t="s">
        <v>1302</v>
      </c>
      <c r="O278" s="151">
        <v>20211200000703</v>
      </c>
      <c r="P278" s="107">
        <v>44260</v>
      </c>
      <c r="Q278" s="46">
        <v>15</v>
      </c>
      <c r="R278" s="46" t="s">
        <v>9</v>
      </c>
      <c r="S278" s="46"/>
      <c r="T278" s="46"/>
      <c r="U278" s="46" t="s">
        <v>121</v>
      </c>
      <c r="V278" s="44" t="s">
        <v>122</v>
      </c>
      <c r="W278" s="46"/>
      <c r="X278" s="108"/>
    </row>
    <row r="279" spans="1:24" ht="89.25" x14ac:dyDescent="0.25">
      <c r="A279" s="103" t="s">
        <v>31</v>
      </c>
      <c r="B279" s="46" t="s">
        <v>123</v>
      </c>
      <c r="C279" s="46" t="s">
        <v>63</v>
      </c>
      <c r="D279" s="46" t="s">
        <v>1303</v>
      </c>
      <c r="E279" s="46" t="s">
        <v>36</v>
      </c>
      <c r="F279" s="44" t="s">
        <v>88</v>
      </c>
      <c r="G279" s="46" t="s">
        <v>1304</v>
      </c>
      <c r="H279" s="46" t="s">
        <v>137</v>
      </c>
      <c r="I279" s="46" t="s">
        <v>118</v>
      </c>
      <c r="J279" s="46" t="s">
        <v>6</v>
      </c>
      <c r="K279" s="44" t="s">
        <v>26</v>
      </c>
      <c r="L279" s="46">
        <v>30</v>
      </c>
      <c r="M279" s="44" t="s">
        <v>1305</v>
      </c>
      <c r="N279" s="47" t="s">
        <v>1306</v>
      </c>
      <c r="O279" s="151">
        <v>20212050085151</v>
      </c>
      <c r="P279" s="107">
        <v>44253</v>
      </c>
      <c r="Q279" s="46">
        <v>9</v>
      </c>
      <c r="R279" s="46" t="s">
        <v>9</v>
      </c>
      <c r="S279" s="46"/>
      <c r="T279" s="46"/>
      <c r="U279" s="46" t="s">
        <v>121</v>
      </c>
      <c r="V279" s="44" t="s">
        <v>122</v>
      </c>
      <c r="W279" s="46"/>
      <c r="X279" s="108"/>
    </row>
    <row r="280" spans="1:24" ht="76.5" x14ac:dyDescent="0.25">
      <c r="A280" s="119" t="s">
        <v>31</v>
      </c>
      <c r="B280" s="59" t="s">
        <v>1071</v>
      </c>
      <c r="C280" s="59" t="s">
        <v>56</v>
      </c>
      <c r="D280" s="59" t="s">
        <v>1307</v>
      </c>
      <c r="E280" s="59" t="s">
        <v>34</v>
      </c>
      <c r="F280" s="57" t="s">
        <v>88</v>
      </c>
      <c r="G280" s="59" t="s">
        <v>1308</v>
      </c>
      <c r="H280" s="59" t="s">
        <v>354</v>
      </c>
      <c r="I280" s="59" t="s">
        <v>143</v>
      </c>
      <c r="J280" s="59" t="s">
        <v>6</v>
      </c>
      <c r="K280" s="57" t="s">
        <v>26</v>
      </c>
      <c r="L280" s="59">
        <v>30</v>
      </c>
      <c r="M280" s="57" t="s">
        <v>1309</v>
      </c>
      <c r="N280" s="60" t="s">
        <v>1310</v>
      </c>
      <c r="O280" s="152"/>
      <c r="P280" s="123"/>
      <c r="Q280" s="59"/>
      <c r="R280" s="57" t="s">
        <v>12</v>
      </c>
      <c r="S280" s="59"/>
      <c r="T280" s="59"/>
      <c r="U280" s="59"/>
      <c r="V280" s="59"/>
      <c r="W280" s="59"/>
      <c r="X280" s="124" t="s">
        <v>1012</v>
      </c>
    </row>
    <row r="281" spans="1:24" ht="102" x14ac:dyDescent="0.25">
      <c r="A281" s="103" t="s">
        <v>31</v>
      </c>
      <c r="B281" s="46" t="s">
        <v>123</v>
      </c>
      <c r="C281" s="46" t="s">
        <v>44</v>
      </c>
      <c r="D281" s="46" t="s">
        <v>1244</v>
      </c>
      <c r="E281" s="44" t="s">
        <v>34</v>
      </c>
      <c r="F281" s="44" t="s">
        <v>89</v>
      </c>
      <c r="G281" s="46" t="s">
        <v>1311</v>
      </c>
      <c r="H281" s="46" t="s">
        <v>273</v>
      </c>
      <c r="I281" s="46" t="s">
        <v>118</v>
      </c>
      <c r="J281" s="46" t="s">
        <v>6</v>
      </c>
      <c r="K281" s="44" t="s">
        <v>26</v>
      </c>
      <c r="L281" s="46">
        <v>30</v>
      </c>
      <c r="M281" s="44" t="s">
        <v>1312</v>
      </c>
      <c r="N281" s="47" t="s">
        <v>1313</v>
      </c>
      <c r="O281" s="151">
        <v>20212050085091</v>
      </c>
      <c r="P281" s="107">
        <v>44253</v>
      </c>
      <c r="Q281" s="46">
        <v>8</v>
      </c>
      <c r="R281" s="46" t="s">
        <v>9</v>
      </c>
      <c r="S281" s="46"/>
      <c r="T281" s="46"/>
      <c r="U281" s="46" t="s">
        <v>121</v>
      </c>
      <c r="V281" s="44" t="s">
        <v>122</v>
      </c>
      <c r="W281" s="46"/>
      <c r="X281" s="108" t="s">
        <v>1012</v>
      </c>
    </row>
    <row r="282" spans="1:24" ht="51" x14ac:dyDescent="0.25">
      <c r="A282" s="103" t="s">
        <v>31</v>
      </c>
      <c r="B282" s="46" t="s">
        <v>123</v>
      </c>
      <c r="C282" s="46" t="s">
        <v>56</v>
      </c>
      <c r="D282" s="46" t="s">
        <v>1227</v>
      </c>
      <c r="E282" s="44" t="s">
        <v>34</v>
      </c>
      <c r="F282" s="44" t="s">
        <v>86</v>
      </c>
      <c r="G282" s="46" t="s">
        <v>1314</v>
      </c>
      <c r="H282" s="46" t="s">
        <v>207</v>
      </c>
      <c r="I282" s="46" t="s">
        <v>118</v>
      </c>
      <c r="J282" s="46" t="s">
        <v>6</v>
      </c>
      <c r="K282" s="44" t="s">
        <v>26</v>
      </c>
      <c r="L282" s="46">
        <v>30</v>
      </c>
      <c r="M282" s="44" t="s">
        <v>1315</v>
      </c>
      <c r="N282" s="47" t="s">
        <v>1316</v>
      </c>
      <c r="O282" s="151">
        <v>20212050085281</v>
      </c>
      <c r="P282" s="107">
        <v>44264</v>
      </c>
      <c r="Q282" s="46">
        <v>16</v>
      </c>
      <c r="R282" s="46" t="s">
        <v>9</v>
      </c>
      <c r="S282" s="46"/>
      <c r="T282" s="46"/>
      <c r="U282" s="46" t="s">
        <v>121</v>
      </c>
      <c r="V282" s="44" t="s">
        <v>122</v>
      </c>
      <c r="W282" s="46"/>
      <c r="X282" s="108"/>
    </row>
    <row r="283" spans="1:24" ht="51" x14ac:dyDescent="0.25">
      <c r="A283" s="103" t="s">
        <v>31</v>
      </c>
      <c r="B283" s="46" t="s">
        <v>1149</v>
      </c>
      <c r="C283" s="44" t="s">
        <v>46</v>
      </c>
      <c r="D283" s="46" t="s">
        <v>1317</v>
      </c>
      <c r="E283" s="46" t="s">
        <v>38</v>
      </c>
      <c r="F283" s="44" t="s">
        <v>88</v>
      </c>
      <c r="G283" s="46" t="s">
        <v>1318</v>
      </c>
      <c r="H283" s="46" t="s">
        <v>126</v>
      </c>
      <c r="I283" s="44" t="s">
        <v>259</v>
      </c>
      <c r="J283" s="46" t="s">
        <v>6</v>
      </c>
      <c r="K283" s="44" t="s">
        <v>25</v>
      </c>
      <c r="L283" s="46">
        <v>20</v>
      </c>
      <c r="M283" s="44" t="s">
        <v>1319</v>
      </c>
      <c r="N283" s="47" t="s">
        <v>1320</v>
      </c>
      <c r="O283" s="151">
        <v>20212050088611</v>
      </c>
      <c r="P283" s="107">
        <v>44267</v>
      </c>
      <c r="Q283" s="46">
        <v>19</v>
      </c>
      <c r="R283" s="46" t="s">
        <v>9</v>
      </c>
      <c r="S283" s="46"/>
      <c r="T283" s="46"/>
      <c r="U283" s="46" t="s">
        <v>121</v>
      </c>
      <c r="V283" s="44" t="s">
        <v>122</v>
      </c>
      <c r="W283" s="46"/>
      <c r="X283" s="108"/>
    </row>
    <row r="284" spans="1:24" ht="51" x14ac:dyDescent="0.25">
      <c r="A284" s="103" t="s">
        <v>31</v>
      </c>
      <c r="B284" s="46" t="s">
        <v>123</v>
      </c>
      <c r="C284" s="46" t="s">
        <v>65</v>
      </c>
      <c r="D284" s="46" t="s">
        <v>1321</v>
      </c>
      <c r="E284" s="46" t="s">
        <v>36</v>
      </c>
      <c r="F284" s="44" t="s">
        <v>88</v>
      </c>
      <c r="G284" s="46" t="s">
        <v>1322</v>
      </c>
      <c r="H284" s="46" t="s">
        <v>137</v>
      </c>
      <c r="I284" s="46" t="s">
        <v>118</v>
      </c>
      <c r="J284" s="46" t="s">
        <v>6</v>
      </c>
      <c r="K284" s="44" t="s">
        <v>25</v>
      </c>
      <c r="L284" s="46">
        <v>20</v>
      </c>
      <c r="M284" s="44" t="s">
        <v>1323</v>
      </c>
      <c r="N284" s="47" t="s">
        <v>1324</v>
      </c>
      <c r="O284" s="151">
        <v>20212050085221</v>
      </c>
      <c r="P284" s="107" t="s">
        <v>1325</v>
      </c>
      <c r="Q284" s="46">
        <v>10</v>
      </c>
      <c r="R284" s="46" t="s">
        <v>9</v>
      </c>
      <c r="S284" s="46"/>
      <c r="T284" s="46"/>
      <c r="U284" s="46" t="s">
        <v>121</v>
      </c>
      <c r="V284" s="44" t="s">
        <v>122</v>
      </c>
      <c r="W284" s="46"/>
      <c r="X284" s="108"/>
    </row>
    <row r="285" spans="1:24" ht="51" x14ac:dyDescent="0.25">
      <c r="A285" s="110" t="s">
        <v>31</v>
      </c>
      <c r="B285" s="70" t="s">
        <v>1071</v>
      </c>
      <c r="C285" s="70" t="s">
        <v>48</v>
      </c>
      <c r="D285" s="70" t="s">
        <v>1326</v>
      </c>
      <c r="E285" s="70" t="s">
        <v>34</v>
      </c>
      <c r="F285" s="68" t="s">
        <v>88</v>
      </c>
      <c r="G285" s="70" t="s">
        <v>1327</v>
      </c>
      <c r="H285" s="70" t="s">
        <v>282</v>
      </c>
      <c r="I285" s="70" t="s">
        <v>214</v>
      </c>
      <c r="J285" s="70" t="s">
        <v>6</v>
      </c>
      <c r="K285" s="68" t="s">
        <v>26</v>
      </c>
      <c r="L285" s="70">
        <v>30</v>
      </c>
      <c r="M285" s="68" t="s">
        <v>1328</v>
      </c>
      <c r="N285" s="71" t="s">
        <v>1329</v>
      </c>
      <c r="O285" s="156">
        <v>20212100015481</v>
      </c>
      <c r="P285" s="114">
        <v>44291</v>
      </c>
      <c r="Q285" s="70">
        <v>32</v>
      </c>
      <c r="R285" s="68" t="s">
        <v>11</v>
      </c>
      <c r="S285" s="70"/>
      <c r="T285" s="70"/>
      <c r="U285" s="70" t="s">
        <v>121</v>
      </c>
      <c r="V285" s="68" t="s">
        <v>122</v>
      </c>
      <c r="W285" s="70"/>
      <c r="X285" s="116"/>
    </row>
    <row r="286" spans="1:24" ht="51" x14ac:dyDescent="0.25">
      <c r="A286" s="103" t="s">
        <v>31</v>
      </c>
      <c r="B286" s="46" t="s">
        <v>123</v>
      </c>
      <c r="C286" s="46" t="s">
        <v>69</v>
      </c>
      <c r="D286" s="46" t="s">
        <v>1330</v>
      </c>
      <c r="E286" s="44" t="s">
        <v>34</v>
      </c>
      <c r="F286" s="44" t="s">
        <v>86</v>
      </c>
      <c r="G286" s="46" t="s">
        <v>1331</v>
      </c>
      <c r="H286" s="46" t="s">
        <v>207</v>
      </c>
      <c r="I286" s="46" t="s">
        <v>118</v>
      </c>
      <c r="J286" s="46" t="s">
        <v>6</v>
      </c>
      <c r="K286" s="44" t="s">
        <v>26</v>
      </c>
      <c r="L286" s="46">
        <v>30</v>
      </c>
      <c r="M286" s="44" t="s">
        <v>1332</v>
      </c>
      <c r="N286" s="47" t="s">
        <v>1333</v>
      </c>
      <c r="O286" s="151">
        <v>20212050084811</v>
      </c>
      <c r="P286" s="107">
        <v>44249</v>
      </c>
      <c r="Q286" s="46">
        <v>5</v>
      </c>
      <c r="R286" s="46" t="s">
        <v>9</v>
      </c>
      <c r="S286" s="46"/>
      <c r="T286" s="46"/>
      <c r="U286" s="46" t="s">
        <v>121</v>
      </c>
      <c r="V286" s="44" t="s">
        <v>122</v>
      </c>
      <c r="W286" s="46"/>
      <c r="X286" s="108"/>
    </row>
    <row r="287" spans="1:24" ht="51" x14ac:dyDescent="0.25">
      <c r="A287" s="103" t="s">
        <v>31</v>
      </c>
      <c r="B287" s="46" t="s">
        <v>1149</v>
      </c>
      <c r="C287" s="46" t="s">
        <v>56</v>
      </c>
      <c r="D287" s="46" t="s">
        <v>1334</v>
      </c>
      <c r="E287" s="46" t="s">
        <v>38</v>
      </c>
      <c r="F287" s="44" t="s">
        <v>88</v>
      </c>
      <c r="G287" s="46" t="s">
        <v>1335</v>
      </c>
      <c r="H287" s="46" t="s">
        <v>126</v>
      </c>
      <c r="I287" s="44" t="s">
        <v>259</v>
      </c>
      <c r="J287" s="46" t="s">
        <v>6</v>
      </c>
      <c r="K287" s="44" t="s">
        <v>26</v>
      </c>
      <c r="L287" s="46">
        <v>30</v>
      </c>
      <c r="M287" s="44" t="s">
        <v>1336</v>
      </c>
      <c r="N287" s="47" t="s">
        <v>1337</v>
      </c>
      <c r="O287" s="151">
        <v>20212050089731</v>
      </c>
      <c r="P287" s="107">
        <v>44271</v>
      </c>
      <c r="Q287" s="46">
        <v>21</v>
      </c>
      <c r="R287" s="46" t="s">
        <v>9</v>
      </c>
      <c r="S287" s="46"/>
      <c r="T287" s="46"/>
      <c r="U287" s="46" t="s">
        <v>121</v>
      </c>
      <c r="V287" s="44" t="s">
        <v>122</v>
      </c>
      <c r="W287" s="46"/>
      <c r="X287" s="108"/>
    </row>
    <row r="288" spans="1:24" ht="51" x14ac:dyDescent="0.25">
      <c r="A288" s="110" t="s">
        <v>31</v>
      </c>
      <c r="B288" s="70" t="s">
        <v>1071</v>
      </c>
      <c r="C288" s="70" t="s">
        <v>42</v>
      </c>
      <c r="D288" s="70" t="s">
        <v>1338</v>
      </c>
      <c r="E288" s="68" t="s">
        <v>37</v>
      </c>
      <c r="F288" s="68" t="s">
        <v>88</v>
      </c>
      <c r="G288" s="70" t="s">
        <v>1339</v>
      </c>
      <c r="H288" s="70" t="s">
        <v>282</v>
      </c>
      <c r="I288" s="70" t="s">
        <v>214</v>
      </c>
      <c r="J288" s="70" t="s">
        <v>6</v>
      </c>
      <c r="K288" s="70" t="s">
        <v>25</v>
      </c>
      <c r="L288" s="70">
        <v>20</v>
      </c>
      <c r="M288" s="68" t="s">
        <v>1340</v>
      </c>
      <c r="N288" s="71" t="s">
        <v>1341</v>
      </c>
      <c r="O288" s="156"/>
      <c r="P288" s="114">
        <v>44291</v>
      </c>
      <c r="Q288" s="70">
        <v>30</v>
      </c>
      <c r="R288" s="68" t="s">
        <v>11</v>
      </c>
      <c r="S288" s="70"/>
      <c r="T288" s="70"/>
      <c r="U288" s="70" t="s">
        <v>1023</v>
      </c>
      <c r="V288" s="68" t="s">
        <v>122</v>
      </c>
      <c r="W288" s="70"/>
      <c r="X288" s="116"/>
    </row>
    <row r="289" spans="1:24" ht="63.75" x14ac:dyDescent="0.25">
      <c r="A289" s="103" t="s">
        <v>31</v>
      </c>
      <c r="B289" s="46" t="s">
        <v>123</v>
      </c>
      <c r="C289" s="46" t="s">
        <v>67</v>
      </c>
      <c r="D289" s="46" t="s">
        <v>1342</v>
      </c>
      <c r="E289" s="44" t="s">
        <v>34</v>
      </c>
      <c r="F289" s="44" t="s">
        <v>86</v>
      </c>
      <c r="G289" s="46" t="s">
        <v>1343</v>
      </c>
      <c r="H289" s="46" t="s">
        <v>137</v>
      </c>
      <c r="I289" s="46" t="s">
        <v>118</v>
      </c>
      <c r="J289" s="46" t="s">
        <v>6</v>
      </c>
      <c r="K289" s="44" t="s">
        <v>26</v>
      </c>
      <c r="L289" s="46">
        <v>30</v>
      </c>
      <c r="M289" s="44" t="s">
        <v>1344</v>
      </c>
      <c r="N289" s="47" t="s">
        <v>1345</v>
      </c>
      <c r="O289" s="151">
        <v>20212050085181</v>
      </c>
      <c r="P289" s="107">
        <v>44253</v>
      </c>
      <c r="Q289" s="46">
        <v>7</v>
      </c>
      <c r="R289" s="46" t="s">
        <v>9</v>
      </c>
      <c r="S289" s="46"/>
      <c r="T289" s="46"/>
      <c r="U289" s="46"/>
      <c r="V289" s="46"/>
      <c r="W289" s="46"/>
      <c r="X289" s="108"/>
    </row>
    <row r="290" spans="1:24" ht="51" x14ac:dyDescent="0.25">
      <c r="A290" s="110" t="s">
        <v>30</v>
      </c>
      <c r="B290" s="70" t="s">
        <v>1346</v>
      </c>
      <c r="C290" s="70" t="s">
        <v>56</v>
      </c>
      <c r="D290" s="70" t="s">
        <v>1347</v>
      </c>
      <c r="E290" s="68" t="s">
        <v>37</v>
      </c>
      <c r="F290" s="68" t="s">
        <v>88</v>
      </c>
      <c r="G290" s="70" t="s">
        <v>1348</v>
      </c>
      <c r="H290" s="70" t="s">
        <v>282</v>
      </c>
      <c r="I290" s="70" t="s">
        <v>214</v>
      </c>
      <c r="J290" s="70" t="s">
        <v>6</v>
      </c>
      <c r="K290" s="70" t="s">
        <v>25</v>
      </c>
      <c r="L290" s="70">
        <v>20</v>
      </c>
      <c r="M290" s="68" t="s">
        <v>1349</v>
      </c>
      <c r="N290" s="71" t="s">
        <v>1350</v>
      </c>
      <c r="O290" s="156"/>
      <c r="P290" s="114">
        <v>44291</v>
      </c>
      <c r="Q290" s="70">
        <v>31</v>
      </c>
      <c r="R290" s="68" t="s">
        <v>11</v>
      </c>
      <c r="S290" s="70"/>
      <c r="T290" s="70"/>
      <c r="U290" s="70" t="s">
        <v>121</v>
      </c>
      <c r="V290" s="68" t="s">
        <v>122</v>
      </c>
      <c r="W290" s="70"/>
      <c r="X290" s="116"/>
    </row>
    <row r="291" spans="1:24" ht="102" x14ac:dyDescent="0.25">
      <c r="A291" s="103" t="s">
        <v>31</v>
      </c>
      <c r="B291" s="46" t="s">
        <v>123</v>
      </c>
      <c r="C291" s="44" t="s">
        <v>46</v>
      </c>
      <c r="D291" s="46" t="s">
        <v>378</v>
      </c>
      <c r="E291" s="44" t="s">
        <v>35</v>
      </c>
      <c r="F291" s="44" t="s">
        <v>88</v>
      </c>
      <c r="G291" s="46" t="s">
        <v>1351</v>
      </c>
      <c r="H291" s="44" t="s">
        <v>243</v>
      </c>
      <c r="I291" s="46" t="s">
        <v>633</v>
      </c>
      <c r="J291" s="44" t="s">
        <v>5</v>
      </c>
      <c r="K291" s="44" t="s">
        <v>25</v>
      </c>
      <c r="L291" s="46">
        <v>20</v>
      </c>
      <c r="M291" s="44" t="s">
        <v>1352</v>
      </c>
      <c r="N291" s="47" t="s">
        <v>1353</v>
      </c>
      <c r="O291" s="151"/>
      <c r="P291" s="107">
        <v>44253</v>
      </c>
      <c r="Q291" s="46">
        <v>8</v>
      </c>
      <c r="R291" s="46" t="s">
        <v>9</v>
      </c>
      <c r="S291" s="46"/>
      <c r="T291" s="46"/>
      <c r="U291" s="46" t="s">
        <v>1023</v>
      </c>
      <c r="V291" s="44" t="s">
        <v>122</v>
      </c>
      <c r="W291" s="46"/>
      <c r="X291" s="108"/>
    </row>
    <row r="292" spans="1:24" ht="51" x14ac:dyDescent="0.25">
      <c r="A292" s="110" t="s">
        <v>31</v>
      </c>
      <c r="B292" s="70" t="s">
        <v>1071</v>
      </c>
      <c r="C292" s="70" t="s">
        <v>46</v>
      </c>
      <c r="D292" s="70" t="s">
        <v>1354</v>
      </c>
      <c r="E292" s="70" t="s">
        <v>38</v>
      </c>
      <c r="F292" s="68" t="s">
        <v>88</v>
      </c>
      <c r="G292" s="70" t="s">
        <v>819</v>
      </c>
      <c r="H292" s="70" t="s">
        <v>207</v>
      </c>
      <c r="I292" s="70" t="s">
        <v>118</v>
      </c>
      <c r="J292" s="70" t="s">
        <v>6</v>
      </c>
      <c r="K292" s="68" t="s">
        <v>27</v>
      </c>
      <c r="L292" s="70">
        <v>30</v>
      </c>
      <c r="M292" s="68" t="s">
        <v>1355</v>
      </c>
      <c r="N292" s="71" t="s">
        <v>1356</v>
      </c>
      <c r="O292" s="156">
        <v>20212050086661</v>
      </c>
      <c r="P292" s="114">
        <v>44298</v>
      </c>
      <c r="Q292" s="70">
        <v>36</v>
      </c>
      <c r="R292" s="68" t="s">
        <v>11</v>
      </c>
      <c r="S292" s="70"/>
      <c r="T292" s="70"/>
      <c r="U292" s="70"/>
      <c r="V292" s="70"/>
      <c r="W292" s="70"/>
      <c r="X292" s="116"/>
    </row>
    <row r="293" spans="1:24" ht="51" x14ac:dyDescent="0.25">
      <c r="A293" s="103" t="s">
        <v>30</v>
      </c>
      <c r="B293" s="46" t="s">
        <v>1346</v>
      </c>
      <c r="C293" s="44" t="s">
        <v>46</v>
      </c>
      <c r="D293" s="46" t="s">
        <v>1357</v>
      </c>
      <c r="E293" s="44" t="s">
        <v>35</v>
      </c>
      <c r="F293" s="44" t="s">
        <v>88</v>
      </c>
      <c r="G293" s="46" t="s">
        <v>1358</v>
      </c>
      <c r="H293" s="46" t="s">
        <v>126</v>
      </c>
      <c r="I293" s="44" t="s">
        <v>259</v>
      </c>
      <c r="J293" s="46" t="s">
        <v>6</v>
      </c>
      <c r="K293" s="44" t="s">
        <v>25</v>
      </c>
      <c r="L293" s="46">
        <v>20</v>
      </c>
      <c r="M293" s="44" t="s">
        <v>1359</v>
      </c>
      <c r="N293" s="47" t="s">
        <v>1360</v>
      </c>
      <c r="O293" s="151">
        <v>20212050087711</v>
      </c>
      <c r="P293" s="107">
        <v>44265</v>
      </c>
      <c r="Q293" s="46">
        <v>16</v>
      </c>
      <c r="R293" s="46" t="s">
        <v>9</v>
      </c>
      <c r="S293" s="46"/>
      <c r="T293" s="46"/>
      <c r="U293" s="46" t="s">
        <v>121</v>
      </c>
      <c r="V293" s="44" t="s">
        <v>122</v>
      </c>
      <c r="W293" s="46"/>
      <c r="X293" s="108"/>
    </row>
    <row r="294" spans="1:24" ht="51" x14ac:dyDescent="0.25">
      <c r="A294" s="103" t="s">
        <v>31</v>
      </c>
      <c r="B294" s="46" t="s">
        <v>123</v>
      </c>
      <c r="C294" s="44" t="s">
        <v>46</v>
      </c>
      <c r="D294" s="46" t="s">
        <v>1361</v>
      </c>
      <c r="E294" s="46" t="s">
        <v>38</v>
      </c>
      <c r="F294" s="44" t="s">
        <v>88</v>
      </c>
      <c r="G294" s="46" t="s">
        <v>1362</v>
      </c>
      <c r="H294" s="46" t="s">
        <v>126</v>
      </c>
      <c r="I294" s="44" t="s">
        <v>259</v>
      </c>
      <c r="J294" s="46" t="s">
        <v>6</v>
      </c>
      <c r="K294" s="44" t="s">
        <v>27</v>
      </c>
      <c r="L294" s="46">
        <v>30</v>
      </c>
      <c r="M294" s="44" t="s">
        <v>1363</v>
      </c>
      <c r="N294" s="47">
        <v>44244</v>
      </c>
      <c r="O294" s="151">
        <v>20212050089701</v>
      </c>
      <c r="P294" s="107">
        <v>44270</v>
      </c>
      <c r="Q294" s="46">
        <v>19</v>
      </c>
      <c r="R294" s="46" t="s">
        <v>9</v>
      </c>
      <c r="S294" s="46"/>
      <c r="T294" s="46"/>
      <c r="U294" s="46" t="s">
        <v>121</v>
      </c>
      <c r="V294" s="44" t="s">
        <v>122</v>
      </c>
      <c r="W294" s="46"/>
      <c r="X294" s="108"/>
    </row>
    <row r="295" spans="1:24" ht="63.75" x14ac:dyDescent="0.25">
      <c r="A295" s="103" t="s">
        <v>31</v>
      </c>
      <c r="B295" s="46" t="s">
        <v>123</v>
      </c>
      <c r="C295" s="46" t="s">
        <v>1364</v>
      </c>
      <c r="D295" s="46" t="s">
        <v>1365</v>
      </c>
      <c r="E295" s="46" t="s">
        <v>36</v>
      </c>
      <c r="F295" s="44" t="s">
        <v>88</v>
      </c>
      <c r="G295" s="46" t="s">
        <v>1366</v>
      </c>
      <c r="H295" s="46" t="s">
        <v>207</v>
      </c>
      <c r="I295" s="46" t="s">
        <v>118</v>
      </c>
      <c r="J295" s="46" t="s">
        <v>6</v>
      </c>
      <c r="K295" s="44" t="s">
        <v>26</v>
      </c>
      <c r="L295" s="46">
        <v>30</v>
      </c>
      <c r="M295" s="44" t="s">
        <v>1367</v>
      </c>
      <c r="N295" s="47" t="s">
        <v>1368</v>
      </c>
      <c r="O295" s="151">
        <v>20212050085141</v>
      </c>
      <c r="P295" s="107">
        <v>44266</v>
      </c>
      <c r="Q295" s="46">
        <v>16</v>
      </c>
      <c r="R295" s="46" t="s">
        <v>9</v>
      </c>
      <c r="S295" s="46"/>
      <c r="T295" s="46"/>
      <c r="U295" s="46" t="s">
        <v>121</v>
      </c>
      <c r="V295" s="44" t="s">
        <v>122</v>
      </c>
      <c r="W295" s="46"/>
      <c r="X295" s="108"/>
    </row>
    <row r="296" spans="1:24" ht="63.75" x14ac:dyDescent="0.25">
      <c r="A296" s="103" t="s">
        <v>31</v>
      </c>
      <c r="B296" s="46" t="s">
        <v>123</v>
      </c>
      <c r="C296" s="46" t="s">
        <v>70</v>
      </c>
      <c r="D296" s="46" t="s">
        <v>584</v>
      </c>
      <c r="E296" s="46" t="s">
        <v>38</v>
      </c>
      <c r="F296" s="44" t="s">
        <v>88</v>
      </c>
      <c r="G296" s="46" t="s">
        <v>1369</v>
      </c>
      <c r="H296" s="46" t="s">
        <v>207</v>
      </c>
      <c r="I296" s="46" t="s">
        <v>118</v>
      </c>
      <c r="J296" s="46" t="s">
        <v>6</v>
      </c>
      <c r="K296" s="44" t="s">
        <v>27</v>
      </c>
      <c r="L296" s="46">
        <v>30</v>
      </c>
      <c r="M296" s="151" t="s">
        <v>1370</v>
      </c>
      <c r="N296" s="159" t="s">
        <v>1371</v>
      </c>
      <c r="O296" s="151">
        <v>20212050086851</v>
      </c>
      <c r="P296" s="107">
        <v>44265</v>
      </c>
      <c r="Q296" s="46">
        <v>14</v>
      </c>
      <c r="R296" s="46" t="s">
        <v>9</v>
      </c>
      <c r="S296" s="46"/>
      <c r="T296" s="46"/>
      <c r="U296" s="46" t="s">
        <v>121</v>
      </c>
      <c r="V296" s="44" t="s">
        <v>122</v>
      </c>
      <c r="W296" s="46"/>
      <c r="X296" s="108"/>
    </row>
    <row r="297" spans="1:24" ht="165.75" x14ac:dyDescent="0.25">
      <c r="A297" s="110" t="s">
        <v>31</v>
      </c>
      <c r="B297" s="70" t="s">
        <v>1071</v>
      </c>
      <c r="C297" s="70" t="s">
        <v>46</v>
      </c>
      <c r="D297" s="70" t="s">
        <v>1372</v>
      </c>
      <c r="E297" s="68" t="s">
        <v>35</v>
      </c>
      <c r="F297" s="68" t="s">
        <v>88</v>
      </c>
      <c r="G297" s="70" t="s">
        <v>1373</v>
      </c>
      <c r="H297" s="70" t="s">
        <v>207</v>
      </c>
      <c r="I297" s="70" t="s">
        <v>118</v>
      </c>
      <c r="J297" s="70" t="s">
        <v>6</v>
      </c>
      <c r="K297" s="68" t="s">
        <v>28</v>
      </c>
      <c r="L297" s="70">
        <v>10</v>
      </c>
      <c r="M297" s="156" t="s">
        <v>1374</v>
      </c>
      <c r="N297" s="160" t="s">
        <v>1375</v>
      </c>
      <c r="O297" s="156" t="s">
        <v>1376</v>
      </c>
      <c r="P297" s="114">
        <v>44267</v>
      </c>
      <c r="Q297" s="70">
        <v>16</v>
      </c>
      <c r="R297" s="68" t="s">
        <v>11</v>
      </c>
      <c r="S297" s="70"/>
      <c r="T297" s="70"/>
      <c r="U297" s="70"/>
      <c r="V297" s="70"/>
      <c r="W297" s="70"/>
      <c r="X297" s="116"/>
    </row>
    <row r="298" spans="1:24" ht="51" x14ac:dyDescent="0.25">
      <c r="A298" s="103" t="s">
        <v>31</v>
      </c>
      <c r="B298" s="46" t="s">
        <v>123</v>
      </c>
      <c r="C298" s="46" t="s">
        <v>42</v>
      </c>
      <c r="D298" s="46" t="s">
        <v>1377</v>
      </c>
      <c r="E298" s="46" t="s">
        <v>38</v>
      </c>
      <c r="F298" s="44" t="s">
        <v>88</v>
      </c>
      <c r="G298" s="46" t="s">
        <v>1378</v>
      </c>
      <c r="H298" s="46" t="s">
        <v>126</v>
      </c>
      <c r="I298" s="44" t="s">
        <v>259</v>
      </c>
      <c r="J298" s="46" t="s">
        <v>6</v>
      </c>
      <c r="K298" s="44" t="s">
        <v>23</v>
      </c>
      <c r="L298" s="46">
        <v>30</v>
      </c>
      <c r="M298" s="151" t="s">
        <v>1379</v>
      </c>
      <c r="N298" s="159" t="s">
        <v>1380</v>
      </c>
      <c r="O298" s="151">
        <v>20212050089781</v>
      </c>
      <c r="P298" s="107">
        <v>44272</v>
      </c>
      <c r="Q298" s="46">
        <v>19</v>
      </c>
      <c r="R298" s="46" t="s">
        <v>9</v>
      </c>
      <c r="S298" s="46"/>
      <c r="T298" s="46"/>
      <c r="U298" s="46" t="s">
        <v>121</v>
      </c>
      <c r="V298" s="44" t="s">
        <v>122</v>
      </c>
      <c r="W298" s="46"/>
      <c r="X298" s="108"/>
    </row>
    <row r="299" spans="1:24" ht="51" x14ac:dyDescent="0.25">
      <c r="A299" s="103" t="s">
        <v>31</v>
      </c>
      <c r="B299" s="46" t="s">
        <v>123</v>
      </c>
      <c r="C299" s="46" t="s">
        <v>70</v>
      </c>
      <c r="D299" s="46" t="s">
        <v>1381</v>
      </c>
      <c r="E299" s="46" t="s">
        <v>38</v>
      </c>
      <c r="F299" s="44" t="s">
        <v>88</v>
      </c>
      <c r="G299" s="46" t="s">
        <v>1382</v>
      </c>
      <c r="H299" s="46" t="s">
        <v>117</v>
      </c>
      <c r="I299" s="46" t="s">
        <v>118</v>
      </c>
      <c r="J299" s="46" t="s">
        <v>6</v>
      </c>
      <c r="K299" s="44" t="s">
        <v>25</v>
      </c>
      <c r="L299" s="46">
        <v>20</v>
      </c>
      <c r="M299" s="151" t="s">
        <v>1383</v>
      </c>
      <c r="N299" s="159" t="s">
        <v>1384</v>
      </c>
      <c r="O299" s="151">
        <v>20212050085371</v>
      </c>
      <c r="P299" s="107">
        <v>44257</v>
      </c>
      <c r="Q299" s="46">
        <v>8</v>
      </c>
      <c r="R299" s="46" t="s">
        <v>9</v>
      </c>
      <c r="S299" s="46"/>
      <c r="T299" s="46"/>
      <c r="U299" s="46" t="s">
        <v>121</v>
      </c>
      <c r="V299" s="44" t="s">
        <v>122</v>
      </c>
      <c r="W299" s="46"/>
      <c r="X299" s="108"/>
    </row>
    <row r="300" spans="1:24" ht="51" x14ac:dyDescent="0.25">
      <c r="A300" s="103" t="s">
        <v>32</v>
      </c>
      <c r="B300" s="46" t="s">
        <v>1385</v>
      </c>
      <c r="C300" s="46" t="s">
        <v>67</v>
      </c>
      <c r="D300" s="46" t="s">
        <v>1386</v>
      </c>
      <c r="E300" s="44" t="s">
        <v>34</v>
      </c>
      <c r="F300" s="44" t="s">
        <v>89</v>
      </c>
      <c r="G300" s="46" t="s">
        <v>1387</v>
      </c>
      <c r="H300" s="46" t="s">
        <v>137</v>
      </c>
      <c r="I300" s="46" t="s">
        <v>118</v>
      </c>
      <c r="J300" s="46" t="s">
        <v>6</v>
      </c>
      <c r="K300" s="44" t="s">
        <v>26</v>
      </c>
      <c r="L300" s="46">
        <v>30</v>
      </c>
      <c r="M300" s="151" t="s">
        <v>1388</v>
      </c>
      <c r="N300" s="159" t="s">
        <v>1389</v>
      </c>
      <c r="O300" s="151" t="s">
        <v>1390</v>
      </c>
      <c r="P300" s="107">
        <v>44258</v>
      </c>
      <c r="Q300" s="46">
        <v>9</v>
      </c>
      <c r="R300" s="46" t="s">
        <v>9</v>
      </c>
      <c r="S300" s="46"/>
      <c r="T300" s="109">
        <v>44259</v>
      </c>
      <c r="U300" s="46" t="s">
        <v>121</v>
      </c>
      <c r="V300" s="44" t="s">
        <v>122</v>
      </c>
      <c r="W300" s="46"/>
      <c r="X300" s="108"/>
    </row>
    <row r="301" spans="1:24" ht="51" x14ac:dyDescent="0.25">
      <c r="A301" s="103" t="s">
        <v>31</v>
      </c>
      <c r="B301" s="46" t="s">
        <v>123</v>
      </c>
      <c r="C301" s="44" t="s">
        <v>46</v>
      </c>
      <c r="D301" s="46" t="s">
        <v>1391</v>
      </c>
      <c r="E301" s="46" t="s">
        <v>38</v>
      </c>
      <c r="F301" s="44" t="s">
        <v>88</v>
      </c>
      <c r="G301" s="46" t="s">
        <v>1392</v>
      </c>
      <c r="H301" s="46" t="s">
        <v>1393</v>
      </c>
      <c r="I301" s="46" t="s">
        <v>1394</v>
      </c>
      <c r="J301" s="46" t="s">
        <v>3</v>
      </c>
      <c r="K301" s="44" t="s">
        <v>26</v>
      </c>
      <c r="L301" s="46">
        <v>30</v>
      </c>
      <c r="M301" s="151" t="s">
        <v>1395</v>
      </c>
      <c r="N301" s="159" t="s">
        <v>1396</v>
      </c>
      <c r="O301" s="151">
        <v>20213400014771</v>
      </c>
      <c r="P301" s="107">
        <v>44265</v>
      </c>
      <c r="Q301" s="46">
        <v>13</v>
      </c>
      <c r="R301" s="46" t="s">
        <v>9</v>
      </c>
      <c r="S301" s="46"/>
      <c r="T301" s="46"/>
      <c r="U301" s="46" t="s">
        <v>121</v>
      </c>
      <c r="V301" s="44" t="s">
        <v>122</v>
      </c>
      <c r="W301" s="46"/>
      <c r="X301" s="108"/>
    </row>
    <row r="302" spans="1:24" ht="51" x14ac:dyDescent="0.25">
      <c r="A302" s="103" t="s">
        <v>31</v>
      </c>
      <c r="B302" s="46" t="s">
        <v>123</v>
      </c>
      <c r="C302" s="46" t="s">
        <v>49</v>
      </c>
      <c r="D302" s="46" t="s">
        <v>1397</v>
      </c>
      <c r="E302" s="44" t="s">
        <v>34</v>
      </c>
      <c r="F302" s="44" t="s">
        <v>86</v>
      </c>
      <c r="G302" s="46" t="s">
        <v>1398</v>
      </c>
      <c r="H302" s="46" t="s">
        <v>117</v>
      </c>
      <c r="I302" s="46" t="s">
        <v>118</v>
      </c>
      <c r="J302" s="46" t="s">
        <v>6</v>
      </c>
      <c r="K302" s="44" t="s">
        <v>26</v>
      </c>
      <c r="L302" s="46">
        <v>30</v>
      </c>
      <c r="M302" s="151" t="s">
        <v>1399</v>
      </c>
      <c r="N302" s="159" t="s">
        <v>1400</v>
      </c>
      <c r="O302" s="151">
        <v>20212050086691</v>
      </c>
      <c r="P302" s="107">
        <v>44260</v>
      </c>
      <c r="Q302" s="46">
        <v>10</v>
      </c>
      <c r="R302" s="46" t="s">
        <v>9</v>
      </c>
      <c r="S302" s="46"/>
      <c r="T302" s="109">
        <v>44260</v>
      </c>
      <c r="U302" s="46" t="s">
        <v>121</v>
      </c>
      <c r="V302" s="44" t="s">
        <v>122</v>
      </c>
      <c r="W302" s="46"/>
      <c r="X302" s="108"/>
    </row>
    <row r="303" spans="1:24" ht="51" x14ac:dyDescent="0.25">
      <c r="A303" s="103" t="s">
        <v>31</v>
      </c>
      <c r="B303" s="46" t="s">
        <v>123</v>
      </c>
      <c r="C303" s="46" t="s">
        <v>51</v>
      </c>
      <c r="D303" s="46" t="s">
        <v>1401</v>
      </c>
      <c r="E303" s="46" t="s">
        <v>38</v>
      </c>
      <c r="F303" s="44" t="s">
        <v>88</v>
      </c>
      <c r="G303" s="46" t="s">
        <v>1402</v>
      </c>
      <c r="H303" s="46" t="s">
        <v>273</v>
      </c>
      <c r="I303" s="46" t="s">
        <v>118</v>
      </c>
      <c r="J303" s="46" t="s">
        <v>6</v>
      </c>
      <c r="K303" s="44" t="s">
        <v>26</v>
      </c>
      <c r="L303" s="46">
        <v>30</v>
      </c>
      <c r="M303" s="151" t="s">
        <v>1403</v>
      </c>
      <c r="N303" s="159" t="s">
        <v>1404</v>
      </c>
      <c r="O303" s="151">
        <v>20212050087511</v>
      </c>
      <c r="P303" s="107">
        <v>44265</v>
      </c>
      <c r="Q303" s="46">
        <v>13</v>
      </c>
      <c r="R303" s="46" t="s">
        <v>9</v>
      </c>
      <c r="S303" s="46"/>
      <c r="T303" s="46"/>
      <c r="U303" s="46" t="s">
        <v>121</v>
      </c>
      <c r="V303" s="44" t="s">
        <v>122</v>
      </c>
      <c r="W303" s="46"/>
      <c r="X303" s="108" t="s">
        <v>1003</v>
      </c>
    </row>
    <row r="304" spans="1:24" ht="51" x14ac:dyDescent="0.25">
      <c r="A304" s="110" t="s">
        <v>31</v>
      </c>
      <c r="B304" s="70" t="s">
        <v>1071</v>
      </c>
      <c r="C304" s="70" t="s">
        <v>56</v>
      </c>
      <c r="D304" s="70" t="s">
        <v>1405</v>
      </c>
      <c r="E304" s="70" t="s">
        <v>34</v>
      </c>
      <c r="F304" s="70" t="s">
        <v>2899</v>
      </c>
      <c r="G304" s="70" t="s">
        <v>1406</v>
      </c>
      <c r="H304" s="70" t="s">
        <v>354</v>
      </c>
      <c r="I304" s="68" t="s">
        <v>143</v>
      </c>
      <c r="J304" s="70" t="s">
        <v>6</v>
      </c>
      <c r="K304" s="68" t="s">
        <v>26</v>
      </c>
      <c r="L304" s="70">
        <v>30</v>
      </c>
      <c r="M304" s="156" t="s">
        <v>1407</v>
      </c>
      <c r="N304" s="160" t="s">
        <v>1408</v>
      </c>
      <c r="O304" s="156"/>
      <c r="P304" s="114">
        <v>44295</v>
      </c>
      <c r="Q304" s="70">
        <v>32</v>
      </c>
      <c r="R304" s="68" t="s">
        <v>11</v>
      </c>
      <c r="S304" s="70"/>
      <c r="T304" s="115">
        <v>44295</v>
      </c>
      <c r="U304" s="70" t="s">
        <v>121</v>
      </c>
      <c r="V304" s="68" t="s">
        <v>122</v>
      </c>
      <c r="W304" s="70"/>
      <c r="X304" s="116"/>
    </row>
    <row r="305" spans="1:24" ht="63.75" x14ac:dyDescent="0.25">
      <c r="A305" s="110" t="s">
        <v>30</v>
      </c>
      <c r="B305" s="70" t="s">
        <v>559</v>
      </c>
      <c r="C305" s="70" t="s">
        <v>69</v>
      </c>
      <c r="D305" s="70" t="s">
        <v>671</v>
      </c>
      <c r="E305" s="68" t="s">
        <v>35</v>
      </c>
      <c r="F305" s="68" t="s">
        <v>88</v>
      </c>
      <c r="G305" s="70" t="s">
        <v>1409</v>
      </c>
      <c r="H305" s="70" t="s">
        <v>354</v>
      </c>
      <c r="I305" s="68" t="s">
        <v>143</v>
      </c>
      <c r="J305" s="70" t="s">
        <v>6</v>
      </c>
      <c r="K305" s="68" t="s">
        <v>26</v>
      </c>
      <c r="L305" s="70">
        <v>30</v>
      </c>
      <c r="M305" s="156" t="s">
        <v>1410</v>
      </c>
      <c r="N305" s="160" t="s">
        <v>1411</v>
      </c>
      <c r="O305" s="161">
        <v>20212050090371</v>
      </c>
      <c r="P305" s="114">
        <v>44298</v>
      </c>
      <c r="Q305" s="70">
        <v>33</v>
      </c>
      <c r="R305" s="68" t="s">
        <v>11</v>
      </c>
      <c r="S305" s="70"/>
      <c r="T305" s="115">
        <v>44298</v>
      </c>
      <c r="U305" s="70" t="s">
        <v>121</v>
      </c>
      <c r="V305" s="68" t="s">
        <v>122</v>
      </c>
      <c r="W305" s="70"/>
      <c r="X305" s="116"/>
    </row>
    <row r="306" spans="1:24" ht="140.25" x14ac:dyDescent="0.25">
      <c r="A306" s="103" t="s">
        <v>31</v>
      </c>
      <c r="B306" s="46" t="s">
        <v>123</v>
      </c>
      <c r="C306" s="46" t="s">
        <v>1364</v>
      </c>
      <c r="D306" s="46" t="s">
        <v>1412</v>
      </c>
      <c r="E306" s="44" t="s">
        <v>34</v>
      </c>
      <c r="F306" s="46" t="s">
        <v>2899</v>
      </c>
      <c r="G306" s="46" t="s">
        <v>1413</v>
      </c>
      <c r="H306" s="46" t="s">
        <v>228</v>
      </c>
      <c r="I306" s="46" t="s">
        <v>214</v>
      </c>
      <c r="J306" s="46" t="s">
        <v>6</v>
      </c>
      <c r="K306" s="44" t="s">
        <v>26</v>
      </c>
      <c r="L306" s="46">
        <v>30</v>
      </c>
      <c r="M306" s="151" t="s">
        <v>1414</v>
      </c>
      <c r="N306" s="159" t="s">
        <v>1415</v>
      </c>
      <c r="O306" s="151"/>
      <c r="P306" s="107">
        <v>44279</v>
      </c>
      <c r="Q306" s="46">
        <v>21</v>
      </c>
      <c r="R306" s="46" t="s">
        <v>9</v>
      </c>
      <c r="S306" s="162" t="s">
        <v>1416</v>
      </c>
      <c r="T306" s="46"/>
      <c r="U306" s="46"/>
      <c r="V306" s="46"/>
      <c r="W306" s="46"/>
      <c r="X306" s="108"/>
    </row>
    <row r="307" spans="1:24" ht="63.75" x14ac:dyDescent="0.25">
      <c r="A307" s="103" t="s">
        <v>31</v>
      </c>
      <c r="B307" s="46" t="s">
        <v>123</v>
      </c>
      <c r="C307" s="46" t="s">
        <v>49</v>
      </c>
      <c r="D307" s="46" t="s">
        <v>1417</v>
      </c>
      <c r="E307" s="44" t="s">
        <v>34</v>
      </c>
      <c r="F307" s="44" t="s">
        <v>86</v>
      </c>
      <c r="G307" s="46" t="s">
        <v>1418</v>
      </c>
      <c r="H307" s="46" t="s">
        <v>117</v>
      </c>
      <c r="I307" s="46" t="s">
        <v>118</v>
      </c>
      <c r="J307" s="46" t="s">
        <v>6</v>
      </c>
      <c r="K307" s="44" t="s">
        <v>25</v>
      </c>
      <c r="L307" s="46">
        <v>20</v>
      </c>
      <c r="M307" s="151" t="s">
        <v>1419</v>
      </c>
      <c r="N307" s="159" t="s">
        <v>1420</v>
      </c>
      <c r="O307" s="151" t="s">
        <v>1421</v>
      </c>
      <c r="P307" s="107">
        <v>44265</v>
      </c>
      <c r="Q307" s="46">
        <v>13</v>
      </c>
      <c r="R307" s="46" t="s">
        <v>9</v>
      </c>
      <c r="S307" s="46"/>
      <c r="T307" s="109">
        <v>44271</v>
      </c>
      <c r="U307" s="46" t="s">
        <v>121</v>
      </c>
      <c r="V307" s="44" t="s">
        <v>122</v>
      </c>
      <c r="W307" s="46"/>
      <c r="X307" s="108"/>
    </row>
    <row r="308" spans="1:24" ht="63.75" x14ac:dyDescent="0.25">
      <c r="A308" s="103" t="s">
        <v>31</v>
      </c>
      <c r="B308" s="46" t="s">
        <v>123</v>
      </c>
      <c r="C308" s="46" t="s">
        <v>65</v>
      </c>
      <c r="D308" s="46" t="s">
        <v>1422</v>
      </c>
      <c r="E308" s="44" t="s">
        <v>35</v>
      </c>
      <c r="F308" s="44" t="s">
        <v>88</v>
      </c>
      <c r="G308" s="46" t="s">
        <v>1423</v>
      </c>
      <c r="H308" s="46" t="s">
        <v>207</v>
      </c>
      <c r="I308" s="46" t="s">
        <v>118</v>
      </c>
      <c r="J308" s="46" t="s">
        <v>6</v>
      </c>
      <c r="K308" s="44" t="s">
        <v>28</v>
      </c>
      <c r="L308" s="46">
        <v>10</v>
      </c>
      <c r="M308" s="151" t="s">
        <v>1424</v>
      </c>
      <c r="N308" s="159" t="s">
        <v>1425</v>
      </c>
      <c r="O308" s="151">
        <v>20212050085131</v>
      </c>
      <c r="P308" s="107">
        <v>44249</v>
      </c>
      <c r="Q308" s="46">
        <v>1</v>
      </c>
      <c r="R308" s="46" t="s">
        <v>9</v>
      </c>
      <c r="S308" s="46"/>
      <c r="T308" s="46"/>
      <c r="U308" s="46"/>
      <c r="V308" s="46"/>
      <c r="W308" s="46"/>
      <c r="X308" s="108"/>
    </row>
    <row r="309" spans="1:24" ht="63.75" x14ac:dyDescent="0.25">
      <c r="A309" s="103" t="s">
        <v>31</v>
      </c>
      <c r="B309" s="46" t="s">
        <v>123</v>
      </c>
      <c r="C309" s="46" t="s">
        <v>60</v>
      </c>
      <c r="D309" s="46" t="s">
        <v>1426</v>
      </c>
      <c r="E309" s="44" t="s">
        <v>34</v>
      </c>
      <c r="F309" s="44" t="s">
        <v>89</v>
      </c>
      <c r="G309" s="46" t="s">
        <v>1427</v>
      </c>
      <c r="H309" s="46" t="s">
        <v>213</v>
      </c>
      <c r="I309" s="46" t="s">
        <v>73</v>
      </c>
      <c r="J309" s="46" t="s">
        <v>6</v>
      </c>
      <c r="K309" s="44" t="s">
        <v>26</v>
      </c>
      <c r="L309" s="46">
        <v>30</v>
      </c>
      <c r="M309" s="151" t="s">
        <v>1428</v>
      </c>
      <c r="N309" s="159" t="s">
        <v>1429</v>
      </c>
      <c r="O309" s="151">
        <v>20212000014561</v>
      </c>
      <c r="P309" s="107">
        <v>44252</v>
      </c>
      <c r="Q309" s="46">
        <v>3</v>
      </c>
      <c r="R309" s="46" t="s">
        <v>9</v>
      </c>
      <c r="S309" s="46"/>
      <c r="T309" s="46"/>
      <c r="U309" s="46"/>
      <c r="V309" s="46"/>
      <c r="W309" s="46"/>
      <c r="X309" s="108"/>
    </row>
    <row r="310" spans="1:24" ht="51" x14ac:dyDescent="0.25">
      <c r="A310" s="103" t="s">
        <v>31</v>
      </c>
      <c r="B310" s="46" t="s">
        <v>123</v>
      </c>
      <c r="C310" s="46" t="s">
        <v>61</v>
      </c>
      <c r="D310" s="46" t="s">
        <v>1430</v>
      </c>
      <c r="E310" s="46" t="s">
        <v>38</v>
      </c>
      <c r="F310" s="44" t="s">
        <v>88</v>
      </c>
      <c r="G310" s="46" t="s">
        <v>1431</v>
      </c>
      <c r="H310" s="46" t="s">
        <v>228</v>
      </c>
      <c r="I310" s="46" t="s">
        <v>214</v>
      </c>
      <c r="J310" s="46" t="s">
        <v>6</v>
      </c>
      <c r="K310" s="44" t="s">
        <v>25</v>
      </c>
      <c r="L310" s="46">
        <v>20</v>
      </c>
      <c r="M310" s="151" t="s">
        <v>1432</v>
      </c>
      <c r="N310" s="159" t="s">
        <v>1433</v>
      </c>
      <c r="O310" s="151">
        <v>20212100015601</v>
      </c>
      <c r="P310" s="107">
        <v>44272</v>
      </c>
      <c r="Q310" s="46">
        <v>17</v>
      </c>
      <c r="R310" s="46" t="s">
        <v>9</v>
      </c>
      <c r="S310" s="46"/>
      <c r="T310" s="109">
        <v>44273</v>
      </c>
      <c r="U310" s="46" t="s">
        <v>121</v>
      </c>
      <c r="V310" s="44" t="s">
        <v>122</v>
      </c>
      <c r="W310" s="46"/>
      <c r="X310" s="108"/>
    </row>
    <row r="311" spans="1:24" ht="76.5" x14ac:dyDescent="0.25">
      <c r="A311" s="103" t="s">
        <v>31</v>
      </c>
      <c r="B311" s="46" t="s">
        <v>123</v>
      </c>
      <c r="C311" s="46" t="s">
        <v>44</v>
      </c>
      <c r="D311" s="46" t="s">
        <v>1434</v>
      </c>
      <c r="E311" s="44" t="s">
        <v>34</v>
      </c>
      <c r="F311" s="44" t="s">
        <v>88</v>
      </c>
      <c r="G311" s="46" t="s">
        <v>1435</v>
      </c>
      <c r="H311" s="46" t="s">
        <v>117</v>
      </c>
      <c r="I311" s="46" t="s">
        <v>118</v>
      </c>
      <c r="J311" s="46" t="s">
        <v>6</v>
      </c>
      <c r="K311" s="44" t="s">
        <v>26</v>
      </c>
      <c r="L311" s="46">
        <v>30</v>
      </c>
      <c r="M311" s="151" t="s">
        <v>1436</v>
      </c>
      <c r="N311" s="159" t="s">
        <v>1437</v>
      </c>
      <c r="O311" s="151">
        <v>20212050086861</v>
      </c>
      <c r="P311" s="107">
        <v>44265</v>
      </c>
      <c r="Q311" s="46">
        <v>12</v>
      </c>
      <c r="R311" s="46" t="s">
        <v>9</v>
      </c>
      <c r="S311" s="46"/>
      <c r="T311" s="46"/>
      <c r="U311" s="46"/>
      <c r="V311" s="46"/>
      <c r="W311" s="46"/>
      <c r="X311" s="108"/>
    </row>
    <row r="312" spans="1:24" ht="51" x14ac:dyDescent="0.25">
      <c r="A312" s="110" t="s">
        <v>31</v>
      </c>
      <c r="B312" s="70" t="s">
        <v>1071</v>
      </c>
      <c r="C312" s="70" t="s">
        <v>56</v>
      </c>
      <c r="D312" s="70" t="s">
        <v>772</v>
      </c>
      <c r="E312" s="70" t="s">
        <v>34</v>
      </c>
      <c r="F312" s="68" t="s">
        <v>88</v>
      </c>
      <c r="G312" s="70" t="s">
        <v>1438</v>
      </c>
      <c r="H312" s="70" t="s">
        <v>207</v>
      </c>
      <c r="I312" s="70" t="s">
        <v>118</v>
      </c>
      <c r="J312" s="70" t="s">
        <v>6</v>
      </c>
      <c r="K312" s="68" t="s">
        <v>27</v>
      </c>
      <c r="L312" s="70">
        <v>30</v>
      </c>
      <c r="M312" s="156" t="s">
        <v>1439</v>
      </c>
      <c r="N312" s="160" t="s">
        <v>1440</v>
      </c>
      <c r="O312" s="156"/>
      <c r="P312" s="114">
        <v>44298</v>
      </c>
      <c r="Q312" s="70">
        <v>32</v>
      </c>
      <c r="R312" s="68" t="s">
        <v>11</v>
      </c>
      <c r="S312" s="131" t="s">
        <v>1441</v>
      </c>
      <c r="T312" s="70"/>
      <c r="U312" s="70"/>
      <c r="V312" s="70"/>
      <c r="W312" s="70"/>
      <c r="X312" s="116"/>
    </row>
    <row r="313" spans="1:24" ht="51" x14ac:dyDescent="0.25">
      <c r="A313" s="110" t="s">
        <v>31</v>
      </c>
      <c r="B313" s="70" t="s">
        <v>1071</v>
      </c>
      <c r="C313" s="70" t="s">
        <v>48</v>
      </c>
      <c r="D313" s="70" t="s">
        <v>1442</v>
      </c>
      <c r="E313" s="70" t="s">
        <v>36</v>
      </c>
      <c r="F313" s="68" t="s">
        <v>88</v>
      </c>
      <c r="G313" s="70" t="s">
        <v>1443</v>
      </c>
      <c r="H313" s="70" t="s">
        <v>282</v>
      </c>
      <c r="I313" s="70" t="s">
        <v>214</v>
      </c>
      <c r="J313" s="70" t="s">
        <v>6</v>
      </c>
      <c r="K313" s="70" t="s">
        <v>25</v>
      </c>
      <c r="L313" s="70">
        <v>20</v>
      </c>
      <c r="M313" s="156" t="s">
        <v>1444</v>
      </c>
      <c r="N313" s="160" t="s">
        <v>1445</v>
      </c>
      <c r="O313" s="156"/>
      <c r="P313" s="114">
        <v>44294</v>
      </c>
      <c r="Q313" s="70">
        <v>28</v>
      </c>
      <c r="R313" s="68" t="s">
        <v>11</v>
      </c>
      <c r="S313" s="131" t="s">
        <v>1446</v>
      </c>
      <c r="T313" s="70"/>
      <c r="U313" s="70"/>
      <c r="V313" s="70"/>
      <c r="W313" s="70"/>
      <c r="X313" s="116" t="s">
        <v>1447</v>
      </c>
    </row>
    <row r="314" spans="1:24" ht="51" x14ac:dyDescent="0.25">
      <c r="A314" s="103" t="s">
        <v>31</v>
      </c>
      <c r="B314" s="46" t="s">
        <v>123</v>
      </c>
      <c r="C314" s="46" t="s">
        <v>67</v>
      </c>
      <c r="D314" s="46" t="s">
        <v>1448</v>
      </c>
      <c r="E314" s="46" t="s">
        <v>36</v>
      </c>
      <c r="F314" s="44" t="s">
        <v>86</v>
      </c>
      <c r="G314" s="46" t="s">
        <v>1449</v>
      </c>
      <c r="H314" s="46" t="s">
        <v>207</v>
      </c>
      <c r="I314" s="46" t="s">
        <v>118</v>
      </c>
      <c r="J314" s="46" t="s">
        <v>6</v>
      </c>
      <c r="K314" s="44" t="s">
        <v>26</v>
      </c>
      <c r="L314" s="46">
        <v>30</v>
      </c>
      <c r="M314" s="151" t="s">
        <v>1450</v>
      </c>
      <c r="N314" s="159" t="s">
        <v>1451</v>
      </c>
      <c r="O314" s="151">
        <v>20212050087701</v>
      </c>
      <c r="P314" s="107">
        <v>44271</v>
      </c>
      <c r="Q314" s="46">
        <v>20</v>
      </c>
      <c r="R314" s="46" t="s">
        <v>9</v>
      </c>
      <c r="S314" s="46"/>
      <c r="T314" s="109">
        <v>44271</v>
      </c>
      <c r="U314" s="46" t="s">
        <v>121</v>
      </c>
      <c r="V314" s="44" t="s">
        <v>122</v>
      </c>
      <c r="W314" s="46"/>
      <c r="X314" s="108"/>
    </row>
    <row r="315" spans="1:24" ht="63.75" x14ac:dyDescent="0.25">
      <c r="A315" s="103" t="s">
        <v>31</v>
      </c>
      <c r="B315" s="46" t="s">
        <v>123</v>
      </c>
      <c r="C315" s="46" t="s">
        <v>61</v>
      </c>
      <c r="D315" s="46" t="s">
        <v>1452</v>
      </c>
      <c r="E315" s="44" t="s">
        <v>35</v>
      </c>
      <c r="F315" s="44" t="s">
        <v>88</v>
      </c>
      <c r="G315" s="46" t="s">
        <v>1453</v>
      </c>
      <c r="H315" s="46" t="s">
        <v>137</v>
      </c>
      <c r="I315" s="46" t="s">
        <v>118</v>
      </c>
      <c r="J315" s="46" t="s">
        <v>6</v>
      </c>
      <c r="K315" s="44" t="s">
        <v>28</v>
      </c>
      <c r="L315" s="46">
        <v>10</v>
      </c>
      <c r="M315" s="151" t="s">
        <v>1454</v>
      </c>
      <c r="N315" s="159" t="s">
        <v>1455</v>
      </c>
      <c r="O315" s="151" t="s">
        <v>1456</v>
      </c>
      <c r="P315" s="107">
        <v>44264</v>
      </c>
      <c r="Q315" s="46">
        <v>10</v>
      </c>
      <c r="R315" s="46" t="s">
        <v>9</v>
      </c>
      <c r="S315" s="46"/>
      <c r="T315" s="46"/>
      <c r="U315" s="46"/>
      <c r="V315" s="46"/>
      <c r="W315" s="46"/>
      <c r="X315" s="108"/>
    </row>
    <row r="316" spans="1:24" ht="51" x14ac:dyDescent="0.25">
      <c r="A316" s="103" t="s">
        <v>31</v>
      </c>
      <c r="B316" s="46" t="s">
        <v>123</v>
      </c>
      <c r="C316" s="46" t="s">
        <v>59</v>
      </c>
      <c r="D316" s="46" t="s">
        <v>1457</v>
      </c>
      <c r="E316" s="44" t="s">
        <v>35</v>
      </c>
      <c r="F316" s="44" t="s">
        <v>88</v>
      </c>
      <c r="G316" s="46" t="s">
        <v>1458</v>
      </c>
      <c r="H316" s="46" t="s">
        <v>175</v>
      </c>
      <c r="I316" s="46" t="s">
        <v>1020</v>
      </c>
      <c r="J316" s="44" t="s">
        <v>5</v>
      </c>
      <c r="K316" s="44" t="s">
        <v>28</v>
      </c>
      <c r="L316" s="46">
        <v>10</v>
      </c>
      <c r="M316" s="151" t="s">
        <v>1459</v>
      </c>
      <c r="N316" s="159" t="s">
        <v>1460</v>
      </c>
      <c r="O316" s="151">
        <v>20213000014661</v>
      </c>
      <c r="P316" s="107">
        <v>44263</v>
      </c>
      <c r="Q316" s="46">
        <v>9</v>
      </c>
      <c r="R316" s="46" t="s">
        <v>9</v>
      </c>
      <c r="S316" s="162" t="s">
        <v>1461</v>
      </c>
      <c r="T316" s="109">
        <v>44263</v>
      </c>
      <c r="U316" s="46" t="s">
        <v>121</v>
      </c>
      <c r="V316" s="44" t="s">
        <v>122</v>
      </c>
      <c r="W316" s="46"/>
      <c r="X316" s="108"/>
    </row>
    <row r="317" spans="1:24" ht="51" x14ac:dyDescent="0.25">
      <c r="A317" s="103" t="s">
        <v>31</v>
      </c>
      <c r="B317" s="46" t="s">
        <v>123</v>
      </c>
      <c r="C317" s="44" t="s">
        <v>46</v>
      </c>
      <c r="D317" s="46" t="s">
        <v>1462</v>
      </c>
      <c r="E317" s="46" t="s">
        <v>38</v>
      </c>
      <c r="F317" s="44" t="s">
        <v>88</v>
      </c>
      <c r="G317" s="46" t="s">
        <v>1463</v>
      </c>
      <c r="H317" s="46" t="s">
        <v>137</v>
      </c>
      <c r="I317" s="46" t="s">
        <v>118</v>
      </c>
      <c r="J317" s="46" t="s">
        <v>6</v>
      </c>
      <c r="K317" s="44" t="s">
        <v>27</v>
      </c>
      <c r="L317" s="46">
        <v>30</v>
      </c>
      <c r="M317" s="151" t="s">
        <v>1464</v>
      </c>
      <c r="N317" s="159" t="s">
        <v>1465</v>
      </c>
      <c r="O317" s="151">
        <v>20212050086661</v>
      </c>
      <c r="P317" s="107">
        <v>44258</v>
      </c>
      <c r="Q317" s="46">
        <v>6</v>
      </c>
      <c r="R317" s="46" t="s">
        <v>9</v>
      </c>
      <c r="S317" s="46"/>
      <c r="T317" s="109">
        <v>44259</v>
      </c>
      <c r="U317" s="46" t="s">
        <v>121</v>
      </c>
      <c r="V317" s="44" t="s">
        <v>122</v>
      </c>
      <c r="W317" s="46"/>
      <c r="X317" s="108"/>
    </row>
    <row r="318" spans="1:24" ht="51" x14ac:dyDescent="0.25">
      <c r="A318" s="103" t="s">
        <v>31</v>
      </c>
      <c r="B318" s="46" t="s">
        <v>123</v>
      </c>
      <c r="C318" s="46" t="s">
        <v>56</v>
      </c>
      <c r="D318" s="46" t="s">
        <v>1466</v>
      </c>
      <c r="E318" s="46" t="s">
        <v>38</v>
      </c>
      <c r="F318" s="44" t="s">
        <v>88</v>
      </c>
      <c r="G318" s="46" t="s">
        <v>1467</v>
      </c>
      <c r="H318" s="46" t="s">
        <v>207</v>
      </c>
      <c r="I318" s="46" t="s">
        <v>118</v>
      </c>
      <c r="J318" s="46" t="s">
        <v>6</v>
      </c>
      <c r="K318" s="44" t="s">
        <v>25</v>
      </c>
      <c r="L318" s="46">
        <v>20</v>
      </c>
      <c r="M318" s="151" t="s">
        <v>1468</v>
      </c>
      <c r="N318" s="159" t="s">
        <v>1469</v>
      </c>
      <c r="O318" s="151">
        <v>20212050086881</v>
      </c>
      <c r="P318" s="107">
        <v>44265</v>
      </c>
      <c r="Q318" s="46">
        <v>11</v>
      </c>
      <c r="R318" s="46" t="s">
        <v>9</v>
      </c>
      <c r="S318" s="46"/>
      <c r="T318" s="46"/>
      <c r="U318" s="46" t="s">
        <v>121</v>
      </c>
      <c r="V318" s="44" t="s">
        <v>122</v>
      </c>
      <c r="W318" s="46"/>
      <c r="X318" s="108"/>
    </row>
    <row r="319" spans="1:24" ht="51" x14ac:dyDescent="0.25">
      <c r="A319" s="119" t="s">
        <v>31</v>
      </c>
      <c r="B319" s="59" t="s">
        <v>1071</v>
      </c>
      <c r="C319" s="59" t="s">
        <v>52</v>
      </c>
      <c r="D319" s="59" t="s">
        <v>1470</v>
      </c>
      <c r="E319" s="59" t="s">
        <v>38</v>
      </c>
      <c r="F319" s="57" t="s">
        <v>88</v>
      </c>
      <c r="G319" s="59" t="s">
        <v>1471</v>
      </c>
      <c r="H319" s="59" t="s">
        <v>228</v>
      </c>
      <c r="I319" s="57" t="s">
        <v>214</v>
      </c>
      <c r="J319" s="59" t="s">
        <v>6</v>
      </c>
      <c r="K319" s="57" t="s">
        <v>26</v>
      </c>
      <c r="L319" s="59">
        <v>30</v>
      </c>
      <c r="M319" s="152" t="s">
        <v>1472</v>
      </c>
      <c r="N319" s="163" t="s">
        <v>1473</v>
      </c>
      <c r="O319" s="152"/>
      <c r="P319" s="123"/>
      <c r="Q319" s="59"/>
      <c r="R319" s="57" t="s">
        <v>12</v>
      </c>
      <c r="S319" s="59"/>
      <c r="T319" s="59"/>
      <c r="U319" s="59"/>
      <c r="V319" s="59"/>
      <c r="W319" s="59"/>
      <c r="X319" s="124" t="s">
        <v>1012</v>
      </c>
    </row>
    <row r="320" spans="1:24" ht="51" x14ac:dyDescent="0.25">
      <c r="A320" s="103" t="s">
        <v>31</v>
      </c>
      <c r="B320" s="46" t="s">
        <v>123</v>
      </c>
      <c r="C320" s="46" t="s">
        <v>42</v>
      </c>
      <c r="D320" s="46" t="s">
        <v>1128</v>
      </c>
      <c r="E320" s="44" t="s">
        <v>34</v>
      </c>
      <c r="F320" s="44" t="s">
        <v>89</v>
      </c>
      <c r="G320" s="46" t="s">
        <v>1474</v>
      </c>
      <c r="H320" s="46" t="s">
        <v>207</v>
      </c>
      <c r="I320" s="46" t="s">
        <v>118</v>
      </c>
      <c r="J320" s="46" t="s">
        <v>6</v>
      </c>
      <c r="K320" s="44" t="s">
        <v>26</v>
      </c>
      <c r="L320" s="46">
        <v>30</v>
      </c>
      <c r="M320" s="151" t="s">
        <v>1475</v>
      </c>
      <c r="N320" s="159" t="s">
        <v>1476</v>
      </c>
      <c r="O320" s="151">
        <v>20212050085441</v>
      </c>
      <c r="P320" s="107">
        <v>44256</v>
      </c>
      <c r="Q320" s="46">
        <v>4</v>
      </c>
      <c r="R320" s="46" t="s">
        <v>9</v>
      </c>
      <c r="S320" s="46"/>
      <c r="T320" s="109">
        <v>44259</v>
      </c>
      <c r="U320" s="46" t="s">
        <v>121</v>
      </c>
      <c r="V320" s="44" t="s">
        <v>122</v>
      </c>
      <c r="W320" s="46"/>
      <c r="X320" s="108"/>
    </row>
    <row r="321" spans="1:24" ht="63.75" x14ac:dyDescent="0.25">
      <c r="A321" s="119" t="s">
        <v>31</v>
      </c>
      <c r="B321" s="59" t="s">
        <v>1071</v>
      </c>
      <c r="C321" s="59" t="s">
        <v>67</v>
      </c>
      <c r="D321" s="59" t="s">
        <v>1477</v>
      </c>
      <c r="E321" s="59" t="s">
        <v>34</v>
      </c>
      <c r="F321" s="57" t="s">
        <v>88</v>
      </c>
      <c r="G321" s="59" t="s">
        <v>908</v>
      </c>
      <c r="H321" s="59" t="s">
        <v>228</v>
      </c>
      <c r="I321" s="57" t="s">
        <v>214</v>
      </c>
      <c r="J321" s="59" t="s">
        <v>6</v>
      </c>
      <c r="K321" s="57" t="s">
        <v>26</v>
      </c>
      <c r="L321" s="59">
        <v>30</v>
      </c>
      <c r="M321" s="152" t="s">
        <v>1478</v>
      </c>
      <c r="N321" s="163" t="s">
        <v>1479</v>
      </c>
      <c r="O321" s="152"/>
      <c r="P321" s="123"/>
      <c r="Q321" s="59"/>
      <c r="R321" s="57" t="s">
        <v>12</v>
      </c>
      <c r="S321" s="59"/>
      <c r="T321" s="59"/>
      <c r="U321" s="59"/>
      <c r="V321" s="59"/>
      <c r="W321" s="59"/>
      <c r="X321" s="124" t="s">
        <v>1012</v>
      </c>
    </row>
    <row r="322" spans="1:24" ht="114.75" x14ac:dyDescent="0.25">
      <c r="A322" s="103" t="s">
        <v>31</v>
      </c>
      <c r="B322" s="46" t="s">
        <v>123</v>
      </c>
      <c r="C322" s="46" t="s">
        <v>48</v>
      </c>
      <c r="D322" s="46" t="s">
        <v>1480</v>
      </c>
      <c r="E322" s="46" t="s">
        <v>38</v>
      </c>
      <c r="F322" s="44" t="s">
        <v>89</v>
      </c>
      <c r="G322" s="46" t="s">
        <v>1481</v>
      </c>
      <c r="H322" s="46" t="s">
        <v>117</v>
      </c>
      <c r="I322" s="46" t="s">
        <v>118</v>
      </c>
      <c r="J322" s="46" t="s">
        <v>6</v>
      </c>
      <c r="K322" s="44" t="s">
        <v>26</v>
      </c>
      <c r="L322" s="46">
        <v>30</v>
      </c>
      <c r="M322" s="151" t="s">
        <v>1482</v>
      </c>
      <c r="N322" s="159" t="s">
        <v>1483</v>
      </c>
      <c r="O322" s="151">
        <v>20212050086841</v>
      </c>
      <c r="P322" s="107">
        <v>44267</v>
      </c>
      <c r="Q322" s="46">
        <v>13</v>
      </c>
      <c r="R322" s="46" t="s">
        <v>9</v>
      </c>
      <c r="S322" s="46"/>
      <c r="T322" s="109">
        <v>44267</v>
      </c>
      <c r="U322" s="46" t="s">
        <v>121</v>
      </c>
      <c r="V322" s="44" t="s">
        <v>122</v>
      </c>
      <c r="W322" s="46"/>
      <c r="X322" s="108"/>
    </row>
    <row r="323" spans="1:24" ht="89.25" x14ac:dyDescent="0.25">
      <c r="A323" s="103" t="s">
        <v>31</v>
      </c>
      <c r="B323" s="46" t="s">
        <v>123</v>
      </c>
      <c r="C323" s="46" t="s">
        <v>47</v>
      </c>
      <c r="D323" s="46" t="s">
        <v>1484</v>
      </c>
      <c r="E323" s="46" t="s">
        <v>36</v>
      </c>
      <c r="F323" s="44" t="s">
        <v>88</v>
      </c>
      <c r="G323" s="46" t="s">
        <v>1485</v>
      </c>
      <c r="H323" s="46" t="s">
        <v>137</v>
      </c>
      <c r="I323" s="46" t="s">
        <v>118</v>
      </c>
      <c r="J323" s="46" t="s">
        <v>6</v>
      </c>
      <c r="K323" s="44" t="s">
        <v>26</v>
      </c>
      <c r="L323" s="46">
        <v>30</v>
      </c>
      <c r="M323" s="151" t="s">
        <v>1486</v>
      </c>
      <c r="N323" s="159" t="s">
        <v>1487</v>
      </c>
      <c r="O323" s="151">
        <v>20212050086711</v>
      </c>
      <c r="P323" s="107">
        <v>44267</v>
      </c>
      <c r="Q323" s="46">
        <v>13</v>
      </c>
      <c r="R323" s="46" t="s">
        <v>9</v>
      </c>
      <c r="S323" s="46"/>
      <c r="T323" s="109">
        <v>44267</v>
      </c>
      <c r="U323" s="46" t="s">
        <v>121</v>
      </c>
      <c r="V323" s="44" t="s">
        <v>122</v>
      </c>
      <c r="W323" s="46"/>
      <c r="X323" s="108"/>
    </row>
    <row r="324" spans="1:24" ht="51" x14ac:dyDescent="0.25">
      <c r="A324" s="103" t="s">
        <v>31</v>
      </c>
      <c r="B324" s="46" t="s">
        <v>123</v>
      </c>
      <c r="C324" s="46" t="s">
        <v>51</v>
      </c>
      <c r="D324" s="46" t="s">
        <v>1488</v>
      </c>
      <c r="E324" s="46" t="s">
        <v>36</v>
      </c>
      <c r="F324" s="44" t="s">
        <v>88</v>
      </c>
      <c r="G324" s="46" t="s">
        <v>1489</v>
      </c>
      <c r="H324" s="46" t="s">
        <v>117</v>
      </c>
      <c r="I324" s="46" t="s">
        <v>118</v>
      </c>
      <c r="J324" s="46" t="s">
        <v>6</v>
      </c>
      <c r="K324" s="44" t="s">
        <v>25</v>
      </c>
      <c r="L324" s="46">
        <v>20</v>
      </c>
      <c r="M324" s="151" t="s">
        <v>1490</v>
      </c>
      <c r="N324" s="159" t="s">
        <v>1491</v>
      </c>
      <c r="O324" s="151" t="s">
        <v>1492</v>
      </c>
      <c r="P324" s="107">
        <v>44266</v>
      </c>
      <c r="Q324" s="46">
        <v>12</v>
      </c>
      <c r="R324" s="46" t="s">
        <v>9</v>
      </c>
      <c r="S324" s="46"/>
      <c r="T324" s="109">
        <v>44270</v>
      </c>
      <c r="U324" s="46" t="s">
        <v>121</v>
      </c>
      <c r="V324" s="44" t="s">
        <v>122</v>
      </c>
      <c r="W324" s="46"/>
      <c r="X324" s="108"/>
    </row>
    <row r="325" spans="1:24" ht="51" x14ac:dyDescent="0.25">
      <c r="A325" s="103" t="s">
        <v>31</v>
      </c>
      <c r="B325" s="46" t="s">
        <v>123</v>
      </c>
      <c r="C325" s="46" t="s">
        <v>56</v>
      </c>
      <c r="D325" s="46" t="s">
        <v>1466</v>
      </c>
      <c r="E325" s="46" t="s">
        <v>38</v>
      </c>
      <c r="F325" s="44" t="s">
        <v>88</v>
      </c>
      <c r="G325" s="46" t="s">
        <v>1493</v>
      </c>
      <c r="H325" s="46" t="s">
        <v>207</v>
      </c>
      <c r="I325" s="46" t="s">
        <v>118</v>
      </c>
      <c r="J325" s="46" t="s">
        <v>6</v>
      </c>
      <c r="K325" s="44" t="s">
        <v>26</v>
      </c>
      <c r="L325" s="46">
        <v>30</v>
      </c>
      <c r="M325" s="151" t="s">
        <v>1494</v>
      </c>
      <c r="N325" s="159" t="s">
        <v>1495</v>
      </c>
      <c r="O325" s="151">
        <v>20212050086881</v>
      </c>
      <c r="P325" s="107">
        <v>44265</v>
      </c>
      <c r="Q325" s="46">
        <v>11</v>
      </c>
      <c r="R325" s="46" t="s">
        <v>9</v>
      </c>
      <c r="S325" s="46"/>
      <c r="T325" s="109">
        <v>44265</v>
      </c>
      <c r="U325" s="46" t="s">
        <v>121</v>
      </c>
      <c r="V325" s="44" t="s">
        <v>122</v>
      </c>
      <c r="W325" s="46"/>
      <c r="X325" s="108"/>
    </row>
    <row r="326" spans="1:24" ht="51" x14ac:dyDescent="0.25">
      <c r="A326" s="110" t="s">
        <v>31</v>
      </c>
      <c r="B326" s="70" t="s">
        <v>1071</v>
      </c>
      <c r="C326" s="70" t="s">
        <v>42</v>
      </c>
      <c r="D326" s="70" t="s">
        <v>1496</v>
      </c>
      <c r="E326" s="70" t="s">
        <v>36</v>
      </c>
      <c r="F326" s="68" t="s">
        <v>88</v>
      </c>
      <c r="G326" s="70" t="s">
        <v>1497</v>
      </c>
      <c r="H326" s="70" t="s">
        <v>1134</v>
      </c>
      <c r="I326" s="70" t="s">
        <v>118</v>
      </c>
      <c r="J326" s="70" t="s">
        <v>6</v>
      </c>
      <c r="K326" s="68" t="s">
        <v>26</v>
      </c>
      <c r="L326" s="70">
        <v>30</v>
      </c>
      <c r="M326" s="156" t="s">
        <v>1498</v>
      </c>
      <c r="N326" s="160" t="s">
        <v>1499</v>
      </c>
      <c r="O326" s="161">
        <v>20212000016801</v>
      </c>
      <c r="P326" s="114">
        <v>44316</v>
      </c>
      <c r="Q326" s="70">
        <v>38</v>
      </c>
      <c r="R326" s="68" t="s">
        <v>11</v>
      </c>
      <c r="S326" s="70"/>
      <c r="T326" s="115">
        <v>44328</v>
      </c>
      <c r="U326" s="70" t="s">
        <v>121</v>
      </c>
      <c r="V326" s="70"/>
      <c r="W326" s="70"/>
      <c r="X326" s="116"/>
    </row>
    <row r="327" spans="1:24" ht="63.75" x14ac:dyDescent="0.25">
      <c r="A327" s="103" t="s">
        <v>31</v>
      </c>
      <c r="B327" s="46" t="s">
        <v>123</v>
      </c>
      <c r="C327" s="46" t="s">
        <v>56</v>
      </c>
      <c r="D327" s="46" t="s">
        <v>1227</v>
      </c>
      <c r="E327" s="44" t="s">
        <v>34</v>
      </c>
      <c r="F327" s="44" t="s">
        <v>89</v>
      </c>
      <c r="G327" s="46" t="s">
        <v>1500</v>
      </c>
      <c r="H327" s="46" t="s">
        <v>207</v>
      </c>
      <c r="I327" s="46" t="s">
        <v>118</v>
      </c>
      <c r="J327" s="46" t="s">
        <v>6</v>
      </c>
      <c r="K327" s="44" t="s">
        <v>26</v>
      </c>
      <c r="L327" s="46">
        <v>30</v>
      </c>
      <c r="M327" s="151" t="s">
        <v>1501</v>
      </c>
      <c r="N327" s="159" t="s">
        <v>1502</v>
      </c>
      <c r="O327" s="151">
        <v>20212050085331</v>
      </c>
      <c r="P327" s="107">
        <v>44256</v>
      </c>
      <c r="Q327" s="46">
        <v>4</v>
      </c>
      <c r="R327" s="46" t="s">
        <v>9</v>
      </c>
      <c r="S327" s="46"/>
      <c r="T327" s="109">
        <v>44259</v>
      </c>
      <c r="U327" s="46" t="s">
        <v>121</v>
      </c>
      <c r="V327" s="44" t="s">
        <v>122</v>
      </c>
      <c r="W327" s="46"/>
      <c r="X327" s="108"/>
    </row>
    <row r="328" spans="1:24" ht="63.75" x14ac:dyDescent="0.25">
      <c r="A328" s="103" t="s">
        <v>31</v>
      </c>
      <c r="B328" s="46" t="s">
        <v>123</v>
      </c>
      <c r="C328" s="46" t="s">
        <v>44</v>
      </c>
      <c r="D328" s="46" t="s">
        <v>1503</v>
      </c>
      <c r="E328" s="44" t="s">
        <v>34</v>
      </c>
      <c r="F328" s="44" t="s">
        <v>89</v>
      </c>
      <c r="G328" s="46" t="s">
        <v>1504</v>
      </c>
      <c r="H328" s="46" t="s">
        <v>207</v>
      </c>
      <c r="I328" s="46" t="s">
        <v>118</v>
      </c>
      <c r="J328" s="46" t="s">
        <v>6</v>
      </c>
      <c r="K328" s="44" t="s">
        <v>26</v>
      </c>
      <c r="L328" s="46">
        <v>30</v>
      </c>
      <c r="M328" s="151" t="s">
        <v>1505</v>
      </c>
      <c r="N328" s="159" t="s">
        <v>1506</v>
      </c>
      <c r="O328" s="151">
        <v>20212050086891</v>
      </c>
      <c r="P328" s="107">
        <v>44280</v>
      </c>
      <c r="Q328" s="46">
        <v>21</v>
      </c>
      <c r="R328" s="46" t="s">
        <v>9</v>
      </c>
      <c r="S328" s="46"/>
      <c r="T328" s="46"/>
      <c r="U328" s="46"/>
      <c r="V328" s="46"/>
      <c r="W328" s="46"/>
      <c r="X328" s="108" t="s">
        <v>1003</v>
      </c>
    </row>
    <row r="329" spans="1:24" ht="51" x14ac:dyDescent="0.25">
      <c r="A329" s="103" t="s">
        <v>31</v>
      </c>
      <c r="B329" s="46" t="s">
        <v>123</v>
      </c>
      <c r="C329" s="46" t="s">
        <v>42</v>
      </c>
      <c r="D329" s="46" t="s">
        <v>1128</v>
      </c>
      <c r="E329" s="44" t="s">
        <v>34</v>
      </c>
      <c r="F329" s="44" t="s">
        <v>89</v>
      </c>
      <c r="G329" s="46" t="s">
        <v>1507</v>
      </c>
      <c r="H329" s="46" t="s">
        <v>207</v>
      </c>
      <c r="I329" s="46" t="s">
        <v>118</v>
      </c>
      <c r="J329" s="46" t="s">
        <v>6</v>
      </c>
      <c r="K329" s="44" t="s">
        <v>27</v>
      </c>
      <c r="L329" s="46">
        <v>30</v>
      </c>
      <c r="M329" s="151" t="s">
        <v>1508</v>
      </c>
      <c r="N329" s="159" t="s">
        <v>1509</v>
      </c>
      <c r="O329" s="151">
        <v>20212050085441</v>
      </c>
      <c r="P329" s="107">
        <v>44256</v>
      </c>
      <c r="Q329" s="46">
        <v>4</v>
      </c>
      <c r="R329" s="46" t="s">
        <v>9</v>
      </c>
      <c r="S329" s="46"/>
      <c r="T329" s="109">
        <v>44259</v>
      </c>
      <c r="U329" s="46" t="s">
        <v>121</v>
      </c>
      <c r="V329" s="44" t="s">
        <v>122</v>
      </c>
      <c r="W329" s="46"/>
      <c r="X329" s="108"/>
    </row>
    <row r="330" spans="1:24" ht="89.25" x14ac:dyDescent="0.25">
      <c r="A330" s="103" t="s">
        <v>31</v>
      </c>
      <c r="B330" s="46" t="s">
        <v>123</v>
      </c>
      <c r="C330" s="44" t="s">
        <v>46</v>
      </c>
      <c r="D330" s="46" t="s">
        <v>1510</v>
      </c>
      <c r="E330" s="44" t="s">
        <v>34</v>
      </c>
      <c r="F330" s="44" t="s">
        <v>88</v>
      </c>
      <c r="G330" s="46" t="s">
        <v>1511</v>
      </c>
      <c r="H330" s="46" t="s">
        <v>117</v>
      </c>
      <c r="I330" s="46" t="s">
        <v>118</v>
      </c>
      <c r="J330" s="46" t="s">
        <v>6</v>
      </c>
      <c r="K330" s="44" t="s">
        <v>25</v>
      </c>
      <c r="L330" s="46">
        <v>20</v>
      </c>
      <c r="M330" s="151" t="s">
        <v>1512</v>
      </c>
      <c r="N330" s="159" t="s">
        <v>1513</v>
      </c>
      <c r="O330" s="151" t="s">
        <v>1514</v>
      </c>
      <c r="P330" s="107">
        <v>44270</v>
      </c>
      <c r="Q330" s="46">
        <v>13</v>
      </c>
      <c r="R330" s="46" t="s">
        <v>9</v>
      </c>
      <c r="S330" s="46"/>
      <c r="T330" s="109">
        <v>44271</v>
      </c>
      <c r="U330" s="46" t="s">
        <v>121</v>
      </c>
      <c r="V330" s="44" t="s">
        <v>122</v>
      </c>
      <c r="W330" s="46"/>
      <c r="X330" s="108"/>
    </row>
    <row r="331" spans="1:24" ht="51" x14ac:dyDescent="0.25">
      <c r="A331" s="103" t="s">
        <v>31</v>
      </c>
      <c r="B331" s="46" t="s">
        <v>123</v>
      </c>
      <c r="C331" s="46" t="s">
        <v>67</v>
      </c>
      <c r="D331" s="46" t="s">
        <v>1515</v>
      </c>
      <c r="E331" s="44" t="s">
        <v>34</v>
      </c>
      <c r="F331" s="44" t="s">
        <v>88</v>
      </c>
      <c r="G331" s="46" t="s">
        <v>1516</v>
      </c>
      <c r="H331" s="46" t="s">
        <v>207</v>
      </c>
      <c r="I331" s="46" t="s">
        <v>118</v>
      </c>
      <c r="J331" s="46" t="s">
        <v>6</v>
      </c>
      <c r="K331" s="44" t="s">
        <v>27</v>
      </c>
      <c r="L331" s="46">
        <v>30</v>
      </c>
      <c r="M331" s="151" t="s">
        <v>1517</v>
      </c>
      <c r="N331" s="159" t="s">
        <v>1518</v>
      </c>
      <c r="O331" s="151">
        <v>20212050085261</v>
      </c>
      <c r="P331" s="107">
        <v>44256</v>
      </c>
      <c r="Q331" s="46">
        <v>3</v>
      </c>
      <c r="R331" s="46" t="s">
        <v>9</v>
      </c>
      <c r="S331" s="46"/>
      <c r="T331" s="109">
        <v>44259</v>
      </c>
      <c r="U331" s="46" t="s">
        <v>121</v>
      </c>
      <c r="V331" s="44" t="s">
        <v>122</v>
      </c>
      <c r="W331" s="46"/>
      <c r="X331" s="108"/>
    </row>
    <row r="332" spans="1:24" ht="51" x14ac:dyDescent="0.25">
      <c r="A332" s="103" t="s">
        <v>31</v>
      </c>
      <c r="B332" s="46" t="s">
        <v>123</v>
      </c>
      <c r="C332" s="46" t="s">
        <v>40</v>
      </c>
      <c r="D332" s="46" t="s">
        <v>1519</v>
      </c>
      <c r="E332" s="44" t="s">
        <v>34</v>
      </c>
      <c r="F332" s="46" t="s">
        <v>2899</v>
      </c>
      <c r="G332" s="46" t="s">
        <v>1520</v>
      </c>
      <c r="H332" s="46" t="s">
        <v>137</v>
      </c>
      <c r="I332" s="46" t="s">
        <v>118</v>
      </c>
      <c r="J332" s="46" t="s">
        <v>6</v>
      </c>
      <c r="K332" s="44" t="s">
        <v>27</v>
      </c>
      <c r="L332" s="46">
        <v>30</v>
      </c>
      <c r="M332" s="151" t="s">
        <v>1521</v>
      </c>
      <c r="N332" s="159" t="s">
        <v>1522</v>
      </c>
      <c r="O332" s="151">
        <v>20212050086681</v>
      </c>
      <c r="P332" s="107">
        <v>44256</v>
      </c>
      <c r="Q332" s="46">
        <v>3</v>
      </c>
      <c r="R332" s="46" t="s">
        <v>9</v>
      </c>
      <c r="S332" s="46"/>
      <c r="T332" s="109">
        <v>44260</v>
      </c>
      <c r="U332" s="46" t="s">
        <v>121</v>
      </c>
      <c r="V332" s="44" t="s">
        <v>122</v>
      </c>
      <c r="W332" s="46"/>
      <c r="X332" s="108"/>
    </row>
    <row r="333" spans="1:24" ht="63.75" x14ac:dyDescent="0.25">
      <c r="A333" s="119" t="s">
        <v>31</v>
      </c>
      <c r="B333" s="59" t="s">
        <v>1071</v>
      </c>
      <c r="C333" s="59" t="s">
        <v>47</v>
      </c>
      <c r="D333" s="59" t="s">
        <v>1523</v>
      </c>
      <c r="E333" s="59" t="s">
        <v>34</v>
      </c>
      <c r="F333" s="59" t="s">
        <v>2899</v>
      </c>
      <c r="G333" s="59" t="s">
        <v>1524</v>
      </c>
      <c r="H333" s="59" t="s">
        <v>354</v>
      </c>
      <c r="I333" s="59" t="s">
        <v>143</v>
      </c>
      <c r="J333" s="59" t="s">
        <v>6</v>
      </c>
      <c r="K333" s="57" t="s">
        <v>26</v>
      </c>
      <c r="L333" s="59">
        <v>30</v>
      </c>
      <c r="M333" s="152" t="s">
        <v>1525</v>
      </c>
      <c r="N333" s="163" t="s">
        <v>1526</v>
      </c>
      <c r="O333" s="152"/>
      <c r="P333" s="123"/>
      <c r="Q333" s="59">
        <v>36</v>
      </c>
      <c r="R333" s="57" t="s">
        <v>12</v>
      </c>
      <c r="S333" s="59"/>
      <c r="T333" s="59"/>
      <c r="U333" s="59"/>
      <c r="V333" s="59"/>
      <c r="W333" s="59"/>
      <c r="X333" s="124" t="s">
        <v>1003</v>
      </c>
    </row>
    <row r="334" spans="1:24" ht="63.75" x14ac:dyDescent="0.25">
      <c r="A334" s="119" t="s">
        <v>31</v>
      </c>
      <c r="B334" s="59" t="s">
        <v>1071</v>
      </c>
      <c r="C334" s="59" t="s">
        <v>48</v>
      </c>
      <c r="D334" s="59" t="s">
        <v>344</v>
      </c>
      <c r="E334" s="59" t="s">
        <v>34</v>
      </c>
      <c r="F334" s="57" t="s">
        <v>88</v>
      </c>
      <c r="G334" s="59" t="s">
        <v>1527</v>
      </c>
      <c r="H334" s="59" t="s">
        <v>354</v>
      </c>
      <c r="I334" s="59" t="s">
        <v>143</v>
      </c>
      <c r="J334" s="59" t="s">
        <v>6</v>
      </c>
      <c r="K334" s="57" t="s">
        <v>26</v>
      </c>
      <c r="L334" s="59">
        <v>30</v>
      </c>
      <c r="M334" s="152" t="s">
        <v>1528</v>
      </c>
      <c r="N334" s="163" t="s">
        <v>1529</v>
      </c>
      <c r="O334" s="152"/>
      <c r="P334" s="123"/>
      <c r="Q334" s="59">
        <v>36</v>
      </c>
      <c r="R334" s="57" t="s">
        <v>12</v>
      </c>
      <c r="S334" s="59"/>
      <c r="T334" s="59"/>
      <c r="U334" s="59"/>
      <c r="V334" s="59"/>
      <c r="W334" s="59"/>
      <c r="X334" s="124" t="s">
        <v>1003</v>
      </c>
    </row>
    <row r="335" spans="1:24" ht="51" x14ac:dyDescent="0.25">
      <c r="A335" s="110" t="s">
        <v>31</v>
      </c>
      <c r="B335" s="70" t="s">
        <v>1071</v>
      </c>
      <c r="C335" s="70" t="s">
        <v>70</v>
      </c>
      <c r="D335" s="70" t="s">
        <v>1530</v>
      </c>
      <c r="E335" s="70" t="s">
        <v>38</v>
      </c>
      <c r="F335" s="68" t="s">
        <v>88</v>
      </c>
      <c r="G335" s="70" t="s">
        <v>1531</v>
      </c>
      <c r="H335" s="70" t="s">
        <v>282</v>
      </c>
      <c r="I335" s="70" t="s">
        <v>214</v>
      </c>
      <c r="J335" s="70" t="s">
        <v>6</v>
      </c>
      <c r="K335" s="70" t="s">
        <v>25</v>
      </c>
      <c r="L335" s="70">
        <v>20</v>
      </c>
      <c r="M335" s="156" t="s">
        <v>1532</v>
      </c>
      <c r="N335" s="160" t="s">
        <v>1533</v>
      </c>
      <c r="O335" s="156"/>
      <c r="P335" s="114">
        <v>44291</v>
      </c>
      <c r="Q335" s="70">
        <v>25</v>
      </c>
      <c r="R335" s="68" t="s">
        <v>11</v>
      </c>
      <c r="S335" s="70"/>
      <c r="T335" s="70"/>
      <c r="U335" s="70" t="s">
        <v>1023</v>
      </c>
      <c r="V335" s="68" t="s">
        <v>122</v>
      </c>
      <c r="W335" s="70"/>
      <c r="X335" s="116"/>
    </row>
    <row r="336" spans="1:24" ht="51" x14ac:dyDescent="0.25">
      <c r="A336" s="70" t="s">
        <v>32</v>
      </c>
      <c r="B336" s="70" t="s">
        <v>1385</v>
      </c>
      <c r="C336" s="70" t="s">
        <v>64</v>
      </c>
      <c r="D336" s="70" t="s">
        <v>1534</v>
      </c>
      <c r="E336" s="70" t="s">
        <v>36</v>
      </c>
      <c r="F336" s="70" t="s">
        <v>2899</v>
      </c>
      <c r="G336" s="70" t="s">
        <v>1535</v>
      </c>
      <c r="H336" s="70" t="s">
        <v>228</v>
      </c>
      <c r="I336" s="70" t="s">
        <v>214</v>
      </c>
      <c r="J336" s="70" t="s">
        <v>6</v>
      </c>
      <c r="K336" s="68" t="s">
        <v>26</v>
      </c>
      <c r="L336" s="70">
        <v>30</v>
      </c>
      <c r="M336" s="156" t="s">
        <v>1536</v>
      </c>
      <c r="N336" s="160" t="s">
        <v>1537</v>
      </c>
      <c r="O336" s="156">
        <v>20212100016631</v>
      </c>
      <c r="P336" s="114">
        <v>44301</v>
      </c>
      <c r="Q336" s="70">
        <v>33</v>
      </c>
      <c r="R336" s="68" t="s">
        <v>11</v>
      </c>
      <c r="S336" s="70"/>
      <c r="T336" s="115">
        <v>44301</v>
      </c>
      <c r="U336" s="70" t="s">
        <v>121</v>
      </c>
      <c r="V336" s="68" t="s">
        <v>122</v>
      </c>
      <c r="W336" s="70"/>
      <c r="X336" s="116"/>
    </row>
    <row r="337" spans="1:24" ht="51" x14ac:dyDescent="0.25">
      <c r="A337" s="119" t="s">
        <v>31</v>
      </c>
      <c r="B337" s="59" t="s">
        <v>1071</v>
      </c>
      <c r="C337" s="59" t="s">
        <v>64</v>
      </c>
      <c r="D337" s="59" t="s">
        <v>1534</v>
      </c>
      <c r="E337" s="59" t="s">
        <v>36</v>
      </c>
      <c r="F337" s="59" t="s">
        <v>2899</v>
      </c>
      <c r="G337" s="59" t="s">
        <v>1538</v>
      </c>
      <c r="H337" s="59" t="s">
        <v>228</v>
      </c>
      <c r="I337" s="57" t="s">
        <v>214</v>
      </c>
      <c r="J337" s="59" t="s">
        <v>6</v>
      </c>
      <c r="K337" s="57" t="s">
        <v>26</v>
      </c>
      <c r="L337" s="59">
        <v>30</v>
      </c>
      <c r="M337" s="152" t="s">
        <v>1539</v>
      </c>
      <c r="N337" s="163" t="s">
        <v>1540</v>
      </c>
      <c r="O337" s="152"/>
      <c r="P337" s="123"/>
      <c r="Q337" s="59"/>
      <c r="R337" s="57" t="s">
        <v>12</v>
      </c>
      <c r="S337" s="59"/>
      <c r="T337" s="59"/>
      <c r="U337" s="59"/>
      <c r="V337" s="59"/>
      <c r="W337" s="59"/>
      <c r="X337" s="124" t="s">
        <v>1003</v>
      </c>
    </row>
    <row r="338" spans="1:24" ht="51" x14ac:dyDescent="0.25">
      <c r="A338" s="70" t="s">
        <v>32</v>
      </c>
      <c r="B338" s="70" t="s">
        <v>1385</v>
      </c>
      <c r="C338" s="70" t="s">
        <v>64</v>
      </c>
      <c r="D338" s="70" t="s">
        <v>1541</v>
      </c>
      <c r="E338" s="70" t="s">
        <v>36</v>
      </c>
      <c r="F338" s="70" t="s">
        <v>2899</v>
      </c>
      <c r="G338" s="70" t="s">
        <v>1542</v>
      </c>
      <c r="H338" s="70" t="s">
        <v>228</v>
      </c>
      <c r="I338" s="70" t="s">
        <v>214</v>
      </c>
      <c r="J338" s="70" t="s">
        <v>6</v>
      </c>
      <c r="K338" s="68" t="s">
        <v>26</v>
      </c>
      <c r="L338" s="70">
        <v>30</v>
      </c>
      <c r="M338" s="156" t="s">
        <v>1543</v>
      </c>
      <c r="N338" s="160" t="s">
        <v>1544</v>
      </c>
      <c r="O338" s="156">
        <v>20212100016621</v>
      </c>
      <c r="P338" s="114">
        <v>44301</v>
      </c>
      <c r="Q338" s="70">
        <v>33</v>
      </c>
      <c r="R338" s="68" t="s">
        <v>11</v>
      </c>
      <c r="S338" s="70"/>
      <c r="T338" s="115">
        <v>44301</v>
      </c>
      <c r="U338" s="70" t="s">
        <v>121</v>
      </c>
      <c r="V338" s="68" t="s">
        <v>122</v>
      </c>
      <c r="W338" s="70"/>
      <c r="X338" s="116"/>
    </row>
    <row r="339" spans="1:24" ht="51" x14ac:dyDescent="0.25">
      <c r="A339" s="59" t="s">
        <v>32</v>
      </c>
      <c r="B339" s="59" t="s">
        <v>1385</v>
      </c>
      <c r="C339" s="59" t="s">
        <v>64</v>
      </c>
      <c r="D339" s="59" t="s">
        <v>1541</v>
      </c>
      <c r="E339" s="59" t="s">
        <v>36</v>
      </c>
      <c r="F339" s="59" t="s">
        <v>2899</v>
      </c>
      <c r="G339" s="59" t="s">
        <v>1545</v>
      </c>
      <c r="H339" s="59" t="s">
        <v>1546</v>
      </c>
      <c r="I339" s="57" t="s">
        <v>214</v>
      </c>
      <c r="J339" s="59" t="s">
        <v>6</v>
      </c>
      <c r="K339" s="57" t="s">
        <v>26</v>
      </c>
      <c r="L339" s="59">
        <v>30</v>
      </c>
      <c r="M339" s="152" t="s">
        <v>1547</v>
      </c>
      <c r="N339" s="163" t="s">
        <v>1548</v>
      </c>
      <c r="O339" s="152"/>
      <c r="P339" s="123"/>
      <c r="Q339" s="59"/>
      <c r="R339" s="57" t="s">
        <v>12</v>
      </c>
      <c r="S339" s="59"/>
      <c r="T339" s="59"/>
      <c r="U339" s="59"/>
      <c r="V339" s="59"/>
      <c r="W339" s="59"/>
      <c r="X339" s="124" t="s">
        <v>1003</v>
      </c>
    </row>
    <row r="340" spans="1:24" ht="51" x14ac:dyDescent="0.25">
      <c r="A340" s="46" t="s">
        <v>32</v>
      </c>
      <c r="B340" s="46" t="s">
        <v>1385</v>
      </c>
      <c r="C340" s="46" t="s">
        <v>64</v>
      </c>
      <c r="D340" s="46" t="s">
        <v>1549</v>
      </c>
      <c r="E340" s="46" t="s">
        <v>36</v>
      </c>
      <c r="F340" s="44" t="s">
        <v>88</v>
      </c>
      <c r="G340" s="46" t="s">
        <v>1550</v>
      </c>
      <c r="H340" s="46" t="s">
        <v>228</v>
      </c>
      <c r="I340" s="46" t="s">
        <v>214</v>
      </c>
      <c r="J340" s="46" t="s">
        <v>6</v>
      </c>
      <c r="K340" s="44" t="s">
        <v>26</v>
      </c>
      <c r="L340" s="46">
        <v>30</v>
      </c>
      <c r="M340" s="151" t="s">
        <v>1551</v>
      </c>
      <c r="N340" s="159" t="s">
        <v>1552</v>
      </c>
      <c r="O340" s="151">
        <v>20212100016641</v>
      </c>
      <c r="P340" s="107">
        <v>44298</v>
      </c>
      <c r="Q340" s="46">
        <v>30</v>
      </c>
      <c r="R340" s="46" t="s">
        <v>9</v>
      </c>
      <c r="S340" s="46"/>
      <c r="T340" s="109">
        <v>44301</v>
      </c>
      <c r="U340" s="46" t="s">
        <v>121</v>
      </c>
      <c r="V340" s="44" t="s">
        <v>122</v>
      </c>
      <c r="W340" s="46"/>
      <c r="X340" s="108"/>
    </row>
    <row r="341" spans="1:24" ht="51" x14ac:dyDescent="0.25">
      <c r="A341" s="103" t="s">
        <v>31</v>
      </c>
      <c r="B341" s="46" t="s">
        <v>123</v>
      </c>
      <c r="C341" s="46" t="s">
        <v>47</v>
      </c>
      <c r="D341" s="46" t="s">
        <v>1553</v>
      </c>
      <c r="E341" s="44" t="s">
        <v>34</v>
      </c>
      <c r="F341" s="44" t="s">
        <v>88</v>
      </c>
      <c r="G341" s="46" t="s">
        <v>1554</v>
      </c>
      <c r="H341" s="46" t="s">
        <v>213</v>
      </c>
      <c r="I341" s="46" t="s">
        <v>73</v>
      </c>
      <c r="J341" s="46" t="s">
        <v>6</v>
      </c>
      <c r="K341" s="44" t="s">
        <v>26</v>
      </c>
      <c r="L341" s="46">
        <v>30</v>
      </c>
      <c r="M341" s="151" t="s">
        <v>1555</v>
      </c>
      <c r="N341" s="159" t="s">
        <v>1556</v>
      </c>
      <c r="O341" s="151">
        <v>20212000014611</v>
      </c>
      <c r="P341" s="107">
        <v>44252</v>
      </c>
      <c r="Q341" s="46">
        <v>1</v>
      </c>
      <c r="R341" s="46" t="s">
        <v>9</v>
      </c>
      <c r="S341" s="46"/>
      <c r="T341" s="46"/>
      <c r="U341" s="46" t="s">
        <v>121</v>
      </c>
      <c r="V341" s="44" t="s">
        <v>122</v>
      </c>
      <c r="W341" s="46"/>
      <c r="X341" s="108"/>
    </row>
    <row r="342" spans="1:24" ht="51" x14ac:dyDescent="0.25">
      <c r="A342" s="103" t="s">
        <v>31</v>
      </c>
      <c r="B342" s="46" t="s">
        <v>123</v>
      </c>
      <c r="C342" s="46" t="s">
        <v>70</v>
      </c>
      <c r="D342" s="46" t="s">
        <v>584</v>
      </c>
      <c r="E342" s="46" t="s">
        <v>38</v>
      </c>
      <c r="F342" s="44" t="s">
        <v>88</v>
      </c>
      <c r="G342" s="46" t="s">
        <v>1557</v>
      </c>
      <c r="H342" s="46" t="s">
        <v>207</v>
      </c>
      <c r="I342" s="46" t="s">
        <v>118</v>
      </c>
      <c r="J342" s="46" t="s">
        <v>6</v>
      </c>
      <c r="K342" s="44" t="s">
        <v>27</v>
      </c>
      <c r="L342" s="46">
        <v>30</v>
      </c>
      <c r="M342" s="151" t="s">
        <v>1558</v>
      </c>
      <c r="N342" s="159" t="s">
        <v>1559</v>
      </c>
      <c r="O342" s="151">
        <v>20212050086851</v>
      </c>
      <c r="P342" s="107">
        <v>44265</v>
      </c>
      <c r="Q342" s="46">
        <v>9</v>
      </c>
      <c r="R342" s="46" t="s">
        <v>9</v>
      </c>
      <c r="S342" s="46"/>
      <c r="T342" s="46"/>
      <c r="U342" s="46" t="s">
        <v>121</v>
      </c>
      <c r="V342" s="44" t="s">
        <v>122</v>
      </c>
      <c r="W342" s="46"/>
      <c r="X342" s="108"/>
    </row>
    <row r="343" spans="1:24" ht="63.75" x14ac:dyDescent="0.25">
      <c r="A343" s="110" t="s">
        <v>31</v>
      </c>
      <c r="B343" s="70" t="s">
        <v>1071</v>
      </c>
      <c r="C343" s="70" t="s">
        <v>46</v>
      </c>
      <c r="D343" s="70" t="s">
        <v>671</v>
      </c>
      <c r="E343" s="70" t="s">
        <v>36</v>
      </c>
      <c r="F343" s="68" t="s">
        <v>88</v>
      </c>
      <c r="G343" s="70" t="s">
        <v>1560</v>
      </c>
      <c r="H343" s="70" t="s">
        <v>1134</v>
      </c>
      <c r="I343" s="70" t="s">
        <v>6</v>
      </c>
      <c r="J343" s="70" t="s">
        <v>6</v>
      </c>
      <c r="K343" s="68" t="s">
        <v>26</v>
      </c>
      <c r="L343" s="70">
        <v>30</v>
      </c>
      <c r="M343" s="156" t="s">
        <v>1561</v>
      </c>
      <c r="N343" s="160" t="s">
        <v>1562</v>
      </c>
      <c r="O343" s="156">
        <v>20212000016891</v>
      </c>
      <c r="P343" s="114">
        <v>44313</v>
      </c>
      <c r="Q343" s="70">
        <v>40</v>
      </c>
      <c r="R343" s="68" t="s">
        <v>11</v>
      </c>
      <c r="S343" s="70"/>
      <c r="T343" s="70"/>
      <c r="U343" s="70" t="s">
        <v>121</v>
      </c>
      <c r="V343" s="68" t="s">
        <v>122</v>
      </c>
      <c r="W343" s="70"/>
      <c r="X343" s="116"/>
    </row>
    <row r="344" spans="1:24" ht="76.5" x14ac:dyDescent="0.25">
      <c r="A344" s="103" t="s">
        <v>31</v>
      </c>
      <c r="B344" s="46" t="s">
        <v>123</v>
      </c>
      <c r="C344" s="46" t="s">
        <v>42</v>
      </c>
      <c r="D344" s="46" t="s">
        <v>1563</v>
      </c>
      <c r="E344" s="46" t="s">
        <v>36</v>
      </c>
      <c r="F344" s="44" t="s">
        <v>88</v>
      </c>
      <c r="G344" s="46" t="s">
        <v>1564</v>
      </c>
      <c r="H344" s="46" t="s">
        <v>142</v>
      </c>
      <c r="I344" s="46" t="s">
        <v>73</v>
      </c>
      <c r="J344" s="46" t="s">
        <v>6</v>
      </c>
      <c r="K344" s="44" t="s">
        <v>26</v>
      </c>
      <c r="L344" s="46">
        <v>30</v>
      </c>
      <c r="M344" s="151" t="s">
        <v>1565</v>
      </c>
      <c r="N344" s="159" t="s">
        <v>1566</v>
      </c>
      <c r="O344" s="151">
        <v>20212000015911</v>
      </c>
      <c r="P344" s="107">
        <v>44295</v>
      </c>
      <c r="Q344" s="46">
        <v>28</v>
      </c>
      <c r="R344" s="46" t="s">
        <v>9</v>
      </c>
      <c r="S344" s="46"/>
      <c r="T344" s="46"/>
      <c r="U344" s="46" t="s">
        <v>121</v>
      </c>
      <c r="V344" s="44" t="s">
        <v>122</v>
      </c>
      <c r="W344" s="46"/>
      <c r="X344" s="108"/>
    </row>
    <row r="345" spans="1:24" ht="51" x14ac:dyDescent="0.25">
      <c r="A345" s="103" t="s">
        <v>31</v>
      </c>
      <c r="B345" s="46" t="s">
        <v>123</v>
      </c>
      <c r="C345" s="46" t="s">
        <v>66</v>
      </c>
      <c r="D345" s="46" t="s">
        <v>1567</v>
      </c>
      <c r="E345" s="46" t="s">
        <v>36</v>
      </c>
      <c r="F345" s="44" t="s">
        <v>88</v>
      </c>
      <c r="G345" s="46" t="s">
        <v>1568</v>
      </c>
      <c r="H345" s="46" t="s">
        <v>126</v>
      </c>
      <c r="I345" s="44" t="s">
        <v>259</v>
      </c>
      <c r="J345" s="46" t="s">
        <v>6</v>
      </c>
      <c r="K345" s="44" t="s">
        <v>23</v>
      </c>
      <c r="L345" s="46">
        <v>30</v>
      </c>
      <c r="M345" s="151" t="s">
        <v>1569</v>
      </c>
      <c r="N345" s="159" t="s">
        <v>1570</v>
      </c>
      <c r="O345" s="151">
        <v>20212050090421</v>
      </c>
      <c r="P345" s="107">
        <v>44294</v>
      </c>
      <c r="Q345" s="46">
        <v>26</v>
      </c>
      <c r="R345" s="46" t="s">
        <v>9</v>
      </c>
      <c r="S345" s="46"/>
      <c r="T345" s="46"/>
      <c r="U345" s="46" t="s">
        <v>121</v>
      </c>
      <c r="V345" s="44" t="s">
        <v>122</v>
      </c>
      <c r="W345" s="46"/>
      <c r="X345" s="108"/>
    </row>
    <row r="346" spans="1:24" ht="51" x14ac:dyDescent="0.25">
      <c r="A346" s="103" t="s">
        <v>31</v>
      </c>
      <c r="B346" s="46" t="s">
        <v>123</v>
      </c>
      <c r="C346" s="46" t="s">
        <v>44</v>
      </c>
      <c r="D346" s="46" t="s">
        <v>1571</v>
      </c>
      <c r="E346" s="44" t="s">
        <v>34</v>
      </c>
      <c r="F346" s="44" t="s">
        <v>88</v>
      </c>
      <c r="G346" s="46" t="s">
        <v>1572</v>
      </c>
      <c r="H346" s="46" t="s">
        <v>117</v>
      </c>
      <c r="I346" s="46" t="s">
        <v>118</v>
      </c>
      <c r="J346" s="46" t="s">
        <v>6</v>
      </c>
      <c r="K346" s="44" t="s">
        <v>26</v>
      </c>
      <c r="L346" s="46">
        <v>30</v>
      </c>
      <c r="M346" s="151" t="s">
        <v>1573</v>
      </c>
      <c r="N346" s="159" t="s">
        <v>1574</v>
      </c>
      <c r="O346" s="151">
        <v>20212050087651</v>
      </c>
      <c r="P346" s="107">
        <v>44270</v>
      </c>
      <c r="Q346" s="46">
        <v>11</v>
      </c>
      <c r="R346" s="46" t="s">
        <v>9</v>
      </c>
      <c r="S346" s="46"/>
      <c r="T346" s="109">
        <v>44271</v>
      </c>
      <c r="U346" s="46" t="s">
        <v>121</v>
      </c>
      <c r="V346" s="44" t="s">
        <v>122</v>
      </c>
      <c r="W346" s="46"/>
      <c r="X346" s="108"/>
    </row>
    <row r="347" spans="1:24" ht="76.5" x14ac:dyDescent="0.25">
      <c r="A347" s="46" t="s">
        <v>31</v>
      </c>
      <c r="B347" s="46" t="s">
        <v>123</v>
      </c>
      <c r="C347" s="46" t="s">
        <v>79</v>
      </c>
      <c r="D347" s="46" t="s">
        <v>1575</v>
      </c>
      <c r="E347" s="44" t="s">
        <v>34</v>
      </c>
      <c r="F347" s="46" t="s">
        <v>2902</v>
      </c>
      <c r="G347" s="46" t="s">
        <v>1576</v>
      </c>
      <c r="H347" s="46" t="s">
        <v>273</v>
      </c>
      <c r="I347" s="46" t="s">
        <v>118</v>
      </c>
      <c r="J347" s="46" t="s">
        <v>6</v>
      </c>
      <c r="K347" s="44" t="s">
        <v>26</v>
      </c>
      <c r="L347" s="46">
        <v>30</v>
      </c>
      <c r="M347" s="154" t="s">
        <v>1577</v>
      </c>
      <c r="N347" s="164">
        <v>44266</v>
      </c>
      <c r="O347" s="154">
        <v>20212050089761</v>
      </c>
      <c r="P347" s="165">
        <v>44280</v>
      </c>
      <c r="Q347" s="46">
        <v>9</v>
      </c>
      <c r="R347" s="46" t="s">
        <v>9</v>
      </c>
      <c r="S347" s="46"/>
      <c r="T347" s="166">
        <v>44280</v>
      </c>
      <c r="U347" s="46" t="s">
        <v>121</v>
      </c>
      <c r="V347" s="44" t="s">
        <v>122</v>
      </c>
      <c r="W347" s="46"/>
      <c r="X347" s="46"/>
    </row>
    <row r="348" spans="1:24" ht="102" x14ac:dyDescent="0.25">
      <c r="A348" s="46" t="s">
        <v>30</v>
      </c>
      <c r="B348" s="46" t="s">
        <v>1578</v>
      </c>
      <c r="C348" s="46" t="s">
        <v>58</v>
      </c>
      <c r="D348" s="46" t="s">
        <v>1579</v>
      </c>
      <c r="E348" s="46" t="s">
        <v>36</v>
      </c>
      <c r="F348" s="44" t="s">
        <v>89</v>
      </c>
      <c r="G348" s="46" t="s">
        <v>1580</v>
      </c>
      <c r="H348" s="46" t="s">
        <v>142</v>
      </c>
      <c r="I348" s="46" t="s">
        <v>118</v>
      </c>
      <c r="J348" s="46" t="s">
        <v>6</v>
      </c>
      <c r="K348" s="44" t="s">
        <v>26</v>
      </c>
      <c r="L348" s="46">
        <v>30</v>
      </c>
      <c r="M348" s="154" t="s">
        <v>1581</v>
      </c>
      <c r="N348" s="164">
        <v>44266</v>
      </c>
      <c r="O348" s="154">
        <v>20212000015571</v>
      </c>
      <c r="P348" s="165">
        <v>44280</v>
      </c>
      <c r="Q348" s="46">
        <v>9</v>
      </c>
      <c r="R348" s="46" t="s">
        <v>9</v>
      </c>
      <c r="S348" s="46"/>
      <c r="T348" s="46"/>
      <c r="U348" s="46" t="s">
        <v>121</v>
      </c>
      <c r="V348" s="44" t="s">
        <v>122</v>
      </c>
      <c r="W348" s="46"/>
      <c r="X348" s="46"/>
    </row>
    <row r="349" spans="1:24" ht="63.75" x14ac:dyDescent="0.25">
      <c r="A349" s="59" t="s">
        <v>31</v>
      </c>
      <c r="B349" s="59" t="s">
        <v>1071</v>
      </c>
      <c r="C349" s="59" t="s">
        <v>56</v>
      </c>
      <c r="D349" s="59" t="s">
        <v>1582</v>
      </c>
      <c r="E349" s="59" t="s">
        <v>34</v>
      </c>
      <c r="F349" s="57" t="s">
        <v>88</v>
      </c>
      <c r="G349" s="59" t="s">
        <v>1583</v>
      </c>
      <c r="H349" s="59" t="s">
        <v>354</v>
      </c>
      <c r="I349" s="57" t="s">
        <v>118</v>
      </c>
      <c r="J349" s="59" t="s">
        <v>6</v>
      </c>
      <c r="K349" s="57" t="s">
        <v>26</v>
      </c>
      <c r="L349" s="59">
        <v>30</v>
      </c>
      <c r="M349" s="167" t="s">
        <v>1584</v>
      </c>
      <c r="N349" s="168">
        <v>44256</v>
      </c>
      <c r="O349" s="169">
        <v>20212050093171</v>
      </c>
      <c r="P349" s="123"/>
      <c r="Q349" s="59"/>
      <c r="R349" s="59" t="s">
        <v>12</v>
      </c>
      <c r="S349" s="59"/>
      <c r="T349" s="170"/>
      <c r="U349" s="59"/>
      <c r="V349" s="59"/>
      <c r="W349" s="59"/>
      <c r="X349" s="59" t="s">
        <v>1585</v>
      </c>
    </row>
    <row r="350" spans="1:24" ht="51" x14ac:dyDescent="0.25">
      <c r="A350" s="46" t="s">
        <v>31</v>
      </c>
      <c r="B350" s="46" t="s">
        <v>123</v>
      </c>
      <c r="C350" s="46" t="s">
        <v>1586</v>
      </c>
      <c r="D350" s="46" t="s">
        <v>1587</v>
      </c>
      <c r="E350" s="44" t="s">
        <v>34</v>
      </c>
      <c r="F350" s="46" t="s">
        <v>2901</v>
      </c>
      <c r="G350" s="46" t="s">
        <v>1588</v>
      </c>
      <c r="H350" s="46" t="s">
        <v>137</v>
      </c>
      <c r="I350" s="46" t="s">
        <v>118</v>
      </c>
      <c r="J350" s="46" t="s">
        <v>6</v>
      </c>
      <c r="K350" s="44" t="s">
        <v>26</v>
      </c>
      <c r="L350" s="46">
        <v>30</v>
      </c>
      <c r="M350" s="154">
        <v>20213800066812</v>
      </c>
      <c r="N350" s="164">
        <v>44272</v>
      </c>
      <c r="O350" s="154">
        <v>20212050086681</v>
      </c>
      <c r="P350" s="165">
        <v>44260</v>
      </c>
      <c r="Q350" s="46"/>
      <c r="R350" s="46" t="s">
        <v>9</v>
      </c>
      <c r="S350" s="46"/>
      <c r="T350" s="166">
        <v>44260</v>
      </c>
      <c r="U350" s="46" t="s">
        <v>121</v>
      </c>
      <c r="V350" s="44" t="s">
        <v>122</v>
      </c>
      <c r="W350" s="46"/>
      <c r="X350" s="46"/>
    </row>
    <row r="351" spans="1:24" ht="51" x14ac:dyDescent="0.25">
      <c r="A351" s="46" t="s">
        <v>31</v>
      </c>
      <c r="B351" s="46" t="s">
        <v>123</v>
      </c>
      <c r="C351" s="46" t="s">
        <v>56</v>
      </c>
      <c r="D351" s="46" t="s">
        <v>1575</v>
      </c>
      <c r="E351" s="44" t="s">
        <v>34</v>
      </c>
      <c r="F351" s="46" t="s">
        <v>2901</v>
      </c>
      <c r="G351" s="46" t="s">
        <v>1589</v>
      </c>
      <c r="H351" s="46" t="s">
        <v>142</v>
      </c>
      <c r="I351" s="46" t="s">
        <v>6</v>
      </c>
      <c r="J351" s="46" t="s">
        <v>6</v>
      </c>
      <c r="K351" s="44" t="s">
        <v>26</v>
      </c>
      <c r="L351" s="46">
        <v>30</v>
      </c>
      <c r="M351" s="154" t="s">
        <v>1590</v>
      </c>
      <c r="N351" s="164">
        <v>44272</v>
      </c>
      <c r="O351" s="154">
        <v>20212000016421</v>
      </c>
      <c r="P351" s="165">
        <v>44306</v>
      </c>
      <c r="Q351" s="46">
        <v>21</v>
      </c>
      <c r="R351" s="46" t="s">
        <v>9</v>
      </c>
      <c r="S351" s="46"/>
      <c r="T351" s="46"/>
      <c r="U351" s="46" t="s">
        <v>121</v>
      </c>
      <c r="V351" s="44" t="s">
        <v>122</v>
      </c>
      <c r="W351" s="46"/>
      <c r="X351" s="46"/>
    </row>
    <row r="352" spans="1:24" ht="76.5" x14ac:dyDescent="0.25">
      <c r="A352" s="46" t="s">
        <v>31</v>
      </c>
      <c r="B352" s="46" t="s">
        <v>123</v>
      </c>
      <c r="C352" s="46" t="s">
        <v>78</v>
      </c>
      <c r="D352" s="46" t="s">
        <v>1591</v>
      </c>
      <c r="E352" s="46" t="s">
        <v>36</v>
      </c>
      <c r="F352" s="46" t="s">
        <v>2902</v>
      </c>
      <c r="G352" s="46" t="s">
        <v>1592</v>
      </c>
      <c r="H352" s="46" t="s">
        <v>1593</v>
      </c>
      <c r="I352" s="46" t="s">
        <v>214</v>
      </c>
      <c r="J352" s="46" t="s">
        <v>6</v>
      </c>
      <c r="K352" s="44" t="s">
        <v>26</v>
      </c>
      <c r="L352" s="46">
        <v>30</v>
      </c>
      <c r="M352" s="154" t="s">
        <v>1594</v>
      </c>
      <c r="N352" s="164">
        <v>44273</v>
      </c>
      <c r="O352" s="154">
        <v>20212100017651</v>
      </c>
      <c r="P352" s="165">
        <v>44320</v>
      </c>
      <c r="Q352" s="46">
        <v>30</v>
      </c>
      <c r="R352" s="46" t="s">
        <v>9</v>
      </c>
      <c r="S352" s="46"/>
      <c r="T352" s="46"/>
      <c r="U352" s="46" t="s">
        <v>121</v>
      </c>
      <c r="V352" s="44" t="s">
        <v>122</v>
      </c>
      <c r="W352" s="46"/>
      <c r="X352" s="46"/>
    </row>
    <row r="353" spans="1:24" ht="89.25" x14ac:dyDescent="0.25">
      <c r="A353" s="46" t="s">
        <v>31</v>
      </c>
      <c r="B353" s="46" t="s">
        <v>123</v>
      </c>
      <c r="C353" s="46" t="s">
        <v>74</v>
      </c>
      <c r="D353" s="46" t="s">
        <v>1595</v>
      </c>
      <c r="E353" s="46" t="s">
        <v>36</v>
      </c>
      <c r="F353" s="46" t="s">
        <v>2901</v>
      </c>
      <c r="G353" s="46" t="s">
        <v>1596</v>
      </c>
      <c r="H353" s="46" t="s">
        <v>117</v>
      </c>
      <c r="I353" s="46" t="s">
        <v>118</v>
      </c>
      <c r="J353" s="46" t="s">
        <v>6</v>
      </c>
      <c r="K353" s="44" t="s">
        <v>27</v>
      </c>
      <c r="L353" s="46">
        <v>30</v>
      </c>
      <c r="M353" s="154" t="s">
        <v>1597</v>
      </c>
      <c r="N353" s="171">
        <v>44273</v>
      </c>
      <c r="O353" s="154">
        <v>20212050090461</v>
      </c>
      <c r="P353" s="165">
        <v>44306</v>
      </c>
      <c r="Q353" s="46">
        <v>20</v>
      </c>
      <c r="R353" s="46" t="s">
        <v>9</v>
      </c>
      <c r="S353" s="46"/>
      <c r="T353" s="166">
        <v>44306</v>
      </c>
      <c r="U353" s="46" t="s">
        <v>121</v>
      </c>
      <c r="V353" s="44" t="s">
        <v>122</v>
      </c>
      <c r="W353" s="46"/>
      <c r="X353" s="46"/>
    </row>
    <row r="354" spans="1:24" ht="51" x14ac:dyDescent="0.25">
      <c r="A354" s="46" t="s">
        <v>31</v>
      </c>
      <c r="B354" s="46" t="s">
        <v>123</v>
      </c>
      <c r="C354" s="46" t="s">
        <v>652</v>
      </c>
      <c r="D354" s="46" t="s">
        <v>1598</v>
      </c>
      <c r="E354" s="46" t="s">
        <v>36</v>
      </c>
      <c r="F354" s="46" t="s">
        <v>2902</v>
      </c>
      <c r="G354" s="46" t="s">
        <v>1599</v>
      </c>
      <c r="H354" s="46" t="s">
        <v>1593</v>
      </c>
      <c r="I354" s="46" t="s">
        <v>214</v>
      </c>
      <c r="J354" s="46" t="s">
        <v>6</v>
      </c>
      <c r="K354" s="44" t="s">
        <v>26</v>
      </c>
      <c r="L354" s="46">
        <v>30</v>
      </c>
      <c r="M354" s="154" t="s">
        <v>1600</v>
      </c>
      <c r="N354" s="164">
        <v>44273</v>
      </c>
      <c r="O354" s="154">
        <v>20212100017671</v>
      </c>
      <c r="P354" s="165">
        <v>44320</v>
      </c>
      <c r="Q354" s="46">
        <v>30</v>
      </c>
      <c r="R354" s="46" t="s">
        <v>9</v>
      </c>
      <c r="S354" s="46"/>
      <c r="T354" s="46"/>
      <c r="U354" s="46" t="s">
        <v>817</v>
      </c>
      <c r="V354" s="44" t="s">
        <v>122</v>
      </c>
      <c r="W354" s="46"/>
      <c r="X354" s="46"/>
    </row>
    <row r="355" spans="1:24" ht="51" x14ac:dyDescent="0.25">
      <c r="A355" s="46" t="s">
        <v>31</v>
      </c>
      <c r="B355" s="46" t="s">
        <v>123</v>
      </c>
      <c r="C355" s="46" t="s">
        <v>62</v>
      </c>
      <c r="D355" s="46" t="s">
        <v>1601</v>
      </c>
      <c r="E355" s="44" t="s">
        <v>34</v>
      </c>
      <c r="F355" s="46" t="s">
        <v>2901</v>
      </c>
      <c r="G355" s="46" t="s">
        <v>1602</v>
      </c>
      <c r="H355" s="46" t="s">
        <v>142</v>
      </c>
      <c r="I355" s="46" t="s">
        <v>6</v>
      </c>
      <c r="J355" s="46" t="s">
        <v>6</v>
      </c>
      <c r="K355" s="44" t="s">
        <v>26</v>
      </c>
      <c r="L355" s="46">
        <v>30</v>
      </c>
      <c r="M355" s="154" t="s">
        <v>1603</v>
      </c>
      <c r="N355" s="164">
        <v>44273</v>
      </c>
      <c r="O355" s="154">
        <v>20212000016111</v>
      </c>
      <c r="P355" s="165">
        <v>44307</v>
      </c>
      <c r="Q355" s="46">
        <v>21</v>
      </c>
      <c r="R355" s="46" t="s">
        <v>9</v>
      </c>
      <c r="S355" s="46"/>
      <c r="T355" s="46"/>
      <c r="U355" s="46" t="s">
        <v>817</v>
      </c>
      <c r="V355" s="44" t="s">
        <v>122</v>
      </c>
      <c r="W355" s="46"/>
      <c r="X355" s="46"/>
    </row>
    <row r="356" spans="1:24" ht="51" x14ac:dyDescent="0.25">
      <c r="A356" s="46" t="s">
        <v>31</v>
      </c>
      <c r="B356" s="46" t="s">
        <v>123</v>
      </c>
      <c r="C356" s="46" t="s">
        <v>65</v>
      </c>
      <c r="D356" s="46" t="s">
        <v>1604</v>
      </c>
      <c r="E356" s="44" t="s">
        <v>34</v>
      </c>
      <c r="F356" s="46" t="s">
        <v>2901</v>
      </c>
      <c r="G356" s="46" t="s">
        <v>1605</v>
      </c>
      <c r="H356" s="46" t="s">
        <v>273</v>
      </c>
      <c r="I356" s="46" t="s">
        <v>118</v>
      </c>
      <c r="J356" s="46" t="s">
        <v>6</v>
      </c>
      <c r="K356" s="44" t="s">
        <v>26</v>
      </c>
      <c r="L356" s="46">
        <v>30</v>
      </c>
      <c r="M356" s="154" t="s">
        <v>1606</v>
      </c>
      <c r="N356" s="164">
        <v>44274</v>
      </c>
      <c r="O356" s="154">
        <v>20212050090761</v>
      </c>
      <c r="P356" s="165">
        <v>44316</v>
      </c>
      <c r="Q356" s="46">
        <v>28</v>
      </c>
      <c r="R356" s="46" t="s">
        <v>9</v>
      </c>
      <c r="S356" s="46"/>
      <c r="T356" s="172">
        <v>44316</v>
      </c>
      <c r="U356" s="46" t="s">
        <v>817</v>
      </c>
      <c r="V356" s="44" t="s">
        <v>122</v>
      </c>
      <c r="W356" s="46"/>
      <c r="X356" s="46"/>
    </row>
    <row r="357" spans="1:24" ht="51" x14ac:dyDescent="0.25">
      <c r="A357" s="46" t="s">
        <v>31</v>
      </c>
      <c r="B357" s="46" t="s">
        <v>123</v>
      </c>
      <c r="C357" s="46" t="s">
        <v>58</v>
      </c>
      <c r="D357" s="46" t="s">
        <v>1607</v>
      </c>
      <c r="E357" s="44" t="s">
        <v>34</v>
      </c>
      <c r="F357" s="46" t="s">
        <v>2901</v>
      </c>
      <c r="G357" s="46" t="s">
        <v>1608</v>
      </c>
      <c r="H357" s="46" t="s">
        <v>137</v>
      </c>
      <c r="I357" s="46" t="s">
        <v>118</v>
      </c>
      <c r="J357" s="46" t="s">
        <v>6</v>
      </c>
      <c r="K357" s="44" t="s">
        <v>26</v>
      </c>
      <c r="L357" s="46">
        <v>30</v>
      </c>
      <c r="M357" s="154" t="s">
        <v>1609</v>
      </c>
      <c r="N357" s="164">
        <v>44274</v>
      </c>
      <c r="O357" s="154">
        <v>20212050090331</v>
      </c>
      <c r="P357" s="165">
        <v>44298</v>
      </c>
      <c r="Q357" s="46">
        <v>13</v>
      </c>
      <c r="R357" s="46" t="s">
        <v>9</v>
      </c>
      <c r="S357" s="46"/>
      <c r="T357" s="166">
        <v>44298</v>
      </c>
      <c r="U357" s="46" t="s">
        <v>817</v>
      </c>
      <c r="V357" s="44" t="s">
        <v>122</v>
      </c>
      <c r="W357" s="46"/>
      <c r="X357" s="46"/>
    </row>
    <row r="358" spans="1:24" ht="51" x14ac:dyDescent="0.25">
      <c r="A358" s="46" t="s">
        <v>31</v>
      </c>
      <c r="B358" s="46" t="s">
        <v>123</v>
      </c>
      <c r="C358" s="46" t="s">
        <v>1610</v>
      </c>
      <c r="D358" s="46" t="s">
        <v>636</v>
      </c>
      <c r="E358" s="44" t="s">
        <v>34</v>
      </c>
      <c r="F358" s="46" t="s">
        <v>2901</v>
      </c>
      <c r="G358" s="46" t="s">
        <v>1611</v>
      </c>
      <c r="H358" s="46" t="s">
        <v>207</v>
      </c>
      <c r="I358" s="46" t="s">
        <v>118</v>
      </c>
      <c r="J358" s="46" t="s">
        <v>6</v>
      </c>
      <c r="K358" s="44" t="s">
        <v>25</v>
      </c>
      <c r="L358" s="46">
        <v>20</v>
      </c>
      <c r="M358" s="154" t="s">
        <v>1612</v>
      </c>
      <c r="N358" s="164">
        <v>44274</v>
      </c>
      <c r="O358" s="154"/>
      <c r="P358" s="165">
        <v>44312</v>
      </c>
      <c r="Q358" s="46">
        <v>23</v>
      </c>
      <c r="R358" s="46" t="s">
        <v>9</v>
      </c>
      <c r="S358" s="46" t="s">
        <v>1613</v>
      </c>
      <c r="T358" s="46"/>
      <c r="U358" s="46" t="s">
        <v>1023</v>
      </c>
      <c r="V358" s="44" t="s">
        <v>122</v>
      </c>
      <c r="W358" s="46"/>
      <c r="X358" s="46"/>
    </row>
    <row r="359" spans="1:24" ht="51" x14ac:dyDescent="0.25">
      <c r="A359" s="46" t="s">
        <v>31</v>
      </c>
      <c r="B359" s="46" t="s">
        <v>123</v>
      </c>
      <c r="C359" s="46" t="s">
        <v>56</v>
      </c>
      <c r="D359" s="46" t="s">
        <v>1614</v>
      </c>
      <c r="E359" s="46" t="s">
        <v>36</v>
      </c>
      <c r="F359" s="46" t="s">
        <v>2901</v>
      </c>
      <c r="G359" s="46" t="s">
        <v>1615</v>
      </c>
      <c r="H359" s="46" t="s">
        <v>207</v>
      </c>
      <c r="I359" s="46" t="s">
        <v>118</v>
      </c>
      <c r="J359" s="46" t="s">
        <v>6</v>
      </c>
      <c r="K359" s="44" t="s">
        <v>26</v>
      </c>
      <c r="L359" s="46">
        <v>30</v>
      </c>
      <c r="M359" s="154" t="s">
        <v>1616</v>
      </c>
      <c r="N359" s="164">
        <v>44278</v>
      </c>
      <c r="O359" s="154">
        <v>20212050090681</v>
      </c>
      <c r="P359" s="165">
        <v>44316</v>
      </c>
      <c r="Q359" s="46">
        <v>26</v>
      </c>
      <c r="R359" s="46" t="s">
        <v>9</v>
      </c>
      <c r="S359" s="46"/>
      <c r="T359" s="166">
        <v>44316</v>
      </c>
      <c r="U359" s="46" t="s">
        <v>817</v>
      </c>
      <c r="V359" s="44" t="s">
        <v>122</v>
      </c>
      <c r="W359" s="46"/>
      <c r="X359" s="46"/>
    </row>
    <row r="360" spans="1:24" ht="51" x14ac:dyDescent="0.25">
      <c r="A360" s="46" t="s">
        <v>31</v>
      </c>
      <c r="B360" s="46" t="s">
        <v>123</v>
      </c>
      <c r="C360" s="46" t="s">
        <v>51</v>
      </c>
      <c r="D360" s="46" t="s">
        <v>1480</v>
      </c>
      <c r="E360" s="46" t="s">
        <v>38</v>
      </c>
      <c r="F360" s="46" t="s">
        <v>2901</v>
      </c>
      <c r="G360" s="46" t="s">
        <v>1617</v>
      </c>
      <c r="H360" s="46" t="s">
        <v>117</v>
      </c>
      <c r="I360" s="46" t="s">
        <v>118</v>
      </c>
      <c r="J360" s="46" t="s">
        <v>6</v>
      </c>
      <c r="K360" s="44" t="s">
        <v>26</v>
      </c>
      <c r="L360" s="46">
        <v>30</v>
      </c>
      <c r="M360" s="154" t="s">
        <v>1618</v>
      </c>
      <c r="N360" s="164">
        <v>44279</v>
      </c>
      <c r="O360" s="154">
        <v>20212050090621</v>
      </c>
      <c r="P360" s="165">
        <v>44306</v>
      </c>
      <c r="Q360" s="46">
        <v>17</v>
      </c>
      <c r="R360" s="46" t="s">
        <v>9</v>
      </c>
      <c r="S360" s="46"/>
      <c r="T360" s="166">
        <v>44306</v>
      </c>
      <c r="U360" s="46" t="s">
        <v>817</v>
      </c>
      <c r="V360" s="44" t="s">
        <v>122</v>
      </c>
      <c r="W360" s="46"/>
      <c r="X360" s="46"/>
    </row>
    <row r="361" spans="1:24" ht="51" x14ac:dyDescent="0.25">
      <c r="A361" s="46" t="s">
        <v>31</v>
      </c>
      <c r="B361" s="46" t="s">
        <v>123</v>
      </c>
      <c r="C361" s="46" t="s">
        <v>56</v>
      </c>
      <c r="D361" s="46" t="s">
        <v>1227</v>
      </c>
      <c r="E361" s="44" t="s">
        <v>34</v>
      </c>
      <c r="F361" s="46" t="s">
        <v>2901</v>
      </c>
      <c r="G361" s="46" t="s">
        <v>1619</v>
      </c>
      <c r="H361" s="46" t="s">
        <v>207</v>
      </c>
      <c r="I361" s="46" t="s">
        <v>118</v>
      </c>
      <c r="J361" s="46" t="s">
        <v>6</v>
      </c>
      <c r="K361" s="44" t="s">
        <v>26</v>
      </c>
      <c r="L361" s="46">
        <v>30</v>
      </c>
      <c r="M361" s="154" t="s">
        <v>1620</v>
      </c>
      <c r="N361" s="164">
        <v>44279</v>
      </c>
      <c r="O361" s="154">
        <v>20212050090711</v>
      </c>
      <c r="P361" s="165">
        <v>44315</v>
      </c>
      <c r="Q361" s="46">
        <v>24</v>
      </c>
      <c r="R361" s="46" t="s">
        <v>9</v>
      </c>
      <c r="S361" s="46"/>
      <c r="T361" s="166">
        <v>44315</v>
      </c>
      <c r="U361" s="46" t="s">
        <v>817</v>
      </c>
      <c r="V361" s="44" t="s">
        <v>122</v>
      </c>
      <c r="W361" s="46"/>
      <c r="X361" s="46"/>
    </row>
    <row r="362" spans="1:24" ht="76.5" x14ac:dyDescent="0.25">
      <c r="A362" s="46" t="s">
        <v>31</v>
      </c>
      <c r="B362" s="46" t="s">
        <v>123</v>
      </c>
      <c r="C362" s="46" t="s">
        <v>56</v>
      </c>
      <c r="D362" s="46" t="s">
        <v>1621</v>
      </c>
      <c r="E362" s="46" t="s">
        <v>38</v>
      </c>
      <c r="F362" s="46" t="s">
        <v>2901</v>
      </c>
      <c r="G362" s="46" t="s">
        <v>1622</v>
      </c>
      <c r="H362" s="46" t="s">
        <v>142</v>
      </c>
      <c r="I362" s="46" t="s">
        <v>6</v>
      </c>
      <c r="J362" s="46" t="s">
        <v>6</v>
      </c>
      <c r="K362" s="44" t="s">
        <v>27</v>
      </c>
      <c r="L362" s="46">
        <v>20</v>
      </c>
      <c r="M362" s="154" t="s">
        <v>1623</v>
      </c>
      <c r="N362" s="164">
        <v>44279</v>
      </c>
      <c r="O362" s="154">
        <v>20212000015921</v>
      </c>
      <c r="P362" s="165">
        <v>44298</v>
      </c>
      <c r="Q362" s="46">
        <v>11</v>
      </c>
      <c r="R362" s="46" t="s">
        <v>9</v>
      </c>
      <c r="S362" s="46"/>
      <c r="T362" s="46"/>
      <c r="U362" s="46" t="s">
        <v>817</v>
      </c>
      <c r="V362" s="44" t="s">
        <v>122</v>
      </c>
      <c r="W362" s="46"/>
      <c r="X362" s="46"/>
    </row>
    <row r="363" spans="1:24" ht="51" x14ac:dyDescent="0.25">
      <c r="A363" s="46" t="s">
        <v>31</v>
      </c>
      <c r="B363" s="46" t="s">
        <v>123</v>
      </c>
      <c r="C363" s="44" t="s">
        <v>59</v>
      </c>
      <c r="D363" s="46" t="s">
        <v>1624</v>
      </c>
      <c r="E363" s="46" t="s">
        <v>38</v>
      </c>
      <c r="F363" s="46" t="s">
        <v>2901</v>
      </c>
      <c r="G363" s="46" t="s">
        <v>1625</v>
      </c>
      <c r="H363" s="46" t="s">
        <v>117</v>
      </c>
      <c r="I363" s="46" t="s">
        <v>118</v>
      </c>
      <c r="J363" s="46" t="s">
        <v>6</v>
      </c>
      <c r="K363" s="44" t="s">
        <v>27</v>
      </c>
      <c r="L363" s="46">
        <v>30</v>
      </c>
      <c r="M363" s="154" t="s">
        <v>1626</v>
      </c>
      <c r="N363" s="164">
        <v>44279</v>
      </c>
      <c r="O363" s="154">
        <v>20212050090661</v>
      </c>
      <c r="P363" s="165">
        <v>44315</v>
      </c>
      <c r="Q363" s="46">
        <v>24</v>
      </c>
      <c r="R363" s="46" t="s">
        <v>9</v>
      </c>
      <c r="S363" s="46"/>
      <c r="T363" s="166">
        <v>44315</v>
      </c>
      <c r="U363" s="46" t="s">
        <v>121</v>
      </c>
      <c r="V363" s="44" t="s">
        <v>122</v>
      </c>
      <c r="W363" s="46"/>
      <c r="X363" s="46"/>
    </row>
    <row r="364" spans="1:24" ht="51" x14ac:dyDescent="0.25">
      <c r="A364" s="46" t="s">
        <v>31</v>
      </c>
      <c r="B364" s="46" t="s">
        <v>123</v>
      </c>
      <c r="C364" s="46" t="s">
        <v>56</v>
      </c>
      <c r="D364" s="46" t="s">
        <v>1627</v>
      </c>
      <c r="E364" s="46" t="s">
        <v>38</v>
      </c>
      <c r="F364" s="46" t="s">
        <v>2901</v>
      </c>
      <c r="G364" s="46" t="s">
        <v>1628</v>
      </c>
      <c r="H364" s="46" t="s">
        <v>117</v>
      </c>
      <c r="I364" s="46" t="s">
        <v>118</v>
      </c>
      <c r="J364" s="46" t="s">
        <v>6</v>
      </c>
      <c r="K364" s="44" t="s">
        <v>26</v>
      </c>
      <c r="L364" s="46">
        <v>30</v>
      </c>
      <c r="M364" s="154" t="s">
        <v>1629</v>
      </c>
      <c r="N364" s="164">
        <v>44279</v>
      </c>
      <c r="O364" s="154">
        <v>20212050090431</v>
      </c>
      <c r="P364" s="165">
        <v>44323</v>
      </c>
      <c r="Q364" s="46">
        <v>30</v>
      </c>
      <c r="R364" s="46" t="s">
        <v>9</v>
      </c>
      <c r="S364" s="46"/>
      <c r="T364" s="166">
        <v>44323</v>
      </c>
      <c r="U364" s="46" t="s">
        <v>817</v>
      </c>
      <c r="V364" s="44" t="s">
        <v>122</v>
      </c>
      <c r="W364" s="46"/>
      <c r="X364" s="46"/>
    </row>
    <row r="365" spans="1:24" ht="51" x14ac:dyDescent="0.25">
      <c r="A365" s="70" t="s">
        <v>30</v>
      </c>
      <c r="B365" s="70" t="s">
        <v>32</v>
      </c>
      <c r="C365" s="70" t="s">
        <v>56</v>
      </c>
      <c r="D365" s="70" t="s">
        <v>1630</v>
      </c>
      <c r="E365" s="70" t="s">
        <v>36</v>
      </c>
      <c r="F365" s="70" t="s">
        <v>2901</v>
      </c>
      <c r="G365" s="70" t="s">
        <v>1631</v>
      </c>
      <c r="H365" s="70" t="s">
        <v>354</v>
      </c>
      <c r="I365" s="70" t="s">
        <v>118</v>
      </c>
      <c r="J365" s="70" t="s">
        <v>6</v>
      </c>
      <c r="K365" s="68" t="s">
        <v>26</v>
      </c>
      <c r="L365" s="70">
        <v>30</v>
      </c>
      <c r="M365" s="173" t="s">
        <v>1632</v>
      </c>
      <c r="N365" s="174">
        <v>44258</v>
      </c>
      <c r="O365" s="175">
        <v>20212050091421</v>
      </c>
      <c r="P365" s="114">
        <v>44336</v>
      </c>
      <c r="Q365" s="70" t="s">
        <v>1633</v>
      </c>
      <c r="R365" s="68" t="s">
        <v>11</v>
      </c>
      <c r="S365" s="70"/>
      <c r="T365" s="115">
        <v>44345</v>
      </c>
      <c r="U365" s="70" t="s">
        <v>121</v>
      </c>
      <c r="V365" s="68" t="s">
        <v>122</v>
      </c>
      <c r="W365" s="70" t="s">
        <v>1634</v>
      </c>
      <c r="X365" s="70"/>
    </row>
    <row r="366" spans="1:24" ht="51" x14ac:dyDescent="0.25">
      <c r="A366" s="46" t="s">
        <v>31</v>
      </c>
      <c r="B366" s="46" t="s">
        <v>123</v>
      </c>
      <c r="C366" s="46" t="s">
        <v>56</v>
      </c>
      <c r="D366" s="46" t="s">
        <v>1635</v>
      </c>
      <c r="E366" s="44" t="s">
        <v>35</v>
      </c>
      <c r="F366" s="44" t="s">
        <v>88</v>
      </c>
      <c r="G366" s="46" t="s">
        <v>1636</v>
      </c>
      <c r="H366" s="46" t="s">
        <v>1637</v>
      </c>
      <c r="I366" s="46" t="s">
        <v>6</v>
      </c>
      <c r="J366" s="46" t="s">
        <v>6</v>
      </c>
      <c r="K366" s="44" t="s">
        <v>26</v>
      </c>
      <c r="L366" s="46">
        <v>20</v>
      </c>
      <c r="M366" s="154" t="s">
        <v>1638</v>
      </c>
      <c r="N366" s="164">
        <v>44280</v>
      </c>
      <c r="O366" s="154">
        <v>20212000017601</v>
      </c>
      <c r="P366" s="165">
        <v>44328</v>
      </c>
      <c r="Q366" s="46">
        <v>10</v>
      </c>
      <c r="R366" s="46" t="s">
        <v>9</v>
      </c>
      <c r="S366" s="46"/>
      <c r="T366" s="46"/>
      <c r="U366" s="46" t="s">
        <v>817</v>
      </c>
      <c r="V366" s="44" t="s">
        <v>122</v>
      </c>
      <c r="W366" s="46"/>
      <c r="X366" s="46"/>
    </row>
    <row r="367" spans="1:24" ht="51" x14ac:dyDescent="0.25">
      <c r="A367" s="46" t="s">
        <v>31</v>
      </c>
      <c r="B367" s="46" t="s">
        <v>123</v>
      </c>
      <c r="C367" s="44" t="s">
        <v>46</v>
      </c>
      <c r="D367" s="46" t="s">
        <v>1639</v>
      </c>
      <c r="E367" s="46" t="s">
        <v>38</v>
      </c>
      <c r="F367" s="44" t="s">
        <v>88</v>
      </c>
      <c r="G367" s="46" t="s">
        <v>1640</v>
      </c>
      <c r="H367" s="46" t="s">
        <v>273</v>
      </c>
      <c r="I367" s="46" t="s">
        <v>118</v>
      </c>
      <c r="J367" s="46" t="s">
        <v>6</v>
      </c>
      <c r="K367" s="44" t="s">
        <v>25</v>
      </c>
      <c r="L367" s="46">
        <v>20</v>
      </c>
      <c r="M367" s="154" t="s">
        <v>1641</v>
      </c>
      <c r="N367" s="164">
        <v>44280</v>
      </c>
      <c r="O367" s="154">
        <v>20212050090781</v>
      </c>
      <c r="P367" s="165">
        <v>44316</v>
      </c>
      <c r="Q367" s="46">
        <v>24</v>
      </c>
      <c r="R367" s="46" t="s">
        <v>9</v>
      </c>
      <c r="S367" s="46"/>
      <c r="T367" s="166">
        <v>44316</v>
      </c>
      <c r="U367" s="46" t="s">
        <v>121</v>
      </c>
      <c r="V367" s="44" t="s">
        <v>122</v>
      </c>
      <c r="W367" s="46"/>
      <c r="X367" s="46"/>
    </row>
    <row r="368" spans="1:24" ht="51" x14ac:dyDescent="0.25">
      <c r="A368" s="46" t="s">
        <v>31</v>
      </c>
      <c r="B368" s="46" t="s">
        <v>123</v>
      </c>
      <c r="C368" s="46" t="s">
        <v>70</v>
      </c>
      <c r="D368" s="46" t="s">
        <v>1642</v>
      </c>
      <c r="E368" s="44" t="s">
        <v>37</v>
      </c>
      <c r="F368" s="44" t="s">
        <v>88</v>
      </c>
      <c r="G368" s="46" t="s">
        <v>1643</v>
      </c>
      <c r="H368" s="46" t="s">
        <v>126</v>
      </c>
      <c r="I368" s="44" t="s">
        <v>259</v>
      </c>
      <c r="J368" s="46" t="s">
        <v>6</v>
      </c>
      <c r="K368" s="44" t="s">
        <v>23</v>
      </c>
      <c r="L368" s="46">
        <v>30</v>
      </c>
      <c r="M368" s="154" t="s">
        <v>1644</v>
      </c>
      <c r="N368" s="164">
        <v>44281</v>
      </c>
      <c r="O368" s="154">
        <v>20212050090891</v>
      </c>
      <c r="P368" s="165">
        <v>44320</v>
      </c>
      <c r="Q368" s="46">
        <v>25</v>
      </c>
      <c r="R368" s="46" t="s">
        <v>9</v>
      </c>
      <c r="S368" s="46"/>
      <c r="T368" s="46"/>
      <c r="U368" s="46" t="s">
        <v>121</v>
      </c>
      <c r="V368" s="44" t="s">
        <v>122</v>
      </c>
      <c r="W368" s="46"/>
      <c r="X368" s="46"/>
    </row>
    <row r="369" spans="1:24" ht="51" x14ac:dyDescent="0.25">
      <c r="A369" s="46" t="s">
        <v>31</v>
      </c>
      <c r="B369" s="46" t="s">
        <v>123</v>
      </c>
      <c r="C369" s="46" t="s">
        <v>69</v>
      </c>
      <c r="D369" s="46" t="s">
        <v>1645</v>
      </c>
      <c r="E369" s="46" t="s">
        <v>36</v>
      </c>
      <c r="F369" s="46" t="s">
        <v>2901</v>
      </c>
      <c r="G369" s="46" t="s">
        <v>1646</v>
      </c>
      <c r="H369" s="46" t="s">
        <v>207</v>
      </c>
      <c r="I369" s="46" t="s">
        <v>118</v>
      </c>
      <c r="J369" s="46" t="s">
        <v>6</v>
      </c>
      <c r="K369" s="44" t="s">
        <v>26</v>
      </c>
      <c r="L369" s="46">
        <v>30</v>
      </c>
      <c r="M369" s="154" t="s">
        <v>1647</v>
      </c>
      <c r="N369" s="164">
        <v>44281</v>
      </c>
      <c r="O369" s="154">
        <v>20212050090361</v>
      </c>
      <c r="P369" s="165">
        <v>44298</v>
      </c>
      <c r="Q369" s="46">
        <v>9</v>
      </c>
      <c r="R369" s="46" t="s">
        <v>9</v>
      </c>
      <c r="S369" s="46"/>
      <c r="T369" s="166">
        <v>44298</v>
      </c>
      <c r="U369" s="46" t="s">
        <v>121</v>
      </c>
      <c r="V369" s="44" t="s">
        <v>122</v>
      </c>
      <c r="W369" s="46"/>
      <c r="X369" s="46"/>
    </row>
    <row r="370" spans="1:24" ht="51" x14ac:dyDescent="0.25">
      <c r="A370" s="46" t="s">
        <v>31</v>
      </c>
      <c r="B370" s="46" t="s">
        <v>123</v>
      </c>
      <c r="C370" s="46" t="s">
        <v>74</v>
      </c>
      <c r="D370" s="46" t="s">
        <v>1648</v>
      </c>
      <c r="E370" s="44" t="s">
        <v>34</v>
      </c>
      <c r="F370" s="46" t="s">
        <v>2901</v>
      </c>
      <c r="G370" s="46" t="s">
        <v>1649</v>
      </c>
      <c r="H370" s="46" t="s">
        <v>142</v>
      </c>
      <c r="I370" s="46" t="s">
        <v>6</v>
      </c>
      <c r="J370" s="46" t="s">
        <v>6</v>
      </c>
      <c r="K370" s="44" t="s">
        <v>26</v>
      </c>
      <c r="L370" s="46">
        <v>30</v>
      </c>
      <c r="M370" s="154" t="s">
        <v>1650</v>
      </c>
      <c r="N370" s="164">
        <v>44284</v>
      </c>
      <c r="O370" s="154">
        <v>20212000017591</v>
      </c>
      <c r="P370" s="165">
        <v>44328</v>
      </c>
      <c r="Q370" s="46">
        <v>30</v>
      </c>
      <c r="R370" s="46" t="s">
        <v>9</v>
      </c>
      <c r="S370" s="46"/>
      <c r="T370" s="46"/>
      <c r="U370" s="46" t="s">
        <v>121</v>
      </c>
      <c r="V370" s="44" t="s">
        <v>122</v>
      </c>
      <c r="W370" s="46"/>
      <c r="X370" s="46"/>
    </row>
    <row r="371" spans="1:24" ht="63.75" x14ac:dyDescent="0.25">
      <c r="A371" s="46" t="s">
        <v>31</v>
      </c>
      <c r="B371" s="46" t="s">
        <v>123</v>
      </c>
      <c r="C371" s="46" t="s">
        <v>47</v>
      </c>
      <c r="D371" s="46" t="s">
        <v>1008</v>
      </c>
      <c r="E371" s="44" t="s">
        <v>34</v>
      </c>
      <c r="F371" s="46" t="s">
        <v>2901</v>
      </c>
      <c r="G371" s="46" t="s">
        <v>1651</v>
      </c>
      <c r="H371" s="46" t="s">
        <v>126</v>
      </c>
      <c r="I371" s="44" t="s">
        <v>259</v>
      </c>
      <c r="J371" s="46" t="s">
        <v>6</v>
      </c>
      <c r="K371" s="44" t="s">
        <v>23</v>
      </c>
      <c r="L371" s="46">
        <v>30</v>
      </c>
      <c r="M371" s="154" t="s">
        <v>1652</v>
      </c>
      <c r="N371" s="164">
        <v>44284</v>
      </c>
      <c r="O371" s="154"/>
      <c r="P371" s="165">
        <v>44326</v>
      </c>
      <c r="Q371" s="46">
        <v>28</v>
      </c>
      <c r="R371" s="46" t="s">
        <v>9</v>
      </c>
      <c r="S371" s="46" t="s">
        <v>1653</v>
      </c>
      <c r="T371" s="46"/>
      <c r="U371" s="46" t="s">
        <v>1023</v>
      </c>
      <c r="V371" s="44" t="s">
        <v>122</v>
      </c>
      <c r="W371" s="46"/>
      <c r="X371" s="46"/>
    </row>
    <row r="372" spans="1:24" ht="51" x14ac:dyDescent="0.25">
      <c r="A372" s="46" t="s">
        <v>31</v>
      </c>
      <c r="B372" s="46" t="s">
        <v>123</v>
      </c>
      <c r="C372" s="46" t="s">
        <v>47</v>
      </c>
      <c r="D372" s="46" t="s">
        <v>293</v>
      </c>
      <c r="E372" s="44" t="s">
        <v>34</v>
      </c>
      <c r="F372" s="46" t="s">
        <v>2901</v>
      </c>
      <c r="G372" s="46" t="s">
        <v>1654</v>
      </c>
      <c r="H372" s="46" t="s">
        <v>117</v>
      </c>
      <c r="I372" s="46" t="s">
        <v>118</v>
      </c>
      <c r="J372" s="46" t="s">
        <v>6</v>
      </c>
      <c r="K372" s="44" t="s">
        <v>25</v>
      </c>
      <c r="L372" s="46">
        <v>20</v>
      </c>
      <c r="M372" s="154" t="s">
        <v>1655</v>
      </c>
      <c r="N372" s="164">
        <v>44285</v>
      </c>
      <c r="O372" s="154">
        <v>20212050090601</v>
      </c>
      <c r="P372" s="165">
        <v>44305</v>
      </c>
      <c r="Q372" s="46">
        <v>12</v>
      </c>
      <c r="R372" s="46" t="s">
        <v>9</v>
      </c>
      <c r="S372" s="46"/>
      <c r="T372" s="166">
        <v>44305</v>
      </c>
      <c r="U372" s="46" t="s">
        <v>121</v>
      </c>
      <c r="V372" s="44" t="s">
        <v>122</v>
      </c>
      <c r="W372" s="46"/>
      <c r="X372" s="46"/>
    </row>
    <row r="373" spans="1:24" ht="51" x14ac:dyDescent="0.25">
      <c r="A373" s="46" t="s">
        <v>31</v>
      </c>
      <c r="B373" s="46" t="s">
        <v>123</v>
      </c>
      <c r="C373" s="44" t="s">
        <v>46</v>
      </c>
      <c r="D373" s="46" t="s">
        <v>1656</v>
      </c>
      <c r="E373" s="46" t="s">
        <v>38</v>
      </c>
      <c r="F373" s="44" t="s">
        <v>88</v>
      </c>
      <c r="G373" s="46" t="s">
        <v>1657</v>
      </c>
      <c r="H373" s="46" t="s">
        <v>175</v>
      </c>
      <c r="I373" s="46" t="s">
        <v>5</v>
      </c>
      <c r="J373" s="44" t="s">
        <v>5</v>
      </c>
      <c r="K373" s="44" t="s">
        <v>25</v>
      </c>
      <c r="L373" s="46">
        <v>20</v>
      </c>
      <c r="M373" s="81" t="s">
        <v>1658</v>
      </c>
      <c r="N373" s="176">
        <v>44256</v>
      </c>
      <c r="O373" s="151"/>
      <c r="P373" s="165">
        <v>44263</v>
      </c>
      <c r="Q373" s="46">
        <v>5</v>
      </c>
      <c r="R373" s="46" t="s">
        <v>9</v>
      </c>
      <c r="S373" s="46" t="s">
        <v>1659</v>
      </c>
      <c r="T373" s="109">
        <v>44263</v>
      </c>
      <c r="U373" s="46" t="s">
        <v>1023</v>
      </c>
      <c r="V373" s="44" t="s">
        <v>122</v>
      </c>
      <c r="W373" s="46" t="s">
        <v>565</v>
      </c>
      <c r="X373" s="46"/>
    </row>
    <row r="374" spans="1:24" ht="38.25" x14ac:dyDescent="0.25">
      <c r="A374" s="46" t="s">
        <v>31</v>
      </c>
      <c r="B374" s="46" t="s">
        <v>123</v>
      </c>
      <c r="C374" s="44" t="s">
        <v>46</v>
      </c>
      <c r="D374" s="46" t="s">
        <v>1660</v>
      </c>
      <c r="E374" s="46" t="s">
        <v>38</v>
      </c>
      <c r="F374" s="44" t="s">
        <v>88</v>
      </c>
      <c r="G374" s="46" t="s">
        <v>1661</v>
      </c>
      <c r="H374" s="44" t="s">
        <v>243</v>
      </c>
      <c r="I374" s="46" t="s">
        <v>633</v>
      </c>
      <c r="J374" s="44" t="s">
        <v>5</v>
      </c>
      <c r="K374" s="44" t="s">
        <v>27</v>
      </c>
      <c r="L374" s="46">
        <v>30</v>
      </c>
      <c r="M374" s="81" t="s">
        <v>1662</v>
      </c>
      <c r="N374" s="176">
        <v>44256</v>
      </c>
      <c r="O374" s="101">
        <v>20212050087631</v>
      </c>
      <c r="P374" s="165">
        <v>44270</v>
      </c>
      <c r="Q374" s="46">
        <v>10</v>
      </c>
      <c r="R374" s="46" t="s">
        <v>9</v>
      </c>
      <c r="S374" s="46"/>
      <c r="T374" s="109">
        <v>44271</v>
      </c>
      <c r="U374" s="46" t="s">
        <v>121</v>
      </c>
      <c r="V374" s="44" t="s">
        <v>122</v>
      </c>
      <c r="W374" s="46" t="s">
        <v>565</v>
      </c>
      <c r="X374" s="46"/>
    </row>
    <row r="375" spans="1:24" ht="76.5" x14ac:dyDescent="0.25">
      <c r="A375" s="46" t="s">
        <v>30</v>
      </c>
      <c r="B375" s="46" t="s">
        <v>1578</v>
      </c>
      <c r="C375" s="44" t="s">
        <v>46</v>
      </c>
      <c r="D375" s="46" t="s">
        <v>1663</v>
      </c>
      <c r="E375" s="44" t="s">
        <v>37</v>
      </c>
      <c r="F375" s="46" t="s">
        <v>2901</v>
      </c>
      <c r="G375" s="46" t="s">
        <v>1664</v>
      </c>
      <c r="H375" s="44" t="s">
        <v>243</v>
      </c>
      <c r="I375" s="46" t="s">
        <v>633</v>
      </c>
      <c r="J375" s="44" t="s">
        <v>5</v>
      </c>
      <c r="K375" s="46" t="s">
        <v>24</v>
      </c>
      <c r="L375" s="46">
        <v>5</v>
      </c>
      <c r="M375" s="81" t="s">
        <v>1665</v>
      </c>
      <c r="N375" s="176">
        <v>44256</v>
      </c>
      <c r="O375" s="101">
        <v>20213630014861</v>
      </c>
      <c r="P375" s="165">
        <v>44260</v>
      </c>
      <c r="Q375" s="46">
        <v>4</v>
      </c>
      <c r="R375" s="46" t="s">
        <v>9</v>
      </c>
      <c r="S375" s="46"/>
      <c r="T375" s="46"/>
      <c r="U375" s="46"/>
      <c r="V375" s="46"/>
      <c r="W375" s="46"/>
      <c r="X375" s="46"/>
    </row>
    <row r="376" spans="1:24" ht="38.25" x14ac:dyDescent="0.25">
      <c r="A376" s="46" t="s">
        <v>31</v>
      </c>
      <c r="B376" s="46" t="s">
        <v>123</v>
      </c>
      <c r="C376" s="44" t="s">
        <v>46</v>
      </c>
      <c r="D376" s="46" t="s">
        <v>1666</v>
      </c>
      <c r="E376" s="46" t="s">
        <v>38</v>
      </c>
      <c r="F376" s="44" t="s">
        <v>88</v>
      </c>
      <c r="G376" s="46" t="s">
        <v>1667</v>
      </c>
      <c r="H376" s="46" t="s">
        <v>175</v>
      </c>
      <c r="I376" s="46" t="s">
        <v>5</v>
      </c>
      <c r="J376" s="44" t="s">
        <v>5</v>
      </c>
      <c r="K376" s="44" t="s">
        <v>27</v>
      </c>
      <c r="L376" s="46">
        <v>30</v>
      </c>
      <c r="M376" s="81" t="s">
        <v>1668</v>
      </c>
      <c r="N376" s="176">
        <v>44256</v>
      </c>
      <c r="O376" s="151"/>
      <c r="P376" s="165">
        <v>44263</v>
      </c>
      <c r="Q376" s="46">
        <v>5</v>
      </c>
      <c r="R376" s="46" t="s">
        <v>9</v>
      </c>
      <c r="S376" s="46"/>
      <c r="T376" s="46"/>
      <c r="U376" s="46" t="s">
        <v>1023</v>
      </c>
      <c r="V376" s="44" t="s">
        <v>122</v>
      </c>
      <c r="W376" s="46" t="s">
        <v>565</v>
      </c>
      <c r="X376" s="46"/>
    </row>
    <row r="377" spans="1:24" ht="51" x14ac:dyDescent="0.25">
      <c r="A377" s="46" t="s">
        <v>31</v>
      </c>
      <c r="B377" s="46" t="s">
        <v>123</v>
      </c>
      <c r="C377" s="46" t="s">
        <v>61</v>
      </c>
      <c r="D377" s="46" t="s">
        <v>1669</v>
      </c>
      <c r="E377" s="44" t="s">
        <v>34</v>
      </c>
      <c r="F377" s="44" t="s">
        <v>88</v>
      </c>
      <c r="G377" s="46" t="s">
        <v>1670</v>
      </c>
      <c r="H377" s="46" t="s">
        <v>126</v>
      </c>
      <c r="I377" s="46" t="s">
        <v>259</v>
      </c>
      <c r="J377" s="46" t="s">
        <v>6</v>
      </c>
      <c r="K377" s="44" t="s">
        <v>23</v>
      </c>
      <c r="L377" s="46">
        <v>35</v>
      </c>
      <c r="M377" s="81" t="s">
        <v>1671</v>
      </c>
      <c r="N377" s="176">
        <v>44256</v>
      </c>
      <c r="O377" s="101">
        <v>20212050089941</v>
      </c>
      <c r="P377" s="165">
        <v>44279</v>
      </c>
      <c r="Q377" s="46">
        <v>16</v>
      </c>
      <c r="R377" s="46" t="s">
        <v>9</v>
      </c>
      <c r="S377" s="46"/>
      <c r="T377" s="109">
        <v>44279</v>
      </c>
      <c r="U377" s="46" t="s">
        <v>1672</v>
      </c>
      <c r="V377" s="44" t="s">
        <v>122</v>
      </c>
      <c r="W377" s="46" t="s">
        <v>565</v>
      </c>
      <c r="X377" s="46"/>
    </row>
    <row r="378" spans="1:24" ht="51" x14ac:dyDescent="0.25">
      <c r="A378" s="46" t="s">
        <v>31</v>
      </c>
      <c r="B378" s="46" t="s">
        <v>123</v>
      </c>
      <c r="C378" s="46" t="s">
        <v>1586</v>
      </c>
      <c r="D378" s="46" t="s">
        <v>1673</v>
      </c>
      <c r="E378" s="46" t="s">
        <v>36</v>
      </c>
      <c r="F378" s="44" t="s">
        <v>88</v>
      </c>
      <c r="G378" s="46" t="s">
        <v>1674</v>
      </c>
      <c r="H378" s="46" t="s">
        <v>228</v>
      </c>
      <c r="I378" s="46" t="s">
        <v>214</v>
      </c>
      <c r="J378" s="46" t="s">
        <v>6</v>
      </c>
      <c r="K378" s="44" t="s">
        <v>26</v>
      </c>
      <c r="L378" s="46">
        <v>30</v>
      </c>
      <c r="M378" s="81" t="s">
        <v>1675</v>
      </c>
      <c r="N378" s="176">
        <v>44256</v>
      </c>
      <c r="O378" s="101">
        <v>20212100016631</v>
      </c>
      <c r="P378" s="165">
        <v>44301</v>
      </c>
      <c r="Q378" s="46">
        <v>10</v>
      </c>
      <c r="R378" s="46" t="s">
        <v>9</v>
      </c>
      <c r="S378" s="46"/>
      <c r="T378" s="109">
        <v>44301</v>
      </c>
      <c r="U378" s="46" t="s">
        <v>1672</v>
      </c>
      <c r="V378" s="44" t="s">
        <v>122</v>
      </c>
      <c r="W378" s="46" t="s">
        <v>565</v>
      </c>
      <c r="X378" s="46"/>
    </row>
    <row r="379" spans="1:24" ht="51" x14ac:dyDescent="0.25">
      <c r="A379" s="46" t="s">
        <v>31</v>
      </c>
      <c r="B379" s="46" t="s">
        <v>123</v>
      </c>
      <c r="C379" s="46" t="s">
        <v>82</v>
      </c>
      <c r="D379" s="46" t="s">
        <v>1448</v>
      </c>
      <c r="E379" s="46" t="s">
        <v>36</v>
      </c>
      <c r="F379" s="46" t="s">
        <v>2902</v>
      </c>
      <c r="G379" s="46" t="s">
        <v>1676</v>
      </c>
      <c r="H379" s="46" t="s">
        <v>354</v>
      </c>
      <c r="I379" s="46" t="s">
        <v>118</v>
      </c>
      <c r="J379" s="46" t="s">
        <v>6</v>
      </c>
      <c r="K379" s="44" t="s">
        <v>26</v>
      </c>
      <c r="L379" s="46">
        <v>30</v>
      </c>
      <c r="M379" s="81" t="s">
        <v>1677</v>
      </c>
      <c r="N379" s="176">
        <v>44256</v>
      </c>
      <c r="O379" s="151"/>
      <c r="P379" s="165">
        <v>44311</v>
      </c>
      <c r="Q379" s="46">
        <v>17</v>
      </c>
      <c r="R379" s="46" t="s">
        <v>9</v>
      </c>
      <c r="S379" s="46"/>
      <c r="T379" s="46"/>
      <c r="U379" s="46" t="s">
        <v>1023</v>
      </c>
      <c r="V379" s="44" t="s">
        <v>122</v>
      </c>
      <c r="W379" s="46" t="s">
        <v>565</v>
      </c>
      <c r="X379" s="46"/>
    </row>
    <row r="380" spans="1:24" ht="51" x14ac:dyDescent="0.25">
      <c r="A380" s="46" t="s">
        <v>31</v>
      </c>
      <c r="B380" s="46" t="s">
        <v>123</v>
      </c>
      <c r="C380" s="46" t="s">
        <v>62</v>
      </c>
      <c r="D380" s="46" t="s">
        <v>1678</v>
      </c>
      <c r="E380" s="46" t="s">
        <v>38</v>
      </c>
      <c r="F380" s="46" t="s">
        <v>2901</v>
      </c>
      <c r="G380" s="46" t="s">
        <v>1679</v>
      </c>
      <c r="H380" s="46" t="s">
        <v>126</v>
      </c>
      <c r="I380" s="46" t="s">
        <v>259</v>
      </c>
      <c r="J380" s="46" t="s">
        <v>6</v>
      </c>
      <c r="K380" s="44" t="s">
        <v>23</v>
      </c>
      <c r="L380" s="46">
        <v>35</v>
      </c>
      <c r="M380" s="81" t="s">
        <v>1680</v>
      </c>
      <c r="N380" s="176">
        <v>44257</v>
      </c>
      <c r="O380" s="101">
        <v>20212050089801</v>
      </c>
      <c r="P380" s="165">
        <v>44273</v>
      </c>
      <c r="Q380" s="46">
        <v>11</v>
      </c>
      <c r="R380" s="46" t="s">
        <v>9</v>
      </c>
      <c r="S380" s="46"/>
      <c r="T380" s="109"/>
      <c r="U380" s="46" t="s">
        <v>121</v>
      </c>
      <c r="V380" s="44" t="s">
        <v>122</v>
      </c>
      <c r="W380" s="46" t="s">
        <v>565</v>
      </c>
      <c r="X380" s="46"/>
    </row>
    <row r="381" spans="1:24" ht="63.75" x14ac:dyDescent="0.25">
      <c r="A381" s="46" t="s">
        <v>31</v>
      </c>
      <c r="B381" s="46" t="s">
        <v>123</v>
      </c>
      <c r="C381" s="46" t="s">
        <v>41</v>
      </c>
      <c r="D381" s="46" t="s">
        <v>1681</v>
      </c>
      <c r="E381" s="44" t="s">
        <v>34</v>
      </c>
      <c r="F381" s="46" t="s">
        <v>2902</v>
      </c>
      <c r="G381" s="46" t="s">
        <v>1682</v>
      </c>
      <c r="H381" s="46" t="s">
        <v>1393</v>
      </c>
      <c r="I381" s="46" t="s">
        <v>1394</v>
      </c>
      <c r="J381" s="46" t="s">
        <v>3</v>
      </c>
      <c r="K381" s="44" t="s">
        <v>26</v>
      </c>
      <c r="L381" s="46">
        <v>30</v>
      </c>
      <c r="M381" s="81" t="s">
        <v>1683</v>
      </c>
      <c r="N381" s="176">
        <v>44257</v>
      </c>
      <c r="O381" s="151"/>
      <c r="P381" s="165">
        <v>44265</v>
      </c>
      <c r="Q381" s="46">
        <v>6</v>
      </c>
      <c r="R381" s="46" t="s">
        <v>9</v>
      </c>
      <c r="S381" s="46"/>
      <c r="T381" s="109">
        <v>44265</v>
      </c>
      <c r="U381" s="46" t="s">
        <v>1684</v>
      </c>
      <c r="V381" s="44" t="s">
        <v>122</v>
      </c>
      <c r="W381" s="46" t="s">
        <v>565</v>
      </c>
      <c r="X381" s="46"/>
    </row>
    <row r="382" spans="1:24" ht="51" x14ac:dyDescent="0.25">
      <c r="A382" s="46" t="s">
        <v>31</v>
      </c>
      <c r="B382" s="46" t="s">
        <v>123</v>
      </c>
      <c r="C382" s="46" t="s">
        <v>46</v>
      </c>
      <c r="D382" s="46" t="s">
        <v>1685</v>
      </c>
      <c r="E382" s="46" t="s">
        <v>38</v>
      </c>
      <c r="F382" s="44" t="s">
        <v>88</v>
      </c>
      <c r="G382" s="46" t="s">
        <v>1686</v>
      </c>
      <c r="H382" s="46" t="s">
        <v>126</v>
      </c>
      <c r="I382" s="46" t="s">
        <v>259</v>
      </c>
      <c r="J382" s="46" t="s">
        <v>6</v>
      </c>
      <c r="K382" s="44" t="s">
        <v>27</v>
      </c>
      <c r="L382" s="46">
        <v>30</v>
      </c>
      <c r="M382" s="81" t="s">
        <v>1687</v>
      </c>
      <c r="N382" s="176">
        <v>44257</v>
      </c>
      <c r="O382" s="101">
        <v>20212050089951</v>
      </c>
      <c r="P382" s="165">
        <v>44279</v>
      </c>
      <c r="Q382" s="46">
        <v>15</v>
      </c>
      <c r="R382" s="46" t="s">
        <v>9</v>
      </c>
      <c r="S382" s="46"/>
      <c r="T382" s="109"/>
      <c r="U382" s="46" t="s">
        <v>121</v>
      </c>
      <c r="V382" s="44" t="s">
        <v>122</v>
      </c>
      <c r="W382" s="46" t="s">
        <v>565</v>
      </c>
      <c r="X382" s="46"/>
    </row>
    <row r="383" spans="1:24" ht="38.25" x14ac:dyDescent="0.25">
      <c r="A383" s="46" t="s">
        <v>31</v>
      </c>
      <c r="B383" s="46" t="s">
        <v>123</v>
      </c>
      <c r="C383" s="46" t="s">
        <v>58</v>
      </c>
      <c r="D383" s="46" t="s">
        <v>1688</v>
      </c>
      <c r="E383" s="46" t="s">
        <v>36</v>
      </c>
      <c r="F383" s="44" t="s">
        <v>89</v>
      </c>
      <c r="G383" s="46" t="s">
        <v>1689</v>
      </c>
      <c r="H383" s="46" t="s">
        <v>142</v>
      </c>
      <c r="I383" s="46" t="s">
        <v>143</v>
      </c>
      <c r="J383" s="44" t="s">
        <v>5</v>
      </c>
      <c r="K383" s="44" t="s">
        <v>26</v>
      </c>
      <c r="L383" s="46">
        <v>30</v>
      </c>
      <c r="M383" s="81" t="s">
        <v>1690</v>
      </c>
      <c r="N383" s="176">
        <v>44257</v>
      </c>
      <c r="O383" s="151">
        <v>20212000015991</v>
      </c>
      <c r="P383" s="165">
        <v>44295</v>
      </c>
      <c r="Q383" s="46">
        <v>25</v>
      </c>
      <c r="R383" s="46" t="s">
        <v>9</v>
      </c>
      <c r="S383" s="46"/>
      <c r="T383" s="109">
        <v>44298</v>
      </c>
      <c r="U383" s="46" t="s">
        <v>121</v>
      </c>
      <c r="V383" s="44" t="s">
        <v>122</v>
      </c>
      <c r="W383" s="46"/>
      <c r="X383" s="46"/>
    </row>
    <row r="384" spans="1:24" ht="51" x14ac:dyDescent="0.25">
      <c r="A384" s="46" t="s">
        <v>30</v>
      </c>
      <c r="B384" s="46" t="s">
        <v>32</v>
      </c>
      <c r="C384" s="44" t="s">
        <v>46</v>
      </c>
      <c r="D384" s="46" t="s">
        <v>1691</v>
      </c>
      <c r="E384" s="46" t="s">
        <v>36</v>
      </c>
      <c r="F384" s="46" t="s">
        <v>2901</v>
      </c>
      <c r="G384" s="46" t="s">
        <v>1692</v>
      </c>
      <c r="H384" s="46" t="s">
        <v>207</v>
      </c>
      <c r="I384" s="46" t="s">
        <v>118</v>
      </c>
      <c r="J384" s="46" t="s">
        <v>6</v>
      </c>
      <c r="K384" s="44" t="s">
        <v>26</v>
      </c>
      <c r="L384" s="46">
        <v>30</v>
      </c>
      <c r="M384" s="81" t="s">
        <v>1693</v>
      </c>
      <c r="N384" s="176">
        <v>44257</v>
      </c>
      <c r="O384" s="101">
        <v>20212050087531</v>
      </c>
      <c r="P384" s="165">
        <v>44265</v>
      </c>
      <c r="Q384" s="46">
        <v>6</v>
      </c>
      <c r="R384" s="46" t="s">
        <v>9</v>
      </c>
      <c r="S384" s="46"/>
      <c r="T384" s="109"/>
      <c r="U384" s="46" t="s">
        <v>121</v>
      </c>
      <c r="V384" s="44" t="s">
        <v>122</v>
      </c>
      <c r="W384" s="46" t="s">
        <v>1634</v>
      </c>
      <c r="X384" s="46"/>
    </row>
    <row r="385" spans="1:24" ht="51" x14ac:dyDescent="0.25">
      <c r="A385" s="46" t="s">
        <v>31</v>
      </c>
      <c r="B385" s="46" t="s">
        <v>123</v>
      </c>
      <c r="C385" s="46" t="s">
        <v>63</v>
      </c>
      <c r="D385" s="46" t="s">
        <v>1694</v>
      </c>
      <c r="E385" s="46" t="s">
        <v>36</v>
      </c>
      <c r="F385" s="46" t="s">
        <v>2901</v>
      </c>
      <c r="G385" s="46" t="s">
        <v>1695</v>
      </c>
      <c r="H385" s="46" t="s">
        <v>207</v>
      </c>
      <c r="I385" s="46" t="s">
        <v>118</v>
      </c>
      <c r="J385" s="46" t="s">
        <v>6</v>
      </c>
      <c r="K385" s="44" t="s">
        <v>27</v>
      </c>
      <c r="L385" s="46">
        <v>30</v>
      </c>
      <c r="M385" s="81" t="s">
        <v>1696</v>
      </c>
      <c r="N385" s="176">
        <v>44257</v>
      </c>
      <c r="O385" s="101">
        <v>20212050087621</v>
      </c>
      <c r="P385" s="165">
        <v>44270</v>
      </c>
      <c r="Q385" s="46">
        <v>9</v>
      </c>
      <c r="R385" s="46" t="s">
        <v>9</v>
      </c>
      <c r="S385" s="46"/>
      <c r="T385" s="109">
        <v>44271</v>
      </c>
      <c r="U385" s="46" t="s">
        <v>1672</v>
      </c>
      <c r="V385" s="44" t="s">
        <v>122</v>
      </c>
      <c r="W385" s="46" t="s">
        <v>1634</v>
      </c>
      <c r="X385" s="46"/>
    </row>
    <row r="386" spans="1:24" ht="38.25" x14ac:dyDescent="0.25">
      <c r="A386" s="70" t="s">
        <v>31</v>
      </c>
      <c r="B386" s="70" t="s">
        <v>1071</v>
      </c>
      <c r="C386" s="70" t="s">
        <v>46</v>
      </c>
      <c r="D386" s="70" t="s">
        <v>1697</v>
      </c>
      <c r="E386" s="70" t="s">
        <v>38</v>
      </c>
      <c r="F386" s="68" t="s">
        <v>88</v>
      </c>
      <c r="G386" s="70" t="s">
        <v>912</v>
      </c>
      <c r="H386" s="70" t="s">
        <v>1698</v>
      </c>
      <c r="I386" s="70" t="s">
        <v>464</v>
      </c>
      <c r="J386" s="70" t="s">
        <v>5</v>
      </c>
      <c r="K386" s="70" t="s">
        <v>25</v>
      </c>
      <c r="L386" s="70">
        <v>20</v>
      </c>
      <c r="M386" s="173" t="s">
        <v>1699</v>
      </c>
      <c r="N386" s="174">
        <v>44294</v>
      </c>
      <c r="O386" s="133">
        <v>20213800016401</v>
      </c>
      <c r="P386" s="114">
        <v>44298</v>
      </c>
      <c r="Q386" s="70">
        <v>22</v>
      </c>
      <c r="R386" s="68" t="s">
        <v>11</v>
      </c>
      <c r="S386" s="70"/>
      <c r="T386" s="115">
        <v>44299</v>
      </c>
      <c r="U386" s="70" t="s">
        <v>121</v>
      </c>
      <c r="V386" s="68" t="s">
        <v>122</v>
      </c>
      <c r="W386" s="70" t="s">
        <v>1634</v>
      </c>
      <c r="X386" s="70"/>
    </row>
    <row r="387" spans="1:24" ht="51" x14ac:dyDescent="0.25">
      <c r="A387" s="46" t="s">
        <v>31</v>
      </c>
      <c r="B387" s="46" t="s">
        <v>123</v>
      </c>
      <c r="C387" s="46" t="s">
        <v>69</v>
      </c>
      <c r="D387" s="46" t="s">
        <v>1700</v>
      </c>
      <c r="E387" s="44" t="s">
        <v>34</v>
      </c>
      <c r="F387" s="44" t="s">
        <v>89</v>
      </c>
      <c r="G387" s="46" t="s">
        <v>1701</v>
      </c>
      <c r="H387" s="46" t="s">
        <v>117</v>
      </c>
      <c r="I387" s="46" t="s">
        <v>118</v>
      </c>
      <c r="J387" s="46" t="s">
        <v>6</v>
      </c>
      <c r="K387" s="44" t="s">
        <v>26</v>
      </c>
      <c r="L387" s="46">
        <v>30</v>
      </c>
      <c r="M387" s="81" t="s">
        <v>1702</v>
      </c>
      <c r="N387" s="176">
        <v>44257</v>
      </c>
      <c r="O387" s="101">
        <v>20212050087841</v>
      </c>
      <c r="P387" s="165">
        <v>44270</v>
      </c>
      <c r="Q387" s="46">
        <v>9</v>
      </c>
      <c r="R387" s="46" t="s">
        <v>9</v>
      </c>
      <c r="S387" s="46"/>
      <c r="T387" s="109">
        <v>44271</v>
      </c>
      <c r="U387" s="46" t="s">
        <v>1672</v>
      </c>
      <c r="V387" s="44" t="s">
        <v>122</v>
      </c>
      <c r="W387" s="46" t="s">
        <v>1634</v>
      </c>
      <c r="X387" s="46"/>
    </row>
    <row r="388" spans="1:24" ht="63.75" x14ac:dyDescent="0.25">
      <c r="A388" s="46" t="s">
        <v>31</v>
      </c>
      <c r="B388" s="46" t="s">
        <v>123</v>
      </c>
      <c r="C388" s="46" t="s">
        <v>51</v>
      </c>
      <c r="D388" s="46" t="s">
        <v>1703</v>
      </c>
      <c r="E388" s="44" t="s">
        <v>34</v>
      </c>
      <c r="F388" s="46" t="s">
        <v>2902</v>
      </c>
      <c r="G388" s="46" t="s">
        <v>1704</v>
      </c>
      <c r="H388" s="46" t="s">
        <v>117</v>
      </c>
      <c r="I388" s="46" t="s">
        <v>118</v>
      </c>
      <c r="J388" s="46" t="s">
        <v>6</v>
      </c>
      <c r="K388" s="44" t="s">
        <v>27</v>
      </c>
      <c r="L388" s="46">
        <v>30</v>
      </c>
      <c r="M388" s="81" t="s">
        <v>1705</v>
      </c>
      <c r="N388" s="176">
        <v>44257</v>
      </c>
      <c r="O388" s="101">
        <v>20212050089881</v>
      </c>
      <c r="P388" s="165">
        <v>44293</v>
      </c>
      <c r="Q388" s="46">
        <v>22</v>
      </c>
      <c r="R388" s="46" t="s">
        <v>9</v>
      </c>
      <c r="S388" s="46"/>
      <c r="T388" s="46"/>
      <c r="U388" s="46" t="s">
        <v>121</v>
      </c>
      <c r="V388" s="44" t="s">
        <v>122</v>
      </c>
      <c r="W388" s="46" t="s">
        <v>1634</v>
      </c>
      <c r="X388" s="46"/>
    </row>
    <row r="389" spans="1:24" ht="51" x14ac:dyDescent="0.25">
      <c r="A389" s="46" t="s">
        <v>31</v>
      </c>
      <c r="B389" s="46" t="s">
        <v>123</v>
      </c>
      <c r="C389" s="46" t="s">
        <v>47</v>
      </c>
      <c r="D389" s="46" t="s">
        <v>1706</v>
      </c>
      <c r="E389" s="44" t="s">
        <v>34</v>
      </c>
      <c r="F389" s="44" t="s">
        <v>89</v>
      </c>
      <c r="G389" s="46" t="s">
        <v>1707</v>
      </c>
      <c r="H389" s="46" t="s">
        <v>207</v>
      </c>
      <c r="I389" s="46" t="s">
        <v>118</v>
      </c>
      <c r="J389" s="46" t="s">
        <v>6</v>
      </c>
      <c r="K389" s="44" t="s">
        <v>26</v>
      </c>
      <c r="L389" s="46">
        <v>30</v>
      </c>
      <c r="M389" s="81" t="s">
        <v>1708</v>
      </c>
      <c r="N389" s="176">
        <v>44257</v>
      </c>
      <c r="O389" s="101">
        <v>20212050086721</v>
      </c>
      <c r="P389" s="165">
        <v>44260</v>
      </c>
      <c r="Q389" s="46">
        <v>3</v>
      </c>
      <c r="R389" s="46" t="s">
        <v>9</v>
      </c>
      <c r="S389" s="46"/>
      <c r="T389" s="109">
        <v>44260</v>
      </c>
      <c r="U389" s="46" t="s">
        <v>1672</v>
      </c>
      <c r="V389" s="44" t="s">
        <v>122</v>
      </c>
      <c r="W389" s="46" t="s">
        <v>1634</v>
      </c>
      <c r="X389" s="46"/>
    </row>
    <row r="390" spans="1:24" ht="63.75" x14ac:dyDescent="0.25">
      <c r="A390" s="46" t="s">
        <v>31</v>
      </c>
      <c r="B390" s="46" t="s">
        <v>123</v>
      </c>
      <c r="C390" s="46" t="s">
        <v>56</v>
      </c>
      <c r="D390" s="46" t="s">
        <v>1405</v>
      </c>
      <c r="E390" s="44" t="s">
        <v>34</v>
      </c>
      <c r="F390" s="46" t="s">
        <v>2902</v>
      </c>
      <c r="G390" s="46" t="s">
        <v>1709</v>
      </c>
      <c r="H390" s="46" t="s">
        <v>354</v>
      </c>
      <c r="I390" s="46" t="s">
        <v>118</v>
      </c>
      <c r="J390" s="46" t="s">
        <v>6</v>
      </c>
      <c r="K390" s="44" t="s">
        <v>26</v>
      </c>
      <c r="L390" s="46">
        <v>30</v>
      </c>
      <c r="M390" s="81" t="s">
        <v>1710</v>
      </c>
      <c r="N390" s="176">
        <v>44257</v>
      </c>
      <c r="O390" s="151">
        <v>20212050090011</v>
      </c>
      <c r="P390" s="165">
        <v>44295</v>
      </c>
      <c r="Q390" s="46">
        <v>25</v>
      </c>
      <c r="R390" s="46" t="s">
        <v>9</v>
      </c>
      <c r="S390" s="46"/>
      <c r="T390" s="46"/>
      <c r="U390" s="46" t="s">
        <v>121</v>
      </c>
      <c r="V390" s="44" t="s">
        <v>122</v>
      </c>
      <c r="W390" s="46"/>
      <c r="X390" s="46"/>
    </row>
    <row r="391" spans="1:24" ht="51" x14ac:dyDescent="0.25">
      <c r="A391" s="46" t="s">
        <v>31</v>
      </c>
      <c r="B391" s="46" t="s">
        <v>123</v>
      </c>
      <c r="C391" s="46" t="s">
        <v>841</v>
      </c>
      <c r="D391" s="46" t="s">
        <v>829</v>
      </c>
      <c r="E391" s="46" t="s">
        <v>36</v>
      </c>
      <c r="F391" s="44" t="s">
        <v>88</v>
      </c>
      <c r="G391" s="46" t="s">
        <v>1711</v>
      </c>
      <c r="H391" s="46" t="s">
        <v>207</v>
      </c>
      <c r="I391" s="46" t="s">
        <v>118</v>
      </c>
      <c r="J391" s="46" t="s">
        <v>6</v>
      </c>
      <c r="K391" s="44" t="s">
        <v>27</v>
      </c>
      <c r="L391" s="46">
        <v>30</v>
      </c>
      <c r="M391" s="81" t="s">
        <v>1712</v>
      </c>
      <c r="N391" s="177">
        <v>44258</v>
      </c>
      <c r="O391" s="101">
        <v>20212050086751</v>
      </c>
      <c r="P391" s="107">
        <v>44266</v>
      </c>
      <c r="Q391" s="46">
        <v>6</v>
      </c>
      <c r="R391" s="46" t="s">
        <v>9</v>
      </c>
      <c r="S391" s="46"/>
      <c r="T391" s="46"/>
      <c r="U391" s="46" t="s">
        <v>121</v>
      </c>
      <c r="V391" s="44" t="s">
        <v>122</v>
      </c>
      <c r="W391" s="46" t="s">
        <v>1634</v>
      </c>
      <c r="X391" s="46"/>
    </row>
    <row r="392" spans="1:24" ht="51" x14ac:dyDescent="0.25">
      <c r="A392" s="46" t="s">
        <v>31</v>
      </c>
      <c r="B392" s="46" t="s">
        <v>123</v>
      </c>
      <c r="C392" s="46" t="s">
        <v>61</v>
      </c>
      <c r="D392" s="46" t="s">
        <v>1713</v>
      </c>
      <c r="E392" s="46" t="s">
        <v>36</v>
      </c>
      <c r="F392" s="44" t="s">
        <v>88</v>
      </c>
      <c r="G392" s="46" t="s">
        <v>1714</v>
      </c>
      <c r="H392" s="46" t="s">
        <v>282</v>
      </c>
      <c r="I392" s="46" t="s">
        <v>214</v>
      </c>
      <c r="J392" s="46" t="s">
        <v>6</v>
      </c>
      <c r="K392" s="44" t="s">
        <v>25</v>
      </c>
      <c r="L392" s="46">
        <v>20</v>
      </c>
      <c r="M392" s="81" t="s">
        <v>1715</v>
      </c>
      <c r="N392" s="177">
        <v>44259</v>
      </c>
      <c r="O392" s="151"/>
      <c r="P392" s="107">
        <v>44291</v>
      </c>
      <c r="Q392" s="46">
        <v>19</v>
      </c>
      <c r="R392" s="46" t="s">
        <v>9</v>
      </c>
      <c r="S392" s="46"/>
      <c r="T392" s="46"/>
      <c r="U392" s="46" t="s">
        <v>1023</v>
      </c>
      <c r="V392" s="44" t="s">
        <v>122</v>
      </c>
      <c r="W392" s="46" t="s">
        <v>1634</v>
      </c>
      <c r="X392" s="46"/>
    </row>
    <row r="393" spans="1:24" ht="76.5" x14ac:dyDescent="0.25">
      <c r="A393" s="59" t="s">
        <v>31</v>
      </c>
      <c r="B393" s="59" t="s">
        <v>1071</v>
      </c>
      <c r="C393" s="59" t="s">
        <v>70</v>
      </c>
      <c r="D393" s="59" t="s">
        <v>1716</v>
      </c>
      <c r="E393" s="59" t="s">
        <v>38</v>
      </c>
      <c r="F393" s="57" t="s">
        <v>88</v>
      </c>
      <c r="G393" s="59" t="s">
        <v>1717</v>
      </c>
      <c r="H393" s="59" t="s">
        <v>290</v>
      </c>
      <c r="I393" s="59" t="s">
        <v>6</v>
      </c>
      <c r="J393" s="59" t="s">
        <v>6</v>
      </c>
      <c r="K393" s="59" t="s">
        <v>27</v>
      </c>
      <c r="L393" s="59">
        <v>30</v>
      </c>
      <c r="M393" s="178" t="s">
        <v>1718</v>
      </c>
      <c r="N393" s="157">
        <v>44265</v>
      </c>
      <c r="O393" s="178"/>
      <c r="P393" s="123"/>
      <c r="Q393" s="59" t="s">
        <v>881</v>
      </c>
      <c r="R393" s="59" t="s">
        <v>12</v>
      </c>
      <c r="S393" s="59"/>
      <c r="T393" s="59"/>
      <c r="U393" s="59"/>
      <c r="V393" s="59"/>
      <c r="W393" s="59"/>
      <c r="X393" s="59" t="s">
        <v>1719</v>
      </c>
    </row>
    <row r="394" spans="1:24" ht="63.75" x14ac:dyDescent="0.25">
      <c r="A394" s="46" t="s">
        <v>31</v>
      </c>
      <c r="B394" s="46" t="s">
        <v>123</v>
      </c>
      <c r="C394" s="46" t="s">
        <v>82</v>
      </c>
      <c r="D394" s="46" t="s">
        <v>1720</v>
      </c>
      <c r="E394" s="46" t="s">
        <v>36</v>
      </c>
      <c r="F394" s="46" t="s">
        <v>2902</v>
      </c>
      <c r="G394" s="46" t="s">
        <v>1721</v>
      </c>
      <c r="H394" s="46" t="s">
        <v>228</v>
      </c>
      <c r="I394" s="46" t="s">
        <v>214</v>
      </c>
      <c r="J394" s="46" t="s">
        <v>6</v>
      </c>
      <c r="K394" s="44" t="s">
        <v>26</v>
      </c>
      <c r="L394" s="46">
        <v>30</v>
      </c>
      <c r="M394" s="81" t="s">
        <v>1722</v>
      </c>
      <c r="N394" s="177">
        <v>44259</v>
      </c>
      <c r="O394" s="101">
        <v>20212100016651</v>
      </c>
      <c r="P394" s="107">
        <v>44301</v>
      </c>
      <c r="Q394" s="46">
        <v>27</v>
      </c>
      <c r="R394" s="46" t="s">
        <v>9</v>
      </c>
      <c r="S394" s="46"/>
      <c r="T394" s="46"/>
      <c r="U394" s="46" t="s">
        <v>1672</v>
      </c>
      <c r="V394" s="44" t="s">
        <v>122</v>
      </c>
      <c r="W394" s="46" t="s">
        <v>1634</v>
      </c>
      <c r="X394" s="46"/>
    </row>
    <row r="395" spans="1:24" ht="51" x14ac:dyDescent="0.25">
      <c r="A395" s="70" t="s">
        <v>31</v>
      </c>
      <c r="B395" s="70" t="s">
        <v>1071</v>
      </c>
      <c r="C395" s="70" t="s">
        <v>52</v>
      </c>
      <c r="D395" s="70" t="s">
        <v>1723</v>
      </c>
      <c r="E395" s="70" t="s">
        <v>36</v>
      </c>
      <c r="F395" s="70" t="s">
        <v>2902</v>
      </c>
      <c r="G395" s="70" t="s">
        <v>1724</v>
      </c>
      <c r="H395" s="70" t="s">
        <v>1593</v>
      </c>
      <c r="I395" s="70" t="s">
        <v>214</v>
      </c>
      <c r="J395" s="70" t="s">
        <v>6</v>
      </c>
      <c r="K395" s="68" t="s">
        <v>26</v>
      </c>
      <c r="L395" s="70">
        <v>30</v>
      </c>
      <c r="M395" s="179" t="s">
        <v>1725</v>
      </c>
      <c r="N395" s="180">
        <v>44265</v>
      </c>
      <c r="O395" s="179">
        <v>20212100017221</v>
      </c>
      <c r="P395" s="114">
        <v>44320</v>
      </c>
      <c r="Q395" s="70">
        <v>36</v>
      </c>
      <c r="R395" s="68" t="s">
        <v>11</v>
      </c>
      <c r="S395" s="70"/>
      <c r="T395" s="70"/>
      <c r="U395" s="70" t="s">
        <v>121</v>
      </c>
      <c r="V395" s="68" t="s">
        <v>122</v>
      </c>
      <c r="W395" s="70"/>
      <c r="X395" s="70" t="s">
        <v>1726</v>
      </c>
    </row>
    <row r="396" spans="1:24" ht="51" x14ac:dyDescent="0.25">
      <c r="A396" s="46" t="s">
        <v>31</v>
      </c>
      <c r="B396" s="46" t="s">
        <v>123</v>
      </c>
      <c r="C396" s="46" t="s">
        <v>49</v>
      </c>
      <c r="D396" s="46" t="s">
        <v>1727</v>
      </c>
      <c r="E396" s="46" t="s">
        <v>36</v>
      </c>
      <c r="F396" s="46" t="s">
        <v>2901</v>
      </c>
      <c r="G396" s="46" t="s">
        <v>1728</v>
      </c>
      <c r="H396" s="46" t="s">
        <v>142</v>
      </c>
      <c r="I396" s="46" t="s">
        <v>6</v>
      </c>
      <c r="J396" s="46" t="s">
        <v>6</v>
      </c>
      <c r="K396" s="44" t="s">
        <v>26</v>
      </c>
      <c r="L396" s="46">
        <v>30</v>
      </c>
      <c r="M396" s="81" t="s">
        <v>1729</v>
      </c>
      <c r="N396" s="177">
        <v>44260</v>
      </c>
      <c r="O396" s="101">
        <v>20212000015971</v>
      </c>
      <c r="P396" s="107">
        <v>44295</v>
      </c>
      <c r="Q396" s="46">
        <v>22</v>
      </c>
      <c r="R396" s="46" t="s">
        <v>9</v>
      </c>
      <c r="S396" s="46"/>
      <c r="T396" s="46"/>
      <c r="U396" s="46" t="s">
        <v>1672</v>
      </c>
      <c r="V396" s="46"/>
      <c r="W396" s="46" t="s">
        <v>1634</v>
      </c>
      <c r="X396" s="46"/>
    </row>
    <row r="397" spans="1:24" ht="51" x14ac:dyDescent="0.25">
      <c r="A397" s="46" t="s">
        <v>31</v>
      </c>
      <c r="B397" s="46" t="s">
        <v>123</v>
      </c>
      <c r="C397" s="44" t="s">
        <v>46</v>
      </c>
      <c r="D397" s="46" t="s">
        <v>1730</v>
      </c>
      <c r="E397" s="46" t="s">
        <v>38</v>
      </c>
      <c r="F397" s="44" t="s">
        <v>88</v>
      </c>
      <c r="G397" s="46" t="s">
        <v>1731</v>
      </c>
      <c r="H397" s="46" t="s">
        <v>175</v>
      </c>
      <c r="I397" s="44" t="s">
        <v>5</v>
      </c>
      <c r="J397" s="44" t="s">
        <v>5</v>
      </c>
      <c r="K397" s="44" t="s">
        <v>25</v>
      </c>
      <c r="L397" s="46">
        <v>20</v>
      </c>
      <c r="M397" s="81" t="s">
        <v>1732</v>
      </c>
      <c r="N397" s="177">
        <v>44260</v>
      </c>
      <c r="O397" s="151"/>
      <c r="P397" s="107">
        <v>44270</v>
      </c>
      <c r="Q397" s="46">
        <v>8</v>
      </c>
      <c r="R397" s="46" t="s">
        <v>9</v>
      </c>
      <c r="S397" s="46" t="s">
        <v>1733</v>
      </c>
      <c r="T397" s="46"/>
      <c r="U397" s="46" t="s">
        <v>1023</v>
      </c>
      <c r="V397" s="44" t="s">
        <v>122</v>
      </c>
      <c r="W397" s="46" t="s">
        <v>1634</v>
      </c>
      <c r="X397" s="46" t="s">
        <v>1734</v>
      </c>
    </row>
    <row r="398" spans="1:24" ht="89.25" x14ac:dyDescent="0.25">
      <c r="A398" s="46" t="s">
        <v>31</v>
      </c>
      <c r="B398" s="46" t="s">
        <v>123</v>
      </c>
      <c r="C398" s="46" t="s">
        <v>69</v>
      </c>
      <c r="D398" s="46" t="s">
        <v>964</v>
      </c>
      <c r="E398" s="46" t="s">
        <v>38</v>
      </c>
      <c r="F398" s="46" t="s">
        <v>2901</v>
      </c>
      <c r="G398" s="46" t="s">
        <v>1735</v>
      </c>
      <c r="H398" s="46" t="s">
        <v>207</v>
      </c>
      <c r="I398" s="46" t="s">
        <v>118</v>
      </c>
      <c r="J398" s="46" t="s">
        <v>6</v>
      </c>
      <c r="K398" s="44" t="s">
        <v>26</v>
      </c>
      <c r="L398" s="46">
        <v>30</v>
      </c>
      <c r="M398" s="81" t="s">
        <v>1736</v>
      </c>
      <c r="N398" s="177">
        <v>44260</v>
      </c>
      <c r="O398" s="101">
        <v>20212050087521</v>
      </c>
      <c r="P398" s="107">
        <v>44265</v>
      </c>
      <c r="Q398" s="46">
        <v>4</v>
      </c>
      <c r="R398" s="46" t="s">
        <v>9</v>
      </c>
      <c r="S398" s="46"/>
      <c r="T398" s="46"/>
      <c r="U398" s="46" t="s">
        <v>121</v>
      </c>
      <c r="V398" s="44" t="s">
        <v>122</v>
      </c>
      <c r="W398" s="46" t="s">
        <v>1634</v>
      </c>
      <c r="X398" s="46"/>
    </row>
    <row r="399" spans="1:24" ht="63.75" x14ac:dyDescent="0.25">
      <c r="A399" s="46" t="s">
        <v>31</v>
      </c>
      <c r="B399" s="46" t="s">
        <v>123</v>
      </c>
      <c r="C399" s="44" t="s">
        <v>46</v>
      </c>
      <c r="D399" s="46" t="s">
        <v>1480</v>
      </c>
      <c r="E399" s="46" t="s">
        <v>38</v>
      </c>
      <c r="F399" s="46" t="s">
        <v>2901</v>
      </c>
      <c r="G399" s="46" t="s">
        <v>1737</v>
      </c>
      <c r="H399" s="46" t="s">
        <v>1393</v>
      </c>
      <c r="I399" s="46" t="s">
        <v>1394</v>
      </c>
      <c r="J399" s="46" t="s">
        <v>3</v>
      </c>
      <c r="K399" s="44" t="s">
        <v>26</v>
      </c>
      <c r="L399" s="46">
        <v>30</v>
      </c>
      <c r="M399" s="81" t="s">
        <v>1738</v>
      </c>
      <c r="N399" s="177">
        <v>44260</v>
      </c>
      <c r="O399" s="101">
        <v>20213400014771</v>
      </c>
      <c r="P399" s="107">
        <v>44279</v>
      </c>
      <c r="Q399" s="46">
        <v>12</v>
      </c>
      <c r="R399" s="46" t="s">
        <v>9</v>
      </c>
      <c r="S399" s="46"/>
      <c r="T399" s="46"/>
      <c r="U399" s="46" t="s">
        <v>121</v>
      </c>
      <c r="V399" s="44" t="s">
        <v>122</v>
      </c>
      <c r="W399" s="46" t="s">
        <v>1634</v>
      </c>
      <c r="X399" s="46"/>
    </row>
    <row r="400" spans="1:24" ht="63.75" x14ac:dyDescent="0.25">
      <c r="A400" s="70" t="s">
        <v>31</v>
      </c>
      <c r="B400" s="70" t="s">
        <v>1071</v>
      </c>
      <c r="C400" s="70" t="s">
        <v>51</v>
      </c>
      <c r="D400" s="70" t="s">
        <v>1739</v>
      </c>
      <c r="E400" s="70" t="s">
        <v>34</v>
      </c>
      <c r="F400" s="70" t="s">
        <v>2902</v>
      </c>
      <c r="G400" s="70" t="s">
        <v>1740</v>
      </c>
      <c r="H400" s="70" t="s">
        <v>1637</v>
      </c>
      <c r="I400" s="70" t="s">
        <v>118</v>
      </c>
      <c r="J400" s="70" t="s">
        <v>6</v>
      </c>
      <c r="K400" s="68" t="s">
        <v>26</v>
      </c>
      <c r="L400" s="70">
        <v>30</v>
      </c>
      <c r="M400" s="179" t="s">
        <v>1741</v>
      </c>
      <c r="N400" s="180">
        <v>44266</v>
      </c>
      <c r="O400" s="179">
        <v>20212000015591</v>
      </c>
      <c r="P400" s="114">
        <v>44326</v>
      </c>
      <c r="Q400" s="70">
        <v>39</v>
      </c>
      <c r="R400" s="68" t="s">
        <v>11</v>
      </c>
      <c r="S400" s="70"/>
      <c r="T400" s="70"/>
      <c r="U400" s="70" t="s">
        <v>121</v>
      </c>
      <c r="V400" s="68" t="s">
        <v>122</v>
      </c>
      <c r="W400" s="70"/>
      <c r="X400" s="70" t="s">
        <v>1742</v>
      </c>
    </row>
    <row r="401" spans="1:24" ht="89.25" x14ac:dyDescent="0.25">
      <c r="A401" s="46" t="s">
        <v>31</v>
      </c>
      <c r="B401" s="46" t="s">
        <v>123</v>
      </c>
      <c r="C401" s="46" t="s">
        <v>69</v>
      </c>
      <c r="D401" s="46" t="s">
        <v>964</v>
      </c>
      <c r="E401" s="46" t="s">
        <v>38</v>
      </c>
      <c r="F401" s="46" t="s">
        <v>2901</v>
      </c>
      <c r="G401" s="46" t="s">
        <v>1735</v>
      </c>
      <c r="H401" s="46" t="s">
        <v>207</v>
      </c>
      <c r="I401" s="46" t="s">
        <v>118</v>
      </c>
      <c r="J401" s="46" t="s">
        <v>6</v>
      </c>
      <c r="K401" s="44" t="s">
        <v>26</v>
      </c>
      <c r="L401" s="46">
        <v>30</v>
      </c>
      <c r="M401" s="81" t="s">
        <v>1743</v>
      </c>
      <c r="N401" s="177">
        <v>44260</v>
      </c>
      <c r="O401" s="101">
        <v>20212050087521</v>
      </c>
      <c r="P401" s="107">
        <v>44265</v>
      </c>
      <c r="Q401" s="46">
        <v>4</v>
      </c>
      <c r="R401" s="46" t="s">
        <v>9</v>
      </c>
      <c r="S401" s="46"/>
      <c r="T401" s="46"/>
      <c r="U401" s="46" t="s">
        <v>121</v>
      </c>
      <c r="V401" s="44" t="s">
        <v>122</v>
      </c>
      <c r="W401" s="46" t="s">
        <v>1634</v>
      </c>
      <c r="X401" s="46"/>
    </row>
    <row r="402" spans="1:24" ht="51" x14ac:dyDescent="0.25">
      <c r="A402" s="46" t="s">
        <v>31</v>
      </c>
      <c r="B402" s="46" t="s">
        <v>123</v>
      </c>
      <c r="C402" s="46" t="s">
        <v>61</v>
      </c>
      <c r="D402" s="46" t="s">
        <v>1744</v>
      </c>
      <c r="E402" s="44" t="s">
        <v>34</v>
      </c>
      <c r="F402" s="44" t="s">
        <v>88</v>
      </c>
      <c r="G402" s="46" t="s">
        <v>1745</v>
      </c>
      <c r="H402" s="46" t="s">
        <v>137</v>
      </c>
      <c r="I402" s="46" t="s">
        <v>118</v>
      </c>
      <c r="J402" s="46" t="s">
        <v>6</v>
      </c>
      <c r="K402" s="44" t="s">
        <v>26</v>
      </c>
      <c r="L402" s="46">
        <v>30</v>
      </c>
      <c r="M402" s="81" t="s">
        <v>1746</v>
      </c>
      <c r="N402" s="177">
        <v>44260</v>
      </c>
      <c r="O402" s="101">
        <v>20212050087641</v>
      </c>
      <c r="P402" s="107">
        <v>44270</v>
      </c>
      <c r="Q402" s="46">
        <v>8</v>
      </c>
      <c r="R402" s="46" t="s">
        <v>9</v>
      </c>
      <c r="S402" s="46"/>
      <c r="T402" s="109">
        <v>44271</v>
      </c>
      <c r="U402" s="46" t="s">
        <v>121</v>
      </c>
      <c r="V402" s="44" t="s">
        <v>122</v>
      </c>
      <c r="W402" s="46" t="s">
        <v>1634</v>
      </c>
      <c r="X402" s="46"/>
    </row>
    <row r="403" spans="1:24" ht="51" x14ac:dyDescent="0.25">
      <c r="A403" s="46" t="s">
        <v>31</v>
      </c>
      <c r="B403" s="46" t="s">
        <v>123</v>
      </c>
      <c r="C403" s="44" t="s">
        <v>46</v>
      </c>
      <c r="D403" s="46" t="s">
        <v>1747</v>
      </c>
      <c r="E403" s="46" t="s">
        <v>38</v>
      </c>
      <c r="F403" s="44" t="s">
        <v>89</v>
      </c>
      <c r="G403" s="46" t="s">
        <v>908</v>
      </c>
      <c r="H403" s="46" t="s">
        <v>137</v>
      </c>
      <c r="I403" s="46" t="s">
        <v>118</v>
      </c>
      <c r="J403" s="46" t="s">
        <v>6</v>
      </c>
      <c r="K403" s="44" t="s">
        <v>27</v>
      </c>
      <c r="L403" s="46">
        <v>30</v>
      </c>
      <c r="M403" s="81" t="s">
        <v>1748</v>
      </c>
      <c r="N403" s="177">
        <v>44260</v>
      </c>
      <c r="O403" s="101">
        <v>20212050087661</v>
      </c>
      <c r="P403" s="107">
        <v>44270</v>
      </c>
      <c r="Q403" s="46">
        <v>8</v>
      </c>
      <c r="R403" s="46" t="s">
        <v>9</v>
      </c>
      <c r="S403" s="46"/>
      <c r="T403" s="109">
        <v>44271</v>
      </c>
      <c r="U403" s="46" t="s">
        <v>121</v>
      </c>
      <c r="V403" s="44" t="s">
        <v>122</v>
      </c>
      <c r="W403" s="46" t="s">
        <v>1634</v>
      </c>
      <c r="X403" s="46"/>
    </row>
    <row r="404" spans="1:24" ht="51" x14ac:dyDescent="0.25">
      <c r="A404" s="46" t="s">
        <v>31</v>
      </c>
      <c r="B404" s="46" t="s">
        <v>123</v>
      </c>
      <c r="C404" s="46" t="s">
        <v>56</v>
      </c>
      <c r="D404" s="46" t="s">
        <v>236</v>
      </c>
      <c r="E404" s="46" t="s">
        <v>36</v>
      </c>
      <c r="F404" s="46" t="s">
        <v>2902</v>
      </c>
      <c r="G404" s="46" t="s">
        <v>1749</v>
      </c>
      <c r="H404" s="46" t="s">
        <v>117</v>
      </c>
      <c r="I404" s="46" t="s">
        <v>118</v>
      </c>
      <c r="J404" s="46" t="s">
        <v>6</v>
      </c>
      <c r="K404" s="44" t="s">
        <v>26</v>
      </c>
      <c r="L404" s="46">
        <v>30</v>
      </c>
      <c r="M404" s="81" t="s">
        <v>1750</v>
      </c>
      <c r="N404" s="177">
        <v>44260</v>
      </c>
      <c r="O404" s="101">
        <v>20212050089711</v>
      </c>
      <c r="P404" s="107">
        <v>44278</v>
      </c>
      <c r="Q404" s="46">
        <v>11</v>
      </c>
      <c r="R404" s="46" t="s">
        <v>9</v>
      </c>
      <c r="S404" s="46"/>
      <c r="T404" s="46"/>
      <c r="U404" s="46" t="s">
        <v>121</v>
      </c>
      <c r="V404" s="44" t="s">
        <v>122</v>
      </c>
      <c r="W404" s="46" t="s">
        <v>1634</v>
      </c>
      <c r="X404" s="46"/>
    </row>
    <row r="405" spans="1:24" ht="51" x14ac:dyDescent="0.25">
      <c r="A405" s="46" t="s">
        <v>31</v>
      </c>
      <c r="B405" s="46" t="s">
        <v>123</v>
      </c>
      <c r="C405" s="44" t="s">
        <v>46</v>
      </c>
      <c r="D405" s="46" t="s">
        <v>878</v>
      </c>
      <c r="E405" s="46" t="s">
        <v>35</v>
      </c>
      <c r="F405" s="44" t="s">
        <v>88</v>
      </c>
      <c r="G405" s="46" t="s">
        <v>1751</v>
      </c>
      <c r="H405" s="46" t="s">
        <v>333</v>
      </c>
      <c r="I405" s="46" t="s">
        <v>259</v>
      </c>
      <c r="J405" s="46" t="s">
        <v>6</v>
      </c>
      <c r="K405" s="44" t="s">
        <v>25</v>
      </c>
      <c r="L405" s="46">
        <v>20</v>
      </c>
      <c r="M405" s="81" t="s">
        <v>1752</v>
      </c>
      <c r="N405" s="177">
        <v>44260</v>
      </c>
      <c r="O405" s="101">
        <v>20212000015751</v>
      </c>
      <c r="P405" s="107">
        <v>44295</v>
      </c>
      <c r="Q405" s="46">
        <v>22</v>
      </c>
      <c r="R405" s="46" t="s">
        <v>9</v>
      </c>
      <c r="S405" s="46"/>
      <c r="T405" s="109">
        <v>44295</v>
      </c>
      <c r="U405" s="46" t="s">
        <v>1672</v>
      </c>
      <c r="V405" s="44" t="s">
        <v>122</v>
      </c>
      <c r="W405" s="46" t="s">
        <v>1634</v>
      </c>
      <c r="X405" s="46"/>
    </row>
    <row r="406" spans="1:24" ht="63.75" x14ac:dyDescent="0.25">
      <c r="A406" s="70" t="s">
        <v>31</v>
      </c>
      <c r="B406" s="70" t="s">
        <v>1071</v>
      </c>
      <c r="C406" s="70" t="s">
        <v>51</v>
      </c>
      <c r="D406" s="70" t="s">
        <v>1753</v>
      </c>
      <c r="E406" s="70" t="s">
        <v>36</v>
      </c>
      <c r="F406" s="70" t="s">
        <v>2902</v>
      </c>
      <c r="G406" s="70" t="s">
        <v>1754</v>
      </c>
      <c r="H406" s="70" t="s">
        <v>1593</v>
      </c>
      <c r="I406" s="70" t="s">
        <v>214</v>
      </c>
      <c r="J406" s="70" t="s">
        <v>6</v>
      </c>
      <c r="K406" s="68" t="s">
        <v>26</v>
      </c>
      <c r="L406" s="70">
        <v>30</v>
      </c>
      <c r="M406" s="179" t="s">
        <v>1755</v>
      </c>
      <c r="N406" s="180">
        <v>44266</v>
      </c>
      <c r="O406" s="179">
        <v>20212100017661</v>
      </c>
      <c r="P406" s="114">
        <v>44320</v>
      </c>
      <c r="Q406" s="70">
        <v>34</v>
      </c>
      <c r="R406" s="68" t="s">
        <v>11</v>
      </c>
      <c r="S406" s="70"/>
      <c r="T406" s="70"/>
      <c r="U406" s="70" t="s">
        <v>121</v>
      </c>
      <c r="V406" s="68" t="s">
        <v>122</v>
      </c>
      <c r="W406" s="70"/>
      <c r="X406" s="70" t="s">
        <v>1742</v>
      </c>
    </row>
    <row r="407" spans="1:24" ht="51" x14ac:dyDescent="0.25">
      <c r="A407" s="46" t="s">
        <v>31</v>
      </c>
      <c r="B407" s="46" t="s">
        <v>123</v>
      </c>
      <c r="C407" s="46" t="s">
        <v>65</v>
      </c>
      <c r="D407" s="46" t="s">
        <v>1756</v>
      </c>
      <c r="E407" s="44" t="s">
        <v>34</v>
      </c>
      <c r="F407" s="44" t="s">
        <v>88</v>
      </c>
      <c r="G407" s="46" t="s">
        <v>1757</v>
      </c>
      <c r="H407" s="46" t="s">
        <v>1758</v>
      </c>
      <c r="I407" s="46" t="s">
        <v>259</v>
      </c>
      <c r="J407" s="46" t="s">
        <v>6</v>
      </c>
      <c r="K407" s="44" t="s">
        <v>26</v>
      </c>
      <c r="L407" s="46">
        <v>30</v>
      </c>
      <c r="M407" s="81" t="s">
        <v>1759</v>
      </c>
      <c r="N407" s="177">
        <v>44260</v>
      </c>
      <c r="O407" s="101">
        <v>20212000015061</v>
      </c>
      <c r="P407" s="107">
        <v>44271</v>
      </c>
      <c r="Q407" s="46">
        <v>7</v>
      </c>
      <c r="R407" s="46" t="s">
        <v>9</v>
      </c>
      <c r="S407" s="46"/>
      <c r="T407" s="46"/>
      <c r="U407" s="46" t="s">
        <v>1672</v>
      </c>
      <c r="V407" s="44" t="s">
        <v>122</v>
      </c>
      <c r="W407" s="46" t="s">
        <v>1634</v>
      </c>
      <c r="X407" s="46"/>
    </row>
    <row r="408" spans="1:24" ht="51" x14ac:dyDescent="0.25">
      <c r="A408" s="46" t="s">
        <v>31</v>
      </c>
      <c r="B408" s="46" t="s">
        <v>123</v>
      </c>
      <c r="C408" s="46" t="s">
        <v>65</v>
      </c>
      <c r="D408" s="46" t="s">
        <v>1760</v>
      </c>
      <c r="E408" s="46" t="s">
        <v>35</v>
      </c>
      <c r="F408" s="46" t="s">
        <v>2901</v>
      </c>
      <c r="G408" s="46" t="s">
        <v>1761</v>
      </c>
      <c r="H408" s="46" t="s">
        <v>228</v>
      </c>
      <c r="I408" s="46" t="s">
        <v>214</v>
      </c>
      <c r="J408" s="46" t="s">
        <v>6</v>
      </c>
      <c r="K408" s="44" t="s">
        <v>26</v>
      </c>
      <c r="L408" s="46">
        <v>30</v>
      </c>
      <c r="M408" s="81" t="s">
        <v>1762</v>
      </c>
      <c r="N408" s="177">
        <v>44263</v>
      </c>
      <c r="O408" s="101">
        <v>20212100016661</v>
      </c>
      <c r="P408" s="107">
        <v>44301</v>
      </c>
      <c r="Q408" s="46">
        <v>25</v>
      </c>
      <c r="R408" s="46" t="s">
        <v>9</v>
      </c>
      <c r="S408" s="46"/>
      <c r="T408" s="46"/>
      <c r="U408" s="46" t="s">
        <v>121</v>
      </c>
      <c r="V408" s="44" t="s">
        <v>122</v>
      </c>
      <c r="W408" s="46" t="s">
        <v>1634</v>
      </c>
      <c r="X408" s="46"/>
    </row>
    <row r="409" spans="1:24" ht="51" x14ac:dyDescent="0.25">
      <c r="A409" s="46" t="s">
        <v>31</v>
      </c>
      <c r="B409" s="46" t="s">
        <v>123</v>
      </c>
      <c r="C409" s="46" t="s">
        <v>69</v>
      </c>
      <c r="D409" s="46" t="s">
        <v>1763</v>
      </c>
      <c r="E409" s="46" t="s">
        <v>35</v>
      </c>
      <c r="F409" s="46" t="s">
        <v>2902</v>
      </c>
      <c r="G409" s="46" t="s">
        <v>1764</v>
      </c>
      <c r="H409" s="46" t="s">
        <v>207</v>
      </c>
      <c r="I409" s="46" t="s">
        <v>118</v>
      </c>
      <c r="J409" s="46" t="s">
        <v>6</v>
      </c>
      <c r="K409" s="44" t="s">
        <v>26</v>
      </c>
      <c r="L409" s="46">
        <v>30</v>
      </c>
      <c r="M409" s="81" t="s">
        <v>1765</v>
      </c>
      <c r="N409" s="177">
        <v>44263</v>
      </c>
      <c r="O409" s="101">
        <v>20212050087521</v>
      </c>
      <c r="P409" s="107">
        <v>44265</v>
      </c>
      <c r="Q409" s="46">
        <v>2</v>
      </c>
      <c r="R409" s="46" t="s">
        <v>9</v>
      </c>
      <c r="S409" s="46"/>
      <c r="T409" s="46"/>
      <c r="U409" s="46" t="s">
        <v>121</v>
      </c>
      <c r="V409" s="44" t="s">
        <v>122</v>
      </c>
      <c r="W409" s="46" t="s">
        <v>1634</v>
      </c>
      <c r="X409" s="46"/>
    </row>
    <row r="410" spans="1:24" ht="51" x14ac:dyDescent="0.25">
      <c r="A410" s="46" t="s">
        <v>31</v>
      </c>
      <c r="B410" s="46" t="s">
        <v>123</v>
      </c>
      <c r="C410" s="46" t="s">
        <v>56</v>
      </c>
      <c r="D410" s="46" t="s">
        <v>1227</v>
      </c>
      <c r="E410" s="44" t="s">
        <v>34</v>
      </c>
      <c r="F410" s="44" t="s">
        <v>88</v>
      </c>
      <c r="G410" s="46" t="s">
        <v>1766</v>
      </c>
      <c r="H410" s="46" t="s">
        <v>207</v>
      </c>
      <c r="I410" s="46" t="s">
        <v>118</v>
      </c>
      <c r="J410" s="46" t="s">
        <v>6</v>
      </c>
      <c r="K410" s="44" t="s">
        <v>26</v>
      </c>
      <c r="L410" s="46">
        <v>30</v>
      </c>
      <c r="M410" s="81" t="s">
        <v>1767</v>
      </c>
      <c r="N410" s="177">
        <v>44263</v>
      </c>
      <c r="O410" s="101">
        <v>20212050087781</v>
      </c>
      <c r="P410" s="107">
        <v>44270</v>
      </c>
      <c r="Q410" s="46">
        <v>5</v>
      </c>
      <c r="R410" s="46" t="s">
        <v>9</v>
      </c>
      <c r="S410" s="46"/>
      <c r="T410" s="109">
        <v>44270</v>
      </c>
      <c r="U410" s="46" t="s">
        <v>121</v>
      </c>
      <c r="V410" s="44" t="s">
        <v>122</v>
      </c>
      <c r="W410" s="46" t="s">
        <v>1634</v>
      </c>
      <c r="X410" s="46"/>
    </row>
    <row r="411" spans="1:24" ht="76.5" x14ac:dyDescent="0.25">
      <c r="A411" s="46" t="s">
        <v>31</v>
      </c>
      <c r="B411" s="46" t="s">
        <v>123</v>
      </c>
      <c r="C411" s="44" t="s">
        <v>46</v>
      </c>
      <c r="D411" s="46" t="s">
        <v>1768</v>
      </c>
      <c r="E411" s="46" t="s">
        <v>35</v>
      </c>
      <c r="F411" s="46" t="s">
        <v>2901</v>
      </c>
      <c r="G411" s="46" t="s">
        <v>1769</v>
      </c>
      <c r="H411" s="46" t="s">
        <v>228</v>
      </c>
      <c r="I411" s="46" t="s">
        <v>214</v>
      </c>
      <c r="J411" s="46" t="s">
        <v>6</v>
      </c>
      <c r="K411" s="44" t="s">
        <v>26</v>
      </c>
      <c r="L411" s="46">
        <v>30</v>
      </c>
      <c r="M411" s="81" t="s">
        <v>1770</v>
      </c>
      <c r="N411" s="177">
        <v>44263</v>
      </c>
      <c r="O411" s="101">
        <v>20212100016671</v>
      </c>
      <c r="P411" s="107">
        <v>44301</v>
      </c>
      <c r="Q411" s="46">
        <v>25</v>
      </c>
      <c r="R411" s="46" t="s">
        <v>9</v>
      </c>
      <c r="S411" s="46"/>
      <c r="T411" s="109">
        <v>44301</v>
      </c>
      <c r="U411" s="46" t="s">
        <v>121</v>
      </c>
      <c r="V411" s="44" t="s">
        <v>122</v>
      </c>
      <c r="W411" s="46" t="s">
        <v>1634</v>
      </c>
      <c r="X411" s="46"/>
    </row>
    <row r="412" spans="1:24" ht="76.5" x14ac:dyDescent="0.25">
      <c r="A412" s="59" t="s">
        <v>31</v>
      </c>
      <c r="B412" s="59" t="s">
        <v>1071</v>
      </c>
      <c r="C412" s="59" t="s">
        <v>56</v>
      </c>
      <c r="D412" s="59" t="s">
        <v>1575</v>
      </c>
      <c r="E412" s="59" t="s">
        <v>34</v>
      </c>
      <c r="F412" s="59" t="s">
        <v>2901</v>
      </c>
      <c r="G412" s="59" t="s">
        <v>1771</v>
      </c>
      <c r="H412" s="59" t="s">
        <v>273</v>
      </c>
      <c r="I412" s="57" t="s">
        <v>118</v>
      </c>
      <c r="J412" s="59" t="s">
        <v>6</v>
      </c>
      <c r="K412" s="59" t="s">
        <v>27</v>
      </c>
      <c r="L412" s="59">
        <v>30</v>
      </c>
      <c r="M412" s="178" t="s">
        <v>1772</v>
      </c>
      <c r="N412" s="157">
        <v>44267</v>
      </c>
      <c r="O412" s="178">
        <v>20212050089771</v>
      </c>
      <c r="P412" s="123"/>
      <c r="Q412" s="59"/>
      <c r="R412" s="59" t="s">
        <v>12</v>
      </c>
      <c r="S412" s="59" t="s">
        <v>1773</v>
      </c>
      <c r="T412" s="59"/>
      <c r="U412" s="59"/>
      <c r="V412" s="59"/>
      <c r="W412" s="59"/>
      <c r="X412" s="59"/>
    </row>
    <row r="413" spans="1:24" ht="63.75" x14ac:dyDescent="0.25">
      <c r="A413" s="46" t="s">
        <v>31</v>
      </c>
      <c r="B413" s="46" t="s">
        <v>123</v>
      </c>
      <c r="C413" s="46" t="s">
        <v>44</v>
      </c>
      <c r="D413" s="46" t="s">
        <v>1434</v>
      </c>
      <c r="E413" s="44" t="s">
        <v>34</v>
      </c>
      <c r="F413" s="46" t="s">
        <v>2902</v>
      </c>
      <c r="G413" s="46" t="s">
        <v>1774</v>
      </c>
      <c r="H413" s="46" t="s">
        <v>117</v>
      </c>
      <c r="I413" s="46" t="s">
        <v>118</v>
      </c>
      <c r="J413" s="46" t="s">
        <v>6</v>
      </c>
      <c r="K413" s="44" t="s">
        <v>26</v>
      </c>
      <c r="L413" s="46">
        <v>30</v>
      </c>
      <c r="M413" s="81" t="s">
        <v>1775</v>
      </c>
      <c r="N413" s="177">
        <v>44264</v>
      </c>
      <c r="O413" s="101">
        <v>20212050089751</v>
      </c>
      <c r="P413" s="107">
        <v>44280</v>
      </c>
      <c r="Q413" s="46">
        <v>11</v>
      </c>
      <c r="R413" s="46" t="s">
        <v>9</v>
      </c>
      <c r="S413" s="46"/>
      <c r="T413" s="46"/>
      <c r="U413" s="46" t="s">
        <v>121</v>
      </c>
      <c r="V413" s="44" t="s">
        <v>122</v>
      </c>
      <c r="W413" s="46" t="s">
        <v>1634</v>
      </c>
      <c r="X413" s="46"/>
    </row>
    <row r="414" spans="1:24" ht="51" x14ac:dyDescent="0.25">
      <c r="A414" s="46" t="s">
        <v>31</v>
      </c>
      <c r="B414" s="46" t="s">
        <v>123</v>
      </c>
      <c r="C414" s="46" t="s">
        <v>70</v>
      </c>
      <c r="D414" s="46" t="s">
        <v>1776</v>
      </c>
      <c r="E414" s="44" t="s">
        <v>37</v>
      </c>
      <c r="F414" s="44" t="s">
        <v>89</v>
      </c>
      <c r="G414" s="46" t="s">
        <v>1777</v>
      </c>
      <c r="H414" s="46" t="s">
        <v>282</v>
      </c>
      <c r="I414" s="46" t="s">
        <v>214</v>
      </c>
      <c r="J414" s="46" t="s">
        <v>6</v>
      </c>
      <c r="K414" s="44" t="s">
        <v>25</v>
      </c>
      <c r="L414" s="46">
        <v>20</v>
      </c>
      <c r="M414" s="81" t="s">
        <v>1778</v>
      </c>
      <c r="N414" s="177">
        <v>44264</v>
      </c>
      <c r="O414" s="151">
        <v>20212100016321</v>
      </c>
      <c r="P414" s="107">
        <v>44294</v>
      </c>
      <c r="Q414" s="46">
        <v>19</v>
      </c>
      <c r="R414" s="46" t="s">
        <v>9</v>
      </c>
      <c r="S414" s="46"/>
      <c r="T414" s="46"/>
      <c r="U414" s="46"/>
      <c r="V414" s="44" t="s">
        <v>122</v>
      </c>
      <c r="W414" s="46" t="s">
        <v>1634</v>
      </c>
      <c r="X414" s="46"/>
    </row>
    <row r="415" spans="1:24" ht="51" x14ac:dyDescent="0.25">
      <c r="A415" s="46" t="s">
        <v>31</v>
      </c>
      <c r="B415" s="46" t="s">
        <v>123</v>
      </c>
      <c r="C415" s="46" t="s">
        <v>1586</v>
      </c>
      <c r="D415" s="46" t="s">
        <v>1779</v>
      </c>
      <c r="E415" s="44" t="s">
        <v>34</v>
      </c>
      <c r="F415" s="44" t="s">
        <v>88</v>
      </c>
      <c r="G415" s="46" t="s">
        <v>1780</v>
      </c>
      <c r="H415" s="46" t="s">
        <v>458</v>
      </c>
      <c r="I415" s="46" t="s">
        <v>259</v>
      </c>
      <c r="J415" s="46" t="s">
        <v>6</v>
      </c>
      <c r="K415" s="44" t="s">
        <v>25</v>
      </c>
      <c r="L415" s="46">
        <v>20</v>
      </c>
      <c r="M415" s="81" t="s">
        <v>1781</v>
      </c>
      <c r="N415" s="177">
        <v>44264</v>
      </c>
      <c r="O415" s="151"/>
      <c r="P415" s="107">
        <v>44267</v>
      </c>
      <c r="Q415" s="46">
        <v>3</v>
      </c>
      <c r="R415" s="46" t="s">
        <v>9</v>
      </c>
      <c r="S415" s="46" t="s">
        <v>1782</v>
      </c>
      <c r="T415" s="46"/>
      <c r="U415" s="46" t="s">
        <v>1023</v>
      </c>
      <c r="V415" s="44" t="s">
        <v>122</v>
      </c>
      <c r="W415" s="46" t="s">
        <v>1634</v>
      </c>
      <c r="X415" s="46"/>
    </row>
    <row r="416" spans="1:24" ht="76.5" x14ac:dyDescent="0.25">
      <c r="A416" s="46" t="s">
        <v>31</v>
      </c>
      <c r="B416" s="46" t="s">
        <v>123</v>
      </c>
      <c r="C416" s="46" t="s">
        <v>48</v>
      </c>
      <c r="D416" s="46" t="s">
        <v>1783</v>
      </c>
      <c r="E416" s="44" t="s">
        <v>34</v>
      </c>
      <c r="F416" s="46" t="s">
        <v>2901</v>
      </c>
      <c r="G416" s="46" t="s">
        <v>1784</v>
      </c>
      <c r="H416" s="46" t="s">
        <v>207</v>
      </c>
      <c r="I416" s="46" t="s">
        <v>118</v>
      </c>
      <c r="J416" s="46" t="s">
        <v>6</v>
      </c>
      <c r="K416" s="44" t="s">
        <v>26</v>
      </c>
      <c r="L416" s="46">
        <v>30</v>
      </c>
      <c r="M416" s="81" t="s">
        <v>1785</v>
      </c>
      <c r="N416" s="177">
        <v>44264</v>
      </c>
      <c r="O416" s="101">
        <v>20212050089831</v>
      </c>
      <c r="P416" s="107">
        <v>44298</v>
      </c>
      <c r="Q416" s="46">
        <v>23</v>
      </c>
      <c r="R416" s="46" t="s">
        <v>9</v>
      </c>
      <c r="S416" s="46"/>
      <c r="T416" s="46"/>
      <c r="U416" s="46" t="s">
        <v>121</v>
      </c>
      <c r="V416" s="44" t="s">
        <v>122</v>
      </c>
      <c r="W416" s="46" t="s">
        <v>1634</v>
      </c>
      <c r="X416" s="46"/>
    </row>
    <row r="417" spans="1:24" ht="51" x14ac:dyDescent="0.25">
      <c r="A417" s="46" t="s">
        <v>31</v>
      </c>
      <c r="B417" s="46" t="s">
        <v>123</v>
      </c>
      <c r="C417" s="46" t="s">
        <v>82</v>
      </c>
      <c r="D417" s="46" t="s">
        <v>1786</v>
      </c>
      <c r="E417" s="46" t="s">
        <v>36</v>
      </c>
      <c r="F417" s="44" t="s">
        <v>88</v>
      </c>
      <c r="G417" s="46" t="s">
        <v>1787</v>
      </c>
      <c r="H417" s="46" t="s">
        <v>142</v>
      </c>
      <c r="I417" s="46" t="s">
        <v>6</v>
      </c>
      <c r="J417" s="46" t="s">
        <v>6</v>
      </c>
      <c r="K417" s="44" t="s">
        <v>26</v>
      </c>
      <c r="L417" s="46">
        <v>30</v>
      </c>
      <c r="M417" s="81" t="s">
        <v>1788</v>
      </c>
      <c r="N417" s="177">
        <v>44264</v>
      </c>
      <c r="O417" s="151">
        <v>20212000015621</v>
      </c>
      <c r="P417" s="107">
        <v>44293</v>
      </c>
      <c r="Q417" s="46">
        <v>18</v>
      </c>
      <c r="R417" s="46" t="s">
        <v>9</v>
      </c>
      <c r="S417" s="46"/>
      <c r="T417" s="46"/>
      <c r="U417" s="46"/>
      <c r="V417" s="44" t="s">
        <v>122</v>
      </c>
      <c r="W417" s="46" t="s">
        <v>1634</v>
      </c>
      <c r="X417" s="46"/>
    </row>
    <row r="418" spans="1:24" ht="51" x14ac:dyDescent="0.25">
      <c r="A418" s="46" t="s">
        <v>31</v>
      </c>
      <c r="B418" s="46" t="s">
        <v>123</v>
      </c>
      <c r="C418" s="46" t="s">
        <v>74</v>
      </c>
      <c r="D418" s="46" t="s">
        <v>1789</v>
      </c>
      <c r="E418" s="44" t="s">
        <v>34</v>
      </c>
      <c r="F418" s="44" t="s">
        <v>88</v>
      </c>
      <c r="G418" s="46" t="s">
        <v>1790</v>
      </c>
      <c r="H418" s="46" t="s">
        <v>282</v>
      </c>
      <c r="I418" s="46" t="s">
        <v>214</v>
      </c>
      <c r="J418" s="46" t="s">
        <v>6</v>
      </c>
      <c r="K418" s="44" t="s">
        <v>25</v>
      </c>
      <c r="L418" s="46">
        <v>20</v>
      </c>
      <c r="M418" s="81" t="s">
        <v>1791</v>
      </c>
      <c r="N418" s="177">
        <v>44264</v>
      </c>
      <c r="O418" s="151"/>
      <c r="P418" s="107">
        <v>44280</v>
      </c>
      <c r="Q418" s="46">
        <v>11</v>
      </c>
      <c r="R418" s="46" t="s">
        <v>9</v>
      </c>
      <c r="S418" s="46" t="s">
        <v>1792</v>
      </c>
      <c r="T418" s="46"/>
      <c r="U418" s="46" t="s">
        <v>1023</v>
      </c>
      <c r="V418" s="44" t="s">
        <v>122</v>
      </c>
      <c r="W418" s="46" t="s">
        <v>1634</v>
      </c>
      <c r="X418" s="46"/>
    </row>
    <row r="419" spans="1:24" ht="51" x14ac:dyDescent="0.25">
      <c r="A419" s="46" t="s">
        <v>31</v>
      </c>
      <c r="B419" s="46" t="s">
        <v>123</v>
      </c>
      <c r="C419" s="46" t="s">
        <v>70</v>
      </c>
      <c r="D419" s="46" t="s">
        <v>1793</v>
      </c>
      <c r="E419" s="44" t="s">
        <v>34</v>
      </c>
      <c r="F419" s="44" t="s">
        <v>88</v>
      </c>
      <c r="G419" s="46" t="s">
        <v>1794</v>
      </c>
      <c r="H419" s="46" t="s">
        <v>175</v>
      </c>
      <c r="I419" s="46" t="s">
        <v>5</v>
      </c>
      <c r="J419" s="44" t="s">
        <v>5</v>
      </c>
      <c r="K419" s="44" t="s">
        <v>25</v>
      </c>
      <c r="L419" s="46">
        <v>20</v>
      </c>
      <c r="M419" s="81" t="s">
        <v>1795</v>
      </c>
      <c r="N419" s="177">
        <v>44264</v>
      </c>
      <c r="O419" s="101">
        <v>20213000015071</v>
      </c>
      <c r="P419" s="107">
        <v>44267</v>
      </c>
      <c r="Q419" s="46">
        <v>3</v>
      </c>
      <c r="R419" s="46" t="s">
        <v>9</v>
      </c>
      <c r="S419" s="46"/>
      <c r="T419" s="46"/>
      <c r="U419" s="46" t="s">
        <v>1023</v>
      </c>
      <c r="V419" s="44" t="s">
        <v>122</v>
      </c>
      <c r="W419" s="46" t="s">
        <v>1634</v>
      </c>
      <c r="X419" s="46"/>
    </row>
    <row r="420" spans="1:24" ht="51" x14ac:dyDescent="0.25">
      <c r="A420" s="46" t="s">
        <v>31</v>
      </c>
      <c r="B420" s="46" t="s">
        <v>123</v>
      </c>
      <c r="C420" s="44" t="s">
        <v>46</v>
      </c>
      <c r="D420" s="46" t="s">
        <v>1114</v>
      </c>
      <c r="E420" s="46" t="s">
        <v>38</v>
      </c>
      <c r="F420" s="44" t="s">
        <v>88</v>
      </c>
      <c r="G420" s="46" t="s">
        <v>1796</v>
      </c>
      <c r="H420" s="46" t="s">
        <v>126</v>
      </c>
      <c r="I420" s="46" t="s">
        <v>118</v>
      </c>
      <c r="J420" s="46" t="s">
        <v>6</v>
      </c>
      <c r="K420" s="44" t="s">
        <v>27</v>
      </c>
      <c r="L420" s="46">
        <v>30</v>
      </c>
      <c r="M420" s="154" t="s">
        <v>1797</v>
      </c>
      <c r="N420" s="153">
        <v>44265</v>
      </c>
      <c r="O420" s="154">
        <v>20212050089901</v>
      </c>
      <c r="P420" s="107">
        <v>44279</v>
      </c>
      <c r="Q420" s="46">
        <v>8</v>
      </c>
      <c r="R420" s="46" t="s">
        <v>9</v>
      </c>
      <c r="S420" s="46"/>
      <c r="T420" s="46"/>
      <c r="U420" s="46" t="s">
        <v>121</v>
      </c>
      <c r="V420" s="44" t="s">
        <v>122</v>
      </c>
      <c r="W420" s="46" t="s">
        <v>1634</v>
      </c>
      <c r="X420" s="46"/>
    </row>
    <row r="421" spans="1:24" ht="51" x14ac:dyDescent="0.25">
      <c r="A421" s="46" t="s">
        <v>31</v>
      </c>
      <c r="B421" s="46" t="s">
        <v>919</v>
      </c>
      <c r="C421" s="46" t="s">
        <v>56</v>
      </c>
      <c r="D421" s="46" t="s">
        <v>1798</v>
      </c>
      <c r="E421" s="46" t="s">
        <v>38</v>
      </c>
      <c r="F421" s="44" t="s">
        <v>88</v>
      </c>
      <c r="G421" s="46" t="s">
        <v>1799</v>
      </c>
      <c r="H421" s="46" t="s">
        <v>137</v>
      </c>
      <c r="I421" s="46" t="s">
        <v>118</v>
      </c>
      <c r="J421" s="46" t="s">
        <v>6</v>
      </c>
      <c r="K421" s="44" t="s">
        <v>26</v>
      </c>
      <c r="L421" s="46">
        <v>30</v>
      </c>
      <c r="M421" s="154" t="s">
        <v>1800</v>
      </c>
      <c r="N421" s="153">
        <v>44265</v>
      </c>
      <c r="O421" s="154">
        <v>20212050088451</v>
      </c>
      <c r="P421" s="107">
        <v>44278</v>
      </c>
      <c r="Q421" s="46">
        <v>8</v>
      </c>
      <c r="R421" s="46" t="s">
        <v>9</v>
      </c>
      <c r="S421" s="46"/>
      <c r="T421" s="46"/>
      <c r="U421" s="46" t="s">
        <v>121</v>
      </c>
      <c r="V421" s="44" t="s">
        <v>122</v>
      </c>
      <c r="W421" s="46" t="s">
        <v>1634</v>
      </c>
      <c r="X421" s="46"/>
    </row>
    <row r="422" spans="1:24" ht="63.75" x14ac:dyDescent="0.25">
      <c r="A422" s="46" t="s">
        <v>31</v>
      </c>
      <c r="B422" s="46" t="s">
        <v>123</v>
      </c>
      <c r="C422" s="46" t="s">
        <v>48</v>
      </c>
      <c r="D422" s="46" t="s">
        <v>1801</v>
      </c>
      <c r="E422" s="44" t="s">
        <v>34</v>
      </c>
      <c r="F422" s="46" t="s">
        <v>2902</v>
      </c>
      <c r="G422" s="46" t="s">
        <v>1802</v>
      </c>
      <c r="H422" s="46" t="s">
        <v>282</v>
      </c>
      <c r="I422" s="46" t="s">
        <v>214</v>
      </c>
      <c r="J422" s="46" t="s">
        <v>6</v>
      </c>
      <c r="K422" s="44" t="s">
        <v>25</v>
      </c>
      <c r="L422" s="46">
        <v>20</v>
      </c>
      <c r="M422" s="154" t="s">
        <v>1803</v>
      </c>
      <c r="N422" s="153">
        <v>44265</v>
      </c>
      <c r="O422" s="154"/>
      <c r="P422" s="107">
        <v>44293</v>
      </c>
      <c r="Q422" s="46">
        <v>17</v>
      </c>
      <c r="R422" s="46" t="s">
        <v>9</v>
      </c>
      <c r="S422" s="46"/>
      <c r="T422" s="46"/>
      <c r="U422" s="46" t="s">
        <v>1023</v>
      </c>
      <c r="V422" s="44" t="s">
        <v>122</v>
      </c>
      <c r="W422" s="46" t="s">
        <v>1634</v>
      </c>
      <c r="X422" s="46"/>
    </row>
    <row r="423" spans="1:24" ht="63.75" x14ac:dyDescent="0.25">
      <c r="A423" s="46" t="s">
        <v>31</v>
      </c>
      <c r="B423" s="46" t="s">
        <v>123</v>
      </c>
      <c r="C423" s="46" t="s">
        <v>75</v>
      </c>
      <c r="D423" s="46" t="s">
        <v>1804</v>
      </c>
      <c r="E423" s="44" t="s">
        <v>34</v>
      </c>
      <c r="F423" s="44" t="s">
        <v>88</v>
      </c>
      <c r="G423" s="46" t="s">
        <v>1805</v>
      </c>
      <c r="H423" s="46" t="s">
        <v>175</v>
      </c>
      <c r="I423" s="46" t="s">
        <v>5</v>
      </c>
      <c r="J423" s="44" t="s">
        <v>5</v>
      </c>
      <c r="K423" s="44" t="s">
        <v>25</v>
      </c>
      <c r="L423" s="46">
        <v>20</v>
      </c>
      <c r="M423" s="154" t="s">
        <v>1806</v>
      </c>
      <c r="N423" s="153">
        <v>44265</v>
      </c>
      <c r="O423" s="154"/>
      <c r="P423" s="107">
        <v>44270</v>
      </c>
      <c r="Q423" s="46">
        <v>3</v>
      </c>
      <c r="R423" s="46" t="s">
        <v>9</v>
      </c>
      <c r="S423" s="46"/>
      <c r="T423" s="46"/>
      <c r="U423" s="46" t="s">
        <v>1023</v>
      </c>
      <c r="V423" s="44" t="s">
        <v>122</v>
      </c>
      <c r="W423" s="46" t="s">
        <v>1634</v>
      </c>
      <c r="X423" s="46" t="s">
        <v>1807</v>
      </c>
    </row>
    <row r="424" spans="1:24" ht="178.5" x14ac:dyDescent="0.25">
      <c r="A424" s="46" t="s">
        <v>31</v>
      </c>
      <c r="B424" s="46" t="s">
        <v>123</v>
      </c>
      <c r="C424" s="46" t="s">
        <v>56</v>
      </c>
      <c r="D424" s="46" t="s">
        <v>1808</v>
      </c>
      <c r="E424" s="46" t="s">
        <v>36</v>
      </c>
      <c r="F424" s="46" t="s">
        <v>2901</v>
      </c>
      <c r="G424" s="46" t="s">
        <v>1809</v>
      </c>
      <c r="H424" s="46" t="s">
        <v>137</v>
      </c>
      <c r="I424" s="46" t="s">
        <v>118</v>
      </c>
      <c r="J424" s="46" t="s">
        <v>6</v>
      </c>
      <c r="K424" s="44" t="s">
        <v>26</v>
      </c>
      <c r="L424" s="46">
        <v>30</v>
      </c>
      <c r="M424" s="154" t="s">
        <v>1810</v>
      </c>
      <c r="N424" s="153">
        <v>44266</v>
      </c>
      <c r="O424" s="154">
        <v>20212050088591</v>
      </c>
      <c r="P424" s="107">
        <v>44278</v>
      </c>
      <c r="Q424" s="46">
        <v>7</v>
      </c>
      <c r="R424" s="46" t="s">
        <v>9</v>
      </c>
      <c r="S424" s="46"/>
      <c r="T424" s="109">
        <v>44278</v>
      </c>
      <c r="U424" s="46" t="s">
        <v>121</v>
      </c>
      <c r="V424" s="44" t="s">
        <v>122</v>
      </c>
      <c r="W424" s="46"/>
      <c r="X424" s="46"/>
    </row>
    <row r="425" spans="1:24" ht="114.75" x14ac:dyDescent="0.25">
      <c r="A425" s="46" t="s">
        <v>31</v>
      </c>
      <c r="B425" s="46" t="s">
        <v>123</v>
      </c>
      <c r="C425" s="46" t="s">
        <v>1586</v>
      </c>
      <c r="D425" s="46" t="s">
        <v>1811</v>
      </c>
      <c r="E425" s="44" t="s">
        <v>35</v>
      </c>
      <c r="F425" s="44" t="s">
        <v>88</v>
      </c>
      <c r="G425" s="46" t="s">
        <v>1812</v>
      </c>
      <c r="H425" s="46" t="s">
        <v>117</v>
      </c>
      <c r="I425" s="46" t="s">
        <v>118</v>
      </c>
      <c r="J425" s="46" t="s">
        <v>6</v>
      </c>
      <c r="K425" s="44" t="s">
        <v>28</v>
      </c>
      <c r="L425" s="46">
        <v>30</v>
      </c>
      <c r="M425" s="154" t="s">
        <v>1813</v>
      </c>
      <c r="N425" s="153">
        <v>44266</v>
      </c>
      <c r="O425" s="154">
        <v>20212050089841</v>
      </c>
      <c r="P425" s="107">
        <v>44293</v>
      </c>
      <c r="Q425" s="46">
        <v>16</v>
      </c>
      <c r="R425" s="46" t="s">
        <v>9</v>
      </c>
      <c r="S425" s="46"/>
      <c r="T425" s="109">
        <v>44293</v>
      </c>
      <c r="U425" s="46" t="s">
        <v>121</v>
      </c>
      <c r="V425" s="44" t="s">
        <v>122</v>
      </c>
      <c r="W425" s="46"/>
      <c r="X425" s="46"/>
    </row>
    <row r="426" spans="1:24" ht="89.25" x14ac:dyDescent="0.25">
      <c r="A426" s="46" t="s">
        <v>31</v>
      </c>
      <c r="B426" s="46" t="s">
        <v>123</v>
      </c>
      <c r="C426" s="44" t="s">
        <v>46</v>
      </c>
      <c r="D426" s="46" t="s">
        <v>1814</v>
      </c>
      <c r="E426" s="44" t="s">
        <v>37</v>
      </c>
      <c r="F426" s="44" t="s">
        <v>88</v>
      </c>
      <c r="G426" s="46" t="s">
        <v>1815</v>
      </c>
      <c r="H426" s="46" t="s">
        <v>126</v>
      </c>
      <c r="I426" s="44" t="s">
        <v>259</v>
      </c>
      <c r="J426" s="46" t="s">
        <v>6</v>
      </c>
      <c r="K426" s="44" t="s">
        <v>26</v>
      </c>
      <c r="L426" s="46">
        <v>30</v>
      </c>
      <c r="M426" s="154" t="s">
        <v>1816</v>
      </c>
      <c r="N426" s="153">
        <v>44266</v>
      </c>
      <c r="O426" s="154" t="s">
        <v>1817</v>
      </c>
      <c r="P426" s="107">
        <v>44291</v>
      </c>
      <c r="Q426" s="46">
        <v>14</v>
      </c>
      <c r="R426" s="46" t="s">
        <v>9</v>
      </c>
      <c r="S426" s="46"/>
      <c r="T426" s="46"/>
      <c r="U426" s="46"/>
      <c r="V426" s="46"/>
      <c r="W426" s="46"/>
      <c r="X426" s="46"/>
    </row>
    <row r="427" spans="1:24" ht="63.75" x14ac:dyDescent="0.25">
      <c r="A427" s="46" t="s">
        <v>31</v>
      </c>
      <c r="B427" s="46" t="s">
        <v>123</v>
      </c>
      <c r="C427" s="46" t="s">
        <v>63</v>
      </c>
      <c r="D427" s="46" t="s">
        <v>1172</v>
      </c>
      <c r="E427" s="44" t="s">
        <v>34</v>
      </c>
      <c r="F427" s="46" t="s">
        <v>2902</v>
      </c>
      <c r="G427" s="46" t="s">
        <v>1818</v>
      </c>
      <c r="H427" s="46" t="s">
        <v>117</v>
      </c>
      <c r="I427" s="46" t="s">
        <v>118</v>
      </c>
      <c r="J427" s="46" t="s">
        <v>6</v>
      </c>
      <c r="K427" s="44" t="s">
        <v>26</v>
      </c>
      <c r="L427" s="46">
        <v>30</v>
      </c>
      <c r="M427" s="154" t="s">
        <v>1819</v>
      </c>
      <c r="N427" s="153">
        <v>44266</v>
      </c>
      <c r="O427" s="154">
        <v>20212050089691</v>
      </c>
      <c r="P427" s="107">
        <v>44278</v>
      </c>
      <c r="Q427" s="46">
        <v>7</v>
      </c>
      <c r="R427" s="46" t="s">
        <v>9</v>
      </c>
      <c r="S427" s="46"/>
      <c r="T427" s="46"/>
      <c r="U427" s="46" t="s">
        <v>121</v>
      </c>
      <c r="V427" s="44" t="s">
        <v>122</v>
      </c>
      <c r="W427" s="46"/>
      <c r="X427" s="46"/>
    </row>
    <row r="428" spans="1:24" ht="51" x14ac:dyDescent="0.25">
      <c r="A428" s="59" t="s">
        <v>31</v>
      </c>
      <c r="B428" s="59" t="s">
        <v>1071</v>
      </c>
      <c r="C428" s="59" t="s">
        <v>49</v>
      </c>
      <c r="D428" s="59" t="s">
        <v>1820</v>
      </c>
      <c r="E428" s="59" t="s">
        <v>34</v>
      </c>
      <c r="F428" s="59" t="s">
        <v>2902</v>
      </c>
      <c r="G428" s="59" t="s">
        <v>1821</v>
      </c>
      <c r="H428" s="59" t="s">
        <v>1546</v>
      </c>
      <c r="I428" s="57" t="s">
        <v>214</v>
      </c>
      <c r="J428" s="59" t="s">
        <v>6</v>
      </c>
      <c r="K428" s="57" t="s">
        <v>26</v>
      </c>
      <c r="L428" s="59">
        <v>30</v>
      </c>
      <c r="M428" s="178">
        <v>20213800066822</v>
      </c>
      <c r="N428" s="157">
        <v>44272</v>
      </c>
      <c r="O428" s="178"/>
      <c r="P428" s="123"/>
      <c r="Q428" s="59"/>
      <c r="R428" s="57" t="s">
        <v>12</v>
      </c>
      <c r="S428" s="59"/>
      <c r="T428" s="59"/>
      <c r="U428" s="59"/>
      <c r="V428" s="59"/>
      <c r="W428" s="59"/>
      <c r="X428" s="59"/>
    </row>
    <row r="429" spans="1:24" ht="63.75" x14ac:dyDescent="0.25">
      <c r="A429" s="46" t="s">
        <v>31</v>
      </c>
      <c r="B429" s="46" t="s">
        <v>123</v>
      </c>
      <c r="C429" s="46" t="s">
        <v>51</v>
      </c>
      <c r="D429" s="46" t="s">
        <v>1703</v>
      </c>
      <c r="E429" s="44" t="s">
        <v>34</v>
      </c>
      <c r="F429" s="46" t="s">
        <v>2902</v>
      </c>
      <c r="G429" s="46" t="s">
        <v>1822</v>
      </c>
      <c r="H429" s="46" t="s">
        <v>117</v>
      </c>
      <c r="I429" s="46" t="s">
        <v>118</v>
      </c>
      <c r="J429" s="46" t="s">
        <v>6</v>
      </c>
      <c r="K429" s="44" t="s">
        <v>26</v>
      </c>
      <c r="L429" s="46">
        <v>30</v>
      </c>
      <c r="M429" s="154" t="s">
        <v>1823</v>
      </c>
      <c r="N429" s="153">
        <v>44266</v>
      </c>
      <c r="O429" s="154">
        <v>20212050089871</v>
      </c>
      <c r="P429" s="107">
        <v>44293</v>
      </c>
      <c r="Q429" s="46">
        <v>16</v>
      </c>
      <c r="R429" s="46" t="s">
        <v>9</v>
      </c>
      <c r="S429" s="46"/>
      <c r="T429" s="46"/>
      <c r="U429" s="46" t="s">
        <v>121</v>
      </c>
      <c r="V429" s="44" t="s">
        <v>122</v>
      </c>
      <c r="W429" s="46"/>
      <c r="X429" s="46"/>
    </row>
    <row r="430" spans="1:24" ht="127.5" x14ac:dyDescent="0.25">
      <c r="A430" s="70" t="s">
        <v>31</v>
      </c>
      <c r="B430" s="70" t="s">
        <v>1071</v>
      </c>
      <c r="C430" s="70" t="s">
        <v>56</v>
      </c>
      <c r="D430" s="70" t="s">
        <v>1824</v>
      </c>
      <c r="E430" s="70" t="s">
        <v>38</v>
      </c>
      <c r="F430" s="68" t="s">
        <v>88</v>
      </c>
      <c r="G430" s="70" t="s">
        <v>1825</v>
      </c>
      <c r="H430" s="70" t="s">
        <v>137</v>
      </c>
      <c r="I430" s="70" t="s">
        <v>118</v>
      </c>
      <c r="J430" s="70" t="s">
        <v>6</v>
      </c>
      <c r="K430" s="70" t="s">
        <v>25</v>
      </c>
      <c r="L430" s="70">
        <v>20</v>
      </c>
      <c r="M430" s="179" t="s">
        <v>1826</v>
      </c>
      <c r="N430" s="180">
        <v>44272</v>
      </c>
      <c r="O430" s="179">
        <v>20212050090971</v>
      </c>
      <c r="P430" s="114">
        <v>44320</v>
      </c>
      <c r="Q430" s="70">
        <v>31</v>
      </c>
      <c r="R430" s="68" t="s">
        <v>11</v>
      </c>
      <c r="S430" s="70"/>
      <c r="T430" s="115">
        <v>44320</v>
      </c>
      <c r="U430" s="70" t="s">
        <v>121</v>
      </c>
      <c r="V430" s="68" t="s">
        <v>122</v>
      </c>
      <c r="W430" s="70"/>
      <c r="X430" s="70"/>
    </row>
    <row r="431" spans="1:24" ht="63.75" x14ac:dyDescent="0.25">
      <c r="A431" s="46" t="s">
        <v>31</v>
      </c>
      <c r="B431" s="46" t="s">
        <v>123</v>
      </c>
      <c r="C431" s="46" t="s">
        <v>69</v>
      </c>
      <c r="D431" s="46" t="s">
        <v>1827</v>
      </c>
      <c r="E431" s="46" t="s">
        <v>36</v>
      </c>
      <c r="F431" s="44" t="s">
        <v>88</v>
      </c>
      <c r="G431" s="46" t="s">
        <v>1828</v>
      </c>
      <c r="H431" s="46" t="s">
        <v>137</v>
      </c>
      <c r="I431" s="46" t="s">
        <v>118</v>
      </c>
      <c r="J431" s="46" t="s">
        <v>6</v>
      </c>
      <c r="K431" s="44" t="s">
        <v>26</v>
      </c>
      <c r="L431" s="46">
        <v>30</v>
      </c>
      <c r="M431" s="154" t="s">
        <v>1829</v>
      </c>
      <c r="N431" s="153">
        <v>44280</v>
      </c>
      <c r="O431" s="154">
        <v>20212050089741</v>
      </c>
      <c r="P431" s="107">
        <v>44280</v>
      </c>
      <c r="Q431" s="46">
        <v>1</v>
      </c>
      <c r="R431" s="46" t="s">
        <v>9</v>
      </c>
      <c r="S431" s="46"/>
      <c r="T431" s="109">
        <v>44280</v>
      </c>
      <c r="U431" s="46" t="s">
        <v>121</v>
      </c>
      <c r="V431" s="44" t="s">
        <v>122</v>
      </c>
      <c r="W431" s="46"/>
      <c r="X431" s="46"/>
    </row>
    <row r="432" spans="1:24" ht="63.75" x14ac:dyDescent="0.25">
      <c r="A432" s="46" t="s">
        <v>31</v>
      </c>
      <c r="B432" s="46" t="s">
        <v>123</v>
      </c>
      <c r="C432" s="46" t="s">
        <v>63</v>
      </c>
      <c r="D432" s="46" t="s">
        <v>1830</v>
      </c>
      <c r="E432" s="46" t="s">
        <v>35</v>
      </c>
      <c r="F432" s="44" t="s">
        <v>88</v>
      </c>
      <c r="G432" s="46" t="s">
        <v>1831</v>
      </c>
      <c r="H432" s="46" t="s">
        <v>207</v>
      </c>
      <c r="I432" s="46" t="s">
        <v>118</v>
      </c>
      <c r="J432" s="46" t="s">
        <v>6</v>
      </c>
      <c r="K432" s="44" t="s">
        <v>28</v>
      </c>
      <c r="L432" s="46">
        <v>30</v>
      </c>
      <c r="M432" s="154" t="s">
        <v>1832</v>
      </c>
      <c r="N432" s="153">
        <v>44267</v>
      </c>
      <c r="O432" s="154">
        <v>20212050088601</v>
      </c>
      <c r="P432" s="107">
        <v>44270</v>
      </c>
      <c r="Q432" s="46">
        <v>1</v>
      </c>
      <c r="R432" s="46" t="s">
        <v>9</v>
      </c>
      <c r="S432" s="46"/>
      <c r="T432" s="46">
        <v>44272</v>
      </c>
      <c r="U432" s="46" t="s">
        <v>121</v>
      </c>
      <c r="V432" s="44" t="s">
        <v>122</v>
      </c>
      <c r="W432" s="46"/>
      <c r="X432" s="46"/>
    </row>
    <row r="433" spans="1:24" ht="51" x14ac:dyDescent="0.25">
      <c r="A433" s="59" t="s">
        <v>31</v>
      </c>
      <c r="B433" s="59" t="s">
        <v>1071</v>
      </c>
      <c r="C433" s="59" t="s">
        <v>48</v>
      </c>
      <c r="D433" s="59" t="s">
        <v>1833</v>
      </c>
      <c r="E433" s="59" t="s">
        <v>34</v>
      </c>
      <c r="F433" s="57" t="s">
        <v>88</v>
      </c>
      <c r="G433" s="59" t="s">
        <v>1834</v>
      </c>
      <c r="H433" s="59" t="s">
        <v>228</v>
      </c>
      <c r="I433" s="57" t="s">
        <v>214</v>
      </c>
      <c r="J433" s="59" t="s">
        <v>6</v>
      </c>
      <c r="K433" s="59" t="s">
        <v>25</v>
      </c>
      <c r="L433" s="59">
        <v>20</v>
      </c>
      <c r="M433" s="178" t="s">
        <v>1835</v>
      </c>
      <c r="N433" s="157">
        <v>44272</v>
      </c>
      <c r="O433" s="178"/>
      <c r="P433" s="123"/>
      <c r="Q433" s="59"/>
      <c r="R433" s="57" t="s">
        <v>12</v>
      </c>
      <c r="S433" s="59"/>
      <c r="T433" s="59"/>
      <c r="U433" s="59"/>
      <c r="V433" s="59"/>
      <c r="W433" s="59"/>
      <c r="X433" s="59"/>
    </row>
    <row r="434" spans="1:24" ht="38.25" x14ac:dyDescent="0.25">
      <c r="A434" s="46" t="s">
        <v>31</v>
      </c>
      <c r="B434" s="46" t="s">
        <v>123</v>
      </c>
      <c r="C434" s="44" t="s">
        <v>46</v>
      </c>
      <c r="D434" s="46" t="s">
        <v>1836</v>
      </c>
      <c r="E434" s="46" t="s">
        <v>38</v>
      </c>
      <c r="F434" s="44" t="s">
        <v>88</v>
      </c>
      <c r="G434" s="46" t="s">
        <v>1837</v>
      </c>
      <c r="H434" s="46" t="s">
        <v>175</v>
      </c>
      <c r="I434" s="46" t="s">
        <v>5</v>
      </c>
      <c r="J434" s="44" t="s">
        <v>5</v>
      </c>
      <c r="K434" s="44" t="s">
        <v>25</v>
      </c>
      <c r="L434" s="46">
        <v>20</v>
      </c>
      <c r="M434" s="154" t="s">
        <v>1838</v>
      </c>
      <c r="N434" s="153">
        <v>44267</v>
      </c>
      <c r="O434" s="154"/>
      <c r="P434" s="107">
        <v>44270</v>
      </c>
      <c r="Q434" s="46">
        <v>1</v>
      </c>
      <c r="R434" s="46" t="s">
        <v>9</v>
      </c>
      <c r="S434" s="46" t="s">
        <v>1839</v>
      </c>
      <c r="T434" s="46"/>
      <c r="U434" s="46" t="s">
        <v>1023</v>
      </c>
      <c r="V434" s="44" t="s">
        <v>122</v>
      </c>
      <c r="W434" s="46"/>
      <c r="X434" s="46"/>
    </row>
    <row r="435" spans="1:24" ht="51" x14ac:dyDescent="0.25">
      <c r="A435" s="46" t="s">
        <v>31</v>
      </c>
      <c r="B435" s="46" t="s">
        <v>123</v>
      </c>
      <c r="C435" s="46" t="s">
        <v>1586</v>
      </c>
      <c r="D435" s="46" t="s">
        <v>1779</v>
      </c>
      <c r="E435" s="44" t="s">
        <v>34</v>
      </c>
      <c r="F435" s="46" t="s">
        <v>2902</v>
      </c>
      <c r="G435" s="46" t="s">
        <v>1840</v>
      </c>
      <c r="H435" s="46" t="s">
        <v>142</v>
      </c>
      <c r="I435" s="46" t="s">
        <v>6</v>
      </c>
      <c r="J435" s="46" t="s">
        <v>6</v>
      </c>
      <c r="K435" s="44" t="s">
        <v>26</v>
      </c>
      <c r="L435" s="46">
        <v>30</v>
      </c>
      <c r="M435" s="154" t="s">
        <v>1841</v>
      </c>
      <c r="N435" s="153">
        <v>44267</v>
      </c>
      <c r="O435" s="154">
        <v>20212000015951</v>
      </c>
      <c r="P435" s="107" t="s">
        <v>1842</v>
      </c>
      <c r="Q435" s="46">
        <v>17</v>
      </c>
      <c r="R435" s="46" t="s">
        <v>9</v>
      </c>
      <c r="S435" s="46"/>
      <c r="T435" s="46"/>
      <c r="U435" s="46" t="s">
        <v>121</v>
      </c>
      <c r="V435" s="44" t="s">
        <v>122</v>
      </c>
      <c r="W435" s="46"/>
      <c r="X435" s="46" t="s">
        <v>1843</v>
      </c>
    </row>
    <row r="436" spans="1:24" ht="51" x14ac:dyDescent="0.25">
      <c r="A436" s="70" t="s">
        <v>31</v>
      </c>
      <c r="B436" s="70" t="s">
        <v>1071</v>
      </c>
      <c r="C436" s="70" t="s">
        <v>56</v>
      </c>
      <c r="D436" s="70" t="s">
        <v>1808</v>
      </c>
      <c r="E436" s="70" t="s">
        <v>36</v>
      </c>
      <c r="F436" s="70" t="s">
        <v>2901</v>
      </c>
      <c r="G436" s="70" t="s">
        <v>1844</v>
      </c>
      <c r="H436" s="70" t="s">
        <v>137</v>
      </c>
      <c r="I436" s="70" t="s">
        <v>118</v>
      </c>
      <c r="J436" s="70" t="s">
        <v>6</v>
      </c>
      <c r="K436" s="68" t="s">
        <v>26</v>
      </c>
      <c r="L436" s="70">
        <v>30</v>
      </c>
      <c r="M436" s="179" t="s">
        <v>1845</v>
      </c>
      <c r="N436" s="180">
        <v>44272</v>
      </c>
      <c r="O436" s="179">
        <v>20212050091001</v>
      </c>
      <c r="P436" s="114">
        <v>44326</v>
      </c>
      <c r="Q436" s="70">
        <v>35</v>
      </c>
      <c r="R436" s="68" t="s">
        <v>11</v>
      </c>
      <c r="S436" s="70"/>
      <c r="T436" s="115">
        <v>44326</v>
      </c>
      <c r="U436" s="70" t="s">
        <v>121</v>
      </c>
      <c r="V436" s="68" t="s">
        <v>122</v>
      </c>
      <c r="W436" s="70"/>
      <c r="X436" s="70"/>
    </row>
    <row r="437" spans="1:24" ht="63.75" x14ac:dyDescent="0.25">
      <c r="A437" s="46" t="s">
        <v>31</v>
      </c>
      <c r="B437" s="46" t="s">
        <v>123</v>
      </c>
      <c r="C437" s="46" t="s">
        <v>69</v>
      </c>
      <c r="D437" s="46" t="s">
        <v>1846</v>
      </c>
      <c r="E437" s="46" t="s">
        <v>36</v>
      </c>
      <c r="F437" s="44" t="s">
        <v>88</v>
      </c>
      <c r="G437" s="46" t="s">
        <v>1847</v>
      </c>
      <c r="H437" s="46" t="s">
        <v>282</v>
      </c>
      <c r="I437" s="46" t="s">
        <v>214</v>
      </c>
      <c r="J437" s="46" t="s">
        <v>6</v>
      </c>
      <c r="K437" s="44" t="s">
        <v>25</v>
      </c>
      <c r="L437" s="46">
        <v>20</v>
      </c>
      <c r="M437" s="154" t="s">
        <v>1848</v>
      </c>
      <c r="N437" s="153">
        <v>44267</v>
      </c>
      <c r="O437" s="154">
        <v>20212100016341</v>
      </c>
      <c r="P437" s="107" t="s">
        <v>1842</v>
      </c>
      <c r="Q437" s="46">
        <v>17</v>
      </c>
      <c r="R437" s="46" t="s">
        <v>9</v>
      </c>
      <c r="S437" s="46" t="s">
        <v>1849</v>
      </c>
      <c r="T437" s="46"/>
      <c r="U437" s="46"/>
      <c r="V437" s="46"/>
      <c r="W437" s="46"/>
      <c r="X437" s="46" t="s">
        <v>1843</v>
      </c>
    </row>
    <row r="438" spans="1:24" ht="51" x14ac:dyDescent="0.25">
      <c r="A438" s="46" t="s">
        <v>31</v>
      </c>
      <c r="B438" s="46" t="s">
        <v>123</v>
      </c>
      <c r="C438" s="46" t="s">
        <v>56</v>
      </c>
      <c r="D438" s="46" t="s">
        <v>1227</v>
      </c>
      <c r="E438" s="44" t="s">
        <v>34</v>
      </c>
      <c r="F438" s="46" t="s">
        <v>2901</v>
      </c>
      <c r="G438" s="46" t="s">
        <v>1850</v>
      </c>
      <c r="H438" s="46" t="s">
        <v>207</v>
      </c>
      <c r="I438" s="46" t="s">
        <v>118</v>
      </c>
      <c r="J438" s="46" t="s">
        <v>6</v>
      </c>
      <c r="K438" s="44" t="s">
        <v>27</v>
      </c>
      <c r="L438" s="46">
        <v>30</v>
      </c>
      <c r="M438" s="154" t="s">
        <v>1851</v>
      </c>
      <c r="N438" s="153">
        <v>44267</v>
      </c>
      <c r="O438" s="154">
        <v>20212050087781</v>
      </c>
      <c r="P438" s="107">
        <v>44270</v>
      </c>
      <c r="Q438" s="46">
        <v>3</v>
      </c>
      <c r="R438" s="46" t="s">
        <v>9</v>
      </c>
      <c r="S438" s="46"/>
      <c r="T438" s="46">
        <v>44271</v>
      </c>
      <c r="U438" s="46" t="s">
        <v>121</v>
      </c>
      <c r="V438" s="44" t="s">
        <v>122</v>
      </c>
      <c r="W438" s="46"/>
      <c r="X438" s="46"/>
    </row>
    <row r="439" spans="1:24" ht="51" x14ac:dyDescent="0.25">
      <c r="A439" s="46" t="s">
        <v>31</v>
      </c>
      <c r="B439" s="46" t="s">
        <v>123</v>
      </c>
      <c r="C439" s="46" t="s">
        <v>65</v>
      </c>
      <c r="D439" s="46" t="s">
        <v>1852</v>
      </c>
      <c r="E439" s="46" t="s">
        <v>38</v>
      </c>
      <c r="F439" s="46" t="s">
        <v>2901</v>
      </c>
      <c r="G439" s="46" t="s">
        <v>1853</v>
      </c>
      <c r="H439" s="46" t="s">
        <v>207</v>
      </c>
      <c r="I439" s="46" t="s">
        <v>118</v>
      </c>
      <c r="J439" s="46" t="s">
        <v>6</v>
      </c>
      <c r="K439" s="44" t="s">
        <v>27</v>
      </c>
      <c r="L439" s="46">
        <v>30</v>
      </c>
      <c r="M439" s="154" t="s">
        <v>1854</v>
      </c>
      <c r="N439" s="153">
        <v>44267</v>
      </c>
      <c r="O439" s="154">
        <v>20212050090491</v>
      </c>
      <c r="P439" s="107">
        <v>44305</v>
      </c>
      <c r="Q439" s="46">
        <v>23</v>
      </c>
      <c r="R439" s="46" t="s">
        <v>9</v>
      </c>
      <c r="S439" s="46"/>
      <c r="T439" s="46"/>
      <c r="U439" s="46" t="s">
        <v>121</v>
      </c>
      <c r="V439" s="44" t="s">
        <v>122</v>
      </c>
      <c r="W439" s="46"/>
      <c r="X439" s="46"/>
    </row>
    <row r="440" spans="1:24" ht="38.25" x14ac:dyDescent="0.25">
      <c r="A440" s="46" t="s">
        <v>31</v>
      </c>
      <c r="B440" s="46" t="s">
        <v>123</v>
      </c>
      <c r="C440" s="46" t="s">
        <v>56</v>
      </c>
      <c r="D440" s="46" t="s">
        <v>1855</v>
      </c>
      <c r="E440" s="44" t="s">
        <v>34</v>
      </c>
      <c r="F440" s="44" t="s">
        <v>89</v>
      </c>
      <c r="G440" s="46" t="s">
        <v>1856</v>
      </c>
      <c r="H440" s="46" t="s">
        <v>153</v>
      </c>
      <c r="I440" s="44" t="s">
        <v>154</v>
      </c>
      <c r="J440" s="46" t="s">
        <v>3</v>
      </c>
      <c r="K440" s="44" t="s">
        <v>26</v>
      </c>
      <c r="L440" s="46">
        <v>30</v>
      </c>
      <c r="M440" s="154" t="s">
        <v>1857</v>
      </c>
      <c r="N440" s="153">
        <v>44267</v>
      </c>
      <c r="O440" s="154">
        <v>20211200000733</v>
      </c>
      <c r="P440" s="107">
        <v>44292</v>
      </c>
      <c r="Q440" s="46">
        <v>14</v>
      </c>
      <c r="R440" s="46" t="s">
        <v>9</v>
      </c>
      <c r="S440" s="46"/>
      <c r="T440" s="46"/>
      <c r="U440" s="46"/>
      <c r="V440" s="46"/>
      <c r="W440" s="46"/>
      <c r="X440" s="46" t="s">
        <v>1843</v>
      </c>
    </row>
    <row r="441" spans="1:24" ht="63.75" x14ac:dyDescent="0.25">
      <c r="A441" s="46" t="s">
        <v>31</v>
      </c>
      <c r="B441" s="46" t="s">
        <v>123</v>
      </c>
      <c r="C441" s="46" t="s">
        <v>58</v>
      </c>
      <c r="D441" s="46" t="s">
        <v>1858</v>
      </c>
      <c r="E441" s="44" t="s">
        <v>34</v>
      </c>
      <c r="F441" s="46" t="s">
        <v>2902</v>
      </c>
      <c r="G441" s="46" t="s">
        <v>1859</v>
      </c>
      <c r="H441" s="46" t="s">
        <v>153</v>
      </c>
      <c r="I441" s="44" t="s">
        <v>154</v>
      </c>
      <c r="J441" s="46" t="s">
        <v>3</v>
      </c>
      <c r="K441" s="44" t="s">
        <v>26</v>
      </c>
      <c r="L441" s="46">
        <v>30</v>
      </c>
      <c r="M441" s="154">
        <v>20213800066312</v>
      </c>
      <c r="N441" s="153">
        <v>44267</v>
      </c>
      <c r="O441" s="154">
        <v>20211200000743</v>
      </c>
      <c r="P441" s="107">
        <v>44292</v>
      </c>
      <c r="Q441" s="46">
        <v>14</v>
      </c>
      <c r="R441" s="46" t="s">
        <v>9</v>
      </c>
      <c r="S441" s="46"/>
      <c r="T441" s="46"/>
      <c r="U441" s="46"/>
      <c r="V441" s="46"/>
      <c r="W441" s="46"/>
      <c r="X441" s="46" t="s">
        <v>1843</v>
      </c>
    </row>
    <row r="442" spans="1:24" ht="51" x14ac:dyDescent="0.25">
      <c r="A442" s="46" t="s">
        <v>31</v>
      </c>
      <c r="B442" s="46" t="s">
        <v>123</v>
      </c>
      <c r="C442" s="46" t="s">
        <v>48</v>
      </c>
      <c r="D442" s="46" t="s">
        <v>1860</v>
      </c>
      <c r="E442" s="46" t="s">
        <v>36</v>
      </c>
      <c r="F442" s="44" t="s">
        <v>88</v>
      </c>
      <c r="G442" s="46" t="s">
        <v>1861</v>
      </c>
      <c r="H442" s="46" t="s">
        <v>282</v>
      </c>
      <c r="I442" s="46" t="s">
        <v>214</v>
      </c>
      <c r="J442" s="46" t="s">
        <v>6</v>
      </c>
      <c r="K442" s="44" t="s">
        <v>25</v>
      </c>
      <c r="L442" s="46">
        <v>20</v>
      </c>
      <c r="M442" s="154" t="s">
        <v>1862</v>
      </c>
      <c r="N442" s="153">
        <v>44270</v>
      </c>
      <c r="O442" s="154"/>
      <c r="P442" s="107">
        <v>44295</v>
      </c>
      <c r="Q442" s="46">
        <v>16</v>
      </c>
      <c r="R442" s="46" t="s">
        <v>9</v>
      </c>
      <c r="S442" s="46" t="s">
        <v>1863</v>
      </c>
      <c r="T442" s="46"/>
      <c r="U442" s="46" t="s">
        <v>1023</v>
      </c>
      <c r="V442" s="44" t="s">
        <v>122</v>
      </c>
      <c r="W442" s="46" t="s">
        <v>565</v>
      </c>
      <c r="X442" s="46" t="s">
        <v>1843</v>
      </c>
    </row>
    <row r="443" spans="1:24" ht="51" x14ac:dyDescent="0.25">
      <c r="A443" s="46" t="s">
        <v>31</v>
      </c>
      <c r="B443" s="46" t="s">
        <v>123</v>
      </c>
      <c r="C443" s="46" t="s">
        <v>65</v>
      </c>
      <c r="D443" s="46" t="s">
        <v>1864</v>
      </c>
      <c r="E443" s="46" t="s">
        <v>38</v>
      </c>
      <c r="F443" s="46" t="s">
        <v>2901</v>
      </c>
      <c r="G443" s="46" t="s">
        <v>1865</v>
      </c>
      <c r="H443" s="46" t="s">
        <v>207</v>
      </c>
      <c r="I443" s="46" t="s">
        <v>118</v>
      </c>
      <c r="J443" s="46" t="s">
        <v>6</v>
      </c>
      <c r="K443" s="44" t="s">
        <v>27</v>
      </c>
      <c r="L443" s="46">
        <v>30</v>
      </c>
      <c r="M443" s="154" t="s">
        <v>1866</v>
      </c>
      <c r="N443" s="153">
        <v>44270</v>
      </c>
      <c r="O443" s="154">
        <v>20212050090491</v>
      </c>
      <c r="P443" s="107">
        <v>44305</v>
      </c>
      <c r="Q443" s="46">
        <v>23</v>
      </c>
      <c r="R443" s="46" t="s">
        <v>9</v>
      </c>
      <c r="S443" s="46" t="s">
        <v>1867</v>
      </c>
      <c r="T443" s="109">
        <v>44305</v>
      </c>
      <c r="U443" s="46" t="s">
        <v>121</v>
      </c>
      <c r="V443" s="44" t="s">
        <v>122</v>
      </c>
      <c r="W443" s="46"/>
      <c r="X443" s="46"/>
    </row>
    <row r="444" spans="1:24" ht="63.75" x14ac:dyDescent="0.25">
      <c r="A444" s="46" t="s">
        <v>31</v>
      </c>
      <c r="B444" s="46" t="s">
        <v>123</v>
      </c>
      <c r="C444" s="46" t="s">
        <v>69</v>
      </c>
      <c r="D444" s="46" t="s">
        <v>1868</v>
      </c>
      <c r="E444" s="46" t="s">
        <v>38</v>
      </c>
      <c r="F444" s="46" t="s">
        <v>2901</v>
      </c>
      <c r="G444" s="46" t="s">
        <v>1869</v>
      </c>
      <c r="H444" s="46" t="s">
        <v>117</v>
      </c>
      <c r="I444" s="46" t="s">
        <v>118</v>
      </c>
      <c r="J444" s="46" t="s">
        <v>6</v>
      </c>
      <c r="K444" s="44" t="s">
        <v>27</v>
      </c>
      <c r="L444" s="46">
        <v>30</v>
      </c>
      <c r="M444" s="154" t="s">
        <v>1870</v>
      </c>
      <c r="N444" s="153">
        <v>44270</v>
      </c>
      <c r="O444" s="154">
        <v>20212050089911</v>
      </c>
      <c r="P444" s="107">
        <v>44293</v>
      </c>
      <c r="Q444" s="46">
        <v>14</v>
      </c>
      <c r="R444" s="46" t="s">
        <v>9</v>
      </c>
      <c r="S444" s="46"/>
      <c r="T444" s="109">
        <v>44293</v>
      </c>
      <c r="U444" s="46" t="s">
        <v>121</v>
      </c>
      <c r="V444" s="44" t="s">
        <v>122</v>
      </c>
      <c r="W444" s="46"/>
      <c r="X444" s="46"/>
    </row>
    <row r="445" spans="1:24" ht="51" x14ac:dyDescent="0.25">
      <c r="A445" s="46" t="s">
        <v>31</v>
      </c>
      <c r="B445" s="46" t="s">
        <v>123</v>
      </c>
      <c r="C445" s="46" t="s">
        <v>69</v>
      </c>
      <c r="D445" s="46" t="s">
        <v>1871</v>
      </c>
      <c r="E445" s="44" t="s">
        <v>34</v>
      </c>
      <c r="F445" s="46" t="s">
        <v>2901</v>
      </c>
      <c r="G445" s="46" t="s">
        <v>1872</v>
      </c>
      <c r="H445" s="46" t="s">
        <v>137</v>
      </c>
      <c r="I445" s="46" t="s">
        <v>118</v>
      </c>
      <c r="J445" s="46" t="s">
        <v>6</v>
      </c>
      <c r="K445" s="44" t="s">
        <v>26</v>
      </c>
      <c r="L445" s="46">
        <v>30</v>
      </c>
      <c r="M445" s="154" t="s">
        <v>1873</v>
      </c>
      <c r="N445" s="153">
        <v>44270</v>
      </c>
      <c r="O445" s="154">
        <v>20212050089931</v>
      </c>
      <c r="P445" s="107">
        <v>44293</v>
      </c>
      <c r="Q445" s="46">
        <v>14</v>
      </c>
      <c r="R445" s="46" t="s">
        <v>9</v>
      </c>
      <c r="S445" s="46"/>
      <c r="T445" s="109">
        <v>44293</v>
      </c>
      <c r="U445" s="46" t="s">
        <v>121</v>
      </c>
      <c r="V445" s="44" t="s">
        <v>122</v>
      </c>
      <c r="W445" s="46"/>
      <c r="X445" s="46"/>
    </row>
    <row r="446" spans="1:24" ht="63.75" x14ac:dyDescent="0.25">
      <c r="A446" s="46" t="s">
        <v>31</v>
      </c>
      <c r="B446" s="46" t="s">
        <v>123</v>
      </c>
      <c r="C446" s="44" t="s">
        <v>59</v>
      </c>
      <c r="D446" s="46" t="s">
        <v>1874</v>
      </c>
      <c r="E446" s="44" t="s">
        <v>34</v>
      </c>
      <c r="F446" s="46" t="s">
        <v>2901</v>
      </c>
      <c r="G446" s="46" t="s">
        <v>1875</v>
      </c>
      <c r="H446" s="46" t="s">
        <v>137</v>
      </c>
      <c r="I446" s="46" t="s">
        <v>118</v>
      </c>
      <c r="J446" s="46" t="s">
        <v>6</v>
      </c>
      <c r="K446" s="44" t="s">
        <v>26</v>
      </c>
      <c r="L446" s="46">
        <v>30</v>
      </c>
      <c r="M446" s="154" t="s">
        <v>1876</v>
      </c>
      <c r="N446" s="153">
        <v>44270</v>
      </c>
      <c r="O446" s="154">
        <v>20212050089961</v>
      </c>
      <c r="P446" s="107">
        <v>44295</v>
      </c>
      <c r="Q446" s="46">
        <v>16</v>
      </c>
      <c r="R446" s="46" t="s">
        <v>9</v>
      </c>
      <c r="S446" s="46"/>
      <c r="T446" s="109">
        <v>44295</v>
      </c>
      <c r="U446" s="46" t="s">
        <v>121</v>
      </c>
      <c r="V446" s="44" t="s">
        <v>122</v>
      </c>
      <c r="W446" s="46"/>
      <c r="X446" s="46"/>
    </row>
    <row r="447" spans="1:24" ht="89.25" x14ac:dyDescent="0.25">
      <c r="A447" s="46" t="s">
        <v>31</v>
      </c>
      <c r="B447" s="46" t="s">
        <v>123</v>
      </c>
      <c r="C447" s="44" t="s">
        <v>46</v>
      </c>
      <c r="D447" s="46" t="s">
        <v>1877</v>
      </c>
      <c r="E447" s="46" t="s">
        <v>35</v>
      </c>
      <c r="F447" s="44" t="s">
        <v>88</v>
      </c>
      <c r="G447" s="46" t="s">
        <v>1878</v>
      </c>
      <c r="H447" s="46" t="s">
        <v>153</v>
      </c>
      <c r="I447" s="44" t="s">
        <v>154</v>
      </c>
      <c r="J447" s="46" t="s">
        <v>3</v>
      </c>
      <c r="K447" s="46" t="s">
        <v>24</v>
      </c>
      <c r="L447" s="46">
        <v>5</v>
      </c>
      <c r="M447" s="154" t="s">
        <v>1879</v>
      </c>
      <c r="N447" s="153">
        <v>44271</v>
      </c>
      <c r="O447" s="154">
        <v>20211200000723</v>
      </c>
      <c r="P447" s="107">
        <v>44279</v>
      </c>
      <c r="Q447" s="46">
        <v>5</v>
      </c>
      <c r="R447" s="46" t="s">
        <v>9</v>
      </c>
      <c r="S447" s="46"/>
      <c r="T447" s="46" t="s">
        <v>565</v>
      </c>
      <c r="U447" s="46" t="s">
        <v>121</v>
      </c>
      <c r="V447" s="44" t="s">
        <v>122</v>
      </c>
      <c r="W447" s="46" t="s">
        <v>565</v>
      </c>
      <c r="X447" s="46" t="s">
        <v>1880</v>
      </c>
    </row>
    <row r="448" spans="1:24" ht="63.75" x14ac:dyDescent="0.25">
      <c r="A448" s="46" t="s">
        <v>31</v>
      </c>
      <c r="B448" s="46" t="s">
        <v>919</v>
      </c>
      <c r="C448" s="44" t="s">
        <v>46</v>
      </c>
      <c r="D448" s="46" t="s">
        <v>1881</v>
      </c>
      <c r="E448" s="46" t="s">
        <v>35</v>
      </c>
      <c r="F448" s="46" t="s">
        <v>2901</v>
      </c>
      <c r="G448" s="46" t="s">
        <v>1882</v>
      </c>
      <c r="H448" s="46" t="s">
        <v>117</v>
      </c>
      <c r="I448" s="46" t="s">
        <v>118</v>
      </c>
      <c r="J448" s="46" t="s">
        <v>6</v>
      </c>
      <c r="K448" s="44" t="s">
        <v>28</v>
      </c>
      <c r="L448" s="46">
        <v>1</v>
      </c>
      <c r="M448" s="154" t="s">
        <v>1883</v>
      </c>
      <c r="N448" s="153">
        <v>44271</v>
      </c>
      <c r="O448" s="154">
        <v>20212050089721</v>
      </c>
      <c r="P448" s="107">
        <v>44271</v>
      </c>
      <c r="Q448" s="46">
        <v>0</v>
      </c>
      <c r="R448" s="46" t="s">
        <v>9</v>
      </c>
      <c r="S448" s="46"/>
      <c r="T448" s="109">
        <v>44271</v>
      </c>
      <c r="U448" s="46" t="s">
        <v>121</v>
      </c>
      <c r="V448" s="44" t="s">
        <v>122</v>
      </c>
      <c r="W448" s="46"/>
      <c r="X448" s="46"/>
    </row>
    <row r="449" spans="1:24" ht="51" x14ac:dyDescent="0.25">
      <c r="A449" s="46" t="s">
        <v>31</v>
      </c>
      <c r="B449" s="46" t="s">
        <v>919</v>
      </c>
      <c r="C449" s="46" t="s">
        <v>82</v>
      </c>
      <c r="D449" s="46" t="s">
        <v>1884</v>
      </c>
      <c r="E449" s="44" t="s">
        <v>34</v>
      </c>
      <c r="F449" s="46" t="s">
        <v>2901</v>
      </c>
      <c r="G449" s="46" t="s">
        <v>1885</v>
      </c>
      <c r="H449" s="46" t="s">
        <v>207</v>
      </c>
      <c r="I449" s="46" t="s">
        <v>118</v>
      </c>
      <c r="J449" s="46" t="s">
        <v>6</v>
      </c>
      <c r="K449" s="44" t="s">
        <v>26</v>
      </c>
      <c r="L449" s="46">
        <v>30</v>
      </c>
      <c r="M449" s="154" t="s">
        <v>1886</v>
      </c>
      <c r="N449" s="153">
        <v>44271</v>
      </c>
      <c r="O449" s="154"/>
      <c r="P449" s="107">
        <v>44271</v>
      </c>
      <c r="Q449" s="46">
        <v>0</v>
      </c>
      <c r="R449" s="46" t="s">
        <v>9</v>
      </c>
      <c r="S449" s="46" t="s">
        <v>1887</v>
      </c>
      <c r="T449" s="46"/>
      <c r="U449" s="46"/>
      <c r="V449" s="46"/>
      <c r="W449" s="46"/>
      <c r="X449" s="46"/>
    </row>
    <row r="450" spans="1:24" ht="51" x14ac:dyDescent="0.25">
      <c r="A450" s="46" t="s">
        <v>31</v>
      </c>
      <c r="B450" s="46" t="s">
        <v>123</v>
      </c>
      <c r="C450" s="44" t="s">
        <v>46</v>
      </c>
      <c r="D450" s="46" t="s">
        <v>878</v>
      </c>
      <c r="E450" s="46" t="s">
        <v>35</v>
      </c>
      <c r="F450" s="44" t="s">
        <v>88</v>
      </c>
      <c r="G450" s="46" t="s">
        <v>1888</v>
      </c>
      <c r="H450" s="46" t="s">
        <v>282</v>
      </c>
      <c r="I450" s="46" t="s">
        <v>214</v>
      </c>
      <c r="J450" s="46" t="s">
        <v>6</v>
      </c>
      <c r="K450" s="44" t="s">
        <v>25</v>
      </c>
      <c r="L450" s="46">
        <v>20</v>
      </c>
      <c r="M450" s="154" t="s">
        <v>1889</v>
      </c>
      <c r="N450" s="153">
        <v>44271</v>
      </c>
      <c r="O450" s="154"/>
      <c r="P450" s="107">
        <v>44281</v>
      </c>
      <c r="Q450" s="46">
        <v>7</v>
      </c>
      <c r="R450" s="46" t="s">
        <v>9</v>
      </c>
      <c r="S450" s="46" t="s">
        <v>1890</v>
      </c>
      <c r="T450" s="46" t="s">
        <v>565</v>
      </c>
      <c r="U450" s="46" t="s">
        <v>565</v>
      </c>
      <c r="V450" s="44" t="s">
        <v>122</v>
      </c>
      <c r="W450" s="46" t="s">
        <v>565</v>
      </c>
      <c r="X450" s="46" t="s">
        <v>1880</v>
      </c>
    </row>
    <row r="451" spans="1:24" ht="51" x14ac:dyDescent="0.25">
      <c r="A451" s="59" t="s">
        <v>31</v>
      </c>
      <c r="B451" s="59" t="s">
        <v>1071</v>
      </c>
      <c r="C451" s="59" t="s">
        <v>70</v>
      </c>
      <c r="D451" s="59" t="s">
        <v>1891</v>
      </c>
      <c r="E451" s="59" t="s">
        <v>34</v>
      </c>
      <c r="F451" s="59" t="s">
        <v>2901</v>
      </c>
      <c r="G451" s="59" t="s">
        <v>1892</v>
      </c>
      <c r="H451" s="59" t="s">
        <v>290</v>
      </c>
      <c r="I451" s="59" t="s">
        <v>6</v>
      </c>
      <c r="J451" s="59" t="s">
        <v>6</v>
      </c>
      <c r="K451" s="59" t="s">
        <v>27</v>
      </c>
      <c r="L451" s="59">
        <v>30</v>
      </c>
      <c r="M451" s="178" t="s">
        <v>1893</v>
      </c>
      <c r="N451" s="157">
        <v>44274</v>
      </c>
      <c r="O451" s="178"/>
      <c r="P451" s="123"/>
      <c r="Q451" s="59"/>
      <c r="R451" s="59" t="s">
        <v>12</v>
      </c>
      <c r="S451" s="59"/>
      <c r="T451" s="59"/>
      <c r="U451" s="59"/>
      <c r="V451" s="59"/>
      <c r="W451" s="59"/>
      <c r="X451" s="59"/>
    </row>
    <row r="452" spans="1:24" ht="51" x14ac:dyDescent="0.25">
      <c r="A452" s="46" t="s">
        <v>31</v>
      </c>
      <c r="B452" s="46" t="s">
        <v>123</v>
      </c>
      <c r="C452" s="46" t="s">
        <v>70</v>
      </c>
      <c r="D452" s="46" t="s">
        <v>1894</v>
      </c>
      <c r="E452" s="46" t="s">
        <v>36</v>
      </c>
      <c r="F452" s="44" t="s">
        <v>88</v>
      </c>
      <c r="G452" s="46" t="s">
        <v>1895</v>
      </c>
      <c r="H452" s="46" t="s">
        <v>207</v>
      </c>
      <c r="I452" s="46" t="s">
        <v>118</v>
      </c>
      <c r="J452" s="46" t="s">
        <v>6</v>
      </c>
      <c r="K452" s="44" t="s">
        <v>25</v>
      </c>
      <c r="L452" s="46">
        <v>20</v>
      </c>
      <c r="M452" s="154" t="s">
        <v>1896</v>
      </c>
      <c r="N452" s="153">
        <v>44271</v>
      </c>
      <c r="O452" s="154">
        <v>20212050090271</v>
      </c>
      <c r="P452" s="107">
        <v>44295</v>
      </c>
      <c r="Q452" s="46">
        <v>15</v>
      </c>
      <c r="R452" s="46" t="s">
        <v>9</v>
      </c>
      <c r="S452" s="46"/>
      <c r="T452" s="46"/>
      <c r="U452" s="46" t="s">
        <v>121</v>
      </c>
      <c r="V452" s="44" t="s">
        <v>122</v>
      </c>
      <c r="W452" s="46"/>
      <c r="X452" s="46"/>
    </row>
    <row r="453" spans="1:24" ht="51" x14ac:dyDescent="0.25">
      <c r="A453" s="46" t="s">
        <v>31</v>
      </c>
      <c r="B453" s="46" t="s">
        <v>123</v>
      </c>
      <c r="C453" s="46" t="s">
        <v>80</v>
      </c>
      <c r="D453" s="46" t="s">
        <v>1897</v>
      </c>
      <c r="E453" s="44" t="s">
        <v>34</v>
      </c>
      <c r="F453" s="46" t="s">
        <v>2901</v>
      </c>
      <c r="G453" s="46" t="s">
        <v>1898</v>
      </c>
      <c r="H453" s="46" t="s">
        <v>117</v>
      </c>
      <c r="I453" s="46" t="s">
        <v>118</v>
      </c>
      <c r="J453" s="46" t="s">
        <v>6</v>
      </c>
      <c r="K453" s="44" t="s">
        <v>26</v>
      </c>
      <c r="L453" s="46">
        <v>30</v>
      </c>
      <c r="M453" s="154">
        <v>20213800066742</v>
      </c>
      <c r="N453" s="153">
        <v>44271</v>
      </c>
      <c r="O453" s="154">
        <v>20212050089821</v>
      </c>
      <c r="P453" s="107">
        <v>44293</v>
      </c>
      <c r="Q453" s="46"/>
      <c r="R453" s="46" t="s">
        <v>9</v>
      </c>
      <c r="S453" s="46"/>
      <c r="T453" s="109">
        <v>44293</v>
      </c>
      <c r="U453" s="46" t="s">
        <v>121</v>
      </c>
      <c r="V453" s="44" t="s">
        <v>122</v>
      </c>
      <c r="W453" s="46"/>
      <c r="X453" s="46"/>
    </row>
    <row r="454" spans="1:24" ht="51" x14ac:dyDescent="0.25">
      <c r="A454" s="46" t="s">
        <v>31</v>
      </c>
      <c r="B454" s="46" t="s">
        <v>123</v>
      </c>
      <c r="C454" s="46" t="s">
        <v>56</v>
      </c>
      <c r="D454" s="46" t="s">
        <v>1899</v>
      </c>
      <c r="E454" s="46" t="s">
        <v>36</v>
      </c>
      <c r="F454" s="46" t="s">
        <v>2901</v>
      </c>
      <c r="G454" s="46" t="s">
        <v>1900</v>
      </c>
      <c r="H454" s="46" t="s">
        <v>1637</v>
      </c>
      <c r="I454" s="46" t="s">
        <v>6</v>
      </c>
      <c r="J454" s="46" t="s">
        <v>6</v>
      </c>
      <c r="K454" s="44" t="s">
        <v>26</v>
      </c>
      <c r="L454" s="46">
        <v>30</v>
      </c>
      <c r="M454" s="154">
        <v>20213800066852</v>
      </c>
      <c r="N454" s="153">
        <v>44272</v>
      </c>
      <c r="O454" s="154">
        <v>20212000016121</v>
      </c>
      <c r="P454" s="107">
        <v>44298</v>
      </c>
      <c r="Q454" s="46">
        <v>16</v>
      </c>
      <c r="R454" s="46" t="s">
        <v>9</v>
      </c>
      <c r="S454" s="46"/>
      <c r="T454" s="46"/>
      <c r="U454" s="46" t="s">
        <v>121</v>
      </c>
      <c r="V454" s="44" t="s">
        <v>122</v>
      </c>
      <c r="W454" s="46"/>
      <c r="X454" s="46"/>
    </row>
    <row r="455" spans="1:24" ht="51" x14ac:dyDescent="0.25">
      <c r="A455" s="46" t="s">
        <v>31</v>
      </c>
      <c r="B455" s="46" t="s">
        <v>123</v>
      </c>
      <c r="C455" s="46" t="s">
        <v>56</v>
      </c>
      <c r="D455" s="46" t="s">
        <v>1901</v>
      </c>
      <c r="E455" s="46" t="s">
        <v>38</v>
      </c>
      <c r="F455" s="44" t="s">
        <v>88</v>
      </c>
      <c r="G455" s="46" t="s">
        <v>1902</v>
      </c>
      <c r="H455" s="46" t="s">
        <v>175</v>
      </c>
      <c r="I455" s="44" t="s">
        <v>5</v>
      </c>
      <c r="J455" s="44" t="s">
        <v>5</v>
      </c>
      <c r="K455" s="44" t="s">
        <v>25</v>
      </c>
      <c r="L455" s="46">
        <v>20</v>
      </c>
      <c r="M455" s="154" t="s">
        <v>1903</v>
      </c>
      <c r="N455" s="153">
        <v>44272</v>
      </c>
      <c r="O455" s="154"/>
      <c r="P455" s="107">
        <v>44278</v>
      </c>
      <c r="Q455" s="46">
        <v>4</v>
      </c>
      <c r="R455" s="46" t="s">
        <v>9</v>
      </c>
      <c r="S455" s="46" t="s">
        <v>1904</v>
      </c>
      <c r="T455" s="46"/>
      <c r="U455" s="46" t="s">
        <v>1023</v>
      </c>
      <c r="V455" s="44" t="s">
        <v>122</v>
      </c>
      <c r="W455" s="46"/>
      <c r="X455" s="46"/>
    </row>
    <row r="456" spans="1:24" ht="51" x14ac:dyDescent="0.25">
      <c r="A456" s="46" t="s">
        <v>31</v>
      </c>
      <c r="B456" s="46" t="s">
        <v>123</v>
      </c>
      <c r="C456" s="46" t="s">
        <v>63</v>
      </c>
      <c r="D456" s="46" t="s">
        <v>1052</v>
      </c>
      <c r="E456" s="44" t="s">
        <v>34</v>
      </c>
      <c r="F456" s="46" t="s">
        <v>2901</v>
      </c>
      <c r="G456" s="46" t="s">
        <v>1905</v>
      </c>
      <c r="H456" s="46" t="s">
        <v>207</v>
      </c>
      <c r="I456" s="46" t="s">
        <v>118</v>
      </c>
      <c r="J456" s="46" t="s">
        <v>6</v>
      </c>
      <c r="K456" s="44" t="s">
        <v>26</v>
      </c>
      <c r="L456" s="46">
        <v>30</v>
      </c>
      <c r="M456" s="154" t="s">
        <v>1906</v>
      </c>
      <c r="N456" s="153">
        <v>44278</v>
      </c>
      <c r="O456" s="154">
        <v>20212050090511</v>
      </c>
      <c r="P456" s="107">
        <v>44315</v>
      </c>
      <c r="Q456" s="46">
        <v>25</v>
      </c>
      <c r="R456" s="46" t="s">
        <v>9</v>
      </c>
      <c r="S456" s="46"/>
      <c r="T456" s="109">
        <v>44315</v>
      </c>
      <c r="U456" s="46" t="s">
        <v>817</v>
      </c>
      <c r="V456" s="44" t="s">
        <v>122</v>
      </c>
      <c r="W456" s="46"/>
      <c r="X456" s="46"/>
    </row>
    <row r="457" spans="1:24" ht="51" x14ac:dyDescent="0.25">
      <c r="A457" s="46" t="s">
        <v>31</v>
      </c>
      <c r="B457" s="46" t="s">
        <v>123</v>
      </c>
      <c r="C457" s="44" t="s">
        <v>46</v>
      </c>
      <c r="D457" s="46" t="s">
        <v>1855</v>
      </c>
      <c r="E457" s="46" t="s">
        <v>38</v>
      </c>
      <c r="F457" s="44" t="s">
        <v>88</v>
      </c>
      <c r="G457" s="46" t="s">
        <v>1907</v>
      </c>
      <c r="H457" s="46" t="s">
        <v>207</v>
      </c>
      <c r="I457" s="46" t="s">
        <v>118</v>
      </c>
      <c r="J457" s="46" t="s">
        <v>6</v>
      </c>
      <c r="K457" s="44" t="s">
        <v>27</v>
      </c>
      <c r="L457" s="46">
        <v>30</v>
      </c>
      <c r="M457" s="154" t="s">
        <v>1908</v>
      </c>
      <c r="N457" s="153">
        <v>44272</v>
      </c>
      <c r="O457" s="154">
        <v>20212050090351</v>
      </c>
      <c r="P457" s="107">
        <v>44298</v>
      </c>
      <c r="Q457" s="46">
        <v>4</v>
      </c>
      <c r="R457" s="46" t="s">
        <v>9</v>
      </c>
      <c r="S457" s="46"/>
      <c r="T457" s="109">
        <v>44298</v>
      </c>
      <c r="U457" s="46" t="s">
        <v>121</v>
      </c>
      <c r="V457" s="44" t="s">
        <v>122</v>
      </c>
      <c r="W457" s="46"/>
      <c r="X457" s="46"/>
    </row>
    <row r="458" spans="1:24" ht="63.75" x14ac:dyDescent="0.25">
      <c r="A458" s="46" t="s">
        <v>31</v>
      </c>
      <c r="B458" s="46" t="s">
        <v>123</v>
      </c>
      <c r="C458" s="46" t="s">
        <v>44</v>
      </c>
      <c r="D458" s="46" t="s">
        <v>1909</v>
      </c>
      <c r="E458" s="46" t="s">
        <v>36</v>
      </c>
      <c r="F458" s="46" t="s">
        <v>2901</v>
      </c>
      <c r="G458" s="46" t="s">
        <v>1910</v>
      </c>
      <c r="H458" s="46" t="s">
        <v>117</v>
      </c>
      <c r="I458" s="46" t="s">
        <v>118</v>
      </c>
      <c r="J458" s="46" t="s">
        <v>6</v>
      </c>
      <c r="K458" s="44" t="s">
        <v>26</v>
      </c>
      <c r="L458" s="46">
        <v>30</v>
      </c>
      <c r="M458" s="154" t="s">
        <v>1911</v>
      </c>
      <c r="N458" s="153">
        <v>44272</v>
      </c>
      <c r="O458" s="154">
        <v>20212050089981</v>
      </c>
      <c r="P458" s="107">
        <v>44295</v>
      </c>
      <c r="Q458" s="46">
        <v>15</v>
      </c>
      <c r="R458" s="46" t="s">
        <v>9</v>
      </c>
      <c r="S458" s="46"/>
      <c r="T458" s="46"/>
      <c r="U458" s="46"/>
      <c r="V458" s="44" t="s">
        <v>122</v>
      </c>
      <c r="W458" s="46"/>
      <c r="X458" s="46"/>
    </row>
    <row r="459" spans="1:24" ht="51" x14ac:dyDescent="0.25">
      <c r="A459" s="46" t="s">
        <v>31</v>
      </c>
      <c r="B459" s="46" t="s">
        <v>123</v>
      </c>
      <c r="C459" s="46" t="s">
        <v>65</v>
      </c>
      <c r="D459" s="46" t="s">
        <v>1912</v>
      </c>
      <c r="E459" s="46" t="s">
        <v>38</v>
      </c>
      <c r="F459" s="46" t="s">
        <v>2901</v>
      </c>
      <c r="G459" s="46" t="s">
        <v>1913</v>
      </c>
      <c r="H459" s="46" t="s">
        <v>137</v>
      </c>
      <c r="I459" s="46" t="s">
        <v>118</v>
      </c>
      <c r="J459" s="46" t="s">
        <v>6</v>
      </c>
      <c r="K459" s="44" t="s">
        <v>27</v>
      </c>
      <c r="L459" s="46">
        <v>30</v>
      </c>
      <c r="M459" s="154" t="s">
        <v>1914</v>
      </c>
      <c r="N459" s="153">
        <v>44273</v>
      </c>
      <c r="O459" s="154">
        <v>20212050090411</v>
      </c>
      <c r="P459" s="107">
        <v>44298</v>
      </c>
      <c r="Q459" s="46">
        <v>15</v>
      </c>
      <c r="R459" s="46" t="s">
        <v>9</v>
      </c>
      <c r="S459" s="46"/>
      <c r="T459" s="109">
        <v>44298</v>
      </c>
      <c r="U459" s="46" t="s">
        <v>121</v>
      </c>
      <c r="V459" s="44" t="s">
        <v>122</v>
      </c>
      <c r="W459" s="46"/>
      <c r="X459" s="46"/>
    </row>
    <row r="460" spans="1:24" s="46" customFormat="1" ht="51" x14ac:dyDescent="0.25">
      <c r="A460" s="46" t="s">
        <v>31</v>
      </c>
      <c r="B460" s="46" t="s">
        <v>123</v>
      </c>
      <c r="C460" s="46" t="s">
        <v>56</v>
      </c>
      <c r="D460" s="46" t="s">
        <v>1227</v>
      </c>
      <c r="E460" s="44" t="s">
        <v>34</v>
      </c>
      <c r="F460" s="46" t="s">
        <v>2901</v>
      </c>
      <c r="G460" s="46" t="s">
        <v>1915</v>
      </c>
      <c r="H460" s="46" t="s">
        <v>207</v>
      </c>
      <c r="I460" s="46" t="s">
        <v>118</v>
      </c>
      <c r="J460" s="46" t="s">
        <v>6</v>
      </c>
      <c r="K460" s="44" t="s">
        <v>26</v>
      </c>
      <c r="L460" s="46">
        <v>30</v>
      </c>
      <c r="M460" s="154" t="s">
        <v>1916</v>
      </c>
      <c r="N460" s="153">
        <v>44278</v>
      </c>
      <c r="O460" s="154">
        <v>20212050090711</v>
      </c>
      <c r="P460" s="107">
        <v>44315</v>
      </c>
      <c r="Q460" s="46">
        <v>25</v>
      </c>
      <c r="R460" s="46" t="s">
        <v>9</v>
      </c>
      <c r="T460" s="109">
        <v>44315</v>
      </c>
      <c r="U460" s="46" t="s">
        <v>817</v>
      </c>
      <c r="V460" s="44" t="s">
        <v>122</v>
      </c>
    </row>
    <row r="461" spans="1:24" ht="51" x14ac:dyDescent="0.25">
      <c r="A461" s="70" t="s">
        <v>31</v>
      </c>
      <c r="B461" s="70" t="s">
        <v>1071</v>
      </c>
      <c r="C461" s="70" t="s">
        <v>56</v>
      </c>
      <c r="D461" s="70" t="s">
        <v>571</v>
      </c>
      <c r="E461" s="70" t="s">
        <v>36</v>
      </c>
      <c r="F461" s="70" t="s">
        <v>2901</v>
      </c>
      <c r="G461" s="70" t="s">
        <v>1917</v>
      </c>
      <c r="H461" s="70" t="s">
        <v>207</v>
      </c>
      <c r="I461" s="70" t="s">
        <v>118</v>
      </c>
      <c r="J461" s="70" t="s">
        <v>6</v>
      </c>
      <c r="K461" s="68" t="s">
        <v>26</v>
      </c>
      <c r="L461" s="70">
        <v>30</v>
      </c>
      <c r="M461" s="179" t="s">
        <v>1918</v>
      </c>
      <c r="N461" s="180">
        <v>44278</v>
      </c>
      <c r="O461" s="179">
        <v>20212050091061</v>
      </c>
      <c r="P461" s="114">
        <v>44326</v>
      </c>
      <c r="Q461" s="70">
        <v>32</v>
      </c>
      <c r="R461" s="68" t="s">
        <v>11</v>
      </c>
      <c r="S461" s="70"/>
      <c r="T461" s="115">
        <v>44326</v>
      </c>
      <c r="U461" s="70" t="s">
        <v>817</v>
      </c>
      <c r="V461" s="68" t="s">
        <v>122</v>
      </c>
      <c r="W461" s="70"/>
      <c r="X461" s="70"/>
    </row>
    <row r="462" spans="1:24" ht="51" x14ac:dyDescent="0.25">
      <c r="A462" s="70" t="s">
        <v>31</v>
      </c>
      <c r="B462" s="70" t="s">
        <v>1071</v>
      </c>
      <c r="C462" s="70" t="s">
        <v>44</v>
      </c>
      <c r="D462" s="70" t="s">
        <v>1919</v>
      </c>
      <c r="E462" s="70" t="s">
        <v>34</v>
      </c>
      <c r="F462" s="70" t="s">
        <v>2901</v>
      </c>
      <c r="G462" s="70" t="s">
        <v>1920</v>
      </c>
      <c r="H462" s="70" t="s">
        <v>1637</v>
      </c>
      <c r="I462" s="70" t="s">
        <v>6</v>
      </c>
      <c r="J462" s="70" t="s">
        <v>6</v>
      </c>
      <c r="K462" s="68" t="s">
        <v>26</v>
      </c>
      <c r="L462" s="70">
        <v>30</v>
      </c>
      <c r="M462" s="179" t="s">
        <v>1921</v>
      </c>
      <c r="N462" s="180">
        <v>44278</v>
      </c>
      <c r="O462" s="179">
        <v>20212000017021</v>
      </c>
      <c r="P462" s="114">
        <v>44328</v>
      </c>
      <c r="Q462" s="70">
        <v>34</v>
      </c>
      <c r="R462" s="68" t="s">
        <v>11</v>
      </c>
      <c r="S462" s="70"/>
      <c r="T462" s="70"/>
      <c r="U462" s="70" t="s">
        <v>817</v>
      </c>
      <c r="V462" s="68" t="s">
        <v>122</v>
      </c>
      <c r="W462" s="70"/>
      <c r="X462" s="70"/>
    </row>
    <row r="463" spans="1:24" ht="51" x14ac:dyDescent="0.25">
      <c r="A463" s="46" t="s">
        <v>31</v>
      </c>
      <c r="B463" s="46" t="s">
        <v>123</v>
      </c>
      <c r="C463" s="44" t="s">
        <v>46</v>
      </c>
      <c r="D463" s="46" t="s">
        <v>1922</v>
      </c>
      <c r="E463" s="46" t="s">
        <v>38</v>
      </c>
      <c r="F463" s="44" t="s">
        <v>88</v>
      </c>
      <c r="G463" s="46" t="s">
        <v>1923</v>
      </c>
      <c r="H463" s="46" t="s">
        <v>282</v>
      </c>
      <c r="I463" s="46" t="s">
        <v>6</v>
      </c>
      <c r="J463" s="46" t="s">
        <v>6</v>
      </c>
      <c r="K463" s="44" t="s">
        <v>27</v>
      </c>
      <c r="L463" s="46">
        <v>30</v>
      </c>
      <c r="M463" s="154" t="s">
        <v>1924</v>
      </c>
      <c r="N463" s="153">
        <v>44273</v>
      </c>
      <c r="O463" s="154"/>
      <c r="P463" s="107">
        <v>44291</v>
      </c>
      <c r="Q463" s="46">
        <v>10</v>
      </c>
      <c r="R463" s="46" t="s">
        <v>9</v>
      </c>
      <c r="S463" s="46" t="s">
        <v>1925</v>
      </c>
      <c r="T463" s="46"/>
      <c r="U463" s="46" t="s">
        <v>1023</v>
      </c>
      <c r="V463" s="44" t="s">
        <v>122</v>
      </c>
      <c r="W463" s="46"/>
      <c r="X463" s="46" t="s">
        <v>1926</v>
      </c>
    </row>
    <row r="464" spans="1:24" ht="51" x14ac:dyDescent="0.25">
      <c r="A464" s="46" t="s">
        <v>31</v>
      </c>
      <c r="B464" s="46" t="s">
        <v>123</v>
      </c>
      <c r="C464" s="46" t="s">
        <v>56</v>
      </c>
      <c r="D464" s="46" t="s">
        <v>1808</v>
      </c>
      <c r="E464" s="46" t="s">
        <v>36</v>
      </c>
      <c r="F464" s="46" t="s">
        <v>2901</v>
      </c>
      <c r="G464" s="46" t="s">
        <v>1927</v>
      </c>
      <c r="H464" s="46" t="s">
        <v>137</v>
      </c>
      <c r="I464" s="46" t="s">
        <v>118</v>
      </c>
      <c r="J464" s="46" t="s">
        <v>6</v>
      </c>
      <c r="K464" s="44" t="s">
        <v>27</v>
      </c>
      <c r="L464" s="46">
        <v>30</v>
      </c>
      <c r="M464" s="154" t="s">
        <v>1928</v>
      </c>
      <c r="N464" s="153">
        <v>44273</v>
      </c>
      <c r="O464" s="154">
        <v>20212050090331</v>
      </c>
      <c r="P464" s="107">
        <v>44297</v>
      </c>
      <c r="Q464" s="46">
        <v>15</v>
      </c>
      <c r="R464" s="46" t="s">
        <v>9</v>
      </c>
      <c r="S464" s="46"/>
      <c r="T464" s="46"/>
      <c r="U464" s="46" t="s">
        <v>121</v>
      </c>
      <c r="V464" s="44" t="s">
        <v>122</v>
      </c>
      <c r="W464" s="46"/>
      <c r="X464" s="46"/>
    </row>
    <row r="465" spans="1:24" ht="127.5" x14ac:dyDescent="0.25">
      <c r="A465" s="46" t="s">
        <v>31</v>
      </c>
      <c r="B465" s="46" t="s">
        <v>123</v>
      </c>
      <c r="C465" s="46" t="s">
        <v>841</v>
      </c>
      <c r="D465" s="46" t="s">
        <v>1426</v>
      </c>
      <c r="E465" s="44" t="s">
        <v>34</v>
      </c>
      <c r="F465" s="46" t="s">
        <v>2901</v>
      </c>
      <c r="G465" s="46" t="s">
        <v>1929</v>
      </c>
      <c r="H465" s="46" t="s">
        <v>137</v>
      </c>
      <c r="I465" s="46" t="s">
        <v>118</v>
      </c>
      <c r="J465" s="46" t="s">
        <v>6</v>
      </c>
      <c r="K465" s="44" t="s">
        <v>26</v>
      </c>
      <c r="L465" s="46">
        <v>30</v>
      </c>
      <c r="M465" s="154" t="s">
        <v>1930</v>
      </c>
      <c r="N465" s="153">
        <v>44273</v>
      </c>
      <c r="O465" s="154"/>
      <c r="P465" s="107">
        <v>44294</v>
      </c>
      <c r="Q465" s="46">
        <v>13</v>
      </c>
      <c r="R465" s="46" t="s">
        <v>9</v>
      </c>
      <c r="S465" s="46" t="s">
        <v>1931</v>
      </c>
      <c r="T465" s="46"/>
      <c r="U465" s="46" t="s">
        <v>1932</v>
      </c>
      <c r="V465" s="46" t="s">
        <v>1933</v>
      </c>
      <c r="W465" s="46"/>
      <c r="X465" s="46"/>
    </row>
    <row r="466" spans="1:24" ht="89.25" x14ac:dyDescent="0.25">
      <c r="A466" s="46" t="s">
        <v>31</v>
      </c>
      <c r="B466" s="46" t="s">
        <v>123</v>
      </c>
      <c r="C466" s="46" t="s">
        <v>74</v>
      </c>
      <c r="D466" s="46" t="s">
        <v>1595</v>
      </c>
      <c r="E466" s="46" t="s">
        <v>36</v>
      </c>
      <c r="F466" s="46" t="s">
        <v>2901</v>
      </c>
      <c r="G466" s="46" t="s">
        <v>1934</v>
      </c>
      <c r="H466" s="46" t="s">
        <v>117</v>
      </c>
      <c r="I466" s="46" t="s">
        <v>118</v>
      </c>
      <c r="J466" s="46" t="s">
        <v>6</v>
      </c>
      <c r="K466" s="44" t="s">
        <v>26</v>
      </c>
      <c r="L466" s="46">
        <v>30</v>
      </c>
      <c r="M466" s="154" t="s">
        <v>1935</v>
      </c>
      <c r="N466" s="153">
        <v>44274</v>
      </c>
      <c r="O466" s="154">
        <v>20212050090471</v>
      </c>
      <c r="P466" s="107">
        <v>44292</v>
      </c>
      <c r="Q466" s="46">
        <v>10</v>
      </c>
      <c r="R466" s="46" t="s">
        <v>9</v>
      </c>
      <c r="S466" s="46"/>
      <c r="T466" s="46"/>
      <c r="U466" s="46" t="s">
        <v>817</v>
      </c>
      <c r="V466" s="44" t="s">
        <v>122</v>
      </c>
      <c r="W466" s="46"/>
      <c r="X466" s="46"/>
    </row>
    <row r="467" spans="1:24" ht="51" x14ac:dyDescent="0.25">
      <c r="A467" s="46" t="s">
        <v>31</v>
      </c>
      <c r="B467" s="46" t="s">
        <v>123</v>
      </c>
      <c r="C467" s="46" t="s">
        <v>63</v>
      </c>
      <c r="D467" s="46" t="s">
        <v>1936</v>
      </c>
      <c r="E467" s="46" t="s">
        <v>38</v>
      </c>
      <c r="F467" s="46" t="s">
        <v>2901</v>
      </c>
      <c r="G467" s="46" t="s">
        <v>1937</v>
      </c>
      <c r="H467" s="46" t="s">
        <v>126</v>
      </c>
      <c r="I467" s="44" t="s">
        <v>259</v>
      </c>
      <c r="J467" s="46" t="s">
        <v>6</v>
      </c>
      <c r="K467" s="44" t="s">
        <v>27</v>
      </c>
      <c r="L467" s="46">
        <v>30</v>
      </c>
      <c r="M467" s="154" t="s">
        <v>1938</v>
      </c>
      <c r="N467" s="153">
        <v>44274</v>
      </c>
      <c r="O467" s="154">
        <v>20212050090631</v>
      </c>
      <c r="P467" s="107">
        <v>44300</v>
      </c>
      <c r="Q467" s="46">
        <v>16</v>
      </c>
      <c r="R467" s="46" t="s">
        <v>9</v>
      </c>
      <c r="S467" s="46"/>
      <c r="T467" s="46"/>
      <c r="U467" s="46" t="s">
        <v>817</v>
      </c>
      <c r="V467" s="44" t="s">
        <v>122</v>
      </c>
      <c r="W467" s="46"/>
      <c r="X467" s="46"/>
    </row>
    <row r="468" spans="1:24" ht="51" x14ac:dyDescent="0.25">
      <c r="A468" s="46" t="s">
        <v>31</v>
      </c>
      <c r="B468" s="46" t="s">
        <v>123</v>
      </c>
      <c r="C468" s="46" t="s">
        <v>70</v>
      </c>
      <c r="D468" s="46" t="s">
        <v>1939</v>
      </c>
      <c r="E468" s="44" t="s">
        <v>34</v>
      </c>
      <c r="F468" s="46" t="s">
        <v>2901</v>
      </c>
      <c r="G468" s="46" t="s">
        <v>1940</v>
      </c>
      <c r="H468" s="46" t="s">
        <v>207</v>
      </c>
      <c r="I468" s="46" t="s">
        <v>118</v>
      </c>
      <c r="J468" s="46" t="s">
        <v>6</v>
      </c>
      <c r="K468" s="44" t="s">
        <v>26</v>
      </c>
      <c r="L468" s="46">
        <v>30</v>
      </c>
      <c r="M468" s="154" t="s">
        <v>1941</v>
      </c>
      <c r="N468" s="153">
        <v>44274</v>
      </c>
      <c r="O468" s="154"/>
      <c r="P468" s="107">
        <v>44278</v>
      </c>
      <c r="Q468" s="46">
        <v>2</v>
      </c>
      <c r="R468" s="46" t="s">
        <v>9</v>
      </c>
      <c r="S468" s="46" t="s">
        <v>1942</v>
      </c>
      <c r="T468" s="46"/>
      <c r="U468" s="46" t="s">
        <v>1023</v>
      </c>
      <c r="V468" s="44" t="s">
        <v>122</v>
      </c>
      <c r="W468" s="46"/>
      <c r="X468" s="46"/>
    </row>
    <row r="469" spans="1:24" ht="51" x14ac:dyDescent="0.25">
      <c r="A469" s="46" t="s">
        <v>31</v>
      </c>
      <c r="B469" s="46" t="s">
        <v>123</v>
      </c>
      <c r="C469" s="46" t="s">
        <v>48</v>
      </c>
      <c r="D469" s="46" t="s">
        <v>1943</v>
      </c>
      <c r="E469" s="46" t="s">
        <v>36</v>
      </c>
      <c r="F469" s="44" t="s">
        <v>88</v>
      </c>
      <c r="G469" s="46" t="s">
        <v>1944</v>
      </c>
      <c r="H469" s="46" t="s">
        <v>282</v>
      </c>
      <c r="I469" s="46" t="s">
        <v>6</v>
      </c>
      <c r="J469" s="46" t="s">
        <v>6</v>
      </c>
      <c r="K469" s="44" t="s">
        <v>25</v>
      </c>
      <c r="L469" s="46">
        <v>20</v>
      </c>
      <c r="M469" s="154" t="s">
        <v>1945</v>
      </c>
      <c r="N469" s="153">
        <v>44274</v>
      </c>
      <c r="O469" s="154">
        <v>20212100016161</v>
      </c>
      <c r="P469" s="107">
        <v>44295</v>
      </c>
      <c r="Q469" s="46">
        <v>13</v>
      </c>
      <c r="R469" s="46" t="s">
        <v>9</v>
      </c>
      <c r="S469" s="46"/>
      <c r="T469" s="46"/>
      <c r="U469" s="46" t="s">
        <v>817</v>
      </c>
      <c r="V469" s="44" t="s">
        <v>122</v>
      </c>
      <c r="W469" s="46"/>
      <c r="X469" s="46"/>
    </row>
    <row r="470" spans="1:24" ht="51" x14ac:dyDescent="0.25">
      <c r="A470" s="46" t="s">
        <v>31</v>
      </c>
      <c r="B470" s="46" t="s">
        <v>123</v>
      </c>
      <c r="C470" s="46" t="s">
        <v>44</v>
      </c>
      <c r="D470" s="46" t="s">
        <v>1946</v>
      </c>
      <c r="E470" s="46" t="s">
        <v>38</v>
      </c>
      <c r="F470" s="44" t="s">
        <v>89</v>
      </c>
      <c r="G470" s="46" t="s">
        <v>1947</v>
      </c>
      <c r="H470" s="46" t="s">
        <v>117</v>
      </c>
      <c r="I470" s="46" t="s">
        <v>6</v>
      </c>
      <c r="J470" s="46" t="s">
        <v>6</v>
      </c>
      <c r="K470" s="44" t="s">
        <v>27</v>
      </c>
      <c r="L470" s="46">
        <v>30</v>
      </c>
      <c r="M470" s="154" t="s">
        <v>1948</v>
      </c>
      <c r="N470" s="153">
        <v>44278</v>
      </c>
      <c r="O470" s="154">
        <v>20212050090591</v>
      </c>
      <c r="P470" s="107">
        <v>44299</v>
      </c>
      <c r="Q470" s="46">
        <v>14</v>
      </c>
      <c r="R470" s="46" t="s">
        <v>9</v>
      </c>
      <c r="S470" s="46"/>
      <c r="T470" s="109">
        <v>44299</v>
      </c>
      <c r="U470" s="46" t="s">
        <v>817</v>
      </c>
      <c r="V470" s="44" t="s">
        <v>122</v>
      </c>
      <c r="W470" s="46"/>
      <c r="X470" s="46"/>
    </row>
    <row r="471" spans="1:24" ht="63.75" x14ac:dyDescent="0.25">
      <c r="A471" s="46" t="s">
        <v>31</v>
      </c>
      <c r="B471" s="46" t="s">
        <v>123</v>
      </c>
      <c r="C471" s="46" t="s">
        <v>49</v>
      </c>
      <c r="D471" s="46" t="s">
        <v>495</v>
      </c>
      <c r="E471" s="44" t="s">
        <v>34</v>
      </c>
      <c r="F471" s="46" t="s">
        <v>2901</v>
      </c>
      <c r="G471" s="46" t="s">
        <v>1949</v>
      </c>
      <c r="H471" s="46" t="s">
        <v>126</v>
      </c>
      <c r="I471" s="44" t="s">
        <v>259</v>
      </c>
      <c r="J471" s="46" t="s">
        <v>6</v>
      </c>
      <c r="K471" s="44" t="s">
        <v>25</v>
      </c>
      <c r="L471" s="46">
        <v>20</v>
      </c>
      <c r="M471" s="154" t="s">
        <v>1950</v>
      </c>
      <c r="N471" s="153">
        <v>44278</v>
      </c>
      <c r="O471" s="154"/>
      <c r="P471" s="107">
        <v>44293</v>
      </c>
      <c r="Q471" s="46">
        <v>10</v>
      </c>
      <c r="R471" s="46" t="s">
        <v>9</v>
      </c>
      <c r="S471" s="46" t="s">
        <v>1951</v>
      </c>
      <c r="T471" s="46"/>
      <c r="U471" s="46" t="s">
        <v>1023</v>
      </c>
      <c r="V471" s="44" t="s">
        <v>122</v>
      </c>
      <c r="W471" s="46"/>
      <c r="X471" s="46"/>
    </row>
    <row r="472" spans="1:24" ht="51" x14ac:dyDescent="0.25">
      <c r="A472" s="46" t="s">
        <v>31</v>
      </c>
      <c r="B472" s="46" t="s">
        <v>123</v>
      </c>
      <c r="C472" s="46" t="s">
        <v>46</v>
      </c>
      <c r="D472" s="46" t="s">
        <v>1952</v>
      </c>
      <c r="E472" s="46" t="s">
        <v>38</v>
      </c>
      <c r="F472" s="46" t="s">
        <v>2901</v>
      </c>
      <c r="G472" s="46" t="s">
        <v>1953</v>
      </c>
      <c r="H472" s="46" t="s">
        <v>153</v>
      </c>
      <c r="I472" s="46" t="s">
        <v>6</v>
      </c>
      <c r="J472" s="46" t="s">
        <v>6</v>
      </c>
      <c r="K472" s="44" t="s">
        <v>25</v>
      </c>
      <c r="L472" s="46">
        <v>20</v>
      </c>
      <c r="M472" s="154" t="s">
        <v>1954</v>
      </c>
      <c r="N472" s="153">
        <v>44278</v>
      </c>
      <c r="O472" s="154"/>
      <c r="P472" s="107">
        <v>44294</v>
      </c>
      <c r="Q472" s="46">
        <v>11</v>
      </c>
      <c r="R472" s="46" t="s">
        <v>9</v>
      </c>
      <c r="S472" s="46" t="s">
        <v>1955</v>
      </c>
      <c r="T472" s="46"/>
      <c r="U472" s="46" t="s">
        <v>1023</v>
      </c>
      <c r="V472" s="44" t="s">
        <v>122</v>
      </c>
      <c r="W472" s="46"/>
      <c r="X472" s="46"/>
    </row>
    <row r="473" spans="1:24" ht="51" x14ac:dyDescent="0.25">
      <c r="A473" s="59" t="s">
        <v>31</v>
      </c>
      <c r="B473" s="59" t="s">
        <v>1071</v>
      </c>
      <c r="C473" s="59" t="s">
        <v>56</v>
      </c>
      <c r="D473" s="59" t="s">
        <v>1956</v>
      </c>
      <c r="E473" s="59" t="s">
        <v>34</v>
      </c>
      <c r="F473" s="59" t="s">
        <v>2901</v>
      </c>
      <c r="G473" s="59" t="s">
        <v>1957</v>
      </c>
      <c r="H473" s="59" t="s">
        <v>1169</v>
      </c>
      <c r="I473" s="59" t="s">
        <v>532</v>
      </c>
      <c r="J473" s="59" t="s">
        <v>6</v>
      </c>
      <c r="K473" s="57" t="s">
        <v>26</v>
      </c>
      <c r="L473" s="59">
        <v>30</v>
      </c>
      <c r="M473" s="178" t="s">
        <v>1958</v>
      </c>
      <c r="N473" s="157">
        <v>44279</v>
      </c>
      <c r="O473" s="178">
        <v>20211100018391</v>
      </c>
      <c r="P473" s="123">
        <v>44330</v>
      </c>
      <c r="Q473" s="59">
        <v>35</v>
      </c>
      <c r="R473" s="59" t="s">
        <v>12</v>
      </c>
      <c r="S473" s="59"/>
      <c r="T473" s="59"/>
      <c r="U473" s="59"/>
      <c r="V473" s="59"/>
      <c r="W473" s="59"/>
      <c r="X473" s="59"/>
    </row>
    <row r="474" spans="1:24" ht="51" x14ac:dyDescent="0.25">
      <c r="A474" s="46" t="s">
        <v>30</v>
      </c>
      <c r="B474" s="46" t="s">
        <v>32</v>
      </c>
      <c r="C474" s="46" t="s">
        <v>56</v>
      </c>
      <c r="D474" s="46" t="s">
        <v>1575</v>
      </c>
      <c r="E474" s="44" t="s">
        <v>34</v>
      </c>
      <c r="F474" s="46" t="s">
        <v>2901</v>
      </c>
      <c r="G474" s="46" t="s">
        <v>1959</v>
      </c>
      <c r="H474" s="46" t="s">
        <v>142</v>
      </c>
      <c r="I474" s="46" t="s">
        <v>6</v>
      </c>
      <c r="J474" s="46" t="s">
        <v>6</v>
      </c>
      <c r="K474" s="44" t="s">
        <v>26</v>
      </c>
      <c r="L474" s="46">
        <v>30</v>
      </c>
      <c r="M474" s="154" t="s">
        <v>1960</v>
      </c>
      <c r="N474" s="153">
        <v>44278</v>
      </c>
      <c r="O474" s="154"/>
      <c r="P474" s="107">
        <v>44298</v>
      </c>
      <c r="Q474" s="46">
        <v>13</v>
      </c>
      <c r="R474" s="46" t="s">
        <v>9</v>
      </c>
      <c r="S474" s="46"/>
      <c r="T474" s="46"/>
      <c r="U474" s="46" t="s">
        <v>1023</v>
      </c>
      <c r="V474" s="44" t="s">
        <v>122</v>
      </c>
      <c r="W474" s="46"/>
      <c r="X474" s="46"/>
    </row>
    <row r="475" spans="1:24" ht="63.75" x14ac:dyDescent="0.25">
      <c r="A475" s="59" t="s">
        <v>31</v>
      </c>
      <c r="B475" s="59" t="s">
        <v>1071</v>
      </c>
      <c r="C475" s="59" t="s">
        <v>81</v>
      </c>
      <c r="D475" s="59" t="s">
        <v>1961</v>
      </c>
      <c r="E475" s="59" t="s">
        <v>34</v>
      </c>
      <c r="F475" s="57" t="s">
        <v>88</v>
      </c>
      <c r="G475" s="59" t="s">
        <v>1962</v>
      </c>
      <c r="H475" s="59" t="s">
        <v>1963</v>
      </c>
      <c r="I475" s="59" t="s">
        <v>176</v>
      </c>
      <c r="J475" s="59" t="s">
        <v>5</v>
      </c>
      <c r="K475" s="59" t="s">
        <v>25</v>
      </c>
      <c r="L475" s="59">
        <v>20</v>
      </c>
      <c r="M475" s="178" t="s">
        <v>1964</v>
      </c>
      <c r="N475" s="157">
        <v>44280</v>
      </c>
      <c r="O475" s="178"/>
      <c r="P475" s="123"/>
      <c r="Q475" s="59"/>
      <c r="R475" s="59" t="s">
        <v>12</v>
      </c>
      <c r="S475" s="59" t="s">
        <v>1965</v>
      </c>
      <c r="T475" s="59"/>
      <c r="U475" s="59"/>
      <c r="V475" s="59"/>
      <c r="W475" s="59"/>
      <c r="X475" s="59"/>
    </row>
    <row r="476" spans="1:24" ht="51" x14ac:dyDescent="0.25">
      <c r="A476" s="46" t="s">
        <v>31</v>
      </c>
      <c r="B476" s="46" t="s">
        <v>123</v>
      </c>
      <c r="C476" s="46" t="s">
        <v>56</v>
      </c>
      <c r="D476" s="46" t="s">
        <v>1462</v>
      </c>
      <c r="E476" s="46" t="s">
        <v>38</v>
      </c>
      <c r="F476" s="46" t="s">
        <v>2901</v>
      </c>
      <c r="G476" s="46" t="s">
        <v>1966</v>
      </c>
      <c r="H476" s="46" t="s">
        <v>142</v>
      </c>
      <c r="I476" s="46" t="s">
        <v>6</v>
      </c>
      <c r="J476" s="46" t="s">
        <v>6</v>
      </c>
      <c r="K476" s="44" t="s">
        <v>26</v>
      </c>
      <c r="L476" s="46">
        <v>30</v>
      </c>
      <c r="M476" s="154" t="s">
        <v>1967</v>
      </c>
      <c r="N476" s="153">
        <v>44278</v>
      </c>
      <c r="O476" s="154"/>
      <c r="P476" s="107">
        <v>44298</v>
      </c>
      <c r="Q476" s="46">
        <v>13</v>
      </c>
      <c r="R476" s="46" t="s">
        <v>9</v>
      </c>
      <c r="S476" s="46"/>
      <c r="T476" s="46"/>
      <c r="U476" s="46" t="s">
        <v>1023</v>
      </c>
      <c r="V476" s="44" t="s">
        <v>122</v>
      </c>
      <c r="W476" s="46"/>
      <c r="X476" s="46"/>
    </row>
    <row r="477" spans="1:24" ht="63.75" x14ac:dyDescent="0.25">
      <c r="A477" s="46" t="s">
        <v>31</v>
      </c>
      <c r="B477" s="46" t="s">
        <v>123</v>
      </c>
      <c r="C477" s="46" t="s">
        <v>56</v>
      </c>
      <c r="D477" s="46" t="s">
        <v>1968</v>
      </c>
      <c r="E477" s="44" t="s">
        <v>34</v>
      </c>
      <c r="F477" s="46" t="s">
        <v>2901</v>
      </c>
      <c r="G477" s="46" t="s">
        <v>1969</v>
      </c>
      <c r="H477" s="46" t="s">
        <v>142</v>
      </c>
      <c r="I477" s="46" t="s">
        <v>6</v>
      </c>
      <c r="J477" s="46" t="s">
        <v>6</v>
      </c>
      <c r="K477" s="44" t="s">
        <v>27</v>
      </c>
      <c r="L477" s="46">
        <v>30</v>
      </c>
      <c r="M477" s="154" t="s">
        <v>1970</v>
      </c>
      <c r="N477" s="153">
        <v>44278</v>
      </c>
      <c r="O477" s="154"/>
      <c r="P477" s="107">
        <v>44295</v>
      </c>
      <c r="Q477" s="46">
        <v>12</v>
      </c>
      <c r="R477" s="46" t="s">
        <v>9</v>
      </c>
      <c r="S477" s="46"/>
      <c r="T477" s="46"/>
      <c r="U477" s="46" t="s">
        <v>1023</v>
      </c>
      <c r="V477" s="44" t="s">
        <v>122</v>
      </c>
      <c r="W477" s="46"/>
      <c r="X477" s="46"/>
    </row>
    <row r="478" spans="1:24" ht="51" x14ac:dyDescent="0.25">
      <c r="A478" s="46" t="s">
        <v>31</v>
      </c>
      <c r="B478" s="46" t="s">
        <v>123</v>
      </c>
      <c r="C478" s="46" t="s">
        <v>1610</v>
      </c>
      <c r="D478" s="46" t="s">
        <v>1971</v>
      </c>
      <c r="E478" s="46" t="s">
        <v>36</v>
      </c>
      <c r="F478" s="46" t="s">
        <v>2901</v>
      </c>
      <c r="G478" s="46" t="s">
        <v>1972</v>
      </c>
      <c r="H478" s="46" t="s">
        <v>137</v>
      </c>
      <c r="I478" s="46" t="s">
        <v>118</v>
      </c>
      <c r="J478" s="46" t="s">
        <v>6</v>
      </c>
      <c r="K478" s="44" t="s">
        <v>26</v>
      </c>
      <c r="L478" s="46">
        <v>30</v>
      </c>
      <c r="M478" s="154" t="s">
        <v>1973</v>
      </c>
      <c r="N478" s="153">
        <v>44279</v>
      </c>
      <c r="O478" s="154">
        <v>20212050090301</v>
      </c>
      <c r="P478" s="107">
        <v>44295</v>
      </c>
      <c r="Q478" s="46">
        <v>11</v>
      </c>
      <c r="R478" s="46" t="s">
        <v>9</v>
      </c>
      <c r="S478" s="46"/>
      <c r="T478" s="109">
        <v>44295</v>
      </c>
      <c r="U478" s="46" t="s">
        <v>817</v>
      </c>
      <c r="V478" s="44" t="s">
        <v>122</v>
      </c>
      <c r="W478" s="46"/>
      <c r="X478" s="46"/>
    </row>
    <row r="479" spans="1:24" ht="63.75" x14ac:dyDescent="0.25">
      <c r="A479" s="46" t="s">
        <v>31</v>
      </c>
      <c r="B479" s="46" t="s">
        <v>123</v>
      </c>
      <c r="C479" s="46" t="s">
        <v>56</v>
      </c>
      <c r="D479" s="46" t="s">
        <v>1974</v>
      </c>
      <c r="E479" s="44" t="s">
        <v>34</v>
      </c>
      <c r="F479" s="46" t="s">
        <v>2901</v>
      </c>
      <c r="G479" s="46" t="s">
        <v>1975</v>
      </c>
      <c r="H479" s="46" t="s">
        <v>117</v>
      </c>
      <c r="I479" s="46" t="s">
        <v>118</v>
      </c>
      <c r="J479" s="46" t="s">
        <v>6</v>
      </c>
      <c r="K479" s="44" t="s">
        <v>26</v>
      </c>
      <c r="L479" s="46">
        <v>30</v>
      </c>
      <c r="M479" s="154" t="s">
        <v>1976</v>
      </c>
      <c r="N479" s="153">
        <v>44279</v>
      </c>
      <c r="O479" s="154">
        <v>20212050089921</v>
      </c>
      <c r="P479" s="107">
        <v>44293</v>
      </c>
      <c r="Q479" s="46">
        <v>9</v>
      </c>
      <c r="R479" s="46" t="s">
        <v>9</v>
      </c>
      <c r="S479" s="46"/>
      <c r="T479" s="109">
        <v>44293</v>
      </c>
      <c r="U479" s="46" t="s">
        <v>817</v>
      </c>
      <c r="V479" s="44" t="s">
        <v>122</v>
      </c>
      <c r="W479" s="46"/>
      <c r="X479" s="46"/>
    </row>
    <row r="480" spans="1:24" ht="51" x14ac:dyDescent="0.25">
      <c r="A480" s="46" t="s">
        <v>31</v>
      </c>
      <c r="B480" s="46" t="s">
        <v>123</v>
      </c>
      <c r="C480" s="46" t="s">
        <v>74</v>
      </c>
      <c r="D480" s="46" t="s">
        <v>1977</v>
      </c>
      <c r="E480" s="44" t="s">
        <v>35</v>
      </c>
      <c r="F480" s="44" t="s">
        <v>88</v>
      </c>
      <c r="G480" s="46" t="s">
        <v>1978</v>
      </c>
      <c r="H480" s="46" t="s">
        <v>126</v>
      </c>
      <c r="I480" s="44" t="s">
        <v>259</v>
      </c>
      <c r="J480" s="46" t="s">
        <v>6</v>
      </c>
      <c r="K480" s="44" t="s">
        <v>25</v>
      </c>
      <c r="L480" s="46">
        <v>20</v>
      </c>
      <c r="M480" s="154" t="s">
        <v>1979</v>
      </c>
      <c r="N480" s="153">
        <v>44279</v>
      </c>
      <c r="O480" s="154">
        <v>20212050090481</v>
      </c>
      <c r="P480" s="107">
        <v>44295</v>
      </c>
      <c r="Q480" s="46">
        <v>11</v>
      </c>
      <c r="R480" s="46" t="s">
        <v>9</v>
      </c>
      <c r="S480" s="46"/>
      <c r="T480" s="46"/>
      <c r="U480" s="46" t="s">
        <v>1023</v>
      </c>
      <c r="V480" s="44" t="s">
        <v>122</v>
      </c>
      <c r="W480" s="46"/>
      <c r="X480" s="46"/>
    </row>
    <row r="481" spans="1:24" ht="76.5" x14ac:dyDescent="0.25">
      <c r="A481" s="46" t="s">
        <v>31</v>
      </c>
      <c r="B481" s="46" t="s">
        <v>123</v>
      </c>
      <c r="C481" s="46" t="s">
        <v>47</v>
      </c>
      <c r="D481" s="46" t="s">
        <v>1980</v>
      </c>
      <c r="E481" s="44" t="s">
        <v>37</v>
      </c>
      <c r="F481" s="46" t="s">
        <v>2901</v>
      </c>
      <c r="G481" s="46" t="s">
        <v>1981</v>
      </c>
      <c r="H481" s="46" t="s">
        <v>126</v>
      </c>
      <c r="I481" s="44" t="s">
        <v>259</v>
      </c>
      <c r="J481" s="46" t="s">
        <v>6</v>
      </c>
      <c r="K481" s="44" t="s">
        <v>26</v>
      </c>
      <c r="L481" s="46">
        <v>30</v>
      </c>
      <c r="M481" s="154" t="s">
        <v>1982</v>
      </c>
      <c r="N481" s="153">
        <v>44279</v>
      </c>
      <c r="O481" s="154">
        <v>20212050090721</v>
      </c>
      <c r="P481" s="107">
        <v>44301</v>
      </c>
      <c r="Q481" s="46">
        <v>15</v>
      </c>
      <c r="R481" s="46" t="s">
        <v>9</v>
      </c>
      <c r="S481" s="46"/>
      <c r="T481" s="46"/>
      <c r="U481" s="46" t="s">
        <v>1023</v>
      </c>
      <c r="V481" s="44" t="s">
        <v>122</v>
      </c>
      <c r="W481" s="46"/>
      <c r="X481" s="46"/>
    </row>
    <row r="482" spans="1:24" ht="51" x14ac:dyDescent="0.25">
      <c r="A482" s="46" t="s">
        <v>31</v>
      </c>
      <c r="B482" s="46" t="s">
        <v>123</v>
      </c>
      <c r="C482" s="46" t="s">
        <v>56</v>
      </c>
      <c r="D482" s="46" t="s">
        <v>772</v>
      </c>
      <c r="E482" s="44" t="s">
        <v>34</v>
      </c>
      <c r="F482" s="44" t="s">
        <v>88</v>
      </c>
      <c r="G482" s="46" t="s">
        <v>425</v>
      </c>
      <c r="H482" s="46" t="s">
        <v>1593</v>
      </c>
      <c r="I482" s="46" t="s">
        <v>6</v>
      </c>
      <c r="J482" s="46" t="s">
        <v>6</v>
      </c>
      <c r="K482" s="44" t="s">
        <v>25</v>
      </c>
      <c r="L482" s="46">
        <v>20</v>
      </c>
      <c r="M482" s="154" t="s">
        <v>1983</v>
      </c>
      <c r="N482" s="153">
        <v>44279</v>
      </c>
      <c r="O482" s="154"/>
      <c r="P482" s="107">
        <v>44293</v>
      </c>
      <c r="Q482" s="46">
        <v>9</v>
      </c>
      <c r="R482" s="46" t="s">
        <v>9</v>
      </c>
      <c r="S482" s="46"/>
      <c r="T482" s="46"/>
      <c r="U482" s="46" t="s">
        <v>1023</v>
      </c>
      <c r="V482" s="44" t="s">
        <v>122</v>
      </c>
      <c r="W482" s="46"/>
      <c r="X482" s="46"/>
    </row>
    <row r="483" spans="1:24" ht="51" x14ac:dyDescent="0.25">
      <c r="A483" s="46" t="s">
        <v>31</v>
      </c>
      <c r="B483" s="46" t="s">
        <v>123</v>
      </c>
      <c r="C483" s="46" t="s">
        <v>65</v>
      </c>
      <c r="D483" s="46" t="s">
        <v>1984</v>
      </c>
      <c r="E483" s="46" t="s">
        <v>38</v>
      </c>
      <c r="F483" s="46" t="s">
        <v>2901</v>
      </c>
      <c r="G483" s="46" t="s">
        <v>1985</v>
      </c>
      <c r="H483" s="46" t="s">
        <v>137</v>
      </c>
      <c r="I483" s="46" t="s">
        <v>118</v>
      </c>
      <c r="J483" s="46" t="s">
        <v>6</v>
      </c>
      <c r="K483" s="44" t="s">
        <v>27</v>
      </c>
      <c r="L483" s="46">
        <v>30</v>
      </c>
      <c r="M483" s="154" t="s">
        <v>1986</v>
      </c>
      <c r="N483" s="153">
        <v>44280</v>
      </c>
      <c r="O483" s="154">
        <v>20212050090401</v>
      </c>
      <c r="P483" s="107">
        <v>44298</v>
      </c>
      <c r="Q483" s="46">
        <v>11</v>
      </c>
      <c r="R483" s="46" t="s">
        <v>9</v>
      </c>
      <c r="S483" s="46"/>
      <c r="T483" s="109">
        <v>44298</v>
      </c>
      <c r="U483" s="46" t="s">
        <v>817</v>
      </c>
      <c r="V483" s="44" t="s">
        <v>122</v>
      </c>
      <c r="W483" s="46"/>
      <c r="X483" s="46"/>
    </row>
    <row r="484" spans="1:24" ht="51" x14ac:dyDescent="0.25">
      <c r="A484" s="46" t="s">
        <v>31</v>
      </c>
      <c r="B484" s="46" t="s">
        <v>123</v>
      </c>
      <c r="C484" s="46" t="s">
        <v>74</v>
      </c>
      <c r="D484" s="46" t="s">
        <v>1987</v>
      </c>
      <c r="E484" s="44" t="s">
        <v>34</v>
      </c>
      <c r="F484" s="46" t="s">
        <v>2901</v>
      </c>
      <c r="G484" s="46" t="s">
        <v>1988</v>
      </c>
      <c r="H484" s="46" t="s">
        <v>137</v>
      </c>
      <c r="I484" s="46" t="s">
        <v>118</v>
      </c>
      <c r="J484" s="46" t="s">
        <v>6</v>
      </c>
      <c r="K484" s="44" t="s">
        <v>26</v>
      </c>
      <c r="L484" s="46">
        <v>30</v>
      </c>
      <c r="M484" s="154" t="s">
        <v>1989</v>
      </c>
      <c r="N484" s="153">
        <v>44280</v>
      </c>
      <c r="O484" s="154">
        <v>20212050090391</v>
      </c>
      <c r="P484" s="107">
        <v>44298</v>
      </c>
      <c r="Q484" s="46">
        <v>11</v>
      </c>
      <c r="R484" s="46" t="s">
        <v>9</v>
      </c>
      <c r="S484" s="46"/>
      <c r="T484" s="109">
        <v>44298</v>
      </c>
      <c r="U484" s="46" t="s">
        <v>121</v>
      </c>
      <c r="V484" s="44" t="s">
        <v>122</v>
      </c>
      <c r="W484" s="46"/>
      <c r="X484" s="46"/>
    </row>
    <row r="485" spans="1:24" ht="51" x14ac:dyDescent="0.25">
      <c r="A485" s="46" t="s">
        <v>31</v>
      </c>
      <c r="B485" s="46" t="s">
        <v>123</v>
      </c>
      <c r="C485" s="46" t="s">
        <v>52</v>
      </c>
      <c r="D485" s="46" t="s">
        <v>1990</v>
      </c>
      <c r="E485" s="44" t="s">
        <v>34</v>
      </c>
      <c r="F485" s="46" t="s">
        <v>2902</v>
      </c>
      <c r="G485" s="46" t="s">
        <v>1991</v>
      </c>
      <c r="H485" s="46" t="s">
        <v>1992</v>
      </c>
      <c r="I485" s="46" t="s">
        <v>118</v>
      </c>
      <c r="J485" s="46" t="s">
        <v>6</v>
      </c>
      <c r="K485" s="44" t="s">
        <v>26</v>
      </c>
      <c r="L485" s="46">
        <v>30</v>
      </c>
      <c r="M485" s="154" t="s">
        <v>1993</v>
      </c>
      <c r="N485" s="153">
        <v>44280</v>
      </c>
      <c r="O485" s="154">
        <v>20211000017171</v>
      </c>
      <c r="P485" s="107">
        <v>44306</v>
      </c>
      <c r="Q485" s="46">
        <v>17</v>
      </c>
      <c r="R485" s="46" t="s">
        <v>9</v>
      </c>
      <c r="S485" s="46"/>
      <c r="T485" s="46"/>
      <c r="U485" s="46" t="s">
        <v>1023</v>
      </c>
      <c r="V485" s="44" t="s">
        <v>122</v>
      </c>
      <c r="W485" s="46"/>
      <c r="X485" s="46"/>
    </row>
    <row r="486" spans="1:24" ht="63.75" x14ac:dyDescent="0.25">
      <c r="A486" s="46" t="s">
        <v>31</v>
      </c>
      <c r="B486" s="46" t="s">
        <v>123</v>
      </c>
      <c r="C486" s="46" t="s">
        <v>56</v>
      </c>
      <c r="D486" s="46" t="s">
        <v>1994</v>
      </c>
      <c r="E486" s="44" t="s">
        <v>34</v>
      </c>
      <c r="F486" s="46" t="s">
        <v>2901</v>
      </c>
      <c r="G486" s="46" t="s">
        <v>1995</v>
      </c>
      <c r="H486" s="46" t="s">
        <v>137</v>
      </c>
      <c r="I486" s="46" t="s">
        <v>118</v>
      </c>
      <c r="J486" s="46" t="s">
        <v>6</v>
      </c>
      <c r="K486" s="44" t="s">
        <v>26</v>
      </c>
      <c r="L486" s="46">
        <v>30</v>
      </c>
      <c r="M486" s="154" t="s">
        <v>1996</v>
      </c>
      <c r="N486" s="153">
        <v>44280</v>
      </c>
      <c r="O486" s="154">
        <v>20212050090281</v>
      </c>
      <c r="P486" s="107">
        <v>44295</v>
      </c>
      <c r="Q486" s="46">
        <v>11</v>
      </c>
      <c r="R486" s="46" t="s">
        <v>9</v>
      </c>
      <c r="S486" s="46"/>
      <c r="T486" s="109">
        <v>44295</v>
      </c>
      <c r="U486" s="46" t="s">
        <v>121</v>
      </c>
      <c r="V486" s="44" t="s">
        <v>122</v>
      </c>
      <c r="W486" s="46"/>
      <c r="X486" s="46"/>
    </row>
    <row r="487" spans="1:24" ht="63.75" x14ac:dyDescent="0.25">
      <c r="A487" s="46" t="s">
        <v>31</v>
      </c>
      <c r="B487" s="46" t="s">
        <v>123</v>
      </c>
      <c r="C487" s="44" t="s">
        <v>46</v>
      </c>
      <c r="D487" s="46" t="s">
        <v>1997</v>
      </c>
      <c r="E487" s="44" t="s">
        <v>35</v>
      </c>
      <c r="F487" s="44" t="s">
        <v>88</v>
      </c>
      <c r="G487" s="46" t="s">
        <v>1998</v>
      </c>
      <c r="H487" s="46" t="s">
        <v>153</v>
      </c>
      <c r="I487" s="46" t="s">
        <v>118</v>
      </c>
      <c r="J487" s="46" t="s">
        <v>6</v>
      </c>
      <c r="K487" s="44" t="s">
        <v>25</v>
      </c>
      <c r="L487" s="46">
        <v>20</v>
      </c>
      <c r="M487" s="154" t="s">
        <v>1999</v>
      </c>
      <c r="N487" s="153">
        <v>44280</v>
      </c>
      <c r="O487" s="154">
        <v>20211200000753</v>
      </c>
      <c r="P487" s="107">
        <v>44295</v>
      </c>
      <c r="Q487" s="46">
        <v>11</v>
      </c>
      <c r="R487" s="46" t="s">
        <v>9</v>
      </c>
      <c r="S487" s="46"/>
      <c r="T487" s="46"/>
      <c r="U487" s="46" t="s">
        <v>121</v>
      </c>
      <c r="V487" s="44" t="s">
        <v>122</v>
      </c>
      <c r="W487" s="46"/>
      <c r="X487" s="46"/>
    </row>
    <row r="488" spans="1:24" ht="63.75" x14ac:dyDescent="0.25">
      <c r="A488" s="46" t="s">
        <v>31</v>
      </c>
      <c r="B488" s="46" t="s">
        <v>123</v>
      </c>
      <c r="C488" s="46" t="s">
        <v>80</v>
      </c>
      <c r="D488" s="46" t="s">
        <v>2000</v>
      </c>
      <c r="E488" s="44" t="s">
        <v>34</v>
      </c>
      <c r="F488" s="44" t="s">
        <v>88</v>
      </c>
      <c r="G488" s="46" t="s">
        <v>2001</v>
      </c>
      <c r="H488" s="46" t="s">
        <v>228</v>
      </c>
      <c r="I488" s="46" t="s">
        <v>214</v>
      </c>
      <c r="J488" s="46" t="s">
        <v>6</v>
      </c>
      <c r="K488" s="44" t="s">
        <v>26</v>
      </c>
      <c r="L488" s="46">
        <v>30</v>
      </c>
      <c r="M488" s="154" t="s">
        <v>2002</v>
      </c>
      <c r="N488" s="153">
        <v>44281</v>
      </c>
      <c r="O488" s="154">
        <v>20212100016681</v>
      </c>
      <c r="P488" s="107">
        <v>44301</v>
      </c>
      <c r="Q488" s="46">
        <v>13</v>
      </c>
      <c r="R488" s="46" t="s">
        <v>9</v>
      </c>
      <c r="S488" s="46"/>
      <c r="T488" s="46"/>
      <c r="U488" s="46" t="s">
        <v>121</v>
      </c>
      <c r="V488" s="44" t="s">
        <v>122</v>
      </c>
      <c r="W488" s="46"/>
      <c r="X488" s="46"/>
    </row>
    <row r="489" spans="1:24" ht="63.75" x14ac:dyDescent="0.25">
      <c r="A489" s="46" t="s">
        <v>31</v>
      </c>
      <c r="B489" s="46" t="s">
        <v>123</v>
      </c>
      <c r="C489" s="46" t="s">
        <v>80</v>
      </c>
      <c r="D489" s="46" t="s">
        <v>2000</v>
      </c>
      <c r="E489" s="44" t="s">
        <v>34</v>
      </c>
      <c r="F489" s="44" t="s">
        <v>88</v>
      </c>
      <c r="G489" s="46" t="s">
        <v>2003</v>
      </c>
      <c r="H489" s="46" t="s">
        <v>228</v>
      </c>
      <c r="I489" s="46" t="s">
        <v>214</v>
      </c>
      <c r="J489" s="46" t="s">
        <v>6</v>
      </c>
      <c r="K489" s="44" t="s">
        <v>26</v>
      </c>
      <c r="L489" s="46">
        <v>30</v>
      </c>
      <c r="M489" s="154" t="s">
        <v>2004</v>
      </c>
      <c r="N489" s="153">
        <v>44281</v>
      </c>
      <c r="O489" s="154">
        <v>20212100016691</v>
      </c>
      <c r="P489" s="107">
        <v>44301</v>
      </c>
      <c r="Q489" s="46">
        <v>13</v>
      </c>
      <c r="R489" s="46" t="s">
        <v>9</v>
      </c>
      <c r="S489" s="46"/>
      <c r="T489" s="46"/>
      <c r="U489" s="46" t="s">
        <v>121</v>
      </c>
      <c r="V489" s="44" t="s">
        <v>122</v>
      </c>
      <c r="W489" s="46"/>
      <c r="X489" s="46"/>
    </row>
    <row r="490" spans="1:24" ht="63.75" x14ac:dyDescent="0.25">
      <c r="A490" s="46" t="s">
        <v>31</v>
      </c>
      <c r="B490" s="46" t="s">
        <v>123</v>
      </c>
      <c r="C490" s="44" t="s">
        <v>46</v>
      </c>
      <c r="D490" s="46" t="s">
        <v>671</v>
      </c>
      <c r="E490" s="44" t="s">
        <v>37</v>
      </c>
      <c r="F490" s="44" t="s">
        <v>88</v>
      </c>
      <c r="G490" s="46" t="s">
        <v>2005</v>
      </c>
      <c r="H490" s="46" t="s">
        <v>282</v>
      </c>
      <c r="I490" s="46" t="s">
        <v>118</v>
      </c>
      <c r="J490" s="46" t="s">
        <v>6</v>
      </c>
      <c r="K490" s="44" t="s">
        <v>25</v>
      </c>
      <c r="L490" s="46">
        <v>20</v>
      </c>
      <c r="M490" s="154" t="s">
        <v>2006</v>
      </c>
      <c r="N490" s="153">
        <v>44281</v>
      </c>
      <c r="O490" s="154"/>
      <c r="P490" s="107">
        <v>44293</v>
      </c>
      <c r="Q490" s="46">
        <v>7</v>
      </c>
      <c r="R490" s="46" t="s">
        <v>9</v>
      </c>
      <c r="S490" s="46"/>
      <c r="T490" s="46"/>
      <c r="U490" s="46" t="s">
        <v>1023</v>
      </c>
      <c r="V490" s="44" t="s">
        <v>122</v>
      </c>
      <c r="W490" s="46"/>
      <c r="X490" s="46"/>
    </row>
    <row r="491" spans="1:24" ht="51" x14ac:dyDescent="0.25">
      <c r="A491" s="46" t="s">
        <v>31</v>
      </c>
      <c r="B491" s="46" t="s">
        <v>123</v>
      </c>
      <c r="C491" s="46" t="s">
        <v>74</v>
      </c>
      <c r="D491" s="46" t="s">
        <v>2007</v>
      </c>
      <c r="E491" s="46" t="s">
        <v>38</v>
      </c>
      <c r="F491" s="44" t="s">
        <v>88</v>
      </c>
      <c r="G491" s="46" t="s">
        <v>1431</v>
      </c>
      <c r="H491" s="46" t="s">
        <v>282</v>
      </c>
      <c r="I491" s="46" t="s">
        <v>214</v>
      </c>
      <c r="J491" s="46" t="s">
        <v>6</v>
      </c>
      <c r="K491" s="44" t="s">
        <v>23</v>
      </c>
      <c r="L491" s="46">
        <v>20</v>
      </c>
      <c r="M491" s="154" t="s">
        <v>2008</v>
      </c>
      <c r="N491" s="153">
        <v>44281</v>
      </c>
      <c r="O491" s="154"/>
      <c r="P491" s="107">
        <v>44291</v>
      </c>
      <c r="Q491" s="46">
        <v>5</v>
      </c>
      <c r="R491" s="46" t="s">
        <v>9</v>
      </c>
      <c r="S491" s="46"/>
      <c r="T491" s="46"/>
      <c r="U491" s="46" t="s">
        <v>1023</v>
      </c>
      <c r="V491" s="44" t="s">
        <v>122</v>
      </c>
      <c r="W491" s="46"/>
      <c r="X491" s="46"/>
    </row>
    <row r="492" spans="1:24" ht="38.25" x14ac:dyDescent="0.25">
      <c r="A492" s="46" t="s">
        <v>31</v>
      </c>
      <c r="B492" s="46" t="s">
        <v>123</v>
      </c>
      <c r="C492" s="44" t="s">
        <v>46</v>
      </c>
      <c r="D492" s="46" t="s">
        <v>1240</v>
      </c>
      <c r="E492" s="44" t="s">
        <v>35</v>
      </c>
      <c r="F492" s="44" t="s">
        <v>88</v>
      </c>
      <c r="G492" s="46" t="s">
        <v>2009</v>
      </c>
      <c r="H492" s="46" t="s">
        <v>153</v>
      </c>
      <c r="I492" s="46" t="s">
        <v>154</v>
      </c>
      <c r="J492" s="46" t="s">
        <v>4</v>
      </c>
      <c r="K492" s="46" t="s">
        <v>24</v>
      </c>
      <c r="L492" s="46">
        <v>5</v>
      </c>
      <c r="M492" s="154" t="s">
        <v>2010</v>
      </c>
      <c r="N492" s="153">
        <v>44281</v>
      </c>
      <c r="O492" s="154"/>
      <c r="P492" s="107">
        <v>44291</v>
      </c>
      <c r="Q492" s="46">
        <v>5</v>
      </c>
      <c r="R492" s="46" t="s">
        <v>9</v>
      </c>
      <c r="S492" s="46"/>
      <c r="T492" s="46"/>
      <c r="U492" s="46" t="s">
        <v>1023</v>
      </c>
      <c r="V492" s="44" t="s">
        <v>122</v>
      </c>
      <c r="W492" s="46"/>
      <c r="X492" s="46"/>
    </row>
    <row r="493" spans="1:24" ht="63.75" x14ac:dyDescent="0.25">
      <c r="A493" s="46" t="s">
        <v>31</v>
      </c>
      <c r="B493" s="46" t="s">
        <v>123</v>
      </c>
      <c r="C493" s="46" t="s">
        <v>51</v>
      </c>
      <c r="D493" s="46" t="s">
        <v>2011</v>
      </c>
      <c r="E493" s="44" t="s">
        <v>34</v>
      </c>
      <c r="F493" s="46" t="s">
        <v>2901</v>
      </c>
      <c r="G493" s="46" t="s">
        <v>2012</v>
      </c>
      <c r="H493" s="46" t="s">
        <v>207</v>
      </c>
      <c r="I493" s="46" t="s">
        <v>118</v>
      </c>
      <c r="J493" s="46" t="s">
        <v>6</v>
      </c>
      <c r="K493" s="44" t="s">
        <v>27</v>
      </c>
      <c r="L493" s="46">
        <v>30</v>
      </c>
      <c r="M493" s="154" t="s">
        <v>2013</v>
      </c>
      <c r="N493" s="153">
        <v>44285</v>
      </c>
      <c r="O493" s="154">
        <v>20212050090311</v>
      </c>
      <c r="P493" s="107">
        <v>44298</v>
      </c>
      <c r="Q493" s="46">
        <v>8</v>
      </c>
      <c r="R493" s="46" t="s">
        <v>9</v>
      </c>
      <c r="S493" s="46"/>
      <c r="T493" s="109">
        <v>44298</v>
      </c>
      <c r="U493" s="46" t="s">
        <v>121</v>
      </c>
      <c r="V493" s="44" t="s">
        <v>122</v>
      </c>
      <c r="W493" s="46"/>
      <c r="X493" s="46"/>
    </row>
    <row r="494" spans="1:24" ht="51" x14ac:dyDescent="0.25">
      <c r="A494" s="46" t="s">
        <v>31</v>
      </c>
      <c r="B494" s="46" t="s">
        <v>123</v>
      </c>
      <c r="C494" s="46" t="s">
        <v>48</v>
      </c>
      <c r="D494" s="46" t="s">
        <v>2014</v>
      </c>
      <c r="E494" s="46" t="s">
        <v>36</v>
      </c>
      <c r="F494" s="44" t="s">
        <v>88</v>
      </c>
      <c r="G494" s="46" t="s">
        <v>2015</v>
      </c>
      <c r="H494" s="46" t="s">
        <v>282</v>
      </c>
      <c r="I494" s="46" t="s">
        <v>214</v>
      </c>
      <c r="J494" s="46" t="s">
        <v>6</v>
      </c>
      <c r="K494" s="44" t="s">
        <v>25</v>
      </c>
      <c r="L494" s="46">
        <v>20</v>
      </c>
      <c r="M494" s="154" t="s">
        <v>2016</v>
      </c>
      <c r="N494" s="153">
        <v>44285</v>
      </c>
      <c r="O494" s="154"/>
      <c r="P494" s="107">
        <v>44295</v>
      </c>
      <c r="Q494" s="46">
        <v>7</v>
      </c>
      <c r="R494" s="46" t="s">
        <v>9</v>
      </c>
      <c r="S494" s="46"/>
      <c r="T494" s="46"/>
      <c r="U494" s="46" t="s">
        <v>1023</v>
      </c>
      <c r="V494" s="44" t="s">
        <v>122</v>
      </c>
      <c r="W494" s="46"/>
      <c r="X494" s="46"/>
    </row>
    <row r="495" spans="1:24" ht="51" x14ac:dyDescent="0.25">
      <c r="A495" s="46" t="s">
        <v>31</v>
      </c>
      <c r="B495" s="46" t="s">
        <v>123</v>
      </c>
      <c r="C495" s="46" t="s">
        <v>65</v>
      </c>
      <c r="D495" s="46" t="s">
        <v>2017</v>
      </c>
      <c r="E495" s="44" t="s">
        <v>34</v>
      </c>
      <c r="F495" s="44" t="s">
        <v>88</v>
      </c>
      <c r="G495" s="46" t="s">
        <v>2018</v>
      </c>
      <c r="H495" s="46" t="s">
        <v>228</v>
      </c>
      <c r="I495" s="46" t="s">
        <v>214</v>
      </c>
      <c r="J495" s="46" t="s">
        <v>6</v>
      </c>
      <c r="K495" s="44" t="s">
        <v>26</v>
      </c>
      <c r="L495" s="46">
        <v>30</v>
      </c>
      <c r="M495" s="154" t="s">
        <v>2019</v>
      </c>
      <c r="N495" s="153">
        <v>44285</v>
      </c>
      <c r="O495" s="154">
        <v>20212100016701</v>
      </c>
      <c r="P495" s="107">
        <v>44301</v>
      </c>
      <c r="Q495" s="46">
        <v>11</v>
      </c>
      <c r="R495" s="46" t="s">
        <v>9</v>
      </c>
      <c r="S495" s="46"/>
      <c r="T495" s="46"/>
      <c r="U495" s="46" t="s">
        <v>817</v>
      </c>
      <c r="V495" s="44" t="s">
        <v>122</v>
      </c>
      <c r="W495" s="46"/>
      <c r="X495" s="46"/>
    </row>
    <row r="496" spans="1:24" ht="51" x14ac:dyDescent="0.25">
      <c r="A496" s="46" t="s">
        <v>31</v>
      </c>
      <c r="B496" s="46" t="s">
        <v>123</v>
      </c>
      <c r="C496" s="46" t="s">
        <v>1610</v>
      </c>
      <c r="D496" s="46" t="s">
        <v>2020</v>
      </c>
      <c r="E496" s="46" t="s">
        <v>36</v>
      </c>
      <c r="F496" s="46" t="s">
        <v>2901</v>
      </c>
      <c r="G496" s="46" t="s">
        <v>2021</v>
      </c>
      <c r="H496" s="46" t="s">
        <v>137</v>
      </c>
      <c r="I496" s="46" t="s">
        <v>118</v>
      </c>
      <c r="J496" s="46" t="s">
        <v>6</v>
      </c>
      <c r="K496" s="44" t="s">
        <v>25</v>
      </c>
      <c r="L496" s="46">
        <v>20</v>
      </c>
      <c r="M496" s="154" t="s">
        <v>2022</v>
      </c>
      <c r="N496" s="153">
        <v>44285</v>
      </c>
      <c r="O496" s="154">
        <v>20212050090291</v>
      </c>
      <c r="P496" s="107">
        <v>44295</v>
      </c>
      <c r="Q496" s="46">
        <v>7</v>
      </c>
      <c r="R496" s="46" t="s">
        <v>9</v>
      </c>
      <c r="S496" s="46"/>
      <c r="T496" s="109">
        <v>44295</v>
      </c>
      <c r="U496" s="46" t="s">
        <v>817</v>
      </c>
      <c r="V496" s="44" t="s">
        <v>122</v>
      </c>
      <c r="W496" s="46"/>
      <c r="X496" s="46"/>
    </row>
    <row r="497" spans="1:24" ht="89.25" x14ac:dyDescent="0.25">
      <c r="A497" s="46" t="s">
        <v>31</v>
      </c>
      <c r="B497" s="46" t="s">
        <v>123</v>
      </c>
      <c r="C497" s="44" t="s">
        <v>46</v>
      </c>
      <c r="D497" s="46" t="s">
        <v>2023</v>
      </c>
      <c r="E497" s="44" t="s">
        <v>34</v>
      </c>
      <c r="F497" s="44" t="s">
        <v>88</v>
      </c>
      <c r="G497" s="46" t="s">
        <v>2024</v>
      </c>
      <c r="H497" s="46" t="s">
        <v>1393</v>
      </c>
      <c r="I497" s="46" t="s">
        <v>1394</v>
      </c>
      <c r="J497" s="46" t="s">
        <v>3</v>
      </c>
      <c r="K497" s="44" t="s">
        <v>25</v>
      </c>
      <c r="L497" s="46">
        <v>20</v>
      </c>
      <c r="M497" s="154" t="s">
        <v>2025</v>
      </c>
      <c r="N497" s="153">
        <v>44286</v>
      </c>
      <c r="O497" s="154"/>
      <c r="P497" s="107">
        <v>44307</v>
      </c>
      <c r="Q497" s="46">
        <v>14</v>
      </c>
      <c r="R497" s="46" t="s">
        <v>9</v>
      </c>
      <c r="S497" s="46"/>
      <c r="T497" s="46"/>
      <c r="U497" s="46" t="s">
        <v>1023</v>
      </c>
      <c r="V497" s="44" t="s">
        <v>122</v>
      </c>
      <c r="W497" s="46"/>
      <c r="X497" s="46"/>
    </row>
    <row r="498" spans="1:24" ht="51" x14ac:dyDescent="0.25">
      <c r="A498" s="46" t="s">
        <v>31</v>
      </c>
      <c r="B498" s="46" t="s">
        <v>123</v>
      </c>
      <c r="C498" s="46" t="s">
        <v>70</v>
      </c>
      <c r="D498" s="46" t="s">
        <v>2026</v>
      </c>
      <c r="E498" s="46" t="s">
        <v>38</v>
      </c>
      <c r="F498" s="44" t="s">
        <v>88</v>
      </c>
      <c r="G498" s="46" t="s">
        <v>2027</v>
      </c>
      <c r="H498" s="46" t="s">
        <v>333</v>
      </c>
      <c r="I498" s="46" t="s">
        <v>259</v>
      </c>
      <c r="J498" s="46" t="s">
        <v>6</v>
      </c>
      <c r="K498" s="44" t="s">
        <v>27</v>
      </c>
      <c r="L498" s="46">
        <v>30</v>
      </c>
      <c r="M498" s="154" t="s">
        <v>2028</v>
      </c>
      <c r="N498" s="153">
        <v>44286</v>
      </c>
      <c r="O498" s="154">
        <v>20212000016411</v>
      </c>
      <c r="P498" s="107">
        <v>44295</v>
      </c>
      <c r="Q498" s="46">
        <v>6</v>
      </c>
      <c r="R498" s="46" t="s">
        <v>9</v>
      </c>
      <c r="S498" s="46"/>
      <c r="T498" s="109">
        <v>44295</v>
      </c>
      <c r="U498" s="46" t="s">
        <v>817</v>
      </c>
      <c r="V498" s="44" t="s">
        <v>122</v>
      </c>
      <c r="W498" s="46"/>
      <c r="X498" s="46"/>
    </row>
    <row r="499" spans="1:24" ht="51" x14ac:dyDescent="0.25">
      <c r="A499" s="46" t="s">
        <v>31</v>
      </c>
      <c r="B499" s="46" t="s">
        <v>123</v>
      </c>
      <c r="C499" s="46" t="s">
        <v>49</v>
      </c>
      <c r="D499" s="46" t="s">
        <v>2029</v>
      </c>
      <c r="E499" s="46" t="s">
        <v>36</v>
      </c>
      <c r="F499" s="44" t="s">
        <v>88</v>
      </c>
      <c r="G499" s="46" t="s">
        <v>2030</v>
      </c>
      <c r="H499" s="46" t="s">
        <v>282</v>
      </c>
      <c r="I499" s="46" t="s">
        <v>214</v>
      </c>
      <c r="J499" s="46" t="s">
        <v>6</v>
      </c>
      <c r="K499" s="44" t="s">
        <v>27</v>
      </c>
      <c r="L499" s="46">
        <v>30</v>
      </c>
      <c r="M499" s="154" t="s">
        <v>2031</v>
      </c>
      <c r="N499" s="153">
        <v>44286</v>
      </c>
      <c r="O499" s="154"/>
      <c r="P499" s="107">
        <v>44302</v>
      </c>
      <c r="Q499" s="46">
        <v>11</v>
      </c>
      <c r="R499" s="46" t="s">
        <v>9</v>
      </c>
      <c r="S499" s="46"/>
      <c r="T499" s="46"/>
      <c r="U499" s="46" t="s">
        <v>1023</v>
      </c>
      <c r="V499" s="44" t="s">
        <v>122</v>
      </c>
      <c r="W499" s="46"/>
      <c r="X499" s="46"/>
    </row>
    <row r="500" spans="1:24" ht="76.5" x14ac:dyDescent="0.25">
      <c r="A500" s="46" t="s">
        <v>31</v>
      </c>
      <c r="B500" s="46" t="s">
        <v>123</v>
      </c>
      <c r="C500" s="44" t="s">
        <v>46</v>
      </c>
      <c r="D500" s="44" t="s">
        <v>2032</v>
      </c>
      <c r="E500" s="46" t="s">
        <v>2033</v>
      </c>
      <c r="F500" s="44" t="s">
        <v>88</v>
      </c>
      <c r="G500" s="44" t="s">
        <v>2034</v>
      </c>
      <c r="H500" s="44" t="s">
        <v>243</v>
      </c>
      <c r="I500" s="44" t="s">
        <v>689</v>
      </c>
      <c r="J500" s="44" t="s">
        <v>5</v>
      </c>
      <c r="K500" s="44" t="s">
        <v>25</v>
      </c>
      <c r="L500" s="46">
        <v>20</v>
      </c>
      <c r="M500" s="81">
        <v>20213320070052</v>
      </c>
      <c r="N500" s="177">
        <v>44292.711724537039</v>
      </c>
      <c r="O500" s="81"/>
      <c r="P500" s="107">
        <v>44316</v>
      </c>
      <c r="Q500" s="46">
        <v>18</v>
      </c>
      <c r="R500" s="46" t="s">
        <v>9</v>
      </c>
      <c r="S500" s="46" t="s">
        <v>2035</v>
      </c>
      <c r="T500" s="109"/>
      <c r="U500" s="46"/>
      <c r="V500" s="46"/>
      <c r="W500" s="46"/>
      <c r="X500" s="46"/>
    </row>
    <row r="501" spans="1:24" ht="51" x14ac:dyDescent="0.25">
      <c r="A501" s="46" t="s">
        <v>31</v>
      </c>
      <c r="B501" s="46" t="s">
        <v>123</v>
      </c>
      <c r="C501" s="54" t="s">
        <v>74</v>
      </c>
      <c r="D501" s="44" t="s">
        <v>2036</v>
      </c>
      <c r="E501" s="44" t="s">
        <v>34</v>
      </c>
      <c r="F501" s="46" t="s">
        <v>2899</v>
      </c>
      <c r="G501" s="44" t="s">
        <v>2037</v>
      </c>
      <c r="H501" s="46" t="s">
        <v>1593</v>
      </c>
      <c r="I501" s="46" t="s">
        <v>214</v>
      </c>
      <c r="J501" s="46" t="s">
        <v>6</v>
      </c>
      <c r="K501" s="44" t="s">
        <v>26</v>
      </c>
      <c r="L501" s="46">
        <v>30</v>
      </c>
      <c r="M501" s="81">
        <v>20213320070072</v>
      </c>
      <c r="N501" s="177">
        <v>44293.378344907411</v>
      </c>
      <c r="O501" s="81"/>
      <c r="P501" s="107">
        <v>44298</v>
      </c>
      <c r="Q501" s="46">
        <v>3</v>
      </c>
      <c r="R501" s="46" t="s">
        <v>9</v>
      </c>
      <c r="S501" s="46" t="s">
        <v>2038</v>
      </c>
      <c r="T501" s="109"/>
      <c r="U501" s="46"/>
      <c r="V501" s="46"/>
      <c r="W501" s="46"/>
      <c r="X501" s="46"/>
    </row>
    <row r="502" spans="1:24" ht="51" x14ac:dyDescent="0.25">
      <c r="A502" s="46" t="s">
        <v>31</v>
      </c>
      <c r="B502" s="46" t="s">
        <v>123</v>
      </c>
      <c r="C502" s="44" t="s">
        <v>46</v>
      </c>
      <c r="D502" s="44" t="s">
        <v>2039</v>
      </c>
      <c r="E502" s="46" t="s">
        <v>2033</v>
      </c>
      <c r="F502" s="44" t="s">
        <v>88</v>
      </c>
      <c r="G502" s="44" t="s">
        <v>2040</v>
      </c>
      <c r="H502" s="46" t="s">
        <v>282</v>
      </c>
      <c r="I502" s="46" t="s">
        <v>214</v>
      </c>
      <c r="J502" s="46" t="s">
        <v>6</v>
      </c>
      <c r="K502" s="44" t="s">
        <v>25</v>
      </c>
      <c r="L502" s="46">
        <v>20</v>
      </c>
      <c r="M502" s="81">
        <v>20213320070322</v>
      </c>
      <c r="N502" s="177">
        <v>44294.420046296298</v>
      </c>
      <c r="O502" s="81"/>
      <c r="P502" s="107">
        <v>44295</v>
      </c>
      <c r="Q502" s="46">
        <v>1</v>
      </c>
      <c r="R502" s="46" t="s">
        <v>9</v>
      </c>
      <c r="S502" s="46" t="s">
        <v>2041</v>
      </c>
      <c r="T502" s="109"/>
      <c r="U502" s="46"/>
      <c r="V502" s="46"/>
      <c r="W502" s="46"/>
      <c r="X502" s="46"/>
    </row>
    <row r="503" spans="1:24" ht="51" x14ac:dyDescent="0.25">
      <c r="A503" s="46" t="s">
        <v>31</v>
      </c>
      <c r="B503" s="46" t="s">
        <v>123</v>
      </c>
      <c r="C503" s="54" t="s">
        <v>56</v>
      </c>
      <c r="D503" s="44" t="s">
        <v>2042</v>
      </c>
      <c r="E503" s="44" t="s">
        <v>34</v>
      </c>
      <c r="F503" s="46" t="s">
        <v>2900</v>
      </c>
      <c r="G503" s="44" t="s">
        <v>2043</v>
      </c>
      <c r="H503" s="46" t="s">
        <v>126</v>
      </c>
      <c r="I503" s="46" t="s">
        <v>118</v>
      </c>
      <c r="J503" s="46" t="s">
        <v>6</v>
      </c>
      <c r="K503" s="44" t="s">
        <v>27</v>
      </c>
      <c r="L503" s="46">
        <v>30</v>
      </c>
      <c r="M503" s="81">
        <v>20213320070352</v>
      </c>
      <c r="N503" s="177">
        <v>44294.461192129631</v>
      </c>
      <c r="O503" s="81">
        <v>20212050091011</v>
      </c>
      <c r="P503" s="107">
        <v>44316</v>
      </c>
      <c r="Q503" s="46">
        <v>16</v>
      </c>
      <c r="R503" s="46" t="s">
        <v>9</v>
      </c>
      <c r="S503" s="46"/>
      <c r="T503" s="109"/>
      <c r="U503" s="46"/>
      <c r="V503" s="46"/>
      <c r="W503" s="46"/>
      <c r="X503" s="46" t="s">
        <v>2044</v>
      </c>
    </row>
    <row r="504" spans="1:24" ht="63.75" x14ac:dyDescent="0.25">
      <c r="A504" s="46" t="s">
        <v>32</v>
      </c>
      <c r="B504" s="46" t="s">
        <v>30</v>
      </c>
      <c r="C504" s="44" t="s">
        <v>46</v>
      </c>
      <c r="D504" s="44" t="s">
        <v>2045</v>
      </c>
      <c r="E504" s="46" t="s">
        <v>35</v>
      </c>
      <c r="F504" s="46" t="s">
        <v>2900</v>
      </c>
      <c r="G504" s="44" t="s">
        <v>2046</v>
      </c>
      <c r="H504" s="46" t="s">
        <v>117</v>
      </c>
      <c r="I504" s="46" t="s">
        <v>118</v>
      </c>
      <c r="J504" s="46" t="s">
        <v>6</v>
      </c>
      <c r="K504" s="44" t="s">
        <v>26</v>
      </c>
      <c r="L504" s="46">
        <v>30</v>
      </c>
      <c r="M504" s="81">
        <v>20213320072602</v>
      </c>
      <c r="N504" s="177">
        <v>44312.502870370372</v>
      </c>
      <c r="O504" s="81">
        <v>20212050091551</v>
      </c>
      <c r="P504" s="181">
        <v>44342</v>
      </c>
      <c r="Q504" s="46">
        <v>21</v>
      </c>
      <c r="R504" s="46" t="s">
        <v>9</v>
      </c>
      <c r="S504" s="46"/>
      <c r="T504" s="182"/>
      <c r="U504" s="46"/>
      <c r="V504" s="46"/>
      <c r="W504" s="46"/>
      <c r="X504" s="46"/>
    </row>
    <row r="505" spans="1:24" ht="63.75" x14ac:dyDescent="0.25">
      <c r="A505" s="59" t="s">
        <v>32</v>
      </c>
      <c r="B505" s="59" t="s">
        <v>30</v>
      </c>
      <c r="C505" s="183" t="s">
        <v>65</v>
      </c>
      <c r="D505" s="57" t="s">
        <v>2047</v>
      </c>
      <c r="E505" s="59" t="s">
        <v>34</v>
      </c>
      <c r="F505" s="59" t="s">
        <v>2899</v>
      </c>
      <c r="G505" s="59" t="s">
        <v>2048</v>
      </c>
      <c r="H505" s="59" t="s">
        <v>228</v>
      </c>
      <c r="I505" s="57" t="s">
        <v>214</v>
      </c>
      <c r="J505" s="59" t="s">
        <v>6</v>
      </c>
      <c r="K505" s="57" t="s">
        <v>26</v>
      </c>
      <c r="L505" s="59">
        <v>30</v>
      </c>
      <c r="M505" s="167">
        <v>20213320072642</v>
      </c>
      <c r="N505" s="168">
        <v>44312.503113425926</v>
      </c>
      <c r="O505" s="167"/>
      <c r="P505" s="184"/>
      <c r="Q505" s="59"/>
      <c r="R505" s="57" t="s">
        <v>12</v>
      </c>
      <c r="S505" s="59"/>
      <c r="T505" s="170"/>
      <c r="U505" s="59"/>
      <c r="V505" s="59"/>
      <c r="W505" s="59"/>
      <c r="X505" s="59" t="s">
        <v>2049</v>
      </c>
    </row>
    <row r="506" spans="1:24" ht="102" x14ac:dyDescent="0.25">
      <c r="A506" s="46" t="s">
        <v>31</v>
      </c>
      <c r="B506" s="46" t="s">
        <v>123</v>
      </c>
      <c r="C506" s="44" t="s">
        <v>46</v>
      </c>
      <c r="D506" s="44" t="s">
        <v>2050</v>
      </c>
      <c r="E506" s="46" t="s">
        <v>35</v>
      </c>
      <c r="F506" s="44" t="s">
        <v>88</v>
      </c>
      <c r="G506" s="44" t="s">
        <v>2051</v>
      </c>
      <c r="H506" s="46" t="s">
        <v>1393</v>
      </c>
      <c r="I506" s="46" t="s">
        <v>1394</v>
      </c>
      <c r="J506" s="46" t="s">
        <v>6</v>
      </c>
      <c r="K506" s="44" t="s">
        <v>25</v>
      </c>
      <c r="L506" s="46">
        <v>20</v>
      </c>
      <c r="M506" s="81">
        <v>20213800069392</v>
      </c>
      <c r="N506" s="177">
        <v>44291.461597222224</v>
      </c>
      <c r="O506" s="81"/>
      <c r="P506" s="107">
        <v>44314</v>
      </c>
      <c r="Q506" s="46">
        <v>17</v>
      </c>
      <c r="R506" s="46" t="s">
        <v>9</v>
      </c>
      <c r="S506" s="46" t="s">
        <v>2052</v>
      </c>
      <c r="T506" s="109"/>
      <c r="U506" s="46"/>
      <c r="V506" s="46"/>
      <c r="W506" s="46"/>
      <c r="X506" s="52"/>
    </row>
    <row r="507" spans="1:24" ht="51" x14ac:dyDescent="0.25">
      <c r="A507" s="46" t="s">
        <v>31</v>
      </c>
      <c r="B507" s="46" t="s">
        <v>123</v>
      </c>
      <c r="C507" s="44" t="s">
        <v>46</v>
      </c>
      <c r="D507" s="44" t="s">
        <v>2053</v>
      </c>
      <c r="E507" s="46" t="s">
        <v>2033</v>
      </c>
      <c r="F507" s="44" t="s">
        <v>88</v>
      </c>
      <c r="G507" s="44" t="s">
        <v>2054</v>
      </c>
      <c r="H507" s="46" t="s">
        <v>126</v>
      </c>
      <c r="I507" s="46" t="s">
        <v>118</v>
      </c>
      <c r="J507" s="46" t="s">
        <v>6</v>
      </c>
      <c r="K507" s="44" t="s">
        <v>27</v>
      </c>
      <c r="L507" s="46">
        <v>30</v>
      </c>
      <c r="M507" s="81">
        <v>20213800069462</v>
      </c>
      <c r="N507" s="177">
        <v>44291.461157407408</v>
      </c>
      <c r="O507" s="81">
        <v>20212050090901</v>
      </c>
      <c r="P507" s="107">
        <v>44312</v>
      </c>
      <c r="Q507" s="46">
        <v>15</v>
      </c>
      <c r="R507" s="46" t="s">
        <v>9</v>
      </c>
      <c r="S507" s="46"/>
      <c r="T507" s="109">
        <v>44321</v>
      </c>
      <c r="U507" s="46" t="s">
        <v>121</v>
      </c>
      <c r="V507" s="44" t="s">
        <v>122</v>
      </c>
      <c r="W507" s="46"/>
      <c r="X507" s="46" t="s">
        <v>994</v>
      </c>
    </row>
    <row r="508" spans="1:24" ht="51" x14ac:dyDescent="0.25">
      <c r="A508" s="46" t="s">
        <v>31</v>
      </c>
      <c r="B508" s="46" t="s">
        <v>123</v>
      </c>
      <c r="C508" s="54" t="s">
        <v>70</v>
      </c>
      <c r="D508" s="44" t="s">
        <v>2055</v>
      </c>
      <c r="E508" s="46" t="s">
        <v>38</v>
      </c>
      <c r="F508" s="44" t="s">
        <v>89</v>
      </c>
      <c r="G508" s="44" t="s">
        <v>2056</v>
      </c>
      <c r="H508" s="46" t="s">
        <v>137</v>
      </c>
      <c r="I508" s="46" t="s">
        <v>118</v>
      </c>
      <c r="J508" s="46" t="s">
        <v>6</v>
      </c>
      <c r="K508" s="44" t="s">
        <v>27</v>
      </c>
      <c r="L508" s="46">
        <v>30</v>
      </c>
      <c r="M508" s="81">
        <v>20213800069472</v>
      </c>
      <c r="N508" s="177">
        <v>44291.461585648147</v>
      </c>
      <c r="O508" s="81">
        <v>20212050090341</v>
      </c>
      <c r="P508" s="107">
        <v>44298</v>
      </c>
      <c r="Q508" s="46">
        <v>5</v>
      </c>
      <c r="R508" s="46" t="s">
        <v>9</v>
      </c>
      <c r="S508" s="46"/>
      <c r="T508" s="109">
        <v>44312</v>
      </c>
      <c r="U508" s="46" t="s">
        <v>121</v>
      </c>
      <c r="V508" s="44" t="s">
        <v>122</v>
      </c>
      <c r="W508" s="46"/>
      <c r="X508" s="46"/>
    </row>
    <row r="509" spans="1:24" ht="51" x14ac:dyDescent="0.25">
      <c r="A509" s="46" t="s">
        <v>31</v>
      </c>
      <c r="B509" s="46" t="s">
        <v>123</v>
      </c>
      <c r="C509" s="54" t="s">
        <v>48</v>
      </c>
      <c r="D509" s="44" t="s">
        <v>2055</v>
      </c>
      <c r="E509" s="46" t="s">
        <v>38</v>
      </c>
      <c r="F509" s="44" t="s">
        <v>89</v>
      </c>
      <c r="G509" s="44" t="s">
        <v>2057</v>
      </c>
      <c r="H509" s="46" t="s">
        <v>117</v>
      </c>
      <c r="I509" s="46" t="s">
        <v>118</v>
      </c>
      <c r="J509" s="46" t="s">
        <v>6</v>
      </c>
      <c r="K509" s="44" t="s">
        <v>27</v>
      </c>
      <c r="L509" s="46">
        <v>30</v>
      </c>
      <c r="M509" s="81">
        <v>20213800069602</v>
      </c>
      <c r="N509" s="177">
        <v>44291.628020833334</v>
      </c>
      <c r="O509" s="81">
        <v>20212050090731</v>
      </c>
      <c r="P509" s="107">
        <v>44312</v>
      </c>
      <c r="Q509" s="46">
        <v>15</v>
      </c>
      <c r="R509" s="46" t="s">
        <v>9</v>
      </c>
      <c r="S509" s="46"/>
      <c r="T509" s="109">
        <v>44312</v>
      </c>
      <c r="U509" s="46" t="s">
        <v>121</v>
      </c>
      <c r="V509" s="44" t="s">
        <v>122</v>
      </c>
      <c r="W509" s="46"/>
      <c r="X509" s="46"/>
    </row>
    <row r="510" spans="1:24" ht="51" x14ac:dyDescent="0.25">
      <c r="A510" s="46" t="s">
        <v>31</v>
      </c>
      <c r="B510" s="46" t="s">
        <v>123</v>
      </c>
      <c r="C510" s="44" t="s">
        <v>46</v>
      </c>
      <c r="D510" s="44" t="s">
        <v>2058</v>
      </c>
      <c r="E510" s="46" t="s">
        <v>38</v>
      </c>
      <c r="F510" s="44" t="s">
        <v>89</v>
      </c>
      <c r="G510" s="44" t="s">
        <v>2059</v>
      </c>
      <c r="H510" s="46" t="s">
        <v>117</v>
      </c>
      <c r="I510" s="46" t="s">
        <v>118</v>
      </c>
      <c r="J510" s="46" t="s">
        <v>6</v>
      </c>
      <c r="K510" s="44" t="s">
        <v>26</v>
      </c>
      <c r="L510" s="46">
        <v>30</v>
      </c>
      <c r="M510" s="81">
        <v>20213800069612</v>
      </c>
      <c r="N510" s="177">
        <v>44291.669895833336</v>
      </c>
      <c r="O510" s="81">
        <v>20212050090851</v>
      </c>
      <c r="P510" s="107">
        <v>44312</v>
      </c>
      <c r="Q510" s="46">
        <v>15</v>
      </c>
      <c r="R510" s="46" t="s">
        <v>9</v>
      </c>
      <c r="S510" s="46"/>
      <c r="T510" s="109">
        <v>44312</v>
      </c>
      <c r="U510" s="46" t="s">
        <v>121</v>
      </c>
      <c r="V510" s="44" t="s">
        <v>122</v>
      </c>
      <c r="W510" s="46"/>
      <c r="X510" s="46"/>
    </row>
    <row r="511" spans="1:24" ht="51" x14ac:dyDescent="0.25">
      <c r="A511" s="46" t="s">
        <v>31</v>
      </c>
      <c r="B511" s="46" t="s">
        <v>123</v>
      </c>
      <c r="C511" s="46" t="s">
        <v>47</v>
      </c>
      <c r="D511" s="44" t="s">
        <v>2060</v>
      </c>
      <c r="E511" s="46" t="s">
        <v>38</v>
      </c>
      <c r="F511" s="44" t="s">
        <v>88</v>
      </c>
      <c r="G511" s="44" t="s">
        <v>2061</v>
      </c>
      <c r="H511" s="46" t="s">
        <v>126</v>
      </c>
      <c r="I511" s="46" t="s">
        <v>118</v>
      </c>
      <c r="J511" s="46" t="s">
        <v>6</v>
      </c>
      <c r="K511" s="44" t="s">
        <v>25</v>
      </c>
      <c r="L511" s="46">
        <v>30</v>
      </c>
      <c r="M511" s="81">
        <v>20213800069632</v>
      </c>
      <c r="N511" s="177">
        <v>44291.66951388889</v>
      </c>
      <c r="O511" s="81">
        <v>20212050090771</v>
      </c>
      <c r="P511" s="107">
        <v>44305</v>
      </c>
      <c r="Q511" s="46">
        <v>10</v>
      </c>
      <c r="R511" s="46" t="s">
        <v>9</v>
      </c>
      <c r="S511" s="46"/>
      <c r="T511" s="109">
        <v>44322</v>
      </c>
      <c r="U511" s="46" t="s">
        <v>121</v>
      </c>
      <c r="V511" s="44" t="s">
        <v>122</v>
      </c>
      <c r="W511" s="46"/>
      <c r="X511" s="46"/>
    </row>
    <row r="512" spans="1:24" ht="51" x14ac:dyDescent="0.25">
      <c r="A512" s="46" t="s">
        <v>31</v>
      </c>
      <c r="B512" s="46" t="s">
        <v>123</v>
      </c>
      <c r="C512" s="54" t="s">
        <v>65</v>
      </c>
      <c r="D512" s="44" t="s">
        <v>2062</v>
      </c>
      <c r="E512" s="44" t="s">
        <v>34</v>
      </c>
      <c r="F512" s="44" t="s">
        <v>88</v>
      </c>
      <c r="G512" s="44" t="s">
        <v>2063</v>
      </c>
      <c r="H512" s="46" t="s">
        <v>126</v>
      </c>
      <c r="I512" s="46" t="s">
        <v>118</v>
      </c>
      <c r="J512" s="46" t="s">
        <v>6</v>
      </c>
      <c r="K512" s="44" t="s">
        <v>26</v>
      </c>
      <c r="L512" s="46">
        <v>30</v>
      </c>
      <c r="M512" s="81">
        <v>20213800069662</v>
      </c>
      <c r="N512" s="177">
        <v>44291.669895833336</v>
      </c>
      <c r="O512" s="81">
        <v>20212050090811</v>
      </c>
      <c r="P512" s="107">
        <v>44316</v>
      </c>
      <c r="Q512" s="46">
        <v>19</v>
      </c>
      <c r="R512" s="46" t="s">
        <v>9</v>
      </c>
      <c r="S512" s="46"/>
      <c r="T512" s="109">
        <v>44322</v>
      </c>
      <c r="U512" s="46" t="s">
        <v>121</v>
      </c>
      <c r="V512" s="44" t="s">
        <v>122</v>
      </c>
      <c r="W512" s="46"/>
      <c r="X512" s="46"/>
    </row>
    <row r="513" spans="1:24" ht="51" x14ac:dyDescent="0.25">
      <c r="A513" s="46" t="s">
        <v>31</v>
      </c>
      <c r="B513" s="46" t="s">
        <v>919</v>
      </c>
      <c r="C513" s="54" t="s">
        <v>80</v>
      </c>
      <c r="D513" s="44" t="s">
        <v>2064</v>
      </c>
      <c r="E513" s="44" t="s">
        <v>34</v>
      </c>
      <c r="F513" s="46" t="s">
        <v>2900</v>
      </c>
      <c r="G513" s="44" t="s">
        <v>2065</v>
      </c>
      <c r="H513" s="46" t="s">
        <v>117</v>
      </c>
      <c r="I513" s="46" t="s">
        <v>118</v>
      </c>
      <c r="J513" s="46" t="s">
        <v>6</v>
      </c>
      <c r="K513" s="44" t="s">
        <v>27</v>
      </c>
      <c r="L513" s="46">
        <v>30</v>
      </c>
      <c r="M513" s="81">
        <v>20213800069672</v>
      </c>
      <c r="N513" s="177">
        <v>44291.669768518521</v>
      </c>
      <c r="O513" s="81">
        <v>20212050089821</v>
      </c>
      <c r="P513" s="107">
        <v>44293</v>
      </c>
      <c r="Q513" s="46">
        <v>2</v>
      </c>
      <c r="R513" s="46" t="s">
        <v>9</v>
      </c>
      <c r="S513" s="46"/>
      <c r="T513" s="109">
        <v>44314</v>
      </c>
      <c r="U513" s="46" t="s">
        <v>121</v>
      </c>
      <c r="V513" s="44" t="s">
        <v>122</v>
      </c>
      <c r="W513" s="46"/>
      <c r="X513" s="46"/>
    </row>
    <row r="514" spans="1:24" ht="51" x14ac:dyDescent="0.25">
      <c r="A514" s="46" t="s">
        <v>31</v>
      </c>
      <c r="B514" s="46" t="s">
        <v>123</v>
      </c>
      <c r="C514" s="54" t="s">
        <v>69</v>
      </c>
      <c r="D514" s="44" t="s">
        <v>2066</v>
      </c>
      <c r="E514" s="44" t="s">
        <v>34</v>
      </c>
      <c r="F514" s="46" t="s">
        <v>2900</v>
      </c>
      <c r="G514" s="44" t="s">
        <v>2067</v>
      </c>
      <c r="H514" s="46" t="s">
        <v>207</v>
      </c>
      <c r="I514" s="46" t="s">
        <v>118</v>
      </c>
      <c r="J514" s="46" t="s">
        <v>6</v>
      </c>
      <c r="K514" s="44" t="s">
        <v>27</v>
      </c>
      <c r="L514" s="46">
        <v>30</v>
      </c>
      <c r="M514" s="81">
        <v>20213800069702</v>
      </c>
      <c r="N514" s="177">
        <v>44291.669953703706</v>
      </c>
      <c r="O514" s="81">
        <v>20212050090931</v>
      </c>
      <c r="P514" s="107">
        <v>44320</v>
      </c>
      <c r="Q514" s="46">
        <v>21</v>
      </c>
      <c r="R514" s="46" t="s">
        <v>9</v>
      </c>
      <c r="S514" s="46"/>
      <c r="T514" s="109"/>
      <c r="U514" s="46"/>
      <c r="V514" s="46"/>
      <c r="W514" s="46"/>
      <c r="X514" s="46"/>
    </row>
    <row r="515" spans="1:24" ht="51" x14ac:dyDescent="0.25">
      <c r="A515" s="46" t="s">
        <v>31</v>
      </c>
      <c r="B515" s="46" t="s">
        <v>919</v>
      </c>
      <c r="C515" s="54" t="s">
        <v>80</v>
      </c>
      <c r="D515" s="44" t="s">
        <v>2064</v>
      </c>
      <c r="E515" s="44" t="s">
        <v>34</v>
      </c>
      <c r="F515" s="44" t="s">
        <v>88</v>
      </c>
      <c r="G515" s="44" t="s">
        <v>2068</v>
      </c>
      <c r="H515" s="46" t="s">
        <v>273</v>
      </c>
      <c r="I515" s="46" t="s">
        <v>118</v>
      </c>
      <c r="J515" s="46" t="s">
        <v>6</v>
      </c>
      <c r="K515" s="44" t="s">
        <v>25</v>
      </c>
      <c r="L515" s="46">
        <v>30</v>
      </c>
      <c r="M515" s="81">
        <v>20213800069752</v>
      </c>
      <c r="N515" s="177">
        <v>44292.377812500003</v>
      </c>
      <c r="O515" s="81">
        <v>20212050090791</v>
      </c>
      <c r="P515" s="107">
        <v>44316</v>
      </c>
      <c r="Q515" s="46">
        <v>18</v>
      </c>
      <c r="R515" s="46" t="s">
        <v>9</v>
      </c>
      <c r="S515" s="46"/>
      <c r="T515" s="109"/>
      <c r="U515" s="46"/>
      <c r="V515" s="46"/>
      <c r="W515" s="46"/>
      <c r="X515" s="46"/>
    </row>
    <row r="516" spans="1:24" ht="51" x14ac:dyDescent="0.25">
      <c r="A516" s="46" t="s">
        <v>31</v>
      </c>
      <c r="B516" s="46" t="s">
        <v>123</v>
      </c>
      <c r="C516" s="54" t="s">
        <v>56</v>
      </c>
      <c r="D516" s="44" t="s">
        <v>2069</v>
      </c>
      <c r="E516" s="44" t="s">
        <v>34</v>
      </c>
      <c r="F516" s="44" t="s">
        <v>89</v>
      </c>
      <c r="G516" s="44" t="s">
        <v>2070</v>
      </c>
      <c r="H516" s="46" t="s">
        <v>137</v>
      </c>
      <c r="I516" s="46" t="s">
        <v>118</v>
      </c>
      <c r="J516" s="46" t="s">
        <v>6</v>
      </c>
      <c r="K516" s="44" t="s">
        <v>27</v>
      </c>
      <c r="L516" s="46">
        <v>30</v>
      </c>
      <c r="M516" s="81">
        <v>20213800069762</v>
      </c>
      <c r="N516" s="177">
        <v>44292.37841435185</v>
      </c>
      <c r="O516" s="81">
        <v>20212050090441</v>
      </c>
      <c r="P516" s="107">
        <v>44298</v>
      </c>
      <c r="Q516" s="46">
        <v>4</v>
      </c>
      <c r="R516" s="46" t="s">
        <v>9</v>
      </c>
      <c r="S516" s="46"/>
      <c r="T516" s="109">
        <v>44312</v>
      </c>
      <c r="U516" s="46" t="s">
        <v>121</v>
      </c>
      <c r="V516" s="44" t="s">
        <v>122</v>
      </c>
      <c r="W516" s="46"/>
      <c r="X516" s="46"/>
    </row>
    <row r="517" spans="1:24" ht="63.75" x14ac:dyDescent="0.25">
      <c r="A517" s="46" t="s">
        <v>31</v>
      </c>
      <c r="B517" s="46" t="s">
        <v>123</v>
      </c>
      <c r="C517" s="54" t="s">
        <v>56</v>
      </c>
      <c r="D517" s="44" t="s">
        <v>2071</v>
      </c>
      <c r="E517" s="44" t="s">
        <v>34</v>
      </c>
      <c r="F517" s="46" t="s">
        <v>2900</v>
      </c>
      <c r="G517" s="44" t="s">
        <v>2072</v>
      </c>
      <c r="H517" s="46" t="s">
        <v>137</v>
      </c>
      <c r="I517" s="46" t="s">
        <v>118</v>
      </c>
      <c r="J517" s="46" t="s">
        <v>6</v>
      </c>
      <c r="K517" s="44" t="s">
        <v>26</v>
      </c>
      <c r="L517" s="46">
        <v>30</v>
      </c>
      <c r="M517" s="81">
        <v>20213800069872</v>
      </c>
      <c r="N517" s="177">
        <v>44292.503194444442</v>
      </c>
      <c r="O517" s="81"/>
      <c r="P517" s="107">
        <v>44319</v>
      </c>
      <c r="Q517" s="46">
        <v>19</v>
      </c>
      <c r="R517" s="46" t="s">
        <v>9</v>
      </c>
      <c r="S517" s="46" t="s">
        <v>2073</v>
      </c>
      <c r="T517" s="109"/>
      <c r="U517" s="46" t="s">
        <v>1023</v>
      </c>
      <c r="V517" s="44" t="s">
        <v>122</v>
      </c>
      <c r="W517" s="46"/>
      <c r="X517" s="46" t="s">
        <v>2074</v>
      </c>
    </row>
    <row r="518" spans="1:24" ht="51" x14ac:dyDescent="0.25">
      <c r="A518" s="46" t="s">
        <v>31</v>
      </c>
      <c r="B518" s="46" t="s">
        <v>123</v>
      </c>
      <c r="C518" s="44" t="s">
        <v>46</v>
      </c>
      <c r="D518" s="44" t="s">
        <v>2075</v>
      </c>
      <c r="E518" s="46" t="s">
        <v>38</v>
      </c>
      <c r="F518" s="44" t="s">
        <v>89</v>
      </c>
      <c r="G518" s="44" t="s">
        <v>2076</v>
      </c>
      <c r="H518" s="46" t="s">
        <v>743</v>
      </c>
      <c r="I518" s="44" t="s">
        <v>73</v>
      </c>
      <c r="J518" s="46" t="s">
        <v>6</v>
      </c>
      <c r="K518" s="44" t="s">
        <v>27</v>
      </c>
      <c r="L518" s="46">
        <v>30</v>
      </c>
      <c r="M518" s="81">
        <v>20213800069932</v>
      </c>
      <c r="N518" s="177">
        <v>44292.670081018521</v>
      </c>
      <c r="O518" s="81">
        <v>20211000017041</v>
      </c>
      <c r="P518" s="107">
        <v>44302</v>
      </c>
      <c r="Q518" s="46">
        <v>6</v>
      </c>
      <c r="R518" s="46" t="s">
        <v>9</v>
      </c>
      <c r="S518" s="46" t="s">
        <v>2077</v>
      </c>
      <c r="T518" s="109"/>
      <c r="U518" s="46"/>
      <c r="V518" s="46"/>
      <c r="W518" s="46"/>
      <c r="X518" s="46"/>
    </row>
    <row r="519" spans="1:24" ht="63.75" x14ac:dyDescent="0.25">
      <c r="A519" s="46" t="s">
        <v>31</v>
      </c>
      <c r="B519" s="46" t="s">
        <v>123</v>
      </c>
      <c r="C519" s="54" t="s">
        <v>56</v>
      </c>
      <c r="D519" s="44" t="s">
        <v>2078</v>
      </c>
      <c r="E519" s="44" t="s">
        <v>34</v>
      </c>
      <c r="F519" s="44" t="s">
        <v>88</v>
      </c>
      <c r="G519" s="44" t="s">
        <v>2079</v>
      </c>
      <c r="H519" s="46" t="s">
        <v>743</v>
      </c>
      <c r="I519" s="46" t="s">
        <v>73</v>
      </c>
      <c r="J519" s="46" t="s">
        <v>6</v>
      </c>
      <c r="K519" s="44" t="s">
        <v>27</v>
      </c>
      <c r="L519" s="46">
        <v>30</v>
      </c>
      <c r="M519" s="81">
        <v>20213800069982</v>
      </c>
      <c r="N519" s="177">
        <v>44292.711319444446</v>
      </c>
      <c r="O519" s="81">
        <v>20211000017521</v>
      </c>
      <c r="P519" s="107">
        <v>44312</v>
      </c>
      <c r="Q519" s="46">
        <v>14</v>
      </c>
      <c r="R519" s="46" t="s">
        <v>9</v>
      </c>
      <c r="S519" s="46"/>
      <c r="T519" s="109"/>
      <c r="U519" s="46"/>
      <c r="V519" s="44" t="s">
        <v>122</v>
      </c>
      <c r="W519" s="46"/>
      <c r="X519" s="46" t="s">
        <v>2044</v>
      </c>
    </row>
    <row r="520" spans="1:24" ht="89.25" x14ac:dyDescent="0.25">
      <c r="A520" s="46" t="s">
        <v>31</v>
      </c>
      <c r="B520" s="46" t="s">
        <v>123</v>
      </c>
      <c r="C520" s="54" t="s">
        <v>69</v>
      </c>
      <c r="D520" s="44" t="s">
        <v>2080</v>
      </c>
      <c r="E520" s="44" t="s">
        <v>34</v>
      </c>
      <c r="F520" s="44" t="s">
        <v>88</v>
      </c>
      <c r="G520" s="44" t="s">
        <v>2081</v>
      </c>
      <c r="H520" s="46" t="s">
        <v>137</v>
      </c>
      <c r="I520" s="46" t="s">
        <v>118</v>
      </c>
      <c r="J520" s="46" t="s">
        <v>6</v>
      </c>
      <c r="K520" s="44" t="s">
        <v>26</v>
      </c>
      <c r="L520" s="46">
        <v>30</v>
      </c>
      <c r="M520" s="81">
        <v>20213800070002</v>
      </c>
      <c r="N520" s="177">
        <v>44292.711747685185</v>
      </c>
      <c r="O520" s="81"/>
      <c r="P520" s="107">
        <v>44299</v>
      </c>
      <c r="Q520" s="46">
        <v>5</v>
      </c>
      <c r="R520" s="46" t="s">
        <v>9</v>
      </c>
      <c r="S520" s="46" t="s">
        <v>2082</v>
      </c>
      <c r="T520" s="109"/>
      <c r="U520" s="46"/>
      <c r="V520" s="46" t="s">
        <v>2083</v>
      </c>
      <c r="W520" s="46"/>
      <c r="X520" s="46"/>
    </row>
    <row r="521" spans="1:24" ht="63.75" x14ac:dyDescent="0.25">
      <c r="A521" s="46" t="s">
        <v>31</v>
      </c>
      <c r="B521" s="46" t="s">
        <v>123</v>
      </c>
      <c r="C521" s="54" t="s">
        <v>58</v>
      </c>
      <c r="D521" s="44" t="s">
        <v>2084</v>
      </c>
      <c r="E521" s="46" t="s">
        <v>35</v>
      </c>
      <c r="F521" s="46" t="s">
        <v>2897</v>
      </c>
      <c r="G521" s="44" t="s">
        <v>2085</v>
      </c>
      <c r="H521" s="46" t="s">
        <v>137</v>
      </c>
      <c r="I521" s="46" t="s">
        <v>118</v>
      </c>
      <c r="J521" s="46" t="s">
        <v>6</v>
      </c>
      <c r="K521" s="44" t="s">
        <v>26</v>
      </c>
      <c r="L521" s="46">
        <v>30</v>
      </c>
      <c r="M521" s="81">
        <v>20213800070082</v>
      </c>
      <c r="N521" s="177">
        <v>44293.461342592593</v>
      </c>
      <c r="O521" s="81">
        <v>20212050091181</v>
      </c>
      <c r="P521" s="107">
        <v>44326</v>
      </c>
      <c r="Q521" s="46">
        <v>23</v>
      </c>
      <c r="R521" s="46" t="s">
        <v>9</v>
      </c>
      <c r="S521" s="46"/>
      <c r="T521" s="109">
        <v>44326</v>
      </c>
      <c r="U521" s="46" t="s">
        <v>121</v>
      </c>
      <c r="V521" s="44" t="s">
        <v>122</v>
      </c>
      <c r="W521" s="46"/>
      <c r="X521" s="46"/>
    </row>
    <row r="522" spans="1:24" ht="51" x14ac:dyDescent="0.25">
      <c r="A522" s="46" t="s">
        <v>31</v>
      </c>
      <c r="B522" s="46" t="s">
        <v>123</v>
      </c>
      <c r="C522" s="46" t="s">
        <v>69</v>
      </c>
      <c r="D522" s="44" t="s">
        <v>2086</v>
      </c>
      <c r="E522" s="46" t="s">
        <v>38</v>
      </c>
      <c r="F522" s="44" t="s">
        <v>88</v>
      </c>
      <c r="G522" s="44" t="s">
        <v>2087</v>
      </c>
      <c r="H522" s="46" t="s">
        <v>126</v>
      </c>
      <c r="I522" s="46" t="s">
        <v>118</v>
      </c>
      <c r="J522" s="46" t="s">
        <v>6</v>
      </c>
      <c r="K522" s="44" t="s">
        <v>27</v>
      </c>
      <c r="L522" s="46">
        <v>30</v>
      </c>
      <c r="M522" s="81">
        <v>20213800070092</v>
      </c>
      <c r="N522" s="177">
        <v>44293.502986111111</v>
      </c>
      <c r="O522" s="81">
        <v>20212050090961</v>
      </c>
      <c r="P522" s="107">
        <v>44321</v>
      </c>
      <c r="Q522" s="46">
        <v>20</v>
      </c>
      <c r="R522" s="46" t="s">
        <v>9</v>
      </c>
      <c r="S522" s="46"/>
      <c r="T522" s="109">
        <v>44321</v>
      </c>
      <c r="U522" s="46" t="s">
        <v>121</v>
      </c>
      <c r="V522" s="44" t="s">
        <v>122</v>
      </c>
      <c r="W522" s="46"/>
      <c r="X522" s="46"/>
    </row>
    <row r="523" spans="1:24" ht="63.75" x14ac:dyDescent="0.25">
      <c r="A523" s="46" t="s">
        <v>31</v>
      </c>
      <c r="B523" s="46" t="s">
        <v>123</v>
      </c>
      <c r="C523" s="54" t="s">
        <v>69</v>
      </c>
      <c r="D523" s="44" t="s">
        <v>2080</v>
      </c>
      <c r="E523" s="44" t="s">
        <v>34</v>
      </c>
      <c r="F523" s="44" t="s">
        <v>88</v>
      </c>
      <c r="G523" s="44" t="s">
        <v>2088</v>
      </c>
      <c r="H523" s="46" t="s">
        <v>137</v>
      </c>
      <c r="I523" s="46" t="s">
        <v>118</v>
      </c>
      <c r="J523" s="46" t="s">
        <v>6</v>
      </c>
      <c r="K523" s="44" t="s">
        <v>26</v>
      </c>
      <c r="L523" s="46">
        <v>30</v>
      </c>
      <c r="M523" s="81">
        <v>20213800070102</v>
      </c>
      <c r="N523" s="177">
        <v>44293.544999999998</v>
      </c>
      <c r="O523" s="81"/>
      <c r="P523" s="107">
        <v>44299</v>
      </c>
      <c r="Q523" s="46">
        <v>4</v>
      </c>
      <c r="R523" s="46" t="s">
        <v>9</v>
      </c>
      <c r="S523" s="46"/>
      <c r="T523" s="109">
        <v>44326</v>
      </c>
      <c r="U523" s="46" t="s">
        <v>121</v>
      </c>
      <c r="V523" s="44" t="s">
        <v>122</v>
      </c>
      <c r="W523" s="46"/>
      <c r="X523" s="46"/>
    </row>
    <row r="524" spans="1:24" ht="51" x14ac:dyDescent="0.25">
      <c r="A524" s="70" t="s">
        <v>31</v>
      </c>
      <c r="B524" s="68" t="s">
        <v>1071</v>
      </c>
      <c r="C524" s="70" t="s">
        <v>46</v>
      </c>
      <c r="D524" s="68" t="s">
        <v>2089</v>
      </c>
      <c r="E524" s="70" t="s">
        <v>38</v>
      </c>
      <c r="F524" s="68" t="s">
        <v>88</v>
      </c>
      <c r="G524" s="68" t="s">
        <v>2090</v>
      </c>
      <c r="H524" s="70" t="s">
        <v>142</v>
      </c>
      <c r="I524" s="68" t="s">
        <v>143</v>
      </c>
      <c r="J524" s="70" t="s">
        <v>6</v>
      </c>
      <c r="K524" s="68" t="s">
        <v>25</v>
      </c>
      <c r="L524" s="70">
        <v>20</v>
      </c>
      <c r="M524" s="173">
        <v>20213800070212</v>
      </c>
      <c r="N524" s="174">
        <v>44293.628020833334</v>
      </c>
      <c r="O524" s="173">
        <v>20212000017501</v>
      </c>
      <c r="P524" s="114">
        <v>44328</v>
      </c>
      <c r="Q524" s="70" t="s">
        <v>2091</v>
      </c>
      <c r="R524" s="68" t="s">
        <v>11</v>
      </c>
      <c r="S524" s="70"/>
      <c r="T524" s="115">
        <v>44376</v>
      </c>
      <c r="U524" s="70" t="s">
        <v>121</v>
      </c>
      <c r="V524" s="68" t="s">
        <v>122</v>
      </c>
      <c r="W524" s="70"/>
      <c r="X524" s="70"/>
    </row>
    <row r="525" spans="1:24" ht="51" x14ac:dyDescent="0.25">
      <c r="A525" s="46" t="s">
        <v>31</v>
      </c>
      <c r="B525" s="46" t="s">
        <v>123</v>
      </c>
      <c r="C525" s="54" t="s">
        <v>50</v>
      </c>
      <c r="D525" s="44" t="s">
        <v>2092</v>
      </c>
      <c r="E525" s="46" t="s">
        <v>35</v>
      </c>
      <c r="F525" s="44" t="s">
        <v>88</v>
      </c>
      <c r="G525" s="44" t="s">
        <v>2093</v>
      </c>
      <c r="H525" s="46" t="s">
        <v>126</v>
      </c>
      <c r="I525" s="46" t="s">
        <v>118</v>
      </c>
      <c r="J525" s="46" t="s">
        <v>6</v>
      </c>
      <c r="K525" s="44" t="s">
        <v>27</v>
      </c>
      <c r="L525" s="46">
        <v>30</v>
      </c>
      <c r="M525" s="81">
        <v>20213800070222</v>
      </c>
      <c r="N525" s="177">
        <v>44293.628229166665</v>
      </c>
      <c r="O525" s="81">
        <v>20212050090921</v>
      </c>
      <c r="P525" s="107">
        <v>44321</v>
      </c>
      <c r="Q525" s="46">
        <v>20</v>
      </c>
      <c r="R525" s="46" t="s">
        <v>9</v>
      </c>
      <c r="S525" s="46"/>
      <c r="T525" s="109">
        <v>44321</v>
      </c>
      <c r="U525" s="46" t="s">
        <v>121</v>
      </c>
      <c r="V525" s="44" t="s">
        <v>122</v>
      </c>
      <c r="W525" s="46"/>
      <c r="X525" s="46"/>
    </row>
    <row r="526" spans="1:24" ht="51" x14ac:dyDescent="0.25">
      <c r="A526" s="46" t="s">
        <v>31</v>
      </c>
      <c r="B526" s="46" t="s">
        <v>123</v>
      </c>
      <c r="C526" s="44" t="s">
        <v>46</v>
      </c>
      <c r="D526" s="44" t="s">
        <v>2094</v>
      </c>
      <c r="E526" s="46" t="s">
        <v>35</v>
      </c>
      <c r="F526" s="46" t="s">
        <v>2897</v>
      </c>
      <c r="G526" s="44" t="s">
        <v>2095</v>
      </c>
      <c r="H526" s="46" t="s">
        <v>207</v>
      </c>
      <c r="I526" s="46" t="s">
        <v>118</v>
      </c>
      <c r="J526" s="46" t="s">
        <v>6</v>
      </c>
      <c r="K526" s="44" t="s">
        <v>27</v>
      </c>
      <c r="L526" s="46">
        <v>30</v>
      </c>
      <c r="M526" s="81">
        <v>20213800070252</v>
      </c>
      <c r="N526" s="177">
        <v>44293.669988425929</v>
      </c>
      <c r="O526" s="81">
        <v>20212050090451</v>
      </c>
      <c r="P526" s="107">
        <v>44301</v>
      </c>
      <c r="Q526" s="46">
        <v>6</v>
      </c>
      <c r="R526" s="46" t="s">
        <v>9</v>
      </c>
      <c r="S526" s="46"/>
      <c r="T526" s="109">
        <v>44312</v>
      </c>
      <c r="U526" s="46" t="s">
        <v>121</v>
      </c>
      <c r="V526" s="44" t="s">
        <v>122</v>
      </c>
      <c r="W526" s="46"/>
      <c r="X526" s="46"/>
    </row>
    <row r="527" spans="1:24" ht="51" x14ac:dyDescent="0.25">
      <c r="A527" s="46" t="s">
        <v>31</v>
      </c>
      <c r="B527" s="46" t="s">
        <v>123</v>
      </c>
      <c r="C527" s="44" t="s">
        <v>46</v>
      </c>
      <c r="D527" s="44" t="s">
        <v>2096</v>
      </c>
      <c r="E527" s="46" t="s">
        <v>35</v>
      </c>
      <c r="F527" s="46" t="s">
        <v>2900</v>
      </c>
      <c r="G527" s="44" t="s">
        <v>2097</v>
      </c>
      <c r="H527" s="46" t="s">
        <v>117</v>
      </c>
      <c r="I527" s="46" t="s">
        <v>118</v>
      </c>
      <c r="J527" s="46" t="s">
        <v>6</v>
      </c>
      <c r="K527" s="44" t="s">
        <v>26</v>
      </c>
      <c r="L527" s="46">
        <v>30</v>
      </c>
      <c r="M527" s="81">
        <v>20213800070262</v>
      </c>
      <c r="N527" s="177">
        <v>44293.669849537036</v>
      </c>
      <c r="O527" s="81">
        <v>20212050090701</v>
      </c>
      <c r="P527" s="107">
        <v>44316</v>
      </c>
      <c r="Q527" s="46">
        <v>17</v>
      </c>
      <c r="R527" s="46" t="s">
        <v>9</v>
      </c>
      <c r="S527" s="46"/>
      <c r="T527" s="109">
        <v>44322</v>
      </c>
      <c r="U527" s="46" t="s">
        <v>121</v>
      </c>
      <c r="V527" s="44" t="s">
        <v>122</v>
      </c>
      <c r="W527" s="46"/>
      <c r="X527" s="46"/>
    </row>
    <row r="528" spans="1:24" ht="63.75" x14ac:dyDescent="0.25">
      <c r="A528" s="46" t="s">
        <v>31</v>
      </c>
      <c r="B528" s="46" t="s">
        <v>123</v>
      </c>
      <c r="C528" s="44" t="s">
        <v>46</v>
      </c>
      <c r="D528" s="44" t="s">
        <v>2098</v>
      </c>
      <c r="E528" s="44" t="s">
        <v>34</v>
      </c>
      <c r="F528" s="46" t="s">
        <v>2899</v>
      </c>
      <c r="G528" s="44" t="s">
        <v>2099</v>
      </c>
      <c r="H528" s="46" t="s">
        <v>137</v>
      </c>
      <c r="I528" s="46" t="s">
        <v>118</v>
      </c>
      <c r="J528" s="46" t="s">
        <v>6</v>
      </c>
      <c r="K528" s="44" t="s">
        <v>26</v>
      </c>
      <c r="L528" s="46">
        <v>30</v>
      </c>
      <c r="M528" s="81">
        <v>20213800070292</v>
      </c>
      <c r="N528" s="177">
        <v>44293.711527777778</v>
      </c>
      <c r="O528" s="81">
        <v>20212050090571</v>
      </c>
      <c r="P528" s="107">
        <v>44300</v>
      </c>
      <c r="Q528" s="46">
        <v>5</v>
      </c>
      <c r="R528" s="46" t="s">
        <v>9</v>
      </c>
      <c r="S528" s="46"/>
      <c r="T528" s="109">
        <v>44312</v>
      </c>
      <c r="U528" s="46" t="s">
        <v>1672</v>
      </c>
      <c r="V528" s="44" t="s">
        <v>122</v>
      </c>
      <c r="W528" s="46"/>
      <c r="X528" s="46"/>
    </row>
    <row r="529" spans="1:24" ht="63.75" x14ac:dyDescent="0.25">
      <c r="A529" s="46" t="s">
        <v>31</v>
      </c>
      <c r="B529" s="46" t="s">
        <v>919</v>
      </c>
      <c r="C529" s="54" t="s">
        <v>70</v>
      </c>
      <c r="D529" s="44" t="s">
        <v>2100</v>
      </c>
      <c r="E529" s="44" t="s">
        <v>34</v>
      </c>
      <c r="F529" s="46" t="s">
        <v>2900</v>
      </c>
      <c r="G529" s="44" t="s">
        <v>2101</v>
      </c>
      <c r="H529" s="46" t="s">
        <v>207</v>
      </c>
      <c r="I529" s="46" t="s">
        <v>118</v>
      </c>
      <c r="J529" s="46" t="s">
        <v>6</v>
      </c>
      <c r="K529" s="44" t="s">
        <v>26</v>
      </c>
      <c r="L529" s="46">
        <v>35</v>
      </c>
      <c r="M529" s="81">
        <v>20213800070402</v>
      </c>
      <c r="N529" s="177">
        <v>44294.502824074072</v>
      </c>
      <c r="O529" s="81">
        <v>20212050090651</v>
      </c>
      <c r="P529" s="107">
        <v>44315</v>
      </c>
      <c r="Q529" s="46">
        <v>15</v>
      </c>
      <c r="R529" s="46" t="s">
        <v>9</v>
      </c>
      <c r="S529" s="46"/>
      <c r="T529" s="109">
        <v>44322</v>
      </c>
      <c r="U529" s="46" t="s">
        <v>1672</v>
      </c>
      <c r="V529" s="44" t="s">
        <v>122</v>
      </c>
      <c r="W529" s="46"/>
      <c r="X529" s="46"/>
    </row>
    <row r="530" spans="1:24" ht="51" x14ac:dyDescent="0.25">
      <c r="A530" s="46" t="s">
        <v>31</v>
      </c>
      <c r="B530" s="46" t="s">
        <v>123</v>
      </c>
      <c r="C530" s="54" t="s">
        <v>56</v>
      </c>
      <c r="D530" s="44" t="s">
        <v>2102</v>
      </c>
      <c r="E530" s="46" t="s">
        <v>35</v>
      </c>
      <c r="F530" s="46" t="s">
        <v>2900</v>
      </c>
      <c r="G530" s="44" t="s">
        <v>2103</v>
      </c>
      <c r="H530" s="46" t="s">
        <v>207</v>
      </c>
      <c r="I530" s="46" t="s">
        <v>118</v>
      </c>
      <c r="J530" s="46" t="s">
        <v>6</v>
      </c>
      <c r="K530" s="44" t="s">
        <v>26</v>
      </c>
      <c r="L530" s="46">
        <v>30</v>
      </c>
      <c r="M530" s="81">
        <v>20213800070432</v>
      </c>
      <c r="N530" s="177">
        <v>44294.586122685185</v>
      </c>
      <c r="O530" s="81">
        <v>20212050090711</v>
      </c>
      <c r="P530" s="107">
        <v>44315</v>
      </c>
      <c r="Q530" s="46">
        <v>15</v>
      </c>
      <c r="R530" s="46" t="s">
        <v>9</v>
      </c>
      <c r="S530" s="46"/>
      <c r="T530" s="109">
        <v>44322</v>
      </c>
      <c r="U530" s="46" t="s">
        <v>1672</v>
      </c>
      <c r="V530" s="44" t="s">
        <v>122</v>
      </c>
      <c r="W530" s="46"/>
      <c r="X530" s="46"/>
    </row>
    <row r="531" spans="1:24" ht="51" x14ac:dyDescent="0.25">
      <c r="A531" s="46" t="s">
        <v>31</v>
      </c>
      <c r="B531" s="46" t="s">
        <v>123</v>
      </c>
      <c r="C531" s="54" t="s">
        <v>54</v>
      </c>
      <c r="D531" s="44" t="s">
        <v>2104</v>
      </c>
      <c r="E531" s="46" t="s">
        <v>35</v>
      </c>
      <c r="F531" s="46" t="s">
        <v>2900</v>
      </c>
      <c r="G531" s="44" t="s">
        <v>2105</v>
      </c>
      <c r="H531" s="46" t="s">
        <v>213</v>
      </c>
      <c r="I531" s="44" t="s">
        <v>73</v>
      </c>
      <c r="J531" s="46" t="s">
        <v>6</v>
      </c>
      <c r="K531" s="44" t="s">
        <v>26</v>
      </c>
      <c r="L531" s="46">
        <v>30</v>
      </c>
      <c r="M531" s="81">
        <v>20213800070542</v>
      </c>
      <c r="N531" s="177">
        <v>44295.377962962964</v>
      </c>
      <c r="O531" s="81"/>
      <c r="P531" s="107">
        <v>44307</v>
      </c>
      <c r="Q531" s="46">
        <v>7</v>
      </c>
      <c r="R531" s="46" t="s">
        <v>9</v>
      </c>
      <c r="S531" s="46" t="s">
        <v>2106</v>
      </c>
      <c r="T531" s="109"/>
      <c r="U531" s="46"/>
      <c r="V531" s="46"/>
      <c r="W531" s="46"/>
      <c r="X531" s="46"/>
    </row>
    <row r="532" spans="1:24" ht="76.5" x14ac:dyDescent="0.25">
      <c r="A532" s="59" t="s">
        <v>31</v>
      </c>
      <c r="B532" s="57" t="s">
        <v>1071</v>
      </c>
      <c r="C532" s="57" t="s">
        <v>46</v>
      </c>
      <c r="D532" s="57" t="s">
        <v>2107</v>
      </c>
      <c r="E532" s="59" t="s">
        <v>35</v>
      </c>
      <c r="F532" s="59" t="s">
        <v>2899</v>
      </c>
      <c r="G532" s="57" t="s">
        <v>2108</v>
      </c>
      <c r="H532" s="59" t="s">
        <v>354</v>
      </c>
      <c r="I532" s="59" t="s">
        <v>143</v>
      </c>
      <c r="J532" s="59" t="s">
        <v>6</v>
      </c>
      <c r="K532" s="57" t="s">
        <v>26</v>
      </c>
      <c r="L532" s="59">
        <v>30</v>
      </c>
      <c r="M532" s="167">
        <v>20213800070552</v>
      </c>
      <c r="N532" s="168">
        <v>44295.378194444442</v>
      </c>
      <c r="O532" s="167"/>
      <c r="P532" s="123"/>
      <c r="Q532" s="59"/>
      <c r="R532" s="57" t="s">
        <v>12</v>
      </c>
      <c r="S532" s="59"/>
      <c r="T532" s="170"/>
      <c r="U532" s="59"/>
      <c r="V532" s="59"/>
      <c r="W532" s="59"/>
      <c r="X532" s="59" t="s">
        <v>2109</v>
      </c>
    </row>
    <row r="533" spans="1:24" ht="38.25" x14ac:dyDescent="0.25">
      <c r="A533" s="46" t="s">
        <v>31</v>
      </c>
      <c r="B533" s="46" t="s">
        <v>123</v>
      </c>
      <c r="C533" s="46" t="s">
        <v>47</v>
      </c>
      <c r="D533" s="44" t="s">
        <v>2110</v>
      </c>
      <c r="E533" s="46" t="s">
        <v>2033</v>
      </c>
      <c r="F533" s="46" t="s">
        <v>2900</v>
      </c>
      <c r="G533" s="44" t="s">
        <v>2111</v>
      </c>
      <c r="H533" s="44" t="s">
        <v>153</v>
      </c>
      <c r="I533" s="44" t="s">
        <v>154</v>
      </c>
      <c r="J533" s="46" t="s">
        <v>3</v>
      </c>
      <c r="K533" s="44" t="s">
        <v>25</v>
      </c>
      <c r="L533" s="46">
        <v>30</v>
      </c>
      <c r="M533" s="81">
        <v>20213800070582</v>
      </c>
      <c r="N533" s="177">
        <v>44295.419849537036</v>
      </c>
      <c r="O533" s="81">
        <v>20211200000793</v>
      </c>
      <c r="P533" s="107">
        <v>44309</v>
      </c>
      <c r="Q533" s="46">
        <v>10</v>
      </c>
      <c r="R533" s="46" t="s">
        <v>9</v>
      </c>
      <c r="S533" s="46"/>
      <c r="T533" s="109"/>
      <c r="U533" s="46"/>
      <c r="V533" s="46"/>
      <c r="W533" s="46"/>
      <c r="X533" s="46"/>
    </row>
    <row r="534" spans="1:24" ht="63.75" x14ac:dyDescent="0.25">
      <c r="A534" s="46" t="s">
        <v>31</v>
      </c>
      <c r="B534" s="46" t="s">
        <v>123</v>
      </c>
      <c r="C534" s="44" t="s">
        <v>46</v>
      </c>
      <c r="D534" s="44" t="s">
        <v>2112</v>
      </c>
      <c r="E534" s="46" t="s">
        <v>35</v>
      </c>
      <c r="F534" s="46" t="s">
        <v>2900</v>
      </c>
      <c r="G534" s="44" t="s">
        <v>2113</v>
      </c>
      <c r="H534" s="44" t="s">
        <v>153</v>
      </c>
      <c r="I534" s="44" t="s">
        <v>154</v>
      </c>
      <c r="J534" s="46" t="s">
        <v>3</v>
      </c>
      <c r="K534" s="44" t="s">
        <v>26</v>
      </c>
      <c r="L534" s="46">
        <v>30</v>
      </c>
      <c r="M534" s="81">
        <v>20213800070642</v>
      </c>
      <c r="N534" s="177">
        <v>44295.586273148147</v>
      </c>
      <c r="O534" s="81">
        <v>20211200000803</v>
      </c>
      <c r="P534" s="107">
        <v>44316</v>
      </c>
      <c r="Q534" s="46">
        <v>15</v>
      </c>
      <c r="R534" s="46" t="s">
        <v>9</v>
      </c>
      <c r="S534" s="46"/>
      <c r="T534" s="109"/>
      <c r="U534" s="46"/>
      <c r="V534" s="46"/>
      <c r="W534" s="46"/>
      <c r="X534" s="46"/>
    </row>
    <row r="535" spans="1:24" ht="63.75" x14ac:dyDescent="0.25">
      <c r="A535" s="46" t="s">
        <v>31</v>
      </c>
      <c r="B535" s="46" t="s">
        <v>123</v>
      </c>
      <c r="C535" s="54" t="s">
        <v>52</v>
      </c>
      <c r="D535" s="44" t="s">
        <v>2114</v>
      </c>
      <c r="E535" s="44" t="s">
        <v>34</v>
      </c>
      <c r="F535" s="46" t="s">
        <v>2899</v>
      </c>
      <c r="G535" s="44" t="s">
        <v>2115</v>
      </c>
      <c r="H535" s="46" t="s">
        <v>117</v>
      </c>
      <c r="I535" s="46" t="s">
        <v>118</v>
      </c>
      <c r="J535" s="46" t="s">
        <v>6</v>
      </c>
      <c r="K535" s="44" t="s">
        <v>25</v>
      </c>
      <c r="L535" s="46">
        <v>30</v>
      </c>
      <c r="M535" s="81">
        <v>20213800070652</v>
      </c>
      <c r="N535" s="177">
        <v>44295.627858796295</v>
      </c>
      <c r="O535" s="81">
        <v>20212050090881</v>
      </c>
      <c r="P535" s="107">
        <v>44321</v>
      </c>
      <c r="Q535" s="46">
        <v>18</v>
      </c>
      <c r="R535" s="46" t="s">
        <v>9</v>
      </c>
      <c r="S535" s="46"/>
      <c r="T535" s="109">
        <v>44321</v>
      </c>
      <c r="U535" s="46" t="s">
        <v>1672</v>
      </c>
      <c r="V535" s="44" t="s">
        <v>122</v>
      </c>
      <c r="W535" s="46"/>
      <c r="X535" s="46"/>
    </row>
    <row r="536" spans="1:24" ht="51" x14ac:dyDescent="0.25">
      <c r="A536" s="46" t="s">
        <v>31</v>
      </c>
      <c r="B536" s="46" t="s">
        <v>123</v>
      </c>
      <c r="C536" s="44" t="s">
        <v>46</v>
      </c>
      <c r="D536" s="44" t="s">
        <v>2116</v>
      </c>
      <c r="E536" s="46" t="s">
        <v>35</v>
      </c>
      <c r="F536" s="44" t="s">
        <v>88</v>
      </c>
      <c r="G536" s="44" t="s">
        <v>2117</v>
      </c>
      <c r="H536" s="44" t="s">
        <v>153</v>
      </c>
      <c r="I536" s="44" t="s">
        <v>154</v>
      </c>
      <c r="J536" s="46" t="s">
        <v>3</v>
      </c>
      <c r="K536" s="44" t="s">
        <v>28</v>
      </c>
      <c r="L536" s="46">
        <v>10</v>
      </c>
      <c r="M536" s="81">
        <v>20213800070982</v>
      </c>
      <c r="N536" s="177">
        <v>44299.419907407406</v>
      </c>
      <c r="O536" s="81">
        <v>20211200000763</v>
      </c>
      <c r="P536" s="107">
        <v>44300</v>
      </c>
      <c r="Q536" s="46">
        <v>1</v>
      </c>
      <c r="R536" s="46" t="s">
        <v>9</v>
      </c>
      <c r="S536" s="46"/>
      <c r="T536" s="109"/>
      <c r="U536" s="46"/>
      <c r="V536" s="46"/>
      <c r="W536" s="46"/>
      <c r="X536" s="46"/>
    </row>
    <row r="537" spans="1:24" ht="51" x14ac:dyDescent="0.25">
      <c r="A537" s="46" t="s">
        <v>31</v>
      </c>
      <c r="B537" s="46" t="s">
        <v>123</v>
      </c>
      <c r="C537" s="54" t="s">
        <v>45</v>
      </c>
      <c r="D537" s="44" t="s">
        <v>2118</v>
      </c>
      <c r="E537" s="46" t="s">
        <v>38</v>
      </c>
      <c r="F537" s="44" t="s">
        <v>88</v>
      </c>
      <c r="G537" s="44" t="s">
        <v>2119</v>
      </c>
      <c r="H537" s="46" t="s">
        <v>458</v>
      </c>
      <c r="I537" s="44" t="s">
        <v>259</v>
      </c>
      <c r="J537" s="46" t="s">
        <v>6</v>
      </c>
      <c r="K537" s="44" t="s">
        <v>27</v>
      </c>
      <c r="L537" s="46">
        <v>30</v>
      </c>
      <c r="M537" s="81">
        <v>20213800071062</v>
      </c>
      <c r="N537" s="177">
        <v>44299.586122685185</v>
      </c>
      <c r="O537" s="81"/>
      <c r="P537" s="107">
        <v>44300</v>
      </c>
      <c r="Q537" s="46">
        <v>1</v>
      </c>
      <c r="R537" s="46" t="s">
        <v>9</v>
      </c>
      <c r="S537" s="46"/>
      <c r="T537" s="109"/>
      <c r="U537" s="46"/>
      <c r="V537" s="44" t="s">
        <v>122</v>
      </c>
      <c r="W537" s="46"/>
      <c r="X537" s="46" t="s">
        <v>2044</v>
      </c>
    </row>
    <row r="538" spans="1:24" ht="51" x14ac:dyDescent="0.25">
      <c r="A538" s="59" t="s">
        <v>31</v>
      </c>
      <c r="B538" s="59" t="s">
        <v>1079</v>
      </c>
      <c r="C538" s="57" t="s">
        <v>46</v>
      </c>
      <c r="D538" s="57" t="s">
        <v>2120</v>
      </c>
      <c r="E538" s="59" t="s">
        <v>36</v>
      </c>
      <c r="F538" s="59" t="s">
        <v>2898</v>
      </c>
      <c r="G538" s="57" t="s">
        <v>2121</v>
      </c>
      <c r="H538" s="59" t="s">
        <v>228</v>
      </c>
      <c r="I538" s="57" t="s">
        <v>214</v>
      </c>
      <c r="J538" s="59" t="s">
        <v>6</v>
      </c>
      <c r="K538" s="59" t="s">
        <v>27</v>
      </c>
      <c r="L538" s="59">
        <v>30</v>
      </c>
      <c r="M538" s="167">
        <v>20213800071082</v>
      </c>
      <c r="N538" s="168">
        <v>44299.62835648148</v>
      </c>
      <c r="O538" s="167"/>
      <c r="P538" s="123"/>
      <c r="Q538" s="59"/>
      <c r="R538" s="57" t="s">
        <v>12</v>
      </c>
      <c r="S538" s="59"/>
      <c r="T538" s="170"/>
      <c r="U538" s="59"/>
      <c r="V538" s="59"/>
      <c r="W538" s="59"/>
      <c r="X538" s="59" t="s">
        <v>2122</v>
      </c>
    </row>
    <row r="539" spans="1:24" ht="51" x14ac:dyDescent="0.25">
      <c r="A539" s="46" t="s">
        <v>31</v>
      </c>
      <c r="B539" s="46" t="s">
        <v>123</v>
      </c>
      <c r="C539" s="44" t="s">
        <v>46</v>
      </c>
      <c r="D539" s="44" t="s">
        <v>2123</v>
      </c>
      <c r="E539" s="46" t="s">
        <v>38</v>
      </c>
      <c r="F539" s="44" t="s">
        <v>88</v>
      </c>
      <c r="G539" s="44" t="s">
        <v>2124</v>
      </c>
      <c r="H539" s="46" t="s">
        <v>282</v>
      </c>
      <c r="I539" s="46" t="s">
        <v>214</v>
      </c>
      <c r="J539" s="46" t="s">
        <v>6</v>
      </c>
      <c r="K539" s="44" t="s">
        <v>25</v>
      </c>
      <c r="L539" s="46">
        <v>20</v>
      </c>
      <c r="M539" s="81">
        <v>20213800071092</v>
      </c>
      <c r="N539" s="177">
        <v>44299.628425925926</v>
      </c>
      <c r="O539" s="81"/>
      <c r="P539" s="107">
        <v>44301</v>
      </c>
      <c r="Q539" s="46">
        <v>1</v>
      </c>
      <c r="R539" s="46" t="s">
        <v>9</v>
      </c>
      <c r="S539" s="46"/>
      <c r="T539" s="109"/>
      <c r="U539" s="46"/>
      <c r="V539" s="44" t="s">
        <v>122</v>
      </c>
      <c r="W539" s="46"/>
      <c r="X539" s="46" t="s">
        <v>2044</v>
      </c>
    </row>
    <row r="540" spans="1:24" ht="51" x14ac:dyDescent="0.25">
      <c r="A540" s="46" t="s">
        <v>31</v>
      </c>
      <c r="B540" s="46" t="s">
        <v>123</v>
      </c>
      <c r="C540" s="44" t="s">
        <v>46</v>
      </c>
      <c r="D540" s="44" t="s">
        <v>2125</v>
      </c>
      <c r="E540" s="46" t="s">
        <v>38</v>
      </c>
      <c r="F540" s="46" t="s">
        <v>2897</v>
      </c>
      <c r="G540" s="44" t="s">
        <v>2126</v>
      </c>
      <c r="H540" s="46" t="s">
        <v>117</v>
      </c>
      <c r="I540" s="46" t="s">
        <v>118</v>
      </c>
      <c r="J540" s="46" t="s">
        <v>6</v>
      </c>
      <c r="K540" s="44" t="s">
        <v>27</v>
      </c>
      <c r="L540" s="46">
        <v>30</v>
      </c>
      <c r="M540" s="81">
        <v>20213800071102</v>
      </c>
      <c r="N540" s="177">
        <v>44299.628217592595</v>
      </c>
      <c r="O540" s="81">
        <v>20212050091071</v>
      </c>
      <c r="P540" s="107">
        <v>44326</v>
      </c>
      <c r="Q540" s="46"/>
      <c r="R540" s="46" t="s">
        <v>9</v>
      </c>
      <c r="S540" s="46"/>
      <c r="T540" s="109"/>
      <c r="U540" s="46"/>
      <c r="V540" s="46"/>
      <c r="W540" s="46"/>
      <c r="X540" s="46"/>
    </row>
    <row r="541" spans="1:24" ht="51" x14ac:dyDescent="0.25">
      <c r="A541" s="59" t="s">
        <v>31</v>
      </c>
      <c r="B541" s="57" t="s">
        <v>1071</v>
      </c>
      <c r="C541" s="59" t="s">
        <v>46</v>
      </c>
      <c r="D541" s="57" t="s">
        <v>2127</v>
      </c>
      <c r="E541" s="59" t="s">
        <v>38</v>
      </c>
      <c r="F541" s="57" t="s">
        <v>88</v>
      </c>
      <c r="G541" s="57" t="s">
        <v>2128</v>
      </c>
      <c r="H541" s="59" t="s">
        <v>354</v>
      </c>
      <c r="I541" s="59" t="s">
        <v>143</v>
      </c>
      <c r="J541" s="59" t="s">
        <v>6</v>
      </c>
      <c r="K541" s="57" t="s">
        <v>26</v>
      </c>
      <c r="L541" s="59">
        <v>30</v>
      </c>
      <c r="M541" s="167">
        <v>20213800071112</v>
      </c>
      <c r="N541" s="168">
        <v>44299.669907407406</v>
      </c>
      <c r="O541" s="167"/>
      <c r="P541" s="123"/>
      <c r="Q541" s="59"/>
      <c r="R541" s="57" t="s">
        <v>12</v>
      </c>
      <c r="S541" s="59"/>
      <c r="T541" s="170"/>
      <c r="U541" s="59"/>
      <c r="V541" s="59"/>
      <c r="W541" s="59"/>
      <c r="X541" s="59" t="s">
        <v>2122</v>
      </c>
    </row>
    <row r="542" spans="1:24" ht="63.75" x14ac:dyDescent="0.25">
      <c r="A542" s="59" t="s">
        <v>31</v>
      </c>
      <c r="B542" s="57" t="s">
        <v>1071</v>
      </c>
      <c r="C542" s="59" t="s">
        <v>46</v>
      </c>
      <c r="D542" s="57" t="s">
        <v>2129</v>
      </c>
      <c r="E542" s="59" t="s">
        <v>36</v>
      </c>
      <c r="F542" s="59" t="s">
        <v>2898</v>
      </c>
      <c r="G542" s="57" t="s">
        <v>2130</v>
      </c>
      <c r="H542" s="59" t="s">
        <v>1546</v>
      </c>
      <c r="I542" s="57" t="s">
        <v>118</v>
      </c>
      <c r="J542" s="59" t="s">
        <v>5</v>
      </c>
      <c r="K542" s="57" t="s">
        <v>26</v>
      </c>
      <c r="L542" s="59">
        <v>30</v>
      </c>
      <c r="M542" s="167">
        <v>20213800071132</v>
      </c>
      <c r="N542" s="168">
        <v>44299.669988425929</v>
      </c>
      <c r="O542" s="167"/>
      <c r="P542" s="123"/>
      <c r="Q542" s="59"/>
      <c r="R542" s="59" t="s">
        <v>1137</v>
      </c>
      <c r="S542" s="59"/>
      <c r="T542" s="170"/>
      <c r="U542" s="59"/>
      <c r="V542" s="59"/>
      <c r="W542" s="59"/>
      <c r="X542" s="59" t="s">
        <v>2122</v>
      </c>
    </row>
    <row r="543" spans="1:24" ht="51" x14ac:dyDescent="0.25">
      <c r="A543" s="46" t="s">
        <v>31</v>
      </c>
      <c r="B543" s="46" t="s">
        <v>123</v>
      </c>
      <c r="C543" s="54" t="s">
        <v>69</v>
      </c>
      <c r="D543" s="44" t="s">
        <v>2131</v>
      </c>
      <c r="E543" s="44" t="s">
        <v>34</v>
      </c>
      <c r="F543" s="44" t="s">
        <v>89</v>
      </c>
      <c r="G543" s="44" t="s">
        <v>2132</v>
      </c>
      <c r="H543" s="46" t="s">
        <v>207</v>
      </c>
      <c r="I543" s="46" t="s">
        <v>118</v>
      </c>
      <c r="J543" s="46" t="s">
        <v>6</v>
      </c>
      <c r="K543" s="44" t="s">
        <v>26</v>
      </c>
      <c r="L543" s="46">
        <v>30</v>
      </c>
      <c r="M543" s="81">
        <v>20213800073812</v>
      </c>
      <c r="N543" s="177">
        <v>44315.377858796295</v>
      </c>
      <c r="O543" s="81">
        <v>20212050090981</v>
      </c>
      <c r="P543" s="107">
        <v>44315</v>
      </c>
      <c r="Q543" s="46" t="s">
        <v>2133</v>
      </c>
      <c r="R543" s="46" t="s">
        <v>9</v>
      </c>
      <c r="S543" s="46" t="s">
        <v>2134</v>
      </c>
      <c r="T543" s="109"/>
      <c r="U543" s="46"/>
      <c r="V543" s="46"/>
      <c r="W543" s="46"/>
      <c r="X543" s="46"/>
    </row>
    <row r="544" spans="1:24" ht="51" x14ac:dyDescent="0.25">
      <c r="A544" s="46" t="s">
        <v>31</v>
      </c>
      <c r="B544" s="46" t="s">
        <v>123</v>
      </c>
      <c r="C544" s="54" t="s">
        <v>74</v>
      </c>
      <c r="D544" s="44" t="s">
        <v>2135</v>
      </c>
      <c r="E544" s="44" t="s">
        <v>34</v>
      </c>
      <c r="F544" s="44" t="s">
        <v>89</v>
      </c>
      <c r="G544" s="44" t="s">
        <v>2136</v>
      </c>
      <c r="H544" s="46" t="s">
        <v>142</v>
      </c>
      <c r="I544" s="46" t="s">
        <v>143</v>
      </c>
      <c r="J544" s="46" t="s">
        <v>6</v>
      </c>
      <c r="K544" s="44" t="s">
        <v>26</v>
      </c>
      <c r="L544" s="46">
        <v>30</v>
      </c>
      <c r="M544" s="81">
        <v>20213800073862</v>
      </c>
      <c r="N544" s="177">
        <v>44315.50277777778</v>
      </c>
      <c r="O544" s="154">
        <v>20212000019181</v>
      </c>
      <c r="P544" s="107">
        <v>44348</v>
      </c>
      <c r="Q544" s="46">
        <v>21</v>
      </c>
      <c r="R544" s="46" t="s">
        <v>9</v>
      </c>
      <c r="S544" s="46" t="s">
        <v>2137</v>
      </c>
      <c r="T544" s="109"/>
      <c r="U544" s="46" t="s">
        <v>121</v>
      </c>
      <c r="V544" s="46" t="s">
        <v>1634</v>
      </c>
      <c r="W544" s="46"/>
      <c r="X544" s="46"/>
    </row>
    <row r="545" spans="1:24" ht="51" x14ac:dyDescent="0.25">
      <c r="A545" s="46" t="s">
        <v>31</v>
      </c>
      <c r="B545" s="46" t="s">
        <v>123</v>
      </c>
      <c r="C545" s="54" t="s">
        <v>48</v>
      </c>
      <c r="D545" s="44" t="s">
        <v>2138</v>
      </c>
      <c r="E545" s="44" t="s">
        <v>34</v>
      </c>
      <c r="F545" s="44" t="s">
        <v>89</v>
      </c>
      <c r="G545" s="44" t="s">
        <v>2139</v>
      </c>
      <c r="H545" s="46" t="s">
        <v>458</v>
      </c>
      <c r="I545" s="44" t="s">
        <v>259</v>
      </c>
      <c r="J545" s="46" t="s">
        <v>6</v>
      </c>
      <c r="K545" s="44" t="s">
        <v>26</v>
      </c>
      <c r="L545" s="46">
        <v>30</v>
      </c>
      <c r="M545" s="81">
        <v>20213800073872</v>
      </c>
      <c r="N545" s="177">
        <v>44315.503078703703</v>
      </c>
      <c r="O545" s="154">
        <v>20211100019311</v>
      </c>
      <c r="P545" s="107" t="s">
        <v>2140</v>
      </c>
      <c r="Q545" s="46">
        <v>23</v>
      </c>
      <c r="R545" s="46" t="s">
        <v>9</v>
      </c>
      <c r="S545" s="46"/>
      <c r="T545" s="107" t="s">
        <v>2140</v>
      </c>
      <c r="U545" s="46" t="s">
        <v>121</v>
      </c>
      <c r="V545" s="44" t="s">
        <v>122</v>
      </c>
      <c r="W545" s="46"/>
      <c r="X545" s="46"/>
    </row>
    <row r="546" spans="1:24" ht="51" x14ac:dyDescent="0.25">
      <c r="A546" s="46" t="s">
        <v>31</v>
      </c>
      <c r="B546" s="46" t="s">
        <v>919</v>
      </c>
      <c r="C546" s="54" t="s">
        <v>69</v>
      </c>
      <c r="D546" s="44" t="s">
        <v>2141</v>
      </c>
      <c r="E546" s="44" t="s">
        <v>35</v>
      </c>
      <c r="F546" s="44" t="s">
        <v>88</v>
      </c>
      <c r="G546" s="44" t="s">
        <v>2142</v>
      </c>
      <c r="H546" s="46" t="s">
        <v>207</v>
      </c>
      <c r="I546" s="46" t="s">
        <v>118</v>
      </c>
      <c r="J546" s="46" t="s">
        <v>6</v>
      </c>
      <c r="K546" s="44" t="s">
        <v>28</v>
      </c>
      <c r="L546" s="46">
        <v>10</v>
      </c>
      <c r="M546" s="81">
        <v>20213800073902</v>
      </c>
      <c r="N546" s="177">
        <v>44316.378125000003</v>
      </c>
      <c r="O546" s="81">
        <v>20212050091081</v>
      </c>
      <c r="P546" s="107">
        <v>44326</v>
      </c>
      <c r="Q546" s="46" t="s">
        <v>2143</v>
      </c>
      <c r="R546" s="46" t="s">
        <v>9</v>
      </c>
      <c r="S546" s="46"/>
      <c r="T546" s="109"/>
      <c r="U546" s="46" t="s">
        <v>121</v>
      </c>
      <c r="V546" s="44" t="s">
        <v>122</v>
      </c>
      <c r="W546" s="46"/>
      <c r="X546" s="46"/>
    </row>
    <row r="547" spans="1:24" ht="51" x14ac:dyDescent="0.25">
      <c r="A547" s="46" t="s">
        <v>31</v>
      </c>
      <c r="B547" s="46" t="s">
        <v>123</v>
      </c>
      <c r="C547" s="44" t="s">
        <v>46</v>
      </c>
      <c r="D547" s="44" t="s">
        <v>2144</v>
      </c>
      <c r="E547" s="44" t="s">
        <v>35</v>
      </c>
      <c r="F547" s="44" t="s">
        <v>88</v>
      </c>
      <c r="G547" s="44" t="s">
        <v>2145</v>
      </c>
      <c r="H547" s="46" t="s">
        <v>175</v>
      </c>
      <c r="I547" s="46" t="s">
        <v>176</v>
      </c>
      <c r="J547" s="44" t="s">
        <v>5</v>
      </c>
      <c r="K547" s="44" t="s">
        <v>28</v>
      </c>
      <c r="L547" s="46">
        <v>10</v>
      </c>
      <c r="M547" s="81">
        <v>20213800073922</v>
      </c>
      <c r="N547" s="177">
        <v>44316.419444444444</v>
      </c>
      <c r="O547" s="81">
        <v>20213000018181</v>
      </c>
      <c r="P547" s="107">
        <v>44323</v>
      </c>
      <c r="Q547" s="46" t="s">
        <v>2146</v>
      </c>
      <c r="R547" s="46" t="s">
        <v>9</v>
      </c>
      <c r="S547" s="46" t="s">
        <v>2134</v>
      </c>
      <c r="T547" s="109">
        <v>44323</v>
      </c>
      <c r="U547" s="46"/>
      <c r="V547" s="46"/>
      <c r="W547" s="46"/>
      <c r="X547" s="46" t="s">
        <v>2147</v>
      </c>
    </row>
    <row r="548" spans="1:24" ht="51" x14ac:dyDescent="0.25">
      <c r="A548" s="46" t="s">
        <v>31</v>
      </c>
      <c r="B548" s="46" t="s">
        <v>123</v>
      </c>
      <c r="C548" s="44" t="s">
        <v>46</v>
      </c>
      <c r="D548" s="44" t="s">
        <v>2144</v>
      </c>
      <c r="E548" s="44" t="s">
        <v>35</v>
      </c>
      <c r="F548" s="44" t="s">
        <v>88</v>
      </c>
      <c r="G548" s="44" t="s">
        <v>2148</v>
      </c>
      <c r="H548" s="46" t="s">
        <v>175</v>
      </c>
      <c r="I548" s="46" t="s">
        <v>176</v>
      </c>
      <c r="J548" s="44" t="s">
        <v>5</v>
      </c>
      <c r="K548" s="44" t="s">
        <v>28</v>
      </c>
      <c r="L548" s="46">
        <v>10</v>
      </c>
      <c r="M548" s="81">
        <v>20213800073942</v>
      </c>
      <c r="N548" s="177">
        <v>44316.419675925928</v>
      </c>
      <c r="O548" s="185">
        <v>20213000018191</v>
      </c>
      <c r="P548" s="107">
        <v>44323</v>
      </c>
      <c r="Q548" s="46" t="s">
        <v>2146</v>
      </c>
      <c r="R548" s="46" t="s">
        <v>9</v>
      </c>
      <c r="S548" s="46" t="s">
        <v>2134</v>
      </c>
      <c r="T548" s="109"/>
      <c r="U548" s="46"/>
      <c r="V548" s="46"/>
      <c r="W548" s="46"/>
      <c r="X548" s="46" t="s">
        <v>2147</v>
      </c>
    </row>
    <row r="549" spans="1:24" ht="51" x14ac:dyDescent="0.25">
      <c r="A549" s="46" t="s">
        <v>31</v>
      </c>
      <c r="B549" s="46" t="s">
        <v>123</v>
      </c>
      <c r="C549" s="54" t="s">
        <v>69</v>
      </c>
      <c r="D549" s="44" t="s">
        <v>2141</v>
      </c>
      <c r="E549" s="44" t="s">
        <v>35</v>
      </c>
      <c r="F549" s="44" t="s">
        <v>88</v>
      </c>
      <c r="G549" s="44" t="s">
        <v>2149</v>
      </c>
      <c r="H549" s="46" t="s">
        <v>148</v>
      </c>
      <c r="I549" s="46" t="s">
        <v>118</v>
      </c>
      <c r="J549" s="46" t="s">
        <v>6</v>
      </c>
      <c r="K549" s="44" t="s">
        <v>28</v>
      </c>
      <c r="L549" s="46">
        <v>10</v>
      </c>
      <c r="M549" s="81">
        <v>20213800073982</v>
      </c>
      <c r="N549" s="177">
        <v>44316.461157407408</v>
      </c>
      <c r="O549" s="81">
        <v>20212050091081</v>
      </c>
      <c r="P549" s="107">
        <v>44326</v>
      </c>
      <c r="Q549" s="46" t="s">
        <v>2150</v>
      </c>
      <c r="R549" s="46" t="s">
        <v>9</v>
      </c>
      <c r="S549" s="46"/>
      <c r="T549" s="109"/>
      <c r="U549" s="46" t="s">
        <v>121</v>
      </c>
      <c r="V549" s="44" t="s">
        <v>122</v>
      </c>
      <c r="W549" s="46"/>
      <c r="X549" s="46"/>
    </row>
    <row r="550" spans="1:24" ht="51" x14ac:dyDescent="0.25">
      <c r="A550" s="46" t="s">
        <v>31</v>
      </c>
      <c r="B550" s="46" t="s">
        <v>123</v>
      </c>
      <c r="C550" s="46" t="s">
        <v>67</v>
      </c>
      <c r="D550" s="46" t="s">
        <v>2151</v>
      </c>
      <c r="E550" s="44" t="s">
        <v>34</v>
      </c>
      <c r="F550" s="46" t="s">
        <v>2897</v>
      </c>
      <c r="G550" s="46" t="s">
        <v>2152</v>
      </c>
      <c r="H550" s="46" t="s">
        <v>137</v>
      </c>
      <c r="I550" s="46" t="s">
        <v>118</v>
      </c>
      <c r="J550" s="46" t="s">
        <v>6</v>
      </c>
      <c r="K550" s="44" t="s">
        <v>26</v>
      </c>
      <c r="L550" s="46">
        <v>30</v>
      </c>
      <c r="M550" s="154">
        <v>20213800070692</v>
      </c>
      <c r="N550" s="153">
        <v>44295.628020833334</v>
      </c>
      <c r="O550" s="154">
        <v>20212050091501</v>
      </c>
      <c r="P550" s="107">
        <v>44329</v>
      </c>
      <c r="Q550" s="46">
        <v>23</v>
      </c>
      <c r="R550" s="46" t="s">
        <v>9</v>
      </c>
      <c r="S550" s="46"/>
      <c r="T550" s="109"/>
      <c r="U550" s="46"/>
      <c r="V550" s="46" t="s">
        <v>1634</v>
      </c>
      <c r="W550" s="46"/>
      <c r="X550" s="46"/>
    </row>
    <row r="551" spans="1:24" ht="89.25" x14ac:dyDescent="0.25">
      <c r="A551" s="46" t="s">
        <v>31</v>
      </c>
      <c r="B551" s="46" t="s">
        <v>123</v>
      </c>
      <c r="C551" s="46" t="s">
        <v>63</v>
      </c>
      <c r="D551" s="46" t="s">
        <v>2153</v>
      </c>
      <c r="E551" s="46" t="s">
        <v>35</v>
      </c>
      <c r="F551" s="44" t="s">
        <v>89</v>
      </c>
      <c r="G551" s="46" t="s">
        <v>2154</v>
      </c>
      <c r="H551" s="46" t="s">
        <v>117</v>
      </c>
      <c r="I551" s="46" t="s">
        <v>118</v>
      </c>
      <c r="J551" s="46" t="s">
        <v>6</v>
      </c>
      <c r="K551" s="44" t="s">
        <v>28</v>
      </c>
      <c r="L551" s="46">
        <v>10</v>
      </c>
      <c r="M551" s="154">
        <v>20213800070722</v>
      </c>
      <c r="N551" s="153">
        <v>44298.336574074077</v>
      </c>
      <c r="O551" s="154"/>
      <c r="P551" s="107">
        <v>44299</v>
      </c>
      <c r="Q551" s="46">
        <v>1</v>
      </c>
      <c r="R551" s="46" t="s">
        <v>9</v>
      </c>
      <c r="S551" s="46"/>
      <c r="T551" s="109"/>
      <c r="U551" s="46"/>
      <c r="V551" s="46"/>
      <c r="W551" s="46"/>
      <c r="X551" s="46" t="s">
        <v>2044</v>
      </c>
    </row>
    <row r="552" spans="1:24" ht="89.25" x14ac:dyDescent="0.25">
      <c r="A552" s="46" t="s">
        <v>31</v>
      </c>
      <c r="B552" s="46" t="s">
        <v>123</v>
      </c>
      <c r="C552" s="46" t="s">
        <v>67</v>
      </c>
      <c r="D552" s="46" t="s">
        <v>2155</v>
      </c>
      <c r="E552" s="44" t="s">
        <v>34</v>
      </c>
      <c r="F552" s="44" t="s">
        <v>88</v>
      </c>
      <c r="G552" s="46" t="s">
        <v>2156</v>
      </c>
      <c r="H552" s="46" t="s">
        <v>273</v>
      </c>
      <c r="I552" s="46" t="s">
        <v>118</v>
      </c>
      <c r="J552" s="46" t="s">
        <v>6</v>
      </c>
      <c r="K552" s="44" t="s">
        <v>27</v>
      </c>
      <c r="L552" s="46">
        <v>30</v>
      </c>
      <c r="M552" s="154">
        <v>20213800070742</v>
      </c>
      <c r="N552" s="153">
        <v>44298.378310185188</v>
      </c>
      <c r="O552" s="154">
        <v>20212050090801</v>
      </c>
      <c r="P552" s="107">
        <v>44316</v>
      </c>
      <c r="Q552" s="46">
        <v>14</v>
      </c>
      <c r="R552" s="46" t="s">
        <v>9</v>
      </c>
      <c r="S552" s="46"/>
      <c r="T552" s="109"/>
      <c r="U552" s="46"/>
      <c r="V552" s="46"/>
      <c r="W552" s="46"/>
      <c r="X552" s="46"/>
    </row>
    <row r="553" spans="1:24" ht="89.25" x14ac:dyDescent="0.25">
      <c r="A553" s="46" t="s">
        <v>31</v>
      </c>
      <c r="B553" s="46" t="s">
        <v>123</v>
      </c>
      <c r="C553" s="46" t="s">
        <v>67</v>
      </c>
      <c r="D553" s="46" t="s">
        <v>2155</v>
      </c>
      <c r="E553" s="44" t="s">
        <v>34</v>
      </c>
      <c r="F553" s="44" t="s">
        <v>88</v>
      </c>
      <c r="G553" s="46" t="s">
        <v>2157</v>
      </c>
      <c r="H553" s="46" t="s">
        <v>207</v>
      </c>
      <c r="I553" s="46" t="s">
        <v>118</v>
      </c>
      <c r="J553" s="46" t="s">
        <v>6</v>
      </c>
      <c r="K553" s="44" t="s">
        <v>26</v>
      </c>
      <c r="L553" s="46">
        <v>30</v>
      </c>
      <c r="M553" s="154">
        <v>20213800070752</v>
      </c>
      <c r="N553" s="153">
        <v>44298.378344907411</v>
      </c>
      <c r="O553" s="154">
        <v>20212050090641</v>
      </c>
      <c r="P553" s="107">
        <v>44315</v>
      </c>
      <c r="Q553" s="46">
        <v>13</v>
      </c>
      <c r="R553" s="46" t="s">
        <v>9</v>
      </c>
      <c r="S553" s="46"/>
      <c r="T553" s="109">
        <v>44322</v>
      </c>
      <c r="U553" s="46" t="s">
        <v>121</v>
      </c>
      <c r="V553" s="44" t="s">
        <v>122</v>
      </c>
      <c r="W553" s="46"/>
      <c r="X553" s="46"/>
    </row>
    <row r="554" spans="1:24" ht="76.5" x14ac:dyDescent="0.25">
      <c r="A554" s="46" t="s">
        <v>31</v>
      </c>
      <c r="B554" s="46" t="s">
        <v>123</v>
      </c>
      <c r="C554" s="44" t="s">
        <v>46</v>
      </c>
      <c r="D554" s="46" t="s">
        <v>2158</v>
      </c>
      <c r="E554" s="46" t="s">
        <v>35</v>
      </c>
      <c r="F554" s="44" t="s">
        <v>88</v>
      </c>
      <c r="G554" s="46" t="s">
        <v>2159</v>
      </c>
      <c r="H554" s="46" t="s">
        <v>153</v>
      </c>
      <c r="I554" s="44" t="s">
        <v>154</v>
      </c>
      <c r="J554" s="46" t="s">
        <v>3</v>
      </c>
      <c r="K554" s="44" t="s">
        <v>28</v>
      </c>
      <c r="L554" s="46">
        <v>10</v>
      </c>
      <c r="M554" s="154">
        <v>20213800070762</v>
      </c>
      <c r="N554" s="153">
        <v>44298.419594907406</v>
      </c>
      <c r="O554" s="154">
        <v>20211200000773</v>
      </c>
      <c r="P554" s="107">
        <v>44302</v>
      </c>
      <c r="Q554" s="46">
        <v>2</v>
      </c>
      <c r="R554" s="46" t="s">
        <v>9</v>
      </c>
      <c r="S554" s="46"/>
      <c r="T554" s="109"/>
      <c r="U554" s="46"/>
      <c r="V554" s="46"/>
      <c r="W554" s="46"/>
      <c r="X554" s="46"/>
    </row>
    <row r="555" spans="1:24" ht="63.75" x14ac:dyDescent="0.25">
      <c r="A555" s="46" t="s">
        <v>31</v>
      </c>
      <c r="B555" s="46" t="s">
        <v>123</v>
      </c>
      <c r="C555" s="46" t="s">
        <v>71</v>
      </c>
      <c r="D555" s="46" t="s">
        <v>2160</v>
      </c>
      <c r="E555" s="46" t="s">
        <v>35</v>
      </c>
      <c r="F555" s="44" t="s">
        <v>88</v>
      </c>
      <c r="G555" s="46" t="s">
        <v>2161</v>
      </c>
      <c r="H555" s="46" t="s">
        <v>1593</v>
      </c>
      <c r="I555" s="46" t="s">
        <v>214</v>
      </c>
      <c r="J555" s="46" t="s">
        <v>6</v>
      </c>
      <c r="K555" s="44" t="s">
        <v>26</v>
      </c>
      <c r="L555" s="46">
        <v>30</v>
      </c>
      <c r="M555" s="154">
        <v>20213800070772</v>
      </c>
      <c r="N555" s="153">
        <v>44298.419756944444</v>
      </c>
      <c r="O555" s="154">
        <v>20212100018141</v>
      </c>
      <c r="P555" s="107" t="s">
        <v>2162</v>
      </c>
      <c r="Q555" s="46">
        <v>21</v>
      </c>
      <c r="R555" s="46" t="s">
        <v>9</v>
      </c>
      <c r="S555" s="46"/>
      <c r="T555" s="109">
        <v>44329</v>
      </c>
      <c r="U555" s="46" t="s">
        <v>121</v>
      </c>
      <c r="V555" s="44" t="s">
        <v>122</v>
      </c>
      <c r="W555" s="46"/>
      <c r="X555" s="46"/>
    </row>
    <row r="556" spans="1:24" ht="51" x14ac:dyDescent="0.25">
      <c r="A556" s="46" t="s">
        <v>31</v>
      </c>
      <c r="B556" s="46" t="s">
        <v>123</v>
      </c>
      <c r="C556" s="46" t="s">
        <v>70</v>
      </c>
      <c r="D556" s="46" t="s">
        <v>2163</v>
      </c>
      <c r="E556" s="46" t="s">
        <v>38</v>
      </c>
      <c r="F556" s="46" t="s">
        <v>2897</v>
      </c>
      <c r="G556" s="46" t="s">
        <v>2076</v>
      </c>
      <c r="H556" s="46" t="s">
        <v>126</v>
      </c>
      <c r="I556" s="46" t="s">
        <v>118</v>
      </c>
      <c r="J556" s="46" t="s">
        <v>6</v>
      </c>
      <c r="K556" s="44" t="s">
        <v>26</v>
      </c>
      <c r="L556" s="46">
        <v>30</v>
      </c>
      <c r="M556" s="154">
        <v>20213800070792</v>
      </c>
      <c r="N556" s="153">
        <v>44298.461319444446</v>
      </c>
      <c r="O556" s="154">
        <v>20212050091041</v>
      </c>
      <c r="P556" s="107">
        <v>44328</v>
      </c>
      <c r="Q556" s="46">
        <v>21</v>
      </c>
      <c r="R556" s="46" t="s">
        <v>9</v>
      </c>
      <c r="S556" s="46"/>
      <c r="T556" s="109">
        <v>44329</v>
      </c>
      <c r="U556" s="46" t="s">
        <v>121</v>
      </c>
      <c r="V556" s="44" t="s">
        <v>122</v>
      </c>
      <c r="W556" s="46"/>
      <c r="X556" s="46"/>
    </row>
    <row r="557" spans="1:24" ht="63.75" x14ac:dyDescent="0.25">
      <c r="A557" s="46" t="s">
        <v>31</v>
      </c>
      <c r="B557" s="46" t="s">
        <v>123</v>
      </c>
      <c r="C557" s="46" t="s">
        <v>47</v>
      </c>
      <c r="D557" s="46" t="s">
        <v>2164</v>
      </c>
      <c r="E557" s="44" t="s">
        <v>34</v>
      </c>
      <c r="F557" s="46" t="s">
        <v>2897</v>
      </c>
      <c r="G557" s="46" t="s">
        <v>2165</v>
      </c>
      <c r="H557" s="46" t="s">
        <v>126</v>
      </c>
      <c r="I557" s="46" t="s">
        <v>118</v>
      </c>
      <c r="J557" s="46" t="s">
        <v>6</v>
      </c>
      <c r="K557" s="44" t="s">
        <v>27</v>
      </c>
      <c r="L557" s="46">
        <v>30</v>
      </c>
      <c r="M557" s="154">
        <v>20213800070812</v>
      </c>
      <c r="N557" s="153">
        <v>44298.461481481485</v>
      </c>
      <c r="O557" s="154">
        <v>20212100017881</v>
      </c>
      <c r="P557" s="107">
        <v>44319</v>
      </c>
      <c r="Q557" s="46">
        <v>15</v>
      </c>
      <c r="R557" s="46" t="s">
        <v>9</v>
      </c>
      <c r="S557" s="46"/>
      <c r="T557" s="109"/>
      <c r="U557" s="46"/>
      <c r="V557" s="46"/>
      <c r="W557" s="46"/>
      <c r="X557" s="46"/>
    </row>
    <row r="558" spans="1:24" ht="51" x14ac:dyDescent="0.25">
      <c r="A558" s="46" t="s">
        <v>31</v>
      </c>
      <c r="B558" s="46" t="s">
        <v>123</v>
      </c>
      <c r="C558" s="44" t="s">
        <v>46</v>
      </c>
      <c r="D558" s="46" t="s">
        <v>2166</v>
      </c>
      <c r="E558" s="46" t="s">
        <v>38</v>
      </c>
      <c r="F558" s="44" t="s">
        <v>88</v>
      </c>
      <c r="G558" s="46" t="s">
        <v>2167</v>
      </c>
      <c r="H558" s="46" t="s">
        <v>117</v>
      </c>
      <c r="I558" s="46" t="s">
        <v>118</v>
      </c>
      <c r="J558" s="46" t="s">
        <v>6</v>
      </c>
      <c r="K558" s="44" t="s">
        <v>27</v>
      </c>
      <c r="L558" s="46">
        <v>30</v>
      </c>
      <c r="M558" s="154">
        <v>20213800070822</v>
      </c>
      <c r="N558" s="153">
        <v>44298.461493055554</v>
      </c>
      <c r="O558" s="154">
        <v>20212050090871</v>
      </c>
      <c r="P558" s="107">
        <v>44321</v>
      </c>
      <c r="Q558" s="46">
        <v>17</v>
      </c>
      <c r="R558" s="46" t="s">
        <v>9</v>
      </c>
      <c r="S558" s="46"/>
      <c r="T558" s="109">
        <v>44321</v>
      </c>
      <c r="U558" s="46" t="s">
        <v>121</v>
      </c>
      <c r="V558" s="44" t="s">
        <v>122</v>
      </c>
      <c r="W558" s="46"/>
      <c r="X558" s="46"/>
    </row>
    <row r="559" spans="1:24" ht="51" x14ac:dyDescent="0.25">
      <c r="A559" s="46" t="s">
        <v>31</v>
      </c>
      <c r="B559" s="46" t="s">
        <v>123</v>
      </c>
      <c r="C559" s="44" t="s">
        <v>46</v>
      </c>
      <c r="D559" s="46" t="s">
        <v>2168</v>
      </c>
      <c r="E559" s="46" t="s">
        <v>38</v>
      </c>
      <c r="F559" s="44" t="s">
        <v>88</v>
      </c>
      <c r="G559" s="46" t="s">
        <v>2169</v>
      </c>
      <c r="H559" s="46" t="s">
        <v>282</v>
      </c>
      <c r="I559" s="46" t="s">
        <v>214</v>
      </c>
      <c r="J559" s="46" t="s">
        <v>6</v>
      </c>
      <c r="K559" s="46" t="s">
        <v>25</v>
      </c>
      <c r="L559" s="46">
        <v>20</v>
      </c>
      <c r="M559" s="154">
        <v>20213800070832</v>
      </c>
      <c r="N559" s="153">
        <v>44298.502928240741</v>
      </c>
      <c r="O559" s="154">
        <v>20212100017081</v>
      </c>
      <c r="P559" s="107">
        <v>44309</v>
      </c>
      <c r="Q559" s="46">
        <v>6</v>
      </c>
      <c r="R559" s="46" t="s">
        <v>9</v>
      </c>
      <c r="S559" s="46"/>
      <c r="T559" s="109"/>
      <c r="U559" s="46"/>
      <c r="V559" s="44" t="s">
        <v>122</v>
      </c>
      <c r="W559" s="46"/>
      <c r="X559" s="46"/>
    </row>
    <row r="560" spans="1:24" ht="51" x14ac:dyDescent="0.25">
      <c r="A560" s="46" t="s">
        <v>31</v>
      </c>
      <c r="B560" s="46" t="s">
        <v>123</v>
      </c>
      <c r="C560" s="44" t="s">
        <v>46</v>
      </c>
      <c r="D560" s="46" t="s">
        <v>2170</v>
      </c>
      <c r="E560" s="46" t="s">
        <v>35</v>
      </c>
      <c r="F560" s="44" t="s">
        <v>88</v>
      </c>
      <c r="G560" s="46" t="s">
        <v>2171</v>
      </c>
      <c r="H560" s="46" t="s">
        <v>126</v>
      </c>
      <c r="I560" s="46" t="s">
        <v>118</v>
      </c>
      <c r="J560" s="46" t="s">
        <v>6</v>
      </c>
      <c r="K560" s="46" t="s">
        <v>25</v>
      </c>
      <c r="L560" s="46">
        <v>20</v>
      </c>
      <c r="M560" s="154">
        <v>20213800070852</v>
      </c>
      <c r="N560" s="153">
        <v>44298.544872685183</v>
      </c>
      <c r="O560" s="154">
        <v>20212050091051</v>
      </c>
      <c r="P560" s="107">
        <v>44319</v>
      </c>
      <c r="Q560" s="46">
        <v>15</v>
      </c>
      <c r="R560" s="46" t="s">
        <v>9</v>
      </c>
      <c r="S560" s="46"/>
      <c r="T560" s="109">
        <v>44326</v>
      </c>
      <c r="U560" s="46" t="s">
        <v>121</v>
      </c>
      <c r="V560" s="44" t="s">
        <v>122</v>
      </c>
      <c r="W560" s="46"/>
      <c r="X560" s="46"/>
    </row>
    <row r="561" spans="1:24" ht="51" x14ac:dyDescent="0.25">
      <c r="A561" s="46" t="s">
        <v>31</v>
      </c>
      <c r="B561" s="46" t="s">
        <v>123</v>
      </c>
      <c r="C561" s="46" t="s">
        <v>51</v>
      </c>
      <c r="D561" s="46" t="s">
        <v>2172</v>
      </c>
      <c r="E561" s="46" t="s">
        <v>38</v>
      </c>
      <c r="F561" s="44" t="s">
        <v>88</v>
      </c>
      <c r="G561" s="46" t="s">
        <v>2173</v>
      </c>
      <c r="H561" s="46" t="s">
        <v>458</v>
      </c>
      <c r="I561" s="44" t="s">
        <v>259</v>
      </c>
      <c r="J561" s="46" t="s">
        <v>6</v>
      </c>
      <c r="K561" s="46" t="s">
        <v>25</v>
      </c>
      <c r="L561" s="46">
        <v>20</v>
      </c>
      <c r="M561" s="154">
        <v>20213800070882</v>
      </c>
      <c r="N561" s="153">
        <v>44298.627905092595</v>
      </c>
      <c r="O561" s="154">
        <v>20212000017071</v>
      </c>
      <c r="P561" s="107">
        <v>44303</v>
      </c>
      <c r="Q561" s="46">
        <v>3</v>
      </c>
      <c r="R561" s="46" t="s">
        <v>9</v>
      </c>
      <c r="S561" s="46"/>
      <c r="T561" s="109"/>
      <c r="U561" s="46"/>
      <c r="V561" s="44" t="s">
        <v>122</v>
      </c>
      <c r="W561" s="46"/>
      <c r="X561" s="46"/>
    </row>
    <row r="562" spans="1:24" ht="51" x14ac:dyDescent="0.25">
      <c r="A562" s="46" t="s">
        <v>31</v>
      </c>
      <c r="B562" s="46" t="s">
        <v>123</v>
      </c>
      <c r="C562" s="44" t="s">
        <v>46</v>
      </c>
      <c r="D562" s="46" t="s">
        <v>2174</v>
      </c>
      <c r="E562" s="46" t="s">
        <v>38</v>
      </c>
      <c r="F562" s="44" t="s">
        <v>88</v>
      </c>
      <c r="G562" s="46" t="s">
        <v>2175</v>
      </c>
      <c r="H562" s="46" t="s">
        <v>743</v>
      </c>
      <c r="I562" s="46" t="s">
        <v>73</v>
      </c>
      <c r="J562" s="46" t="s">
        <v>6</v>
      </c>
      <c r="K562" s="44" t="s">
        <v>26</v>
      </c>
      <c r="L562" s="46">
        <v>30</v>
      </c>
      <c r="M562" s="154">
        <v>20213800070902</v>
      </c>
      <c r="N562" s="153">
        <v>44298.669803240744</v>
      </c>
      <c r="O562" s="154">
        <v>20211000017161</v>
      </c>
      <c r="P562" s="107">
        <v>44306</v>
      </c>
      <c r="Q562" s="46">
        <v>6</v>
      </c>
      <c r="R562" s="46" t="s">
        <v>9</v>
      </c>
      <c r="S562" s="46"/>
      <c r="T562" s="109"/>
      <c r="U562" s="46"/>
      <c r="V562" s="44" t="s">
        <v>122</v>
      </c>
      <c r="W562" s="46"/>
      <c r="X562" s="46" t="s">
        <v>2044</v>
      </c>
    </row>
    <row r="563" spans="1:24" ht="102" x14ac:dyDescent="0.25">
      <c r="A563" s="46" t="s">
        <v>31</v>
      </c>
      <c r="B563" s="46" t="s">
        <v>123</v>
      </c>
      <c r="C563" s="46" t="s">
        <v>47</v>
      </c>
      <c r="D563" s="46" t="s">
        <v>2176</v>
      </c>
      <c r="E563" s="46" t="s">
        <v>35</v>
      </c>
      <c r="F563" s="44" t="s">
        <v>88</v>
      </c>
      <c r="G563" s="46" t="s">
        <v>2177</v>
      </c>
      <c r="H563" s="46" t="s">
        <v>354</v>
      </c>
      <c r="I563" s="46" t="s">
        <v>143</v>
      </c>
      <c r="J563" s="46" t="s">
        <v>6</v>
      </c>
      <c r="K563" s="44" t="s">
        <v>26</v>
      </c>
      <c r="L563" s="46">
        <v>30</v>
      </c>
      <c r="M563" s="154">
        <v>20213800071182</v>
      </c>
      <c r="N563" s="153">
        <v>44300.336134259262</v>
      </c>
      <c r="O563" s="154">
        <v>20212050090831</v>
      </c>
      <c r="P563" s="107">
        <v>44312</v>
      </c>
      <c r="Q563" s="46">
        <v>8</v>
      </c>
      <c r="R563" s="46" t="s">
        <v>9</v>
      </c>
      <c r="S563" s="46"/>
      <c r="T563" s="109"/>
      <c r="U563" s="46"/>
      <c r="V563" s="44" t="s">
        <v>122</v>
      </c>
      <c r="W563" s="46"/>
      <c r="X563" s="46" t="s">
        <v>2044</v>
      </c>
    </row>
    <row r="564" spans="1:24" ht="51" x14ac:dyDescent="0.25">
      <c r="A564" s="46" t="s">
        <v>31</v>
      </c>
      <c r="B564" s="46" t="s">
        <v>123</v>
      </c>
      <c r="C564" s="44" t="s">
        <v>46</v>
      </c>
      <c r="D564" s="46" t="s">
        <v>2178</v>
      </c>
      <c r="E564" s="46" t="s">
        <v>38</v>
      </c>
      <c r="F564" s="46" t="s">
        <v>2897</v>
      </c>
      <c r="G564" s="46" t="s">
        <v>2179</v>
      </c>
      <c r="H564" s="46" t="s">
        <v>273</v>
      </c>
      <c r="I564" s="46" t="s">
        <v>118</v>
      </c>
      <c r="J564" s="46" t="s">
        <v>6</v>
      </c>
      <c r="K564" s="44" t="s">
        <v>27</v>
      </c>
      <c r="L564" s="46">
        <v>30</v>
      </c>
      <c r="M564" s="154">
        <v>20213800071392</v>
      </c>
      <c r="N564" s="153">
        <v>44301.669548611113</v>
      </c>
      <c r="O564" s="154">
        <v>20212050090841</v>
      </c>
      <c r="P564" s="107">
        <v>44312</v>
      </c>
      <c r="Q564" s="46">
        <v>7</v>
      </c>
      <c r="R564" s="46" t="s">
        <v>9</v>
      </c>
      <c r="S564" s="46"/>
      <c r="T564" s="109">
        <v>44312</v>
      </c>
      <c r="U564" s="46" t="s">
        <v>121</v>
      </c>
      <c r="V564" s="44" t="s">
        <v>122</v>
      </c>
      <c r="W564" s="46"/>
      <c r="X564" s="46"/>
    </row>
    <row r="565" spans="1:24" ht="51" x14ac:dyDescent="0.25">
      <c r="A565" s="46" t="s">
        <v>31</v>
      </c>
      <c r="B565" s="46" t="s">
        <v>123</v>
      </c>
      <c r="C565" s="46" t="s">
        <v>60</v>
      </c>
      <c r="D565" s="46" t="s">
        <v>2180</v>
      </c>
      <c r="E565" s="46" t="s">
        <v>35</v>
      </c>
      <c r="F565" s="44" t="s">
        <v>88</v>
      </c>
      <c r="G565" s="46" t="s">
        <v>2181</v>
      </c>
      <c r="H565" s="46" t="s">
        <v>117</v>
      </c>
      <c r="I565" s="46" t="s">
        <v>118</v>
      </c>
      <c r="J565" s="46" t="s">
        <v>6</v>
      </c>
      <c r="K565" s="44" t="s">
        <v>26</v>
      </c>
      <c r="L565" s="46">
        <v>30</v>
      </c>
      <c r="M565" s="154">
        <v>20213800071402</v>
      </c>
      <c r="N565" s="153">
        <v>44301.711655092593</v>
      </c>
      <c r="O565" s="154">
        <v>20212050091431</v>
      </c>
      <c r="P565" s="107">
        <v>44341</v>
      </c>
      <c r="Q565" s="46">
        <v>6</v>
      </c>
      <c r="R565" s="46" t="s">
        <v>9</v>
      </c>
      <c r="S565" s="46"/>
      <c r="T565" s="109"/>
      <c r="U565" s="46"/>
      <c r="V565" s="44" t="s">
        <v>122</v>
      </c>
      <c r="W565" s="46"/>
      <c r="X565" s="46"/>
    </row>
    <row r="566" spans="1:24" ht="51" x14ac:dyDescent="0.25">
      <c r="A566" s="46" t="s">
        <v>31</v>
      </c>
      <c r="B566" s="46" t="s">
        <v>123</v>
      </c>
      <c r="C566" s="46" t="s">
        <v>56</v>
      </c>
      <c r="D566" s="46" t="s">
        <v>2182</v>
      </c>
      <c r="E566" s="44" t="s">
        <v>34</v>
      </c>
      <c r="F566" s="44" t="s">
        <v>88</v>
      </c>
      <c r="G566" s="46" t="s">
        <v>2183</v>
      </c>
      <c r="H566" s="46" t="s">
        <v>142</v>
      </c>
      <c r="I566" s="46" t="s">
        <v>143</v>
      </c>
      <c r="J566" s="46" t="s">
        <v>6</v>
      </c>
      <c r="K566" s="44" t="s">
        <v>26</v>
      </c>
      <c r="L566" s="46">
        <v>30</v>
      </c>
      <c r="M566" s="154">
        <v>20213800071492</v>
      </c>
      <c r="N566" s="153">
        <v>44302.711585648147</v>
      </c>
      <c r="O566" s="154">
        <v>20212000017961</v>
      </c>
      <c r="P566" s="107" t="s">
        <v>2140</v>
      </c>
      <c r="Q566" s="46">
        <v>23</v>
      </c>
      <c r="R566" s="46" t="s">
        <v>9</v>
      </c>
      <c r="S566" s="46" t="s">
        <v>2184</v>
      </c>
      <c r="T566" s="109">
        <v>44326</v>
      </c>
      <c r="U566" s="46" t="s">
        <v>121</v>
      </c>
      <c r="V566" s="44" t="s">
        <v>122</v>
      </c>
      <c r="W566" s="46"/>
      <c r="X566" s="46"/>
    </row>
    <row r="567" spans="1:24" ht="51" x14ac:dyDescent="0.25">
      <c r="A567" s="70" t="s">
        <v>31</v>
      </c>
      <c r="B567" s="70" t="s">
        <v>1071</v>
      </c>
      <c r="C567" s="70" t="s">
        <v>65</v>
      </c>
      <c r="D567" s="70" t="s">
        <v>2185</v>
      </c>
      <c r="E567" s="68" t="s">
        <v>35</v>
      </c>
      <c r="F567" s="68" t="s">
        <v>88</v>
      </c>
      <c r="G567" s="70" t="s">
        <v>2186</v>
      </c>
      <c r="H567" s="70" t="s">
        <v>207</v>
      </c>
      <c r="I567" s="70" t="s">
        <v>118</v>
      </c>
      <c r="J567" s="70" t="s">
        <v>6</v>
      </c>
      <c r="K567" s="68" t="s">
        <v>28</v>
      </c>
      <c r="L567" s="70">
        <v>10</v>
      </c>
      <c r="M567" s="179">
        <v>20213800071502</v>
      </c>
      <c r="N567" s="180">
        <v>44305.37840277778</v>
      </c>
      <c r="O567" s="179">
        <v>20212050090941</v>
      </c>
      <c r="P567" s="114">
        <v>44321</v>
      </c>
      <c r="Q567" s="70" t="s">
        <v>2187</v>
      </c>
      <c r="R567" s="68" t="s">
        <v>11</v>
      </c>
      <c r="S567" s="70"/>
      <c r="T567" s="115"/>
      <c r="U567" s="70" t="s">
        <v>121</v>
      </c>
      <c r="V567" s="68" t="s">
        <v>122</v>
      </c>
      <c r="W567" s="70"/>
      <c r="X567" s="70"/>
    </row>
    <row r="568" spans="1:24" ht="25.5" x14ac:dyDescent="0.25">
      <c r="A568" s="46" t="s">
        <v>31</v>
      </c>
      <c r="B568" s="46" t="s">
        <v>123</v>
      </c>
      <c r="C568" s="44" t="s">
        <v>46</v>
      </c>
      <c r="D568" s="46" t="s">
        <v>2188</v>
      </c>
      <c r="E568" s="44" t="s">
        <v>37</v>
      </c>
      <c r="F568" s="46" t="s">
        <v>2899</v>
      </c>
      <c r="G568" s="46" t="s">
        <v>2189</v>
      </c>
      <c r="H568" s="46" t="s">
        <v>153</v>
      </c>
      <c r="I568" s="44" t="s">
        <v>154</v>
      </c>
      <c r="J568" s="46" t="s">
        <v>3</v>
      </c>
      <c r="K568" s="44" t="s">
        <v>28</v>
      </c>
      <c r="L568" s="46">
        <v>10</v>
      </c>
      <c r="M568" s="154">
        <v>20213800071632</v>
      </c>
      <c r="N568" s="153">
        <v>44306.377858796295</v>
      </c>
      <c r="O568" s="154"/>
      <c r="P568" s="107">
        <v>44320</v>
      </c>
      <c r="Q568" s="46">
        <v>9</v>
      </c>
      <c r="R568" s="46" t="s">
        <v>9</v>
      </c>
      <c r="S568" s="46"/>
      <c r="T568" s="109"/>
      <c r="U568" s="46"/>
      <c r="V568" s="46"/>
      <c r="W568" s="46"/>
      <c r="X568" s="46"/>
    </row>
    <row r="569" spans="1:24" ht="63.75" x14ac:dyDescent="0.25">
      <c r="A569" s="46" t="s">
        <v>31</v>
      </c>
      <c r="B569" s="46" t="s">
        <v>123</v>
      </c>
      <c r="C569" s="46" t="s">
        <v>52</v>
      </c>
      <c r="D569" s="46" t="s">
        <v>2190</v>
      </c>
      <c r="E569" s="44" t="s">
        <v>34</v>
      </c>
      <c r="F569" s="44" t="s">
        <v>88</v>
      </c>
      <c r="G569" s="46" t="s">
        <v>2191</v>
      </c>
      <c r="H569" s="46" t="s">
        <v>1593</v>
      </c>
      <c r="I569" s="46" t="s">
        <v>2192</v>
      </c>
      <c r="J569" s="46" t="s">
        <v>6</v>
      </c>
      <c r="K569" s="44" t="s">
        <v>27</v>
      </c>
      <c r="L569" s="46">
        <v>30</v>
      </c>
      <c r="M569" s="154">
        <v>20213800071652</v>
      </c>
      <c r="N569" s="153">
        <v>44306.420069444444</v>
      </c>
      <c r="O569" s="154">
        <v>20212100017841</v>
      </c>
      <c r="P569" s="107">
        <v>44326</v>
      </c>
      <c r="Q569" s="46">
        <v>13</v>
      </c>
      <c r="R569" s="46" t="s">
        <v>9</v>
      </c>
      <c r="S569" s="46"/>
      <c r="T569" s="109"/>
      <c r="U569" s="46" t="s">
        <v>121</v>
      </c>
      <c r="V569" s="44" t="s">
        <v>122</v>
      </c>
      <c r="W569" s="46"/>
      <c r="X569" s="46"/>
    </row>
    <row r="570" spans="1:24" ht="51" x14ac:dyDescent="0.25">
      <c r="A570" s="70" t="s">
        <v>30</v>
      </c>
      <c r="B570" s="70" t="s">
        <v>1024</v>
      </c>
      <c r="C570" s="70" t="s">
        <v>46</v>
      </c>
      <c r="D570" s="70" t="s">
        <v>2193</v>
      </c>
      <c r="E570" s="70" t="s">
        <v>34</v>
      </c>
      <c r="F570" s="70" t="s">
        <v>2897</v>
      </c>
      <c r="G570" s="70" t="s">
        <v>2194</v>
      </c>
      <c r="H570" s="70" t="s">
        <v>117</v>
      </c>
      <c r="I570" s="70" t="s">
        <v>118</v>
      </c>
      <c r="J570" s="70" t="s">
        <v>6</v>
      </c>
      <c r="K570" s="70" t="s">
        <v>25</v>
      </c>
      <c r="L570" s="70">
        <v>20</v>
      </c>
      <c r="M570" s="179">
        <v>20213800071702</v>
      </c>
      <c r="N570" s="180">
        <v>44306.461122685185</v>
      </c>
      <c r="O570" s="179">
        <v>20212050090951</v>
      </c>
      <c r="P570" s="114">
        <v>44350</v>
      </c>
      <c r="Q570" s="70" t="s">
        <v>2195</v>
      </c>
      <c r="R570" s="68" t="s">
        <v>11</v>
      </c>
      <c r="S570" s="70"/>
      <c r="T570" s="115">
        <v>44350</v>
      </c>
      <c r="U570" s="70" t="s">
        <v>121</v>
      </c>
      <c r="V570" s="68" t="s">
        <v>122</v>
      </c>
      <c r="W570" s="70"/>
      <c r="X570" s="70"/>
    </row>
    <row r="571" spans="1:24" ht="51" x14ac:dyDescent="0.25">
      <c r="A571" s="59" t="s">
        <v>31</v>
      </c>
      <c r="B571" s="59" t="s">
        <v>1071</v>
      </c>
      <c r="C571" s="59" t="s">
        <v>61</v>
      </c>
      <c r="D571" s="59" t="s">
        <v>2196</v>
      </c>
      <c r="E571" s="59" t="s">
        <v>34</v>
      </c>
      <c r="F571" s="59" t="s">
        <v>2900</v>
      </c>
      <c r="G571" s="59" t="s">
        <v>2197</v>
      </c>
      <c r="H571" s="59" t="s">
        <v>354</v>
      </c>
      <c r="I571" s="59" t="s">
        <v>143</v>
      </c>
      <c r="J571" s="59" t="s">
        <v>6</v>
      </c>
      <c r="K571" s="57" t="s">
        <v>26</v>
      </c>
      <c r="L571" s="59">
        <v>30</v>
      </c>
      <c r="M571" s="178">
        <v>20213800071922</v>
      </c>
      <c r="N571" s="157">
        <v>44307.461412037039</v>
      </c>
      <c r="O571" s="178">
        <v>20212050093391</v>
      </c>
      <c r="P571" s="123">
        <v>44389</v>
      </c>
      <c r="Q571" s="59"/>
      <c r="R571" s="57" t="s">
        <v>12</v>
      </c>
      <c r="S571" s="59"/>
      <c r="T571" s="170"/>
      <c r="U571" s="59"/>
      <c r="V571" s="59"/>
      <c r="W571" s="59"/>
      <c r="X571" s="59" t="s">
        <v>2198</v>
      </c>
    </row>
    <row r="572" spans="1:24" ht="51" x14ac:dyDescent="0.25">
      <c r="A572" s="46" t="s">
        <v>31</v>
      </c>
      <c r="B572" s="46" t="s">
        <v>123</v>
      </c>
      <c r="C572" s="46" t="s">
        <v>56</v>
      </c>
      <c r="D572" s="46" t="s">
        <v>2199</v>
      </c>
      <c r="E572" s="44" t="s">
        <v>34</v>
      </c>
      <c r="F572" s="46" t="s">
        <v>2900</v>
      </c>
      <c r="G572" s="46" t="s">
        <v>2200</v>
      </c>
      <c r="H572" s="46" t="s">
        <v>137</v>
      </c>
      <c r="I572" s="46" t="s">
        <v>118</v>
      </c>
      <c r="J572" s="46" t="s">
        <v>6</v>
      </c>
      <c r="K572" s="44" t="s">
        <v>26</v>
      </c>
      <c r="L572" s="46">
        <v>30</v>
      </c>
      <c r="M572" s="154">
        <v>20213800071932</v>
      </c>
      <c r="N572" s="153">
        <v>44307.461122685185</v>
      </c>
      <c r="O572" s="154">
        <v>20212050090991</v>
      </c>
      <c r="P572" s="107">
        <v>44315</v>
      </c>
      <c r="Q572" s="46">
        <v>6</v>
      </c>
      <c r="R572" s="46" t="s">
        <v>9</v>
      </c>
      <c r="S572" s="46" t="s">
        <v>2201</v>
      </c>
      <c r="T572" s="109"/>
      <c r="U572" s="46"/>
      <c r="V572" s="46"/>
      <c r="W572" s="46"/>
      <c r="X572" s="46"/>
    </row>
    <row r="573" spans="1:24" ht="51" x14ac:dyDescent="0.25">
      <c r="A573" s="46" t="s">
        <v>31</v>
      </c>
      <c r="B573" s="46" t="s">
        <v>123</v>
      </c>
      <c r="C573" s="46" t="s">
        <v>56</v>
      </c>
      <c r="D573" s="46" t="s">
        <v>2202</v>
      </c>
      <c r="E573" s="44" t="s">
        <v>34</v>
      </c>
      <c r="F573" s="46" t="s">
        <v>2900</v>
      </c>
      <c r="G573" s="46" t="s">
        <v>2203</v>
      </c>
      <c r="H573" s="46" t="s">
        <v>137</v>
      </c>
      <c r="I573" s="46" t="s">
        <v>118</v>
      </c>
      <c r="J573" s="46" t="s">
        <v>6</v>
      </c>
      <c r="K573" s="44" t="s">
        <v>26</v>
      </c>
      <c r="L573" s="46">
        <v>30</v>
      </c>
      <c r="M573" s="154">
        <v>20213800071942</v>
      </c>
      <c r="N573" s="153">
        <v>44307.502835648149</v>
      </c>
      <c r="O573" s="154">
        <v>20212050090991</v>
      </c>
      <c r="P573" s="107">
        <v>44326</v>
      </c>
      <c r="Q573" s="46">
        <v>15</v>
      </c>
      <c r="R573" s="46" t="s">
        <v>9</v>
      </c>
      <c r="S573" s="46"/>
      <c r="T573" s="109">
        <v>44404</v>
      </c>
      <c r="U573" s="46" t="s">
        <v>121</v>
      </c>
      <c r="V573" s="44" t="s">
        <v>122</v>
      </c>
      <c r="W573" s="46"/>
      <c r="X573" s="46"/>
    </row>
    <row r="574" spans="1:24" ht="51" x14ac:dyDescent="0.25">
      <c r="A574" s="46" t="s">
        <v>31</v>
      </c>
      <c r="B574" s="46" t="s">
        <v>123</v>
      </c>
      <c r="C574" s="44" t="s">
        <v>46</v>
      </c>
      <c r="D574" s="46" t="s">
        <v>2204</v>
      </c>
      <c r="E574" s="46" t="s">
        <v>35</v>
      </c>
      <c r="F574" s="46" t="s">
        <v>2900</v>
      </c>
      <c r="G574" s="46" t="s">
        <v>2205</v>
      </c>
      <c r="H574" s="46" t="s">
        <v>117</v>
      </c>
      <c r="I574" s="46" t="s">
        <v>118</v>
      </c>
      <c r="J574" s="46" t="s">
        <v>6</v>
      </c>
      <c r="K574" s="44" t="s">
        <v>26</v>
      </c>
      <c r="L574" s="46">
        <v>30</v>
      </c>
      <c r="M574" s="154">
        <v>20213800071972</v>
      </c>
      <c r="N574" s="153">
        <v>44307.544942129629</v>
      </c>
      <c r="O574" s="154">
        <v>20212050091491</v>
      </c>
      <c r="P574" s="107">
        <v>44342</v>
      </c>
      <c r="Q574" s="46">
        <v>24</v>
      </c>
      <c r="R574" s="46" t="s">
        <v>9</v>
      </c>
      <c r="S574" s="46"/>
      <c r="T574" s="109">
        <v>44342</v>
      </c>
      <c r="U574" s="46" t="s">
        <v>121</v>
      </c>
      <c r="V574" s="44" t="s">
        <v>122</v>
      </c>
      <c r="W574" s="46"/>
      <c r="X574" s="46"/>
    </row>
    <row r="575" spans="1:24" ht="89.25" x14ac:dyDescent="0.25">
      <c r="A575" s="46" t="s">
        <v>31</v>
      </c>
      <c r="B575" s="46" t="s">
        <v>123</v>
      </c>
      <c r="C575" s="44" t="s">
        <v>46</v>
      </c>
      <c r="D575" s="46" t="s">
        <v>2206</v>
      </c>
      <c r="E575" s="46" t="s">
        <v>35</v>
      </c>
      <c r="F575" s="46" t="s">
        <v>2900</v>
      </c>
      <c r="G575" s="46" t="s">
        <v>2207</v>
      </c>
      <c r="H575" s="46" t="s">
        <v>142</v>
      </c>
      <c r="I575" s="46" t="s">
        <v>143</v>
      </c>
      <c r="J575" s="46" t="s">
        <v>6</v>
      </c>
      <c r="K575" s="44" t="s">
        <v>28</v>
      </c>
      <c r="L575" s="46">
        <v>10</v>
      </c>
      <c r="M575" s="154">
        <v>20213800071992</v>
      </c>
      <c r="N575" s="153">
        <v>44307.586261574077</v>
      </c>
      <c r="O575" s="154">
        <v>20212000017481</v>
      </c>
      <c r="P575" s="107">
        <v>44309</v>
      </c>
      <c r="Q575" s="46">
        <v>2</v>
      </c>
      <c r="R575" s="46" t="s">
        <v>9</v>
      </c>
      <c r="S575" s="46" t="s">
        <v>2208</v>
      </c>
      <c r="T575" s="109"/>
      <c r="U575" s="46"/>
      <c r="V575" s="46"/>
      <c r="W575" s="46"/>
      <c r="X575" s="46"/>
    </row>
    <row r="576" spans="1:24" ht="76.5" x14ac:dyDescent="0.25">
      <c r="A576" s="46" t="s">
        <v>31</v>
      </c>
      <c r="B576" s="46" t="s">
        <v>919</v>
      </c>
      <c r="C576" s="46" t="s">
        <v>56</v>
      </c>
      <c r="D576" s="46" t="s">
        <v>2202</v>
      </c>
      <c r="E576" s="44" t="s">
        <v>34</v>
      </c>
      <c r="F576" s="46" t="s">
        <v>2900</v>
      </c>
      <c r="G576" s="46" t="s">
        <v>2209</v>
      </c>
      <c r="H576" s="46" t="s">
        <v>137</v>
      </c>
      <c r="I576" s="46" t="s">
        <v>118</v>
      </c>
      <c r="J576" s="46" t="s">
        <v>6</v>
      </c>
      <c r="K576" s="44" t="s">
        <v>26</v>
      </c>
      <c r="L576" s="46">
        <v>30</v>
      </c>
      <c r="M576" s="154">
        <v>20213800072192</v>
      </c>
      <c r="N576" s="153">
        <v>44309.419930555552</v>
      </c>
      <c r="O576" s="154">
        <v>20212050090991</v>
      </c>
      <c r="P576" s="107">
        <v>44326</v>
      </c>
      <c r="Q576" s="46">
        <v>11</v>
      </c>
      <c r="R576" s="46" t="s">
        <v>9</v>
      </c>
      <c r="S576" s="46"/>
      <c r="T576" s="109"/>
      <c r="U576" s="46"/>
      <c r="V576" s="46"/>
      <c r="W576" s="46"/>
      <c r="X576" s="46"/>
    </row>
    <row r="577" spans="1:24" ht="51" x14ac:dyDescent="0.25">
      <c r="A577" s="46" t="s">
        <v>31</v>
      </c>
      <c r="B577" s="46" t="s">
        <v>919</v>
      </c>
      <c r="C577" s="46" t="s">
        <v>62</v>
      </c>
      <c r="D577" s="46" t="s">
        <v>2210</v>
      </c>
      <c r="E577" s="44" t="s">
        <v>34</v>
      </c>
      <c r="F577" s="46" t="s">
        <v>2900</v>
      </c>
      <c r="G577" s="46" t="s">
        <v>2211</v>
      </c>
      <c r="H577" s="46" t="s">
        <v>142</v>
      </c>
      <c r="I577" s="46" t="s">
        <v>118</v>
      </c>
      <c r="J577" s="46" t="s">
        <v>6</v>
      </c>
      <c r="K577" s="44" t="s">
        <v>26</v>
      </c>
      <c r="L577" s="46">
        <v>30</v>
      </c>
      <c r="M577" s="154">
        <v>20213800072312</v>
      </c>
      <c r="N577" s="153">
        <v>44309.66982638889</v>
      </c>
      <c r="O577" s="154"/>
      <c r="P577" s="107">
        <v>44307</v>
      </c>
      <c r="Q577" s="46"/>
      <c r="R577" s="46" t="s">
        <v>9</v>
      </c>
      <c r="S577" s="46"/>
      <c r="T577" s="109" t="s">
        <v>565</v>
      </c>
      <c r="U577" s="109" t="s">
        <v>565</v>
      </c>
      <c r="V577" s="44" t="s">
        <v>122</v>
      </c>
      <c r="W577" s="109"/>
      <c r="X577" s="46"/>
    </row>
    <row r="578" spans="1:24" ht="51" x14ac:dyDescent="0.25">
      <c r="A578" s="46" t="s">
        <v>31</v>
      </c>
      <c r="B578" s="46" t="s">
        <v>123</v>
      </c>
      <c r="C578" s="46" t="s">
        <v>63</v>
      </c>
      <c r="D578" s="46" t="s">
        <v>2212</v>
      </c>
      <c r="E578" s="46" t="s">
        <v>35</v>
      </c>
      <c r="F578" s="46" t="s">
        <v>2900</v>
      </c>
      <c r="G578" s="46" t="s">
        <v>2213</v>
      </c>
      <c r="H578" s="46" t="s">
        <v>207</v>
      </c>
      <c r="I578" s="46" t="s">
        <v>118</v>
      </c>
      <c r="J578" s="46" t="s">
        <v>6</v>
      </c>
      <c r="K578" s="44" t="s">
        <v>28</v>
      </c>
      <c r="L578" s="46">
        <v>20</v>
      </c>
      <c r="M578" s="154">
        <v>20213800072322</v>
      </c>
      <c r="N578" s="153">
        <v>44309.711377314816</v>
      </c>
      <c r="O578" s="154">
        <v>20212050090911</v>
      </c>
      <c r="P578" s="107">
        <v>44320</v>
      </c>
      <c r="Q578" s="46">
        <v>7</v>
      </c>
      <c r="R578" s="46" t="s">
        <v>9</v>
      </c>
      <c r="S578" s="46" t="s">
        <v>2201</v>
      </c>
      <c r="T578" s="109"/>
      <c r="U578" s="46"/>
      <c r="V578" s="46"/>
      <c r="W578" s="46"/>
      <c r="X578" s="46"/>
    </row>
    <row r="579" spans="1:24" ht="51" x14ac:dyDescent="0.25">
      <c r="A579" s="46" t="s">
        <v>31</v>
      </c>
      <c r="B579" s="46" t="s">
        <v>123</v>
      </c>
      <c r="C579" s="44" t="s">
        <v>46</v>
      </c>
      <c r="D579" s="46" t="s">
        <v>2214</v>
      </c>
      <c r="E579" s="46" t="s">
        <v>35</v>
      </c>
      <c r="F579" s="44" t="s">
        <v>88</v>
      </c>
      <c r="G579" s="46" t="s">
        <v>2215</v>
      </c>
      <c r="H579" s="46" t="s">
        <v>282</v>
      </c>
      <c r="I579" s="46" t="s">
        <v>214</v>
      </c>
      <c r="J579" s="46" t="s">
        <v>6</v>
      </c>
      <c r="K579" s="46" t="s">
        <v>25</v>
      </c>
      <c r="L579" s="46">
        <v>20</v>
      </c>
      <c r="M579" s="154">
        <v>20213800072422</v>
      </c>
      <c r="N579" s="153">
        <v>44309.795115740744</v>
      </c>
      <c r="O579" s="154"/>
      <c r="P579" s="107">
        <v>44334</v>
      </c>
      <c r="Q579" s="46">
        <v>16</v>
      </c>
      <c r="R579" s="46" t="s">
        <v>9</v>
      </c>
      <c r="S579" s="46" t="s">
        <v>2216</v>
      </c>
      <c r="T579" s="109"/>
      <c r="U579" s="46"/>
      <c r="V579" s="46"/>
      <c r="W579" s="46"/>
      <c r="X579" s="46" t="s">
        <v>2217</v>
      </c>
    </row>
    <row r="580" spans="1:24" ht="51" x14ac:dyDescent="0.25">
      <c r="A580" s="70" t="s">
        <v>31</v>
      </c>
      <c r="B580" s="70" t="s">
        <v>1071</v>
      </c>
      <c r="C580" s="70" t="s">
        <v>58</v>
      </c>
      <c r="D580" s="70" t="s">
        <v>2218</v>
      </c>
      <c r="E580" s="70" t="s">
        <v>34</v>
      </c>
      <c r="F580" s="70" t="s">
        <v>2899</v>
      </c>
      <c r="G580" s="70" t="s">
        <v>2219</v>
      </c>
      <c r="H580" s="70" t="s">
        <v>175</v>
      </c>
      <c r="I580" s="70" t="s">
        <v>176</v>
      </c>
      <c r="J580" s="68" t="s">
        <v>5</v>
      </c>
      <c r="K580" s="70" t="s">
        <v>25</v>
      </c>
      <c r="L580" s="70">
        <v>20</v>
      </c>
      <c r="M580" s="179">
        <v>20213800072472</v>
      </c>
      <c r="N580" s="180">
        <v>44312.377893518518</v>
      </c>
      <c r="O580" s="179">
        <v>20213000019071</v>
      </c>
      <c r="P580" s="114">
        <v>44343</v>
      </c>
      <c r="Q580" s="70">
        <v>22</v>
      </c>
      <c r="R580" s="68" t="s">
        <v>11</v>
      </c>
      <c r="S580" s="70"/>
      <c r="T580" s="115"/>
      <c r="U580" s="70" t="s">
        <v>121</v>
      </c>
      <c r="V580" s="70"/>
      <c r="W580" s="115"/>
      <c r="X580" s="70" t="s">
        <v>2220</v>
      </c>
    </row>
    <row r="581" spans="1:24" ht="63.75" x14ac:dyDescent="0.25">
      <c r="A581" s="46" t="s">
        <v>31</v>
      </c>
      <c r="B581" s="46" t="s">
        <v>123</v>
      </c>
      <c r="C581" s="44" t="s">
        <v>46</v>
      </c>
      <c r="D581" s="46" t="s">
        <v>2221</v>
      </c>
      <c r="E581" s="46" t="s">
        <v>35</v>
      </c>
      <c r="F581" s="46" t="s">
        <v>2900</v>
      </c>
      <c r="G581" s="46" t="s">
        <v>2222</v>
      </c>
      <c r="H581" s="46" t="s">
        <v>117</v>
      </c>
      <c r="I581" s="46" t="s">
        <v>118</v>
      </c>
      <c r="J581" s="46" t="s">
        <v>6</v>
      </c>
      <c r="K581" s="44" t="s">
        <v>26</v>
      </c>
      <c r="L581" s="46">
        <v>30</v>
      </c>
      <c r="M581" s="154">
        <v>20213800072482</v>
      </c>
      <c r="N581" s="153">
        <v>44312.378263888888</v>
      </c>
      <c r="O581" s="154">
        <v>20212050091541</v>
      </c>
      <c r="P581" s="107">
        <v>44342</v>
      </c>
      <c r="Q581" s="46">
        <v>21</v>
      </c>
      <c r="R581" s="46" t="s">
        <v>9</v>
      </c>
      <c r="S581" s="46"/>
      <c r="T581" s="109">
        <v>44342</v>
      </c>
      <c r="U581" s="46" t="s">
        <v>121</v>
      </c>
      <c r="V581" s="44" t="s">
        <v>122</v>
      </c>
      <c r="W581" s="109"/>
      <c r="X581" s="46"/>
    </row>
    <row r="582" spans="1:24" ht="76.5" x14ac:dyDescent="0.25">
      <c r="A582" s="46" t="s">
        <v>31</v>
      </c>
      <c r="B582" s="46" t="s">
        <v>123</v>
      </c>
      <c r="C582" s="44" t="s">
        <v>46</v>
      </c>
      <c r="D582" s="46" t="s">
        <v>2223</v>
      </c>
      <c r="E582" s="46" t="s">
        <v>35</v>
      </c>
      <c r="F582" s="46" t="s">
        <v>2899</v>
      </c>
      <c r="G582" s="46" t="s">
        <v>2224</v>
      </c>
      <c r="H582" s="46" t="s">
        <v>1593</v>
      </c>
      <c r="I582" s="46" t="s">
        <v>214</v>
      </c>
      <c r="J582" s="46" t="s">
        <v>6</v>
      </c>
      <c r="K582" s="44" t="s">
        <v>26</v>
      </c>
      <c r="L582" s="46">
        <v>30</v>
      </c>
      <c r="M582" s="154">
        <v>20213800072512</v>
      </c>
      <c r="N582" s="153">
        <v>44312.419814814813</v>
      </c>
      <c r="O582" s="154">
        <v>20212100019091</v>
      </c>
      <c r="P582" s="107">
        <v>44343</v>
      </c>
      <c r="Q582" s="46">
        <v>22</v>
      </c>
      <c r="R582" s="46" t="s">
        <v>9</v>
      </c>
      <c r="S582" s="46"/>
      <c r="T582" s="109">
        <v>44343</v>
      </c>
      <c r="U582" s="46" t="s">
        <v>121</v>
      </c>
      <c r="V582" s="44" t="s">
        <v>122</v>
      </c>
      <c r="W582" s="109"/>
      <c r="X582" s="46"/>
    </row>
    <row r="583" spans="1:24" ht="51" x14ac:dyDescent="0.25">
      <c r="A583" s="46" t="s">
        <v>31</v>
      </c>
      <c r="B583" s="46" t="s">
        <v>123</v>
      </c>
      <c r="C583" s="44" t="s">
        <v>46</v>
      </c>
      <c r="D583" s="46" t="s">
        <v>2225</v>
      </c>
      <c r="E583" s="46" t="s">
        <v>35</v>
      </c>
      <c r="F583" s="44" t="s">
        <v>88</v>
      </c>
      <c r="G583" s="46" t="s">
        <v>2226</v>
      </c>
      <c r="H583" s="46" t="s">
        <v>2227</v>
      </c>
      <c r="I583" s="46" t="s">
        <v>118</v>
      </c>
      <c r="J583" s="44" t="s">
        <v>5</v>
      </c>
      <c r="K583" s="44" t="s">
        <v>26</v>
      </c>
      <c r="L583" s="46">
        <v>30</v>
      </c>
      <c r="M583" s="154">
        <v>20213800072522</v>
      </c>
      <c r="N583" s="153">
        <v>44312.419895833336</v>
      </c>
      <c r="O583" s="154">
        <v>20212050091451</v>
      </c>
      <c r="P583" s="107">
        <v>44328</v>
      </c>
      <c r="Q583" s="46">
        <v>12</v>
      </c>
      <c r="R583" s="46" t="s">
        <v>9</v>
      </c>
      <c r="S583" s="46"/>
      <c r="T583" s="109">
        <v>44344</v>
      </c>
      <c r="U583" s="46" t="s">
        <v>121</v>
      </c>
      <c r="V583" s="44" t="s">
        <v>122</v>
      </c>
      <c r="W583" s="109"/>
      <c r="X583" s="46"/>
    </row>
    <row r="584" spans="1:24" ht="51" x14ac:dyDescent="0.25">
      <c r="A584" s="46" t="s">
        <v>31</v>
      </c>
      <c r="B584" s="46" t="s">
        <v>123</v>
      </c>
      <c r="C584" s="44" t="s">
        <v>46</v>
      </c>
      <c r="D584" s="46" t="s">
        <v>2228</v>
      </c>
      <c r="E584" s="46" t="s">
        <v>38</v>
      </c>
      <c r="F584" s="44" t="s">
        <v>88</v>
      </c>
      <c r="G584" s="46" t="s">
        <v>2229</v>
      </c>
      <c r="H584" s="46" t="s">
        <v>126</v>
      </c>
      <c r="I584" s="46" t="s">
        <v>118</v>
      </c>
      <c r="J584" s="46" t="s">
        <v>6</v>
      </c>
      <c r="K584" s="44" t="s">
        <v>26</v>
      </c>
      <c r="L584" s="46">
        <v>30</v>
      </c>
      <c r="M584" s="154">
        <v>20213800072572</v>
      </c>
      <c r="N584" s="153">
        <v>44312.50340277778</v>
      </c>
      <c r="O584" s="154" t="s">
        <v>2230</v>
      </c>
      <c r="P584" s="107">
        <v>44326</v>
      </c>
      <c r="Q584" s="46">
        <v>10</v>
      </c>
      <c r="R584" s="46" t="s">
        <v>9</v>
      </c>
      <c r="S584" s="46"/>
      <c r="T584" s="109">
        <v>44329</v>
      </c>
      <c r="U584" s="46" t="s">
        <v>121</v>
      </c>
      <c r="V584" s="44" t="s">
        <v>122</v>
      </c>
      <c r="W584" s="46"/>
      <c r="X584" s="46"/>
    </row>
    <row r="585" spans="1:24" ht="89.25" x14ac:dyDescent="0.25">
      <c r="A585" s="59" t="s">
        <v>31</v>
      </c>
      <c r="B585" s="59" t="s">
        <v>1071</v>
      </c>
      <c r="C585" s="59" t="s">
        <v>46</v>
      </c>
      <c r="D585" s="59" t="s">
        <v>2231</v>
      </c>
      <c r="E585" s="59" t="s">
        <v>35</v>
      </c>
      <c r="F585" s="59" t="s">
        <v>2899</v>
      </c>
      <c r="G585" s="59" t="s">
        <v>2232</v>
      </c>
      <c r="H585" s="59" t="s">
        <v>228</v>
      </c>
      <c r="I585" s="59" t="s">
        <v>2192</v>
      </c>
      <c r="J585" s="59" t="s">
        <v>6</v>
      </c>
      <c r="K585" s="57" t="s">
        <v>26</v>
      </c>
      <c r="L585" s="59">
        <v>30</v>
      </c>
      <c r="M585" s="178">
        <v>20213800072592</v>
      </c>
      <c r="N585" s="157">
        <v>44312.503217592595</v>
      </c>
      <c r="O585" s="178"/>
      <c r="P585" s="123"/>
      <c r="Q585" s="59"/>
      <c r="R585" s="59" t="s">
        <v>1137</v>
      </c>
      <c r="S585" s="59"/>
      <c r="T585" s="170"/>
      <c r="U585" s="59"/>
      <c r="V585" s="59"/>
      <c r="W585" s="59"/>
      <c r="X585" s="59" t="s">
        <v>2233</v>
      </c>
    </row>
    <row r="586" spans="1:24" ht="51" x14ac:dyDescent="0.25">
      <c r="A586" s="46" t="s">
        <v>31</v>
      </c>
      <c r="B586" s="46" t="s">
        <v>123</v>
      </c>
      <c r="C586" s="46" t="s">
        <v>69</v>
      </c>
      <c r="D586" s="46" t="s">
        <v>2234</v>
      </c>
      <c r="E586" s="44" t="s">
        <v>34</v>
      </c>
      <c r="F586" s="46" t="s">
        <v>2900</v>
      </c>
      <c r="G586" s="46" t="s">
        <v>2235</v>
      </c>
      <c r="H586" s="46" t="s">
        <v>207</v>
      </c>
      <c r="I586" s="46" t="s">
        <v>118</v>
      </c>
      <c r="J586" s="46" t="s">
        <v>6</v>
      </c>
      <c r="K586" s="44" t="s">
        <v>26</v>
      </c>
      <c r="L586" s="46">
        <v>30</v>
      </c>
      <c r="M586" s="154">
        <v>20213800072662</v>
      </c>
      <c r="N586" s="153">
        <v>44312.544687499998</v>
      </c>
      <c r="O586" s="154">
        <v>20212050091171</v>
      </c>
      <c r="P586" s="107">
        <v>44326</v>
      </c>
      <c r="Q586" s="46">
        <v>10</v>
      </c>
      <c r="R586" s="46" t="s">
        <v>9</v>
      </c>
      <c r="S586" s="46"/>
      <c r="T586" s="109">
        <v>44326</v>
      </c>
      <c r="U586" s="46" t="s">
        <v>121</v>
      </c>
      <c r="V586" s="44" t="s">
        <v>122</v>
      </c>
      <c r="W586" s="46"/>
      <c r="X586" s="46"/>
    </row>
    <row r="587" spans="1:24" ht="63.75" x14ac:dyDescent="0.25">
      <c r="A587" s="46" t="s">
        <v>31</v>
      </c>
      <c r="B587" s="46" t="s">
        <v>123</v>
      </c>
      <c r="C587" s="46" t="s">
        <v>51</v>
      </c>
      <c r="D587" s="46" t="s">
        <v>2236</v>
      </c>
      <c r="E587" s="46" t="s">
        <v>35</v>
      </c>
      <c r="F587" s="46" t="s">
        <v>2900</v>
      </c>
      <c r="G587" s="46" t="s">
        <v>2237</v>
      </c>
      <c r="H587" s="46" t="s">
        <v>142</v>
      </c>
      <c r="I587" s="46" t="s">
        <v>143</v>
      </c>
      <c r="J587" s="46" t="s">
        <v>6</v>
      </c>
      <c r="K587" s="44" t="s">
        <v>26</v>
      </c>
      <c r="L587" s="46">
        <v>30</v>
      </c>
      <c r="M587" s="154">
        <v>20213800072682</v>
      </c>
      <c r="N587" s="153">
        <v>44312.545081018521</v>
      </c>
      <c r="O587" s="154"/>
      <c r="P587" s="107"/>
      <c r="Q587" s="46">
        <v>19</v>
      </c>
      <c r="R587" s="46" t="s">
        <v>9</v>
      </c>
      <c r="S587" s="46" t="s">
        <v>2238</v>
      </c>
      <c r="T587" s="109">
        <v>44340</v>
      </c>
      <c r="U587" s="46"/>
      <c r="V587" s="46"/>
      <c r="W587" s="46"/>
      <c r="X587" s="46"/>
    </row>
    <row r="588" spans="1:24" ht="51" x14ac:dyDescent="0.25">
      <c r="A588" s="46" t="s">
        <v>31</v>
      </c>
      <c r="B588" s="46" t="s">
        <v>123</v>
      </c>
      <c r="C588" s="46" t="s">
        <v>69</v>
      </c>
      <c r="D588" s="46" t="s">
        <v>2239</v>
      </c>
      <c r="E588" s="46" t="s">
        <v>2033</v>
      </c>
      <c r="F588" s="44" t="s">
        <v>88</v>
      </c>
      <c r="G588" s="46" t="s">
        <v>2240</v>
      </c>
      <c r="H588" s="46" t="s">
        <v>2227</v>
      </c>
      <c r="I588" s="46" t="s">
        <v>118</v>
      </c>
      <c r="J588" s="44" t="s">
        <v>5</v>
      </c>
      <c r="K588" s="44" t="s">
        <v>26</v>
      </c>
      <c r="L588" s="46">
        <v>30</v>
      </c>
      <c r="M588" s="154">
        <v>20213800072772</v>
      </c>
      <c r="N588" s="153">
        <v>44312.66951388889</v>
      </c>
      <c r="O588" s="154">
        <v>20212050091191</v>
      </c>
      <c r="P588" s="107">
        <v>44320</v>
      </c>
      <c r="Q588" s="46">
        <v>6</v>
      </c>
      <c r="R588" s="46" t="s">
        <v>9</v>
      </c>
      <c r="S588" s="46"/>
      <c r="T588" s="109">
        <v>44326</v>
      </c>
      <c r="U588" s="46" t="s">
        <v>121</v>
      </c>
      <c r="V588" s="44" t="s">
        <v>122</v>
      </c>
      <c r="W588" s="109"/>
      <c r="X588" s="46"/>
    </row>
    <row r="589" spans="1:24" ht="76.5" x14ac:dyDescent="0.25">
      <c r="A589" s="46" t="s">
        <v>31</v>
      </c>
      <c r="B589" s="46" t="s">
        <v>123</v>
      </c>
      <c r="C589" s="46" t="s">
        <v>50</v>
      </c>
      <c r="D589" s="46" t="s">
        <v>2241</v>
      </c>
      <c r="E589" s="44" t="s">
        <v>34</v>
      </c>
      <c r="F589" s="44" t="s">
        <v>88</v>
      </c>
      <c r="G589" s="46" t="s">
        <v>2242</v>
      </c>
      <c r="H589" s="46" t="s">
        <v>333</v>
      </c>
      <c r="I589" s="44" t="s">
        <v>259</v>
      </c>
      <c r="J589" s="46" t="s">
        <v>6</v>
      </c>
      <c r="K589" s="46" t="s">
        <v>25</v>
      </c>
      <c r="L589" s="46">
        <v>30</v>
      </c>
      <c r="M589" s="154">
        <v>20213800072822</v>
      </c>
      <c r="N589" s="153">
        <v>44312.669490740744</v>
      </c>
      <c r="O589" s="154">
        <v>20212000017791</v>
      </c>
      <c r="P589" s="107">
        <v>44326</v>
      </c>
      <c r="Q589" s="46">
        <v>10</v>
      </c>
      <c r="R589" s="46" t="s">
        <v>9</v>
      </c>
      <c r="S589" s="46" t="s">
        <v>2243</v>
      </c>
      <c r="T589" s="109"/>
      <c r="U589" s="46"/>
      <c r="V589" s="46"/>
      <c r="W589" s="46"/>
      <c r="X589" s="46"/>
    </row>
    <row r="590" spans="1:24" ht="51" x14ac:dyDescent="0.25">
      <c r="A590" s="59" t="s">
        <v>31</v>
      </c>
      <c r="B590" s="59" t="s">
        <v>1071</v>
      </c>
      <c r="C590" s="59" t="s">
        <v>44</v>
      </c>
      <c r="D590" s="59" t="s">
        <v>2244</v>
      </c>
      <c r="E590" s="59" t="s">
        <v>34</v>
      </c>
      <c r="F590" s="59" t="s">
        <v>2899</v>
      </c>
      <c r="G590" s="59" t="s">
        <v>2245</v>
      </c>
      <c r="H590" s="59" t="s">
        <v>228</v>
      </c>
      <c r="I590" s="59" t="s">
        <v>2192</v>
      </c>
      <c r="J590" s="59" t="s">
        <v>6</v>
      </c>
      <c r="K590" s="57" t="s">
        <v>26</v>
      </c>
      <c r="L590" s="59">
        <v>30</v>
      </c>
      <c r="M590" s="178">
        <v>20213800072882</v>
      </c>
      <c r="N590" s="157">
        <v>44312.711388888885</v>
      </c>
      <c r="O590" s="178"/>
      <c r="P590" s="123"/>
      <c r="Q590" s="59"/>
      <c r="R590" s="59" t="s">
        <v>1137</v>
      </c>
      <c r="S590" s="59"/>
      <c r="T590" s="170"/>
      <c r="U590" s="59"/>
      <c r="V590" s="59"/>
      <c r="W590" s="59"/>
      <c r="X590" s="59" t="s">
        <v>2233</v>
      </c>
    </row>
    <row r="591" spans="1:24" ht="102" x14ac:dyDescent="0.25">
      <c r="A591" s="46" t="s">
        <v>31</v>
      </c>
      <c r="B591" s="46" t="s">
        <v>123</v>
      </c>
      <c r="C591" s="46" t="s">
        <v>47</v>
      </c>
      <c r="D591" s="46" t="s">
        <v>2176</v>
      </c>
      <c r="E591" s="44" t="s">
        <v>37</v>
      </c>
      <c r="F591" s="44" t="s">
        <v>88</v>
      </c>
      <c r="G591" s="46" t="s">
        <v>2246</v>
      </c>
      <c r="H591" s="46" t="s">
        <v>207</v>
      </c>
      <c r="I591" s="46" t="s">
        <v>118</v>
      </c>
      <c r="J591" s="46" t="s">
        <v>6</v>
      </c>
      <c r="K591" s="44" t="s">
        <v>27</v>
      </c>
      <c r="L591" s="46">
        <v>30</v>
      </c>
      <c r="M591" s="154">
        <v>20213800073062</v>
      </c>
      <c r="N591" s="153">
        <v>44313.586319444446</v>
      </c>
      <c r="O591" s="154">
        <v>2021205009128</v>
      </c>
      <c r="P591" s="107">
        <v>44328</v>
      </c>
      <c r="Q591" s="46" t="s">
        <v>2247</v>
      </c>
      <c r="R591" s="46" t="s">
        <v>9</v>
      </c>
      <c r="S591" s="46"/>
      <c r="T591" s="109">
        <v>44322</v>
      </c>
      <c r="U591" s="46" t="s">
        <v>121</v>
      </c>
      <c r="V591" s="44" t="s">
        <v>122</v>
      </c>
      <c r="W591" s="46"/>
      <c r="X591" s="46"/>
    </row>
    <row r="592" spans="1:24" ht="51" x14ac:dyDescent="0.25">
      <c r="A592" s="46" t="s">
        <v>31</v>
      </c>
      <c r="B592" s="46" t="s">
        <v>123</v>
      </c>
      <c r="C592" s="46" t="s">
        <v>69</v>
      </c>
      <c r="D592" s="46" t="s">
        <v>2234</v>
      </c>
      <c r="E592" s="44" t="s">
        <v>34</v>
      </c>
      <c r="F592" s="44" t="s">
        <v>88</v>
      </c>
      <c r="G592" s="46" t="s">
        <v>2248</v>
      </c>
      <c r="H592" s="46" t="s">
        <v>117</v>
      </c>
      <c r="I592" s="46" t="s">
        <v>118</v>
      </c>
      <c r="J592" s="46" t="s">
        <v>6</v>
      </c>
      <c r="K592" s="44" t="s">
        <v>26</v>
      </c>
      <c r="L592" s="46">
        <v>30</v>
      </c>
      <c r="M592" s="154">
        <v>20213800073092</v>
      </c>
      <c r="N592" s="153">
        <v>44313.586469907408</v>
      </c>
      <c r="O592" s="154">
        <v>20212050091591</v>
      </c>
      <c r="P592" s="107" t="s">
        <v>2249</v>
      </c>
      <c r="Q592" s="46">
        <v>20</v>
      </c>
      <c r="R592" s="46" t="s">
        <v>9</v>
      </c>
      <c r="S592" s="46"/>
      <c r="T592" s="107" t="s">
        <v>2250</v>
      </c>
      <c r="U592" s="46" t="s">
        <v>121</v>
      </c>
      <c r="V592" s="44" t="s">
        <v>122</v>
      </c>
      <c r="W592" s="109"/>
      <c r="X592" s="46"/>
    </row>
    <row r="593" spans="1:24" ht="51" x14ac:dyDescent="0.25">
      <c r="A593" s="46" t="s">
        <v>31</v>
      </c>
      <c r="B593" s="46" t="s">
        <v>123</v>
      </c>
      <c r="C593" s="44" t="s">
        <v>46</v>
      </c>
      <c r="D593" s="46" t="s">
        <v>2251</v>
      </c>
      <c r="E593" s="44" t="s">
        <v>37</v>
      </c>
      <c r="F593" s="44" t="s">
        <v>89</v>
      </c>
      <c r="G593" s="46" t="s">
        <v>2252</v>
      </c>
      <c r="H593" s="46" t="s">
        <v>137</v>
      </c>
      <c r="I593" s="46" t="s">
        <v>118</v>
      </c>
      <c r="J593" s="46" t="s">
        <v>6</v>
      </c>
      <c r="K593" s="44" t="s">
        <v>27</v>
      </c>
      <c r="L593" s="46">
        <v>30</v>
      </c>
      <c r="M593" s="154">
        <v>20213800073122</v>
      </c>
      <c r="N593" s="153">
        <v>44313.586539351854</v>
      </c>
      <c r="O593" s="154">
        <v>20212050091791</v>
      </c>
      <c r="P593" s="107">
        <v>44342</v>
      </c>
      <c r="Q593" s="46">
        <v>19</v>
      </c>
      <c r="R593" s="46" t="s">
        <v>9</v>
      </c>
      <c r="S593" s="46"/>
      <c r="T593" s="109">
        <v>44342</v>
      </c>
      <c r="U593" s="46" t="s">
        <v>121</v>
      </c>
      <c r="V593" s="44" t="s">
        <v>122</v>
      </c>
      <c r="W593" s="46"/>
      <c r="X593" s="46"/>
    </row>
    <row r="594" spans="1:24" ht="51" x14ac:dyDescent="0.25">
      <c r="A594" s="59" t="s">
        <v>31</v>
      </c>
      <c r="B594" s="59" t="s">
        <v>1071</v>
      </c>
      <c r="C594" s="59" t="s">
        <v>58</v>
      </c>
      <c r="D594" s="59" t="s">
        <v>2253</v>
      </c>
      <c r="E594" s="59" t="s">
        <v>36</v>
      </c>
      <c r="F594" s="57" t="s">
        <v>88</v>
      </c>
      <c r="G594" s="59" t="s">
        <v>2254</v>
      </c>
      <c r="H594" s="59" t="s">
        <v>228</v>
      </c>
      <c r="I594" s="59" t="s">
        <v>2255</v>
      </c>
      <c r="J594" s="59" t="s">
        <v>6</v>
      </c>
      <c r="K594" s="59" t="s">
        <v>27</v>
      </c>
      <c r="L594" s="59">
        <v>30</v>
      </c>
      <c r="M594" s="178">
        <v>20213800073182</v>
      </c>
      <c r="N594" s="157">
        <v>44313.627881944441</v>
      </c>
      <c r="O594" s="178"/>
      <c r="P594" s="123"/>
      <c r="Q594" s="59"/>
      <c r="R594" s="59" t="s">
        <v>1137</v>
      </c>
      <c r="S594" s="59"/>
      <c r="T594" s="170"/>
      <c r="U594" s="59"/>
      <c r="V594" s="59"/>
      <c r="W594" s="59"/>
      <c r="X594" s="59"/>
    </row>
    <row r="595" spans="1:24" ht="102" x14ac:dyDescent="0.25">
      <c r="A595" s="46" t="s">
        <v>31</v>
      </c>
      <c r="B595" s="46" t="s">
        <v>123</v>
      </c>
      <c r="C595" s="46" t="s">
        <v>47</v>
      </c>
      <c r="D595" s="46" t="s">
        <v>2176</v>
      </c>
      <c r="E595" s="46" t="s">
        <v>36</v>
      </c>
      <c r="F595" s="44" t="s">
        <v>88</v>
      </c>
      <c r="G595" s="46" t="s">
        <v>2256</v>
      </c>
      <c r="H595" s="46" t="s">
        <v>2257</v>
      </c>
      <c r="I595" s="46" t="s">
        <v>3</v>
      </c>
      <c r="J595" s="46" t="s">
        <v>3</v>
      </c>
      <c r="K595" s="46" t="s">
        <v>25</v>
      </c>
      <c r="L595" s="46">
        <v>30</v>
      </c>
      <c r="M595" s="154">
        <v>20213800073202</v>
      </c>
      <c r="N595" s="153">
        <v>44313.627916666665</v>
      </c>
      <c r="O595" s="154">
        <v>20213000017801</v>
      </c>
      <c r="P595" s="107">
        <v>44316</v>
      </c>
      <c r="Q595" s="46" t="s">
        <v>2258</v>
      </c>
      <c r="R595" s="46" t="s">
        <v>9</v>
      </c>
      <c r="S595" s="46"/>
      <c r="T595" s="109">
        <v>44316</v>
      </c>
      <c r="U595" s="46" t="s">
        <v>121</v>
      </c>
      <c r="V595" s="44" t="s">
        <v>122</v>
      </c>
      <c r="W595" s="46"/>
      <c r="X595" s="46"/>
    </row>
    <row r="596" spans="1:24" ht="51" x14ac:dyDescent="0.25">
      <c r="A596" s="46" t="s">
        <v>31</v>
      </c>
      <c r="B596" s="46" t="s">
        <v>123</v>
      </c>
      <c r="C596" s="46" t="s">
        <v>70</v>
      </c>
      <c r="D596" s="46" t="s">
        <v>2259</v>
      </c>
      <c r="E596" s="46" t="s">
        <v>38</v>
      </c>
      <c r="F596" s="44" t="s">
        <v>88</v>
      </c>
      <c r="G596" s="46" t="s">
        <v>2260</v>
      </c>
      <c r="H596" s="46" t="s">
        <v>258</v>
      </c>
      <c r="I596" s="44" t="s">
        <v>259</v>
      </c>
      <c r="J596" s="46" t="s">
        <v>6</v>
      </c>
      <c r="K596" s="46" t="s">
        <v>25</v>
      </c>
      <c r="L596" s="46">
        <v>30</v>
      </c>
      <c r="M596" s="154">
        <v>20213800073382</v>
      </c>
      <c r="N596" s="153">
        <v>44313.711550925924</v>
      </c>
      <c r="O596" s="154" t="s">
        <v>2261</v>
      </c>
      <c r="P596" s="107">
        <v>44326</v>
      </c>
      <c r="Q596" s="46" t="s">
        <v>2262</v>
      </c>
      <c r="R596" s="46" t="s">
        <v>9</v>
      </c>
      <c r="S596" s="46"/>
      <c r="T596" s="109">
        <v>44320</v>
      </c>
      <c r="U596" s="46" t="s">
        <v>121</v>
      </c>
      <c r="V596" s="44" t="s">
        <v>122</v>
      </c>
      <c r="W596" s="46"/>
      <c r="X596" s="46"/>
    </row>
    <row r="597" spans="1:24" ht="114.75" x14ac:dyDescent="0.25">
      <c r="A597" s="46" t="s">
        <v>31</v>
      </c>
      <c r="B597" s="46" t="s">
        <v>123</v>
      </c>
      <c r="C597" s="46" t="s">
        <v>64</v>
      </c>
      <c r="D597" s="46" t="s">
        <v>2263</v>
      </c>
      <c r="E597" s="44" t="s">
        <v>34</v>
      </c>
      <c r="F597" s="44" t="s">
        <v>88</v>
      </c>
      <c r="G597" s="46" t="s">
        <v>2264</v>
      </c>
      <c r="H597" s="46" t="s">
        <v>458</v>
      </c>
      <c r="I597" s="44" t="s">
        <v>259</v>
      </c>
      <c r="J597" s="46" t="s">
        <v>6</v>
      </c>
      <c r="K597" s="44" t="s">
        <v>27</v>
      </c>
      <c r="L597" s="46">
        <v>30</v>
      </c>
      <c r="M597" s="154">
        <v>20213800073412</v>
      </c>
      <c r="N597" s="153">
        <v>44313.711585648147</v>
      </c>
      <c r="O597" s="154" t="s">
        <v>2265</v>
      </c>
      <c r="P597" s="107">
        <v>44328</v>
      </c>
      <c r="Q597" s="46" t="s">
        <v>2247</v>
      </c>
      <c r="R597" s="46" t="s">
        <v>9</v>
      </c>
      <c r="S597" s="46"/>
      <c r="T597" s="109"/>
      <c r="U597" s="46"/>
      <c r="V597" s="46"/>
      <c r="W597" s="46"/>
      <c r="X597" s="46"/>
    </row>
    <row r="598" spans="1:24" ht="51" x14ac:dyDescent="0.25">
      <c r="A598" s="46" t="s">
        <v>31</v>
      </c>
      <c r="B598" s="46" t="s">
        <v>123</v>
      </c>
      <c r="C598" s="44" t="s">
        <v>46</v>
      </c>
      <c r="D598" s="46" t="s">
        <v>2266</v>
      </c>
      <c r="E598" s="46" t="s">
        <v>38</v>
      </c>
      <c r="F598" s="44" t="s">
        <v>88</v>
      </c>
      <c r="G598" s="46" t="s">
        <v>2267</v>
      </c>
      <c r="H598" s="46" t="s">
        <v>126</v>
      </c>
      <c r="I598" s="46" t="s">
        <v>118</v>
      </c>
      <c r="J598" s="46" t="s">
        <v>6</v>
      </c>
      <c r="K598" s="44" t="s">
        <v>26</v>
      </c>
      <c r="L598" s="46">
        <v>30</v>
      </c>
      <c r="M598" s="154">
        <v>20213800073442</v>
      </c>
      <c r="N598" s="153">
        <v>44314.336377314816</v>
      </c>
      <c r="O598" s="154">
        <v>20212000019041</v>
      </c>
      <c r="P598" s="107">
        <v>44343</v>
      </c>
      <c r="Q598" s="46">
        <v>20</v>
      </c>
      <c r="R598" s="46" t="s">
        <v>9</v>
      </c>
      <c r="S598" s="46"/>
      <c r="T598" s="109">
        <v>44343</v>
      </c>
      <c r="U598" s="46" t="s">
        <v>121</v>
      </c>
      <c r="V598" s="44" t="s">
        <v>122</v>
      </c>
      <c r="W598" s="109"/>
      <c r="X598" s="46"/>
    </row>
    <row r="599" spans="1:24" ht="51" x14ac:dyDescent="0.25">
      <c r="A599" s="46" t="s">
        <v>31</v>
      </c>
      <c r="B599" s="46" t="s">
        <v>123</v>
      </c>
      <c r="C599" s="46" t="s">
        <v>56</v>
      </c>
      <c r="D599" s="46" t="s">
        <v>2268</v>
      </c>
      <c r="E599" s="46" t="s">
        <v>36</v>
      </c>
      <c r="F599" s="44" t="s">
        <v>88</v>
      </c>
      <c r="G599" s="46" t="s">
        <v>2269</v>
      </c>
      <c r="H599" s="46" t="s">
        <v>137</v>
      </c>
      <c r="I599" s="46" t="s">
        <v>118</v>
      </c>
      <c r="J599" s="46" t="s">
        <v>6</v>
      </c>
      <c r="K599" s="44" t="s">
        <v>26</v>
      </c>
      <c r="L599" s="46">
        <v>30</v>
      </c>
      <c r="M599" s="154">
        <v>20213800073472</v>
      </c>
      <c r="N599" s="153">
        <v>44314.336145833331</v>
      </c>
      <c r="O599" s="154">
        <v>20212050091471</v>
      </c>
      <c r="P599" s="107">
        <v>44341</v>
      </c>
      <c r="Q599" s="46">
        <v>18</v>
      </c>
      <c r="R599" s="46" t="s">
        <v>9</v>
      </c>
      <c r="S599" s="46"/>
      <c r="T599" s="109">
        <v>44341</v>
      </c>
      <c r="U599" s="46" t="s">
        <v>121</v>
      </c>
      <c r="V599" s="44" t="s">
        <v>122</v>
      </c>
      <c r="W599" s="46"/>
      <c r="X599" s="46"/>
    </row>
    <row r="600" spans="1:24" ht="51" x14ac:dyDescent="0.25">
      <c r="A600" s="46" t="s">
        <v>31</v>
      </c>
      <c r="B600" s="46" t="s">
        <v>123</v>
      </c>
      <c r="C600" s="46" t="s">
        <v>62</v>
      </c>
      <c r="D600" s="46" t="s">
        <v>2270</v>
      </c>
      <c r="E600" s="44" t="s">
        <v>34</v>
      </c>
      <c r="F600" s="44" t="s">
        <v>88</v>
      </c>
      <c r="G600" s="46" t="s">
        <v>2271</v>
      </c>
      <c r="H600" s="46" t="s">
        <v>126</v>
      </c>
      <c r="I600" s="46" t="s">
        <v>118</v>
      </c>
      <c r="J600" s="46" t="s">
        <v>6</v>
      </c>
      <c r="K600" s="44" t="s">
        <v>26</v>
      </c>
      <c r="L600" s="46">
        <v>30</v>
      </c>
      <c r="M600" s="154">
        <v>20213800073492</v>
      </c>
      <c r="N600" s="153">
        <v>44314.336655092593</v>
      </c>
      <c r="O600" s="154">
        <v>20212050091561</v>
      </c>
      <c r="P600" s="107">
        <v>44342</v>
      </c>
      <c r="Q600" s="46">
        <v>19</v>
      </c>
      <c r="R600" s="46" t="s">
        <v>9</v>
      </c>
      <c r="S600" s="46"/>
      <c r="T600" s="109">
        <v>44342</v>
      </c>
      <c r="U600" s="46" t="s">
        <v>121</v>
      </c>
      <c r="V600" s="44" t="s">
        <v>122</v>
      </c>
      <c r="W600" s="46"/>
      <c r="X600" s="46"/>
    </row>
    <row r="601" spans="1:24" ht="51" x14ac:dyDescent="0.25">
      <c r="A601" s="46" t="s">
        <v>31</v>
      </c>
      <c r="B601" s="46" t="s">
        <v>123</v>
      </c>
      <c r="C601" s="46" t="s">
        <v>47</v>
      </c>
      <c r="D601" s="46" t="s">
        <v>2272</v>
      </c>
      <c r="E601" s="44" t="s">
        <v>34</v>
      </c>
      <c r="F601" s="44" t="s">
        <v>88</v>
      </c>
      <c r="G601" s="46" t="s">
        <v>2273</v>
      </c>
      <c r="H601" s="46" t="s">
        <v>142</v>
      </c>
      <c r="I601" s="46" t="s">
        <v>143</v>
      </c>
      <c r="J601" s="46" t="s">
        <v>6</v>
      </c>
      <c r="K601" s="44" t="s">
        <v>26</v>
      </c>
      <c r="L601" s="46">
        <v>30</v>
      </c>
      <c r="M601" s="154">
        <v>20213800073512</v>
      </c>
      <c r="N601" s="153">
        <v>44314.377928240741</v>
      </c>
      <c r="O601" s="154"/>
      <c r="P601" s="107">
        <v>44321</v>
      </c>
      <c r="Q601" s="46">
        <v>5</v>
      </c>
      <c r="R601" s="46" t="s">
        <v>9</v>
      </c>
      <c r="S601" s="46" t="s">
        <v>2274</v>
      </c>
      <c r="T601" s="109"/>
      <c r="U601" s="46"/>
      <c r="V601" s="46"/>
      <c r="W601" s="46"/>
      <c r="X601" s="46" t="s">
        <v>2275</v>
      </c>
    </row>
    <row r="602" spans="1:24" ht="51" x14ac:dyDescent="0.25">
      <c r="A602" s="59" t="s">
        <v>31</v>
      </c>
      <c r="B602" s="59" t="s">
        <v>1071</v>
      </c>
      <c r="C602" s="59" t="s">
        <v>50</v>
      </c>
      <c r="D602" s="59" t="s">
        <v>2276</v>
      </c>
      <c r="E602" s="59" t="s">
        <v>36</v>
      </c>
      <c r="F602" s="57" t="s">
        <v>88</v>
      </c>
      <c r="G602" s="59" t="s">
        <v>2904</v>
      </c>
      <c r="H602" s="59" t="s">
        <v>228</v>
      </c>
      <c r="I602" s="59" t="s">
        <v>2192</v>
      </c>
      <c r="J602" s="59" t="s">
        <v>6</v>
      </c>
      <c r="K602" s="57" t="s">
        <v>26</v>
      </c>
      <c r="L602" s="59">
        <v>30</v>
      </c>
      <c r="M602" s="178">
        <v>20213800073522</v>
      </c>
      <c r="N602" s="157">
        <v>44314.378310185188</v>
      </c>
      <c r="O602" s="178"/>
      <c r="P602" s="123"/>
      <c r="Q602" s="59"/>
      <c r="R602" s="59" t="s">
        <v>1137</v>
      </c>
      <c r="S602" s="59"/>
      <c r="T602" s="170"/>
      <c r="U602" s="59"/>
      <c r="V602" s="59"/>
      <c r="W602" s="59"/>
      <c r="X602" s="59"/>
    </row>
    <row r="603" spans="1:24" ht="38.25" x14ac:dyDescent="0.25">
      <c r="A603" s="59" t="s">
        <v>31</v>
      </c>
      <c r="B603" s="59" t="s">
        <v>1071</v>
      </c>
      <c r="C603" s="59" t="s">
        <v>46</v>
      </c>
      <c r="D603" s="59" t="s">
        <v>2277</v>
      </c>
      <c r="E603" s="59" t="s">
        <v>38</v>
      </c>
      <c r="F603" s="57" t="s">
        <v>88</v>
      </c>
      <c r="G603" s="59" t="s">
        <v>2278</v>
      </c>
      <c r="H603" s="59" t="s">
        <v>2279</v>
      </c>
      <c r="I603" s="59" t="s">
        <v>2280</v>
      </c>
      <c r="J603" s="59" t="s">
        <v>5</v>
      </c>
      <c r="K603" s="59" t="s">
        <v>27</v>
      </c>
      <c r="L603" s="59">
        <v>30</v>
      </c>
      <c r="M603" s="178">
        <v>20213800073532</v>
      </c>
      <c r="N603" s="157">
        <v>44314.377835648149</v>
      </c>
      <c r="O603" s="178"/>
      <c r="P603" s="123"/>
      <c r="Q603" s="59"/>
      <c r="R603" s="59" t="s">
        <v>1137</v>
      </c>
      <c r="S603" s="59"/>
      <c r="T603" s="170"/>
      <c r="U603" s="59"/>
      <c r="V603" s="59"/>
      <c r="W603" s="59"/>
      <c r="X603" s="59"/>
    </row>
    <row r="604" spans="1:24" ht="51" x14ac:dyDescent="0.25">
      <c r="A604" s="46" t="s">
        <v>31</v>
      </c>
      <c r="B604" s="46" t="s">
        <v>123</v>
      </c>
      <c r="C604" s="46" t="s">
        <v>52</v>
      </c>
      <c r="D604" s="46" t="s">
        <v>2281</v>
      </c>
      <c r="E604" s="44" t="s">
        <v>34</v>
      </c>
      <c r="F604" s="44" t="s">
        <v>88</v>
      </c>
      <c r="G604" s="46" t="s">
        <v>2282</v>
      </c>
      <c r="H604" s="46" t="s">
        <v>213</v>
      </c>
      <c r="I604" s="46" t="s">
        <v>73</v>
      </c>
      <c r="J604" s="46" t="s">
        <v>6</v>
      </c>
      <c r="K604" s="44" t="s">
        <v>26</v>
      </c>
      <c r="L604" s="46">
        <v>30</v>
      </c>
      <c r="M604" s="154">
        <v>20213800073542</v>
      </c>
      <c r="N604" s="153">
        <v>44314.378125000003</v>
      </c>
      <c r="O604" s="154">
        <v>20212100019441</v>
      </c>
      <c r="P604" s="107">
        <v>44351</v>
      </c>
      <c r="Q604" s="46">
        <v>26</v>
      </c>
      <c r="R604" s="46" t="s">
        <v>9</v>
      </c>
      <c r="S604" s="46"/>
      <c r="T604" s="109">
        <v>44351</v>
      </c>
      <c r="U604" s="46" t="s">
        <v>121</v>
      </c>
      <c r="V604" s="44" t="s">
        <v>122</v>
      </c>
      <c r="W604" s="109"/>
      <c r="X604" s="46"/>
    </row>
    <row r="605" spans="1:24" ht="51" x14ac:dyDescent="0.25">
      <c r="A605" s="46" t="s">
        <v>31</v>
      </c>
      <c r="B605" s="46" t="s">
        <v>919</v>
      </c>
      <c r="C605" s="46" t="s">
        <v>69</v>
      </c>
      <c r="D605" s="46" t="s">
        <v>131</v>
      </c>
      <c r="E605" s="44" t="s">
        <v>34</v>
      </c>
      <c r="F605" s="44" t="s">
        <v>88</v>
      </c>
      <c r="G605" s="46" t="s">
        <v>2283</v>
      </c>
      <c r="H605" s="46" t="s">
        <v>148</v>
      </c>
      <c r="I605" s="46" t="s">
        <v>118</v>
      </c>
      <c r="J605" s="46" t="s">
        <v>6</v>
      </c>
      <c r="K605" s="44" t="s">
        <v>26</v>
      </c>
      <c r="L605" s="46">
        <v>30</v>
      </c>
      <c r="M605" s="154">
        <v>20213800073562</v>
      </c>
      <c r="N605" s="153">
        <v>44314.378229166665</v>
      </c>
      <c r="O605" s="154">
        <v>20212050091741</v>
      </c>
      <c r="P605" s="107">
        <v>44343</v>
      </c>
      <c r="Q605" s="46">
        <v>20</v>
      </c>
      <c r="R605" s="46" t="s">
        <v>9</v>
      </c>
      <c r="S605" s="46"/>
      <c r="T605" s="109">
        <v>44343</v>
      </c>
      <c r="U605" s="46" t="s">
        <v>121</v>
      </c>
      <c r="V605" s="44" t="s">
        <v>122</v>
      </c>
      <c r="W605" s="109"/>
      <c r="X605" s="46"/>
    </row>
    <row r="606" spans="1:24" ht="63.75" x14ac:dyDescent="0.25">
      <c r="A606" s="46" t="s">
        <v>31</v>
      </c>
      <c r="B606" s="46" t="s">
        <v>123</v>
      </c>
      <c r="C606" s="46" t="s">
        <v>47</v>
      </c>
      <c r="D606" s="46" t="s">
        <v>2284</v>
      </c>
      <c r="E606" s="44" t="s">
        <v>34</v>
      </c>
      <c r="F606" s="44" t="s">
        <v>88</v>
      </c>
      <c r="G606" s="46" t="s">
        <v>2285</v>
      </c>
      <c r="H606" s="46" t="s">
        <v>228</v>
      </c>
      <c r="I606" s="46" t="s">
        <v>2255</v>
      </c>
      <c r="J606" s="46" t="s">
        <v>6</v>
      </c>
      <c r="K606" s="44" t="s">
        <v>26</v>
      </c>
      <c r="L606" s="46">
        <v>30</v>
      </c>
      <c r="M606" s="154">
        <v>20213800073572</v>
      </c>
      <c r="N606" s="153">
        <v>44314.419583333336</v>
      </c>
      <c r="O606" s="154"/>
      <c r="P606" s="107">
        <v>44363</v>
      </c>
      <c r="Q606" s="46"/>
      <c r="R606" s="46" t="s">
        <v>9</v>
      </c>
      <c r="S606" s="46" t="s">
        <v>2286</v>
      </c>
      <c r="T606" s="109"/>
      <c r="U606" s="46"/>
      <c r="V606" s="46"/>
      <c r="W606" s="46"/>
      <c r="X606" s="46"/>
    </row>
    <row r="607" spans="1:24" ht="51" x14ac:dyDescent="0.25">
      <c r="A607" s="46" t="s">
        <v>31</v>
      </c>
      <c r="B607" s="46" t="s">
        <v>123</v>
      </c>
      <c r="C607" s="46" t="s">
        <v>70</v>
      </c>
      <c r="D607" s="46" t="s">
        <v>2287</v>
      </c>
      <c r="E607" s="46" t="s">
        <v>38</v>
      </c>
      <c r="F607" s="44" t="s">
        <v>88</v>
      </c>
      <c r="G607" s="46" t="s">
        <v>2288</v>
      </c>
      <c r="H607" s="46" t="s">
        <v>1593</v>
      </c>
      <c r="I607" s="46" t="s">
        <v>2255</v>
      </c>
      <c r="J607" s="46" t="s">
        <v>6</v>
      </c>
      <c r="K607" s="44" t="s">
        <v>27</v>
      </c>
      <c r="L607" s="46">
        <v>30</v>
      </c>
      <c r="M607" s="154">
        <v>20213800073582</v>
      </c>
      <c r="N607" s="153">
        <v>44314.419895833336</v>
      </c>
      <c r="O607" s="154"/>
      <c r="P607" s="107">
        <v>44355</v>
      </c>
      <c r="Q607" s="46">
        <v>27</v>
      </c>
      <c r="R607" s="46" t="s">
        <v>9</v>
      </c>
      <c r="S607" s="46" t="s">
        <v>2289</v>
      </c>
      <c r="T607" s="109" t="s">
        <v>565</v>
      </c>
      <c r="U607" s="109" t="s">
        <v>565</v>
      </c>
      <c r="V607" s="44" t="s">
        <v>122</v>
      </c>
      <c r="W607" s="109"/>
      <c r="X607" s="46"/>
    </row>
    <row r="608" spans="1:24" ht="51" x14ac:dyDescent="0.25">
      <c r="A608" s="46" t="s">
        <v>31</v>
      </c>
      <c r="B608" s="46" t="s">
        <v>123</v>
      </c>
      <c r="C608" s="46" t="s">
        <v>44</v>
      </c>
      <c r="D608" s="46" t="s">
        <v>2290</v>
      </c>
      <c r="E608" s="44" t="s">
        <v>34</v>
      </c>
      <c r="F608" s="44" t="s">
        <v>88</v>
      </c>
      <c r="G608" s="46" t="s">
        <v>2291</v>
      </c>
      <c r="H608" s="46" t="s">
        <v>290</v>
      </c>
      <c r="I608" s="46" t="s">
        <v>118</v>
      </c>
      <c r="J608" s="46" t="s">
        <v>6</v>
      </c>
      <c r="K608" s="44" t="s">
        <v>26</v>
      </c>
      <c r="L608" s="46">
        <v>30</v>
      </c>
      <c r="M608" s="154">
        <v>20213800073602</v>
      </c>
      <c r="N608" s="153">
        <v>44314.419537037036</v>
      </c>
      <c r="O608" s="154">
        <v>20212000019761</v>
      </c>
      <c r="P608" s="107">
        <v>44355</v>
      </c>
      <c r="Q608" s="46">
        <v>27</v>
      </c>
      <c r="R608" s="46" t="s">
        <v>9</v>
      </c>
      <c r="S608" s="46"/>
      <c r="T608" s="109"/>
      <c r="U608" s="46"/>
      <c r="V608" s="46"/>
      <c r="W608" s="46"/>
      <c r="X608" s="46" t="s">
        <v>2292</v>
      </c>
    </row>
    <row r="609" spans="1:24" ht="76.5" x14ac:dyDescent="0.25">
      <c r="A609" s="46" t="s">
        <v>31</v>
      </c>
      <c r="B609" s="46" t="s">
        <v>123</v>
      </c>
      <c r="C609" s="46" t="s">
        <v>60</v>
      </c>
      <c r="D609" s="46" t="s">
        <v>2293</v>
      </c>
      <c r="E609" s="44" t="s">
        <v>34</v>
      </c>
      <c r="F609" s="44" t="s">
        <v>88</v>
      </c>
      <c r="G609" s="46" t="s">
        <v>2294</v>
      </c>
      <c r="H609" s="46" t="s">
        <v>282</v>
      </c>
      <c r="I609" s="46" t="s">
        <v>214</v>
      </c>
      <c r="J609" s="46" t="s">
        <v>6</v>
      </c>
      <c r="K609" s="44" t="s">
        <v>27</v>
      </c>
      <c r="L609" s="46">
        <v>30</v>
      </c>
      <c r="M609" s="154">
        <v>20213800073612</v>
      </c>
      <c r="N609" s="153">
        <v>44314.419965277775</v>
      </c>
      <c r="O609" s="154"/>
      <c r="P609" s="107">
        <v>44319</v>
      </c>
      <c r="Q609" s="46" t="s">
        <v>2295</v>
      </c>
      <c r="R609" s="46" t="s">
        <v>9</v>
      </c>
      <c r="S609" s="46" t="s">
        <v>2296</v>
      </c>
      <c r="T609" s="109"/>
      <c r="U609" s="46"/>
      <c r="V609" s="46"/>
      <c r="W609" s="46"/>
      <c r="X609" s="46"/>
    </row>
    <row r="610" spans="1:24" ht="63.75" x14ac:dyDescent="0.25">
      <c r="A610" s="46" t="s">
        <v>31</v>
      </c>
      <c r="B610" s="46" t="s">
        <v>123</v>
      </c>
      <c r="C610" s="44" t="s">
        <v>46</v>
      </c>
      <c r="D610" s="46" t="s">
        <v>2297</v>
      </c>
      <c r="E610" s="44" t="s">
        <v>37</v>
      </c>
      <c r="F610" s="44" t="s">
        <v>88</v>
      </c>
      <c r="G610" s="46" t="s">
        <v>2298</v>
      </c>
      <c r="H610" s="46" t="s">
        <v>207</v>
      </c>
      <c r="I610" s="46" t="s">
        <v>118</v>
      </c>
      <c r="J610" s="46" t="s">
        <v>6</v>
      </c>
      <c r="K610" s="46" t="s">
        <v>25</v>
      </c>
      <c r="L610" s="46">
        <v>30</v>
      </c>
      <c r="M610" s="154">
        <v>20213800073642</v>
      </c>
      <c r="N610" s="153">
        <v>44314.419710648152</v>
      </c>
      <c r="O610" s="154">
        <v>20212050091331</v>
      </c>
      <c r="P610" s="107">
        <v>44329</v>
      </c>
      <c r="Q610" s="46" t="s">
        <v>2299</v>
      </c>
      <c r="R610" s="46" t="s">
        <v>9</v>
      </c>
      <c r="S610" s="46"/>
      <c r="T610" s="109">
        <v>44329</v>
      </c>
      <c r="U610" s="46" t="s">
        <v>121</v>
      </c>
      <c r="V610" s="44" t="s">
        <v>122</v>
      </c>
      <c r="W610" s="46"/>
      <c r="X610" s="46"/>
    </row>
    <row r="611" spans="1:24" ht="63.75" x14ac:dyDescent="0.25">
      <c r="A611" s="59" t="s">
        <v>31</v>
      </c>
      <c r="B611" s="59" t="s">
        <v>1071</v>
      </c>
      <c r="C611" s="59" t="s">
        <v>43</v>
      </c>
      <c r="D611" s="59" t="s">
        <v>2300</v>
      </c>
      <c r="E611" s="59" t="s">
        <v>34</v>
      </c>
      <c r="F611" s="57" t="s">
        <v>88</v>
      </c>
      <c r="G611" s="59" t="s">
        <v>2301</v>
      </c>
      <c r="H611" s="59" t="s">
        <v>228</v>
      </c>
      <c r="I611" s="57" t="s">
        <v>214</v>
      </c>
      <c r="J611" s="59" t="s">
        <v>6</v>
      </c>
      <c r="K611" s="57" t="s">
        <v>26</v>
      </c>
      <c r="L611" s="59">
        <v>30</v>
      </c>
      <c r="M611" s="178">
        <v>20213800073652</v>
      </c>
      <c r="N611" s="157">
        <v>44314.461770833332</v>
      </c>
      <c r="O611" s="178"/>
      <c r="P611" s="123"/>
      <c r="Q611" s="59"/>
      <c r="R611" s="59" t="s">
        <v>1137</v>
      </c>
      <c r="S611" s="59"/>
      <c r="T611" s="170"/>
      <c r="U611" s="59"/>
      <c r="V611" s="59"/>
      <c r="W611" s="59"/>
      <c r="X611" s="59"/>
    </row>
    <row r="612" spans="1:24" ht="51" x14ac:dyDescent="0.25">
      <c r="A612" s="46" t="s">
        <v>31</v>
      </c>
      <c r="B612" s="46" t="s">
        <v>123</v>
      </c>
      <c r="C612" s="44" t="s">
        <v>46</v>
      </c>
      <c r="D612" s="46" t="s">
        <v>2302</v>
      </c>
      <c r="E612" s="46" t="s">
        <v>38</v>
      </c>
      <c r="F612" s="44" t="s">
        <v>88</v>
      </c>
      <c r="G612" s="46" t="s">
        <v>2303</v>
      </c>
      <c r="H612" s="46" t="s">
        <v>126</v>
      </c>
      <c r="I612" s="46" t="s">
        <v>118</v>
      </c>
      <c r="J612" s="46" t="s">
        <v>6</v>
      </c>
      <c r="K612" s="44" t="s">
        <v>26</v>
      </c>
      <c r="L612" s="46">
        <v>30</v>
      </c>
      <c r="M612" s="154">
        <v>20213800073672</v>
      </c>
      <c r="N612" s="153">
        <v>44314.461215277777</v>
      </c>
      <c r="O612" s="154">
        <v>20212050091441</v>
      </c>
      <c r="P612" s="107">
        <v>44341</v>
      </c>
      <c r="Q612" s="46">
        <v>18</v>
      </c>
      <c r="R612" s="46" t="s">
        <v>9</v>
      </c>
      <c r="S612" s="46"/>
      <c r="T612" s="109">
        <v>44341</v>
      </c>
      <c r="U612" s="46" t="s">
        <v>121</v>
      </c>
      <c r="V612" s="44" t="s">
        <v>122</v>
      </c>
      <c r="W612" s="46"/>
      <c r="X612" s="46"/>
    </row>
    <row r="613" spans="1:24" ht="51" x14ac:dyDescent="0.25">
      <c r="A613" s="46" t="s">
        <v>31</v>
      </c>
      <c r="B613" s="46" t="s">
        <v>123</v>
      </c>
      <c r="C613" s="46" t="s">
        <v>56</v>
      </c>
      <c r="D613" s="46" t="s">
        <v>2304</v>
      </c>
      <c r="E613" s="46" t="s">
        <v>38</v>
      </c>
      <c r="F613" s="44" t="s">
        <v>89</v>
      </c>
      <c r="G613" s="46" t="s">
        <v>2305</v>
      </c>
      <c r="H613" s="46" t="s">
        <v>142</v>
      </c>
      <c r="I613" s="46" t="s">
        <v>143</v>
      </c>
      <c r="J613" s="46" t="s">
        <v>6</v>
      </c>
      <c r="K613" s="44" t="s">
        <v>26</v>
      </c>
      <c r="L613" s="46">
        <v>30</v>
      </c>
      <c r="M613" s="154">
        <v>20213800073702</v>
      </c>
      <c r="N613" s="153">
        <v>44314.461562500001</v>
      </c>
      <c r="O613" s="154">
        <v>20212000018951</v>
      </c>
      <c r="P613" s="107">
        <v>44344.461562500001</v>
      </c>
      <c r="Q613" s="46">
        <v>21</v>
      </c>
      <c r="R613" s="46" t="s">
        <v>9</v>
      </c>
      <c r="S613" s="46"/>
      <c r="T613" s="109">
        <v>44344.461562500001</v>
      </c>
      <c r="U613" s="46" t="s">
        <v>121</v>
      </c>
      <c r="V613" s="44" t="s">
        <v>122</v>
      </c>
      <c r="W613" s="109"/>
      <c r="X613" s="46"/>
    </row>
    <row r="614" spans="1:24" ht="63.75" x14ac:dyDescent="0.25">
      <c r="A614" s="46" t="s">
        <v>31</v>
      </c>
      <c r="B614" s="46" t="s">
        <v>123</v>
      </c>
      <c r="C614" s="46" t="s">
        <v>70</v>
      </c>
      <c r="D614" s="46" t="s">
        <v>2306</v>
      </c>
      <c r="E614" s="44" t="s">
        <v>34</v>
      </c>
      <c r="F614" s="44" t="s">
        <v>88</v>
      </c>
      <c r="G614" s="46" t="s">
        <v>2307</v>
      </c>
      <c r="H614" s="46" t="s">
        <v>282</v>
      </c>
      <c r="I614" s="46" t="s">
        <v>214</v>
      </c>
      <c r="J614" s="46" t="s">
        <v>6</v>
      </c>
      <c r="K614" s="44" t="s">
        <v>26</v>
      </c>
      <c r="L614" s="46">
        <v>30</v>
      </c>
      <c r="M614" s="154">
        <v>20213800073712</v>
      </c>
      <c r="N614" s="153">
        <v>44314.461493055554</v>
      </c>
      <c r="O614" s="154"/>
      <c r="P614" s="107">
        <v>44319</v>
      </c>
      <c r="Q614" s="46" t="s">
        <v>2308</v>
      </c>
      <c r="R614" s="46" t="s">
        <v>9</v>
      </c>
      <c r="S614" s="46" t="s">
        <v>2309</v>
      </c>
      <c r="T614" s="109"/>
      <c r="U614" s="46"/>
      <c r="V614" s="46"/>
      <c r="W614" s="46"/>
      <c r="X614" s="46" t="s">
        <v>2310</v>
      </c>
    </row>
    <row r="615" spans="1:24" ht="38.25" x14ac:dyDescent="0.25">
      <c r="A615" s="103" t="s">
        <v>2311</v>
      </c>
      <c r="B615" s="46" t="s">
        <v>2312</v>
      </c>
      <c r="C615" s="44" t="s">
        <v>46</v>
      </c>
      <c r="D615" s="44" t="s">
        <v>2313</v>
      </c>
      <c r="E615" s="46" t="s">
        <v>38</v>
      </c>
      <c r="F615" s="46" t="s">
        <v>2314</v>
      </c>
      <c r="G615" s="44" t="s">
        <v>2315</v>
      </c>
      <c r="H615" s="46" t="s">
        <v>153</v>
      </c>
      <c r="I615" s="44" t="s">
        <v>154</v>
      </c>
      <c r="J615" s="46" t="s">
        <v>3</v>
      </c>
      <c r="K615" s="44" t="s">
        <v>27</v>
      </c>
      <c r="L615" s="46">
        <v>30</v>
      </c>
      <c r="M615" s="44" t="s">
        <v>2316</v>
      </c>
      <c r="N615" s="47" t="s">
        <v>2317</v>
      </c>
      <c r="O615" s="96">
        <v>20211200000833</v>
      </c>
      <c r="P615" s="49">
        <v>44350</v>
      </c>
      <c r="Q615" s="46">
        <v>17</v>
      </c>
      <c r="R615" s="46" t="s">
        <v>9</v>
      </c>
      <c r="S615" s="46"/>
      <c r="T615" s="46"/>
      <c r="U615" s="46" t="s">
        <v>121</v>
      </c>
      <c r="V615" s="46" t="s">
        <v>565</v>
      </c>
      <c r="W615" s="46" t="s">
        <v>565</v>
      </c>
      <c r="X615" s="108" t="s">
        <v>2318</v>
      </c>
    </row>
    <row r="616" spans="1:24" ht="51" x14ac:dyDescent="0.25">
      <c r="A616" s="103" t="s">
        <v>2311</v>
      </c>
      <c r="B616" s="46" t="s">
        <v>123</v>
      </c>
      <c r="C616" s="44" t="s">
        <v>53</v>
      </c>
      <c r="D616" s="44" t="s">
        <v>2319</v>
      </c>
      <c r="E616" s="44" t="s">
        <v>34</v>
      </c>
      <c r="F616" s="46" t="s">
        <v>2897</v>
      </c>
      <c r="G616" s="44" t="s">
        <v>2320</v>
      </c>
      <c r="H616" s="46" t="s">
        <v>142</v>
      </c>
      <c r="I616" s="46" t="s">
        <v>143</v>
      </c>
      <c r="J616" s="46" t="s">
        <v>6</v>
      </c>
      <c r="K616" s="44" t="s">
        <v>26</v>
      </c>
      <c r="L616" s="46">
        <v>30</v>
      </c>
      <c r="M616" s="44" t="s">
        <v>2321</v>
      </c>
      <c r="N616" s="47" t="s">
        <v>2322</v>
      </c>
      <c r="O616" s="186">
        <v>20212000018311</v>
      </c>
      <c r="P616" s="107">
        <v>44329</v>
      </c>
      <c r="Q616" s="46">
        <v>5</v>
      </c>
      <c r="R616" s="46" t="s">
        <v>9</v>
      </c>
      <c r="S616" s="46"/>
      <c r="T616" s="109">
        <v>44329</v>
      </c>
      <c r="U616" s="46" t="s">
        <v>121</v>
      </c>
      <c r="V616" s="44" t="s">
        <v>122</v>
      </c>
      <c r="W616" s="46"/>
      <c r="X616" s="108"/>
    </row>
    <row r="617" spans="1:24" ht="76.5" x14ac:dyDescent="0.25">
      <c r="A617" s="103" t="s">
        <v>2311</v>
      </c>
      <c r="B617" s="46" t="s">
        <v>2312</v>
      </c>
      <c r="C617" s="46" t="s">
        <v>47</v>
      </c>
      <c r="D617" s="44" t="s">
        <v>2323</v>
      </c>
      <c r="E617" s="44" t="s">
        <v>34</v>
      </c>
      <c r="F617" s="46" t="s">
        <v>2898</v>
      </c>
      <c r="G617" s="44" t="s">
        <v>2324</v>
      </c>
      <c r="H617" s="44" t="s">
        <v>328</v>
      </c>
      <c r="I617" s="46" t="s">
        <v>143</v>
      </c>
      <c r="J617" s="46" t="s">
        <v>6</v>
      </c>
      <c r="K617" s="44" t="s">
        <v>27</v>
      </c>
      <c r="L617" s="46">
        <v>30</v>
      </c>
      <c r="M617" s="44" t="s">
        <v>2325</v>
      </c>
      <c r="N617" s="47" t="s">
        <v>2317</v>
      </c>
      <c r="O617" s="186">
        <v>20212000018681</v>
      </c>
      <c r="P617" s="107">
        <v>44342</v>
      </c>
      <c r="Q617" s="46">
        <v>11</v>
      </c>
      <c r="R617" s="46" t="s">
        <v>9</v>
      </c>
      <c r="S617" s="46"/>
      <c r="T617" s="109">
        <v>44342</v>
      </c>
      <c r="U617" s="46" t="s">
        <v>121</v>
      </c>
      <c r="V617" s="44" t="s">
        <v>122</v>
      </c>
      <c r="W617" s="46"/>
      <c r="X617" s="108"/>
    </row>
    <row r="618" spans="1:24" ht="51" x14ac:dyDescent="0.25">
      <c r="A618" s="51" t="s">
        <v>2311</v>
      </c>
      <c r="B618" s="46" t="s">
        <v>2312</v>
      </c>
      <c r="C618" s="44" t="s">
        <v>46</v>
      </c>
      <c r="D618" s="44" t="s">
        <v>2326</v>
      </c>
      <c r="E618" s="46" t="s">
        <v>38</v>
      </c>
      <c r="F618" s="46" t="s">
        <v>2897</v>
      </c>
      <c r="G618" s="44" t="s">
        <v>2327</v>
      </c>
      <c r="H618" s="46" t="s">
        <v>142</v>
      </c>
      <c r="I618" s="46" t="s">
        <v>143</v>
      </c>
      <c r="J618" s="46" t="s">
        <v>6</v>
      </c>
      <c r="K618" s="44" t="s">
        <v>27</v>
      </c>
      <c r="L618" s="46">
        <v>30</v>
      </c>
      <c r="M618" s="44" t="s">
        <v>2328</v>
      </c>
      <c r="N618" s="47" t="s">
        <v>2329</v>
      </c>
      <c r="O618" s="186">
        <v>20212000019001</v>
      </c>
      <c r="P618" s="107">
        <v>44343</v>
      </c>
      <c r="Q618" s="46">
        <v>17</v>
      </c>
      <c r="R618" s="46" t="s">
        <v>9</v>
      </c>
      <c r="S618" s="52" t="s">
        <v>2330</v>
      </c>
      <c r="T618" s="109">
        <v>44343</v>
      </c>
      <c r="U618" s="46" t="s">
        <v>121</v>
      </c>
      <c r="V618" s="44" t="s">
        <v>122</v>
      </c>
      <c r="W618" s="46"/>
      <c r="X618" s="108"/>
    </row>
    <row r="619" spans="1:24" ht="51" x14ac:dyDescent="0.25">
      <c r="A619" s="103" t="s">
        <v>2311</v>
      </c>
      <c r="B619" s="46" t="s">
        <v>2312</v>
      </c>
      <c r="C619" s="44" t="s">
        <v>67</v>
      </c>
      <c r="D619" s="44" t="s">
        <v>2331</v>
      </c>
      <c r="E619" s="44" t="s">
        <v>34</v>
      </c>
      <c r="F619" s="46" t="s">
        <v>2897</v>
      </c>
      <c r="G619" s="44" t="s">
        <v>2332</v>
      </c>
      <c r="H619" s="46" t="s">
        <v>142</v>
      </c>
      <c r="I619" s="46" t="s">
        <v>143</v>
      </c>
      <c r="J619" s="46" t="s">
        <v>6</v>
      </c>
      <c r="K619" s="44" t="s">
        <v>26</v>
      </c>
      <c r="L619" s="46">
        <v>30</v>
      </c>
      <c r="M619" s="44" t="s">
        <v>2333</v>
      </c>
      <c r="N619" s="47" t="s">
        <v>2334</v>
      </c>
      <c r="O619" s="186">
        <v>20212000019011</v>
      </c>
      <c r="P619" s="107">
        <v>44358</v>
      </c>
      <c r="Q619" s="46">
        <v>24</v>
      </c>
      <c r="R619" s="46" t="s">
        <v>9</v>
      </c>
      <c r="S619" s="46"/>
      <c r="T619" s="109">
        <v>44343</v>
      </c>
      <c r="U619" s="46" t="s">
        <v>121</v>
      </c>
      <c r="V619" s="44" t="s">
        <v>122</v>
      </c>
      <c r="W619" s="46"/>
      <c r="X619" s="108"/>
    </row>
    <row r="620" spans="1:24" ht="51" x14ac:dyDescent="0.25">
      <c r="A620" s="51" t="s">
        <v>2311</v>
      </c>
      <c r="B620" s="46" t="s">
        <v>2312</v>
      </c>
      <c r="C620" s="44" t="s">
        <v>67</v>
      </c>
      <c r="D620" s="44" t="s">
        <v>2335</v>
      </c>
      <c r="E620" s="44" t="s">
        <v>34</v>
      </c>
      <c r="F620" s="46" t="s">
        <v>2898</v>
      </c>
      <c r="G620" s="44" t="s">
        <v>2336</v>
      </c>
      <c r="H620" s="46" t="s">
        <v>142</v>
      </c>
      <c r="I620" s="46" t="s">
        <v>143</v>
      </c>
      <c r="J620" s="46" t="s">
        <v>6</v>
      </c>
      <c r="K620" s="44" t="s">
        <v>27</v>
      </c>
      <c r="L620" s="46">
        <v>30</v>
      </c>
      <c r="M620" s="44" t="s">
        <v>2337</v>
      </c>
      <c r="N620" s="47" t="s">
        <v>2338</v>
      </c>
      <c r="O620" s="186">
        <v>20212000019021</v>
      </c>
      <c r="P620" s="107">
        <v>44370</v>
      </c>
      <c r="Q620" s="46">
        <v>27</v>
      </c>
      <c r="R620" s="46" t="s">
        <v>9</v>
      </c>
      <c r="S620" s="46"/>
      <c r="T620" s="109">
        <v>44370</v>
      </c>
      <c r="U620" s="46" t="s">
        <v>121</v>
      </c>
      <c r="V620" s="44" t="s">
        <v>122</v>
      </c>
      <c r="W620" s="46"/>
      <c r="X620" s="108"/>
    </row>
    <row r="621" spans="1:24" ht="63.75" x14ac:dyDescent="0.25">
      <c r="A621" s="51" t="s">
        <v>2311</v>
      </c>
      <c r="B621" s="46" t="s">
        <v>2312</v>
      </c>
      <c r="C621" s="44" t="s">
        <v>46</v>
      </c>
      <c r="D621" s="44" t="s">
        <v>2339</v>
      </c>
      <c r="E621" s="44" t="s">
        <v>34</v>
      </c>
      <c r="F621" s="46" t="s">
        <v>2897</v>
      </c>
      <c r="G621" s="44" t="s">
        <v>2340</v>
      </c>
      <c r="H621" s="44" t="s">
        <v>328</v>
      </c>
      <c r="I621" s="46" t="s">
        <v>143</v>
      </c>
      <c r="J621" s="46" t="s">
        <v>6</v>
      </c>
      <c r="K621" s="44" t="s">
        <v>26</v>
      </c>
      <c r="L621" s="46">
        <v>30</v>
      </c>
      <c r="M621" s="44" t="s">
        <v>2341</v>
      </c>
      <c r="N621" s="47" t="s">
        <v>2342</v>
      </c>
      <c r="O621" s="186">
        <v>20212000019221</v>
      </c>
      <c r="P621" s="107">
        <v>44348</v>
      </c>
      <c r="Q621" s="46">
        <v>17</v>
      </c>
      <c r="R621" s="46" t="s">
        <v>9</v>
      </c>
      <c r="S621" s="46"/>
      <c r="T621" s="109">
        <v>44348</v>
      </c>
      <c r="U621" s="46" t="s">
        <v>121</v>
      </c>
      <c r="V621" s="44" t="s">
        <v>122</v>
      </c>
      <c r="W621" s="46"/>
      <c r="X621" s="108"/>
    </row>
    <row r="622" spans="1:24" ht="51" x14ac:dyDescent="0.25">
      <c r="A622" s="110" t="s">
        <v>2311</v>
      </c>
      <c r="B622" s="70" t="s">
        <v>2343</v>
      </c>
      <c r="C622" s="68" t="s">
        <v>47</v>
      </c>
      <c r="D622" s="68" t="s">
        <v>2344</v>
      </c>
      <c r="E622" s="70" t="s">
        <v>2033</v>
      </c>
      <c r="F622" s="68" t="s">
        <v>88</v>
      </c>
      <c r="G622" s="68" t="s">
        <v>2345</v>
      </c>
      <c r="H622" s="68" t="s">
        <v>328</v>
      </c>
      <c r="I622" s="70" t="s">
        <v>143</v>
      </c>
      <c r="J622" s="70" t="s">
        <v>6</v>
      </c>
      <c r="K622" s="70" t="s">
        <v>25</v>
      </c>
      <c r="L622" s="70">
        <v>20</v>
      </c>
      <c r="M622" s="187" t="s">
        <v>2346</v>
      </c>
      <c r="N622" s="71" t="s">
        <v>2347</v>
      </c>
      <c r="O622" s="188">
        <v>20212000019241</v>
      </c>
      <c r="P622" s="73">
        <v>44371</v>
      </c>
      <c r="Q622" s="70">
        <v>35</v>
      </c>
      <c r="R622" s="187" t="s">
        <v>11</v>
      </c>
      <c r="S622" s="187" t="s">
        <v>2348</v>
      </c>
      <c r="T622" s="115">
        <v>44403</v>
      </c>
      <c r="U622" s="70" t="s">
        <v>121</v>
      </c>
      <c r="V622" s="68" t="s">
        <v>122</v>
      </c>
      <c r="W622" s="70"/>
      <c r="X622" s="116"/>
    </row>
    <row r="623" spans="1:24" ht="63.75" x14ac:dyDescent="0.25">
      <c r="A623" s="110" t="s">
        <v>2311</v>
      </c>
      <c r="B623" s="70" t="s">
        <v>2312</v>
      </c>
      <c r="C623" s="68" t="s">
        <v>67</v>
      </c>
      <c r="D623" s="68" t="s">
        <v>2349</v>
      </c>
      <c r="E623" s="70" t="s">
        <v>34</v>
      </c>
      <c r="F623" s="70" t="s">
        <v>2897</v>
      </c>
      <c r="G623" s="68" t="s">
        <v>2350</v>
      </c>
      <c r="H623" s="70" t="s">
        <v>142</v>
      </c>
      <c r="I623" s="70" t="s">
        <v>143</v>
      </c>
      <c r="J623" s="70" t="s">
        <v>6</v>
      </c>
      <c r="K623" s="68" t="s">
        <v>27</v>
      </c>
      <c r="L623" s="70">
        <v>30</v>
      </c>
      <c r="M623" s="68" t="s">
        <v>2351</v>
      </c>
      <c r="N623" s="71" t="s">
        <v>2352</v>
      </c>
      <c r="O623" s="188">
        <v>20212000019351</v>
      </c>
      <c r="P623" s="114">
        <v>44371</v>
      </c>
      <c r="Q623" s="70">
        <v>31</v>
      </c>
      <c r="R623" s="70" t="s">
        <v>11</v>
      </c>
      <c r="S623" s="70"/>
      <c r="T623" s="115">
        <v>44371</v>
      </c>
      <c r="U623" s="70" t="s">
        <v>121</v>
      </c>
      <c r="V623" s="68" t="s">
        <v>122</v>
      </c>
      <c r="W623" s="70"/>
      <c r="X623" s="116"/>
    </row>
    <row r="624" spans="1:24" ht="51" x14ac:dyDescent="0.25">
      <c r="A624" s="103" t="s">
        <v>2311</v>
      </c>
      <c r="B624" s="46" t="s">
        <v>2312</v>
      </c>
      <c r="C624" s="44" t="s">
        <v>46</v>
      </c>
      <c r="D624" s="44" t="s">
        <v>2353</v>
      </c>
      <c r="E624" s="46" t="s">
        <v>38</v>
      </c>
      <c r="F624" s="44" t="s">
        <v>88</v>
      </c>
      <c r="G624" s="44" t="s">
        <v>2354</v>
      </c>
      <c r="H624" s="46" t="s">
        <v>142</v>
      </c>
      <c r="I624" s="46" t="s">
        <v>143</v>
      </c>
      <c r="J624" s="46" t="s">
        <v>6</v>
      </c>
      <c r="K624" s="44" t="s">
        <v>26</v>
      </c>
      <c r="L624" s="46">
        <v>30</v>
      </c>
      <c r="M624" s="96">
        <v>20213800076622</v>
      </c>
      <c r="N624" s="47" t="s">
        <v>2355</v>
      </c>
      <c r="O624" s="101">
        <v>20212000019731</v>
      </c>
      <c r="P624" s="49">
        <v>44355</v>
      </c>
      <c r="Q624" s="109" t="s">
        <v>2356</v>
      </c>
      <c r="R624" s="46" t="s">
        <v>9</v>
      </c>
      <c r="S624" s="46"/>
      <c r="T624" s="109">
        <v>44364</v>
      </c>
      <c r="U624" s="46" t="s">
        <v>121</v>
      </c>
      <c r="V624" s="44" t="s">
        <v>122</v>
      </c>
      <c r="W624" s="46"/>
      <c r="X624" s="108"/>
    </row>
    <row r="625" spans="1:24" ht="63.75" x14ac:dyDescent="0.25">
      <c r="A625" s="51" t="s">
        <v>2311</v>
      </c>
      <c r="B625" s="46" t="s">
        <v>123</v>
      </c>
      <c r="C625" s="44" t="s">
        <v>50</v>
      </c>
      <c r="D625" s="44" t="s">
        <v>2357</v>
      </c>
      <c r="E625" s="44" t="s">
        <v>34</v>
      </c>
      <c r="F625" s="52" t="s">
        <v>2314</v>
      </c>
      <c r="G625" s="44" t="s">
        <v>2358</v>
      </c>
      <c r="H625" s="46" t="s">
        <v>333</v>
      </c>
      <c r="I625" s="44" t="s">
        <v>259</v>
      </c>
      <c r="J625" s="46" t="s">
        <v>6</v>
      </c>
      <c r="K625" s="44" t="s">
        <v>26</v>
      </c>
      <c r="L625" s="46">
        <v>30</v>
      </c>
      <c r="M625" s="44" t="s">
        <v>2359</v>
      </c>
      <c r="N625" s="47" t="s">
        <v>2360</v>
      </c>
      <c r="O625" s="101">
        <v>20212000019751</v>
      </c>
      <c r="P625" s="107">
        <v>44357</v>
      </c>
      <c r="Q625" s="46" t="s">
        <v>2361</v>
      </c>
      <c r="R625" s="46" t="s">
        <v>9</v>
      </c>
      <c r="S625" s="189"/>
      <c r="T625" s="109">
        <v>44357</v>
      </c>
      <c r="U625" s="46" t="s">
        <v>121</v>
      </c>
      <c r="V625" s="44" t="s">
        <v>122</v>
      </c>
      <c r="W625" s="46"/>
      <c r="X625" s="108"/>
    </row>
    <row r="626" spans="1:24" ht="51" x14ac:dyDescent="0.25">
      <c r="A626" s="103" t="s">
        <v>2311</v>
      </c>
      <c r="B626" s="46" t="s">
        <v>2312</v>
      </c>
      <c r="C626" s="44" t="s">
        <v>44</v>
      </c>
      <c r="D626" s="44" t="s">
        <v>2362</v>
      </c>
      <c r="E626" s="44" t="s">
        <v>34</v>
      </c>
      <c r="F626" s="46" t="s">
        <v>2897</v>
      </c>
      <c r="G626" s="44" t="s">
        <v>2363</v>
      </c>
      <c r="H626" s="46" t="s">
        <v>290</v>
      </c>
      <c r="I626" s="46" t="s">
        <v>6</v>
      </c>
      <c r="J626" s="46" t="s">
        <v>6</v>
      </c>
      <c r="K626" s="44" t="s">
        <v>26</v>
      </c>
      <c r="L626" s="46">
        <v>30</v>
      </c>
      <c r="M626" s="44" t="s">
        <v>2364</v>
      </c>
      <c r="N626" s="47" t="s">
        <v>2365</v>
      </c>
      <c r="O626" s="186">
        <v>20212000019761</v>
      </c>
      <c r="P626" s="107">
        <v>44355</v>
      </c>
      <c r="Q626" s="46">
        <v>22</v>
      </c>
      <c r="R626" s="46" t="s">
        <v>9</v>
      </c>
      <c r="S626" s="190"/>
      <c r="T626" s="46"/>
      <c r="U626" s="46"/>
      <c r="V626" s="46"/>
      <c r="W626" s="46"/>
      <c r="X626" s="108" t="s">
        <v>2366</v>
      </c>
    </row>
    <row r="627" spans="1:24" ht="51" x14ac:dyDescent="0.25">
      <c r="A627" s="110" t="s">
        <v>2311</v>
      </c>
      <c r="B627" s="70" t="s">
        <v>2343</v>
      </c>
      <c r="C627" s="68" t="s">
        <v>56</v>
      </c>
      <c r="D627" s="68" t="s">
        <v>2367</v>
      </c>
      <c r="E627" s="187" t="s">
        <v>36</v>
      </c>
      <c r="F627" s="187" t="s">
        <v>2897</v>
      </c>
      <c r="G627" s="68" t="s">
        <v>2368</v>
      </c>
      <c r="H627" s="70" t="s">
        <v>148</v>
      </c>
      <c r="I627" s="187" t="s">
        <v>118</v>
      </c>
      <c r="J627" s="70" t="s">
        <v>6</v>
      </c>
      <c r="K627" s="70" t="s">
        <v>25</v>
      </c>
      <c r="L627" s="70">
        <v>20</v>
      </c>
      <c r="M627" s="68" t="s">
        <v>2369</v>
      </c>
      <c r="N627" s="71" t="s">
        <v>2370</v>
      </c>
      <c r="O627" s="173">
        <v>20212000020411</v>
      </c>
      <c r="P627" s="114">
        <v>44399</v>
      </c>
      <c r="Q627" s="70" t="s">
        <v>2371</v>
      </c>
      <c r="R627" s="187" t="s">
        <v>11</v>
      </c>
      <c r="S627" s="70"/>
      <c r="T627" s="115">
        <v>44399</v>
      </c>
      <c r="U627" s="70" t="s">
        <v>121</v>
      </c>
      <c r="V627" s="68" t="s">
        <v>122</v>
      </c>
      <c r="W627" s="70"/>
      <c r="X627" s="116"/>
    </row>
    <row r="628" spans="1:24" ht="51" x14ac:dyDescent="0.25">
      <c r="A628" s="103" t="s">
        <v>2311</v>
      </c>
      <c r="B628" s="46" t="s">
        <v>2312</v>
      </c>
      <c r="C628" s="44" t="s">
        <v>46</v>
      </c>
      <c r="D628" s="44" t="s">
        <v>2372</v>
      </c>
      <c r="E628" s="44" t="s">
        <v>34</v>
      </c>
      <c r="F628" s="46" t="s">
        <v>2897</v>
      </c>
      <c r="G628" s="44" t="s">
        <v>2373</v>
      </c>
      <c r="H628" s="46" t="s">
        <v>117</v>
      </c>
      <c r="I628" s="46" t="s">
        <v>118</v>
      </c>
      <c r="J628" s="46" t="s">
        <v>6</v>
      </c>
      <c r="K628" s="44" t="s">
        <v>27</v>
      </c>
      <c r="L628" s="46">
        <v>30</v>
      </c>
      <c r="M628" s="44" t="s">
        <v>2374</v>
      </c>
      <c r="N628" s="47" t="s">
        <v>2375</v>
      </c>
      <c r="O628" s="96">
        <v>20212050090731</v>
      </c>
      <c r="P628" s="49">
        <v>44347</v>
      </c>
      <c r="Q628" s="46">
        <v>15</v>
      </c>
      <c r="R628" s="46" t="s">
        <v>9</v>
      </c>
      <c r="S628" s="46"/>
      <c r="T628" s="109">
        <v>44312</v>
      </c>
      <c r="U628" s="46" t="s">
        <v>121</v>
      </c>
      <c r="V628" s="44" t="s">
        <v>122</v>
      </c>
      <c r="W628" s="46" t="s">
        <v>565</v>
      </c>
      <c r="X628" s="108"/>
    </row>
    <row r="629" spans="1:24" ht="51" x14ac:dyDescent="0.25">
      <c r="A629" s="110" t="s">
        <v>2311</v>
      </c>
      <c r="B629" s="70" t="s">
        <v>2312</v>
      </c>
      <c r="C629" s="68" t="s">
        <v>49</v>
      </c>
      <c r="D629" s="68" t="s">
        <v>2376</v>
      </c>
      <c r="E629" s="70" t="s">
        <v>34</v>
      </c>
      <c r="F629" s="70" t="s">
        <v>2897</v>
      </c>
      <c r="G629" s="68" t="s">
        <v>2377</v>
      </c>
      <c r="H629" s="70" t="s">
        <v>117</v>
      </c>
      <c r="I629" s="187" t="s">
        <v>118</v>
      </c>
      <c r="J629" s="70" t="s">
        <v>6</v>
      </c>
      <c r="K629" s="68" t="s">
        <v>26</v>
      </c>
      <c r="L629" s="70">
        <v>30</v>
      </c>
      <c r="M629" s="191">
        <v>20213800076722</v>
      </c>
      <c r="N629" s="71" t="s">
        <v>2378</v>
      </c>
      <c r="O629" s="192">
        <v>20212050091071</v>
      </c>
      <c r="P629" s="73">
        <v>44377</v>
      </c>
      <c r="Q629" s="70" t="s">
        <v>2379</v>
      </c>
      <c r="R629" s="70" t="s">
        <v>11</v>
      </c>
      <c r="S629" s="70"/>
      <c r="T629" s="115">
        <v>44377</v>
      </c>
      <c r="U629" s="70" t="s">
        <v>121</v>
      </c>
      <c r="V629" s="68" t="s">
        <v>122</v>
      </c>
      <c r="W629" s="70"/>
      <c r="X629" s="116"/>
    </row>
    <row r="630" spans="1:24" ht="51" x14ac:dyDescent="0.25">
      <c r="A630" s="51" t="s">
        <v>2311</v>
      </c>
      <c r="B630" s="46" t="s">
        <v>2380</v>
      </c>
      <c r="C630" s="44" t="s">
        <v>53</v>
      </c>
      <c r="D630" s="44" t="s">
        <v>2381</v>
      </c>
      <c r="E630" s="44" t="s">
        <v>34</v>
      </c>
      <c r="F630" s="44" t="s">
        <v>88</v>
      </c>
      <c r="G630" s="44" t="s">
        <v>2382</v>
      </c>
      <c r="H630" s="46" t="s">
        <v>354</v>
      </c>
      <c r="I630" s="46" t="s">
        <v>143</v>
      </c>
      <c r="J630" s="46" t="s">
        <v>6</v>
      </c>
      <c r="K630" s="44" t="s">
        <v>25</v>
      </c>
      <c r="L630" s="46">
        <v>20</v>
      </c>
      <c r="M630" s="44" t="s">
        <v>2383</v>
      </c>
      <c r="N630" s="47" t="s">
        <v>2384</v>
      </c>
      <c r="O630" s="96">
        <v>20212050091201</v>
      </c>
      <c r="P630" s="49">
        <v>44326</v>
      </c>
      <c r="Q630" s="46">
        <v>2</v>
      </c>
      <c r="R630" s="46" t="s">
        <v>9</v>
      </c>
      <c r="S630" s="189" t="s">
        <v>2385</v>
      </c>
      <c r="T630" s="53">
        <v>44329</v>
      </c>
      <c r="U630" s="46" t="s">
        <v>121</v>
      </c>
      <c r="V630" s="44" t="s">
        <v>122</v>
      </c>
      <c r="W630" s="46" t="s">
        <v>565</v>
      </c>
      <c r="X630" s="108"/>
    </row>
    <row r="631" spans="1:24" ht="51" x14ac:dyDescent="0.25">
      <c r="A631" s="103" t="s">
        <v>2311</v>
      </c>
      <c r="B631" s="46" t="s">
        <v>123</v>
      </c>
      <c r="C631" s="46" t="s">
        <v>67</v>
      </c>
      <c r="D631" s="46" t="s">
        <v>2386</v>
      </c>
      <c r="E631" s="46" t="s">
        <v>36</v>
      </c>
      <c r="F631" s="46" t="s">
        <v>2897</v>
      </c>
      <c r="G631" s="46" t="s">
        <v>2387</v>
      </c>
      <c r="H631" s="46" t="s">
        <v>137</v>
      </c>
      <c r="I631" s="46" t="s">
        <v>118</v>
      </c>
      <c r="J631" s="46" t="s">
        <v>6</v>
      </c>
      <c r="K631" s="44" t="s">
        <v>26</v>
      </c>
      <c r="L631" s="46">
        <v>30</v>
      </c>
      <c r="M631" s="46" t="s">
        <v>2388</v>
      </c>
      <c r="N631" s="153" t="s">
        <v>2389</v>
      </c>
      <c r="O631" s="186">
        <v>20212050091511</v>
      </c>
      <c r="P631" s="107">
        <v>44342</v>
      </c>
      <c r="Q631" s="46">
        <v>16</v>
      </c>
      <c r="R631" s="46" t="s">
        <v>9</v>
      </c>
      <c r="S631" s="193" t="s">
        <v>2390</v>
      </c>
      <c r="T631" s="109">
        <v>44342</v>
      </c>
      <c r="U631" s="46" t="s">
        <v>121</v>
      </c>
      <c r="V631" s="44" t="s">
        <v>122</v>
      </c>
      <c r="W631" s="46"/>
      <c r="X631" s="108"/>
    </row>
    <row r="632" spans="1:24" ht="51" x14ac:dyDescent="0.25">
      <c r="A632" s="103" t="s">
        <v>2311</v>
      </c>
      <c r="B632" s="46" t="s">
        <v>2312</v>
      </c>
      <c r="C632" s="44" t="s">
        <v>48</v>
      </c>
      <c r="D632" s="44" t="s">
        <v>2391</v>
      </c>
      <c r="E632" s="44" t="s">
        <v>34</v>
      </c>
      <c r="F632" s="44" t="s">
        <v>88</v>
      </c>
      <c r="G632" s="44" t="s">
        <v>2392</v>
      </c>
      <c r="H632" s="46" t="s">
        <v>207</v>
      </c>
      <c r="I632" s="46" t="s">
        <v>118</v>
      </c>
      <c r="J632" s="46" t="s">
        <v>6</v>
      </c>
      <c r="K632" s="44" t="s">
        <v>25</v>
      </c>
      <c r="L632" s="46">
        <v>20</v>
      </c>
      <c r="M632" s="44" t="s">
        <v>2393</v>
      </c>
      <c r="N632" s="47" t="s">
        <v>2394</v>
      </c>
      <c r="O632" s="96">
        <v>20212050091601</v>
      </c>
      <c r="P632" s="49">
        <v>44342</v>
      </c>
      <c r="Q632" s="46">
        <v>12</v>
      </c>
      <c r="R632" s="46" t="s">
        <v>9</v>
      </c>
      <c r="S632" s="46"/>
      <c r="T632" s="109">
        <v>44343</v>
      </c>
      <c r="U632" s="46" t="s">
        <v>121</v>
      </c>
      <c r="V632" s="44" t="s">
        <v>122</v>
      </c>
      <c r="W632" s="46" t="s">
        <v>565</v>
      </c>
      <c r="X632" s="108"/>
    </row>
    <row r="633" spans="1:24" ht="51" x14ac:dyDescent="0.25">
      <c r="A633" s="103" t="s">
        <v>2311</v>
      </c>
      <c r="B633" s="46" t="s">
        <v>2312</v>
      </c>
      <c r="C633" s="44" t="s">
        <v>42</v>
      </c>
      <c r="D633" s="44" t="s">
        <v>2395</v>
      </c>
      <c r="E633" s="46" t="s">
        <v>38</v>
      </c>
      <c r="F633" s="44" t="s">
        <v>88</v>
      </c>
      <c r="G633" s="44" t="s">
        <v>2396</v>
      </c>
      <c r="H633" s="44" t="s">
        <v>2227</v>
      </c>
      <c r="I633" s="46" t="s">
        <v>118</v>
      </c>
      <c r="J633" s="46" t="s">
        <v>6</v>
      </c>
      <c r="K633" s="44" t="s">
        <v>27</v>
      </c>
      <c r="L633" s="46">
        <v>30</v>
      </c>
      <c r="M633" s="44" t="s">
        <v>2397</v>
      </c>
      <c r="N633" s="47" t="s">
        <v>2398</v>
      </c>
      <c r="O633" s="186">
        <v>20212050091671</v>
      </c>
      <c r="P633" s="107">
        <v>44342</v>
      </c>
      <c r="Q633" s="46">
        <v>12</v>
      </c>
      <c r="R633" s="46" t="s">
        <v>9</v>
      </c>
      <c r="S633" s="46"/>
      <c r="T633" s="109">
        <v>44342</v>
      </c>
      <c r="U633" s="46" t="s">
        <v>121</v>
      </c>
      <c r="V633" s="44" t="s">
        <v>122</v>
      </c>
      <c r="W633" s="46"/>
      <c r="X633" s="108"/>
    </row>
    <row r="634" spans="1:24" ht="63.75" x14ac:dyDescent="0.25">
      <c r="A634" s="103" t="s">
        <v>2311</v>
      </c>
      <c r="B634" s="46" t="s">
        <v>2312</v>
      </c>
      <c r="C634" s="44" t="s">
        <v>49</v>
      </c>
      <c r="D634" s="44" t="s">
        <v>2399</v>
      </c>
      <c r="E634" s="44" t="s">
        <v>34</v>
      </c>
      <c r="F634" s="46" t="s">
        <v>2897</v>
      </c>
      <c r="G634" s="44" t="s">
        <v>2400</v>
      </c>
      <c r="H634" s="46" t="s">
        <v>207</v>
      </c>
      <c r="I634" s="46" t="s">
        <v>118</v>
      </c>
      <c r="J634" s="46" t="s">
        <v>6</v>
      </c>
      <c r="K634" s="44" t="s">
        <v>27</v>
      </c>
      <c r="L634" s="46">
        <v>30</v>
      </c>
      <c r="M634" s="44" t="s">
        <v>2401</v>
      </c>
      <c r="N634" s="47" t="s">
        <v>2402</v>
      </c>
      <c r="O634" s="96">
        <v>20212050091681</v>
      </c>
      <c r="P634" s="49">
        <v>44342</v>
      </c>
      <c r="Q634" s="46">
        <v>11</v>
      </c>
      <c r="R634" s="46" t="s">
        <v>9</v>
      </c>
      <c r="S634" s="46"/>
      <c r="T634" s="109">
        <v>44342</v>
      </c>
      <c r="U634" s="46" t="s">
        <v>121</v>
      </c>
      <c r="V634" s="44" t="s">
        <v>122</v>
      </c>
      <c r="W634" s="46" t="s">
        <v>565</v>
      </c>
      <c r="X634" s="108"/>
    </row>
    <row r="635" spans="1:24" ht="51" x14ac:dyDescent="0.25">
      <c r="A635" s="119" t="s">
        <v>2311</v>
      </c>
      <c r="B635" s="59" t="s">
        <v>2312</v>
      </c>
      <c r="C635" s="57" t="s">
        <v>70</v>
      </c>
      <c r="D635" s="57" t="s">
        <v>2403</v>
      </c>
      <c r="E635" s="59" t="s">
        <v>35</v>
      </c>
      <c r="F635" s="59" t="s">
        <v>2897</v>
      </c>
      <c r="G635" s="57" t="s">
        <v>2404</v>
      </c>
      <c r="H635" s="57" t="s">
        <v>117</v>
      </c>
      <c r="I635" s="59" t="s">
        <v>118</v>
      </c>
      <c r="J635" s="59" t="s">
        <v>6</v>
      </c>
      <c r="K635" s="57" t="s">
        <v>28</v>
      </c>
      <c r="L635" s="59">
        <v>10</v>
      </c>
      <c r="M635" s="57" t="s">
        <v>2405</v>
      </c>
      <c r="N635" s="60" t="s">
        <v>2406</v>
      </c>
      <c r="O635" s="167">
        <v>20212050091691</v>
      </c>
      <c r="P635" s="62"/>
      <c r="Q635" s="59"/>
      <c r="R635" s="59" t="s">
        <v>2407</v>
      </c>
      <c r="S635" s="59" t="s">
        <v>2408</v>
      </c>
      <c r="T635" s="59"/>
      <c r="U635" s="59"/>
      <c r="V635" s="59"/>
      <c r="W635" s="59"/>
      <c r="X635" s="124"/>
    </row>
    <row r="636" spans="1:24" ht="63.75" x14ac:dyDescent="0.25">
      <c r="A636" s="103" t="s">
        <v>2311</v>
      </c>
      <c r="B636" s="46" t="s">
        <v>2312</v>
      </c>
      <c r="C636" s="44" t="s">
        <v>49</v>
      </c>
      <c r="D636" s="44" t="s">
        <v>2399</v>
      </c>
      <c r="E636" s="44" t="s">
        <v>34</v>
      </c>
      <c r="F636" s="46" t="s">
        <v>2897</v>
      </c>
      <c r="G636" s="44" t="s">
        <v>2409</v>
      </c>
      <c r="H636" s="46" t="s">
        <v>207</v>
      </c>
      <c r="I636" s="46" t="s">
        <v>118</v>
      </c>
      <c r="J636" s="46" t="s">
        <v>6</v>
      </c>
      <c r="K636" s="44" t="s">
        <v>23</v>
      </c>
      <c r="L636" s="46">
        <v>35</v>
      </c>
      <c r="M636" s="44" t="s">
        <v>2410</v>
      </c>
      <c r="N636" s="47" t="s">
        <v>2411</v>
      </c>
      <c r="O636" s="96">
        <v>20212050091701</v>
      </c>
      <c r="P636" s="49">
        <v>44342</v>
      </c>
      <c r="Q636" s="46">
        <v>11</v>
      </c>
      <c r="R636" s="46" t="s">
        <v>9</v>
      </c>
      <c r="S636" s="46"/>
      <c r="T636" s="109">
        <v>44342</v>
      </c>
      <c r="U636" s="46" t="s">
        <v>121</v>
      </c>
      <c r="V636" s="44" t="s">
        <v>122</v>
      </c>
      <c r="W636" s="46" t="s">
        <v>565</v>
      </c>
      <c r="X636" s="108"/>
    </row>
    <row r="637" spans="1:24" ht="51" x14ac:dyDescent="0.25">
      <c r="A637" s="103" t="s">
        <v>2311</v>
      </c>
      <c r="B637" s="46" t="s">
        <v>123</v>
      </c>
      <c r="C637" s="44" t="s">
        <v>48</v>
      </c>
      <c r="D637" s="44" t="s">
        <v>2412</v>
      </c>
      <c r="E637" s="52" t="s">
        <v>38</v>
      </c>
      <c r="F637" s="44" t="s">
        <v>89</v>
      </c>
      <c r="G637" s="44" t="s">
        <v>2413</v>
      </c>
      <c r="H637" s="46" t="s">
        <v>207</v>
      </c>
      <c r="I637" s="46" t="s">
        <v>118</v>
      </c>
      <c r="J637" s="46" t="s">
        <v>6</v>
      </c>
      <c r="K637" s="44" t="s">
        <v>27</v>
      </c>
      <c r="L637" s="46">
        <v>30</v>
      </c>
      <c r="M637" s="52" t="s">
        <v>2414</v>
      </c>
      <c r="N637" s="47" t="s">
        <v>2415</v>
      </c>
      <c r="O637" s="96">
        <v>20212050091711</v>
      </c>
      <c r="P637" s="49">
        <v>44342</v>
      </c>
      <c r="Q637" s="46">
        <v>9</v>
      </c>
      <c r="R637" s="46" t="s">
        <v>9</v>
      </c>
      <c r="S637" s="46"/>
      <c r="T637" s="109">
        <v>44343</v>
      </c>
      <c r="U637" s="52" t="s">
        <v>121</v>
      </c>
      <c r="V637" s="44" t="s">
        <v>122</v>
      </c>
      <c r="W637" s="46"/>
      <c r="X637" s="108"/>
    </row>
    <row r="638" spans="1:24" ht="51" x14ac:dyDescent="0.25">
      <c r="A638" s="103" t="s">
        <v>2311</v>
      </c>
      <c r="B638" s="46" t="s">
        <v>2312</v>
      </c>
      <c r="C638" s="44" t="s">
        <v>47</v>
      </c>
      <c r="D638" s="44" t="s">
        <v>2416</v>
      </c>
      <c r="E638" s="44" t="s">
        <v>34</v>
      </c>
      <c r="F638" s="46" t="s">
        <v>2897</v>
      </c>
      <c r="G638" s="44" t="s">
        <v>2417</v>
      </c>
      <c r="H638" s="46" t="s">
        <v>137</v>
      </c>
      <c r="I638" s="46" t="s">
        <v>118</v>
      </c>
      <c r="J638" s="46" t="s">
        <v>6</v>
      </c>
      <c r="K638" s="44" t="s">
        <v>26</v>
      </c>
      <c r="L638" s="46">
        <v>30</v>
      </c>
      <c r="M638" s="44" t="s">
        <v>2418</v>
      </c>
      <c r="N638" s="47" t="s">
        <v>2419</v>
      </c>
      <c r="O638" s="96">
        <v>20212050091751</v>
      </c>
      <c r="P638" s="49">
        <v>44342</v>
      </c>
      <c r="Q638" s="46">
        <v>10</v>
      </c>
      <c r="R638" s="46" t="s">
        <v>9</v>
      </c>
      <c r="S638" s="46"/>
      <c r="T638" s="109">
        <v>44343</v>
      </c>
      <c r="U638" s="46" t="s">
        <v>121</v>
      </c>
      <c r="V638" s="44" t="s">
        <v>122</v>
      </c>
      <c r="W638" s="46" t="s">
        <v>565</v>
      </c>
      <c r="X638" s="108"/>
    </row>
    <row r="639" spans="1:24" ht="51" x14ac:dyDescent="0.25">
      <c r="A639" s="110" t="s">
        <v>2311</v>
      </c>
      <c r="B639" s="70" t="s">
        <v>2343</v>
      </c>
      <c r="C639" s="68" t="s">
        <v>49</v>
      </c>
      <c r="D639" s="68" t="s">
        <v>2420</v>
      </c>
      <c r="E639" s="187" t="s">
        <v>38</v>
      </c>
      <c r="F639" s="68" t="s">
        <v>88</v>
      </c>
      <c r="G639" s="68" t="s">
        <v>2421</v>
      </c>
      <c r="H639" s="70" t="s">
        <v>137</v>
      </c>
      <c r="I639" s="187" t="s">
        <v>118</v>
      </c>
      <c r="J639" s="70" t="s">
        <v>6</v>
      </c>
      <c r="K639" s="68" t="s">
        <v>27</v>
      </c>
      <c r="L639" s="70">
        <v>30</v>
      </c>
      <c r="M639" s="68" t="s">
        <v>2422</v>
      </c>
      <c r="N639" s="71" t="s">
        <v>2423</v>
      </c>
      <c r="O639" s="192">
        <v>20212050091821</v>
      </c>
      <c r="P639" s="73">
        <v>44377</v>
      </c>
      <c r="Q639" s="70" t="s">
        <v>2379</v>
      </c>
      <c r="R639" s="187" t="s">
        <v>11</v>
      </c>
      <c r="S639" s="70"/>
      <c r="T639" s="115">
        <v>44377</v>
      </c>
      <c r="U639" s="70" t="s">
        <v>121</v>
      </c>
      <c r="V639" s="68" t="s">
        <v>122</v>
      </c>
      <c r="W639" s="70"/>
      <c r="X639" s="116"/>
    </row>
    <row r="640" spans="1:24" ht="51" x14ac:dyDescent="0.25">
      <c r="A640" s="103" t="s">
        <v>2311</v>
      </c>
      <c r="B640" s="46" t="s">
        <v>2312</v>
      </c>
      <c r="C640" s="44" t="s">
        <v>56</v>
      </c>
      <c r="D640" s="44" t="s">
        <v>2424</v>
      </c>
      <c r="E640" s="46" t="s">
        <v>38</v>
      </c>
      <c r="F640" s="44" t="s">
        <v>88</v>
      </c>
      <c r="G640" s="44" t="s">
        <v>2425</v>
      </c>
      <c r="H640" s="46" t="s">
        <v>117</v>
      </c>
      <c r="I640" s="46" t="s">
        <v>118</v>
      </c>
      <c r="J640" s="46" t="s">
        <v>6</v>
      </c>
      <c r="K640" s="44" t="s">
        <v>27</v>
      </c>
      <c r="L640" s="46">
        <v>30</v>
      </c>
      <c r="M640" s="44" t="s">
        <v>2426</v>
      </c>
      <c r="N640" s="47" t="s">
        <v>2427</v>
      </c>
      <c r="O640" s="96">
        <v>20212050091841</v>
      </c>
      <c r="P640" s="49">
        <v>44348</v>
      </c>
      <c r="Q640" s="46">
        <v>14</v>
      </c>
      <c r="R640" s="46" t="s">
        <v>9</v>
      </c>
      <c r="S640" s="46"/>
      <c r="T640" s="46"/>
      <c r="U640" s="46" t="s">
        <v>121</v>
      </c>
      <c r="V640" s="46" t="s">
        <v>565</v>
      </c>
      <c r="W640" s="46" t="s">
        <v>565</v>
      </c>
      <c r="X640" s="108" t="s">
        <v>2428</v>
      </c>
    </row>
    <row r="641" spans="1:24" ht="63.75" x14ac:dyDescent="0.25">
      <c r="A641" s="51" t="s">
        <v>2311</v>
      </c>
      <c r="B641" s="46" t="s">
        <v>2312</v>
      </c>
      <c r="C641" s="44" t="s">
        <v>51</v>
      </c>
      <c r="D641" s="44" t="s">
        <v>2429</v>
      </c>
      <c r="E641" s="44" t="s">
        <v>34</v>
      </c>
      <c r="F641" s="46" t="s">
        <v>2897</v>
      </c>
      <c r="G641" s="44" t="s">
        <v>2430</v>
      </c>
      <c r="H641" s="46" t="s">
        <v>207</v>
      </c>
      <c r="I641" s="46" t="s">
        <v>118</v>
      </c>
      <c r="J641" s="46" t="s">
        <v>6</v>
      </c>
      <c r="K641" s="44" t="s">
        <v>23</v>
      </c>
      <c r="L641" s="46">
        <v>35</v>
      </c>
      <c r="M641" s="44" t="s">
        <v>2431</v>
      </c>
      <c r="N641" s="47" t="s">
        <v>2432</v>
      </c>
      <c r="O641" s="96">
        <v>20212050091941</v>
      </c>
      <c r="P641" s="49">
        <v>44351</v>
      </c>
      <c r="Q641" s="46">
        <v>16</v>
      </c>
      <c r="R641" s="46" t="s">
        <v>9</v>
      </c>
      <c r="S641" s="189"/>
      <c r="T641" s="109">
        <v>44351</v>
      </c>
      <c r="U641" s="46" t="s">
        <v>121</v>
      </c>
      <c r="V641" s="44" t="s">
        <v>122</v>
      </c>
      <c r="W641" s="46" t="s">
        <v>565</v>
      </c>
      <c r="X641" s="108"/>
    </row>
    <row r="642" spans="1:24" ht="63.75" x14ac:dyDescent="0.25">
      <c r="A642" s="103" t="s">
        <v>2311</v>
      </c>
      <c r="B642" s="46" t="s">
        <v>2312</v>
      </c>
      <c r="C642" s="44" t="s">
        <v>47</v>
      </c>
      <c r="D642" s="44" t="s">
        <v>2433</v>
      </c>
      <c r="E642" s="44" t="s">
        <v>34</v>
      </c>
      <c r="F642" s="44" t="s">
        <v>88</v>
      </c>
      <c r="G642" s="44" t="s">
        <v>2434</v>
      </c>
      <c r="H642" s="46" t="s">
        <v>207</v>
      </c>
      <c r="I642" s="46" t="s">
        <v>118</v>
      </c>
      <c r="J642" s="46" t="s">
        <v>6</v>
      </c>
      <c r="K642" s="44" t="s">
        <v>23</v>
      </c>
      <c r="L642" s="46">
        <v>35</v>
      </c>
      <c r="M642" s="44" t="s">
        <v>2435</v>
      </c>
      <c r="N642" s="47" t="s">
        <v>2436</v>
      </c>
      <c r="O642" s="96">
        <v>20212050091961</v>
      </c>
      <c r="P642" s="49">
        <v>44347</v>
      </c>
      <c r="Q642" s="46">
        <v>6</v>
      </c>
      <c r="R642" s="46" t="s">
        <v>9</v>
      </c>
      <c r="S642" s="194"/>
      <c r="T642" s="46"/>
      <c r="U642" s="46" t="s">
        <v>121</v>
      </c>
      <c r="V642" s="46" t="s">
        <v>565</v>
      </c>
      <c r="W642" s="46" t="s">
        <v>565</v>
      </c>
      <c r="X642" s="108" t="s">
        <v>2318</v>
      </c>
    </row>
    <row r="643" spans="1:24" ht="51" x14ac:dyDescent="0.25">
      <c r="A643" s="51" t="s">
        <v>30</v>
      </c>
      <c r="B643" s="46" t="s">
        <v>32</v>
      </c>
      <c r="C643" s="44" t="s">
        <v>48</v>
      </c>
      <c r="D643" s="44" t="s">
        <v>2391</v>
      </c>
      <c r="E643" s="44" t="s">
        <v>34</v>
      </c>
      <c r="F643" s="44" t="s">
        <v>88</v>
      </c>
      <c r="G643" s="44" t="s">
        <v>2437</v>
      </c>
      <c r="H643" s="46" t="s">
        <v>354</v>
      </c>
      <c r="I643" s="46" t="s">
        <v>143</v>
      </c>
      <c r="J643" s="46" t="s">
        <v>6</v>
      </c>
      <c r="K643" s="44" t="s">
        <v>25</v>
      </c>
      <c r="L643" s="46">
        <v>20</v>
      </c>
      <c r="M643" s="44" t="s">
        <v>2438</v>
      </c>
      <c r="N643" s="47" t="s">
        <v>2439</v>
      </c>
      <c r="O643" s="81">
        <v>20212050091971</v>
      </c>
      <c r="P643" s="107">
        <v>44351</v>
      </c>
      <c r="Q643" s="52" t="s">
        <v>2440</v>
      </c>
      <c r="R643" s="46" t="s">
        <v>9</v>
      </c>
      <c r="S643" s="46"/>
      <c r="T643" s="109">
        <v>44351</v>
      </c>
      <c r="U643" s="46" t="s">
        <v>121</v>
      </c>
      <c r="V643" s="44" t="s">
        <v>122</v>
      </c>
      <c r="W643" s="46"/>
      <c r="X643" s="108"/>
    </row>
    <row r="644" spans="1:24" ht="51" x14ac:dyDescent="0.25">
      <c r="A644" s="51" t="s">
        <v>2311</v>
      </c>
      <c r="B644" s="46" t="s">
        <v>2312</v>
      </c>
      <c r="C644" s="44" t="s">
        <v>49</v>
      </c>
      <c r="D644" s="44" t="s">
        <v>2441</v>
      </c>
      <c r="E644" s="44" t="s">
        <v>34</v>
      </c>
      <c r="F644" s="46" t="s">
        <v>2897</v>
      </c>
      <c r="G644" s="44" t="s">
        <v>2442</v>
      </c>
      <c r="H644" s="46" t="s">
        <v>207</v>
      </c>
      <c r="I644" s="46" t="s">
        <v>118</v>
      </c>
      <c r="J644" s="46" t="s">
        <v>6</v>
      </c>
      <c r="K644" s="44" t="s">
        <v>23</v>
      </c>
      <c r="L644" s="46">
        <v>35</v>
      </c>
      <c r="M644" s="44" t="s">
        <v>2443</v>
      </c>
      <c r="N644" s="47" t="s">
        <v>2444</v>
      </c>
      <c r="O644" s="96">
        <v>20212050092171</v>
      </c>
      <c r="P644" s="49">
        <v>44356</v>
      </c>
      <c r="Q644" s="46">
        <v>20</v>
      </c>
      <c r="R644" s="46" t="s">
        <v>9</v>
      </c>
      <c r="S644" s="52"/>
      <c r="T644" s="49">
        <v>44356</v>
      </c>
      <c r="U644" s="46" t="s">
        <v>121</v>
      </c>
      <c r="V644" s="44" t="s">
        <v>122</v>
      </c>
      <c r="W644" s="46"/>
      <c r="X644" s="108"/>
    </row>
    <row r="645" spans="1:24" ht="63.75" x14ac:dyDescent="0.25">
      <c r="A645" s="103" t="s">
        <v>2311</v>
      </c>
      <c r="B645" s="46" t="s">
        <v>123</v>
      </c>
      <c r="C645" s="44" t="s">
        <v>70</v>
      </c>
      <c r="D645" s="44" t="s">
        <v>2445</v>
      </c>
      <c r="E645" s="44" t="s">
        <v>34</v>
      </c>
      <c r="F645" s="44" t="s">
        <v>88</v>
      </c>
      <c r="G645" s="44" t="s">
        <v>2446</v>
      </c>
      <c r="H645" s="46" t="s">
        <v>126</v>
      </c>
      <c r="I645" s="44" t="s">
        <v>259</v>
      </c>
      <c r="J645" s="46" t="s">
        <v>6</v>
      </c>
      <c r="K645" s="44" t="s">
        <v>27</v>
      </c>
      <c r="L645" s="46">
        <v>30</v>
      </c>
      <c r="M645" s="44" t="s">
        <v>2447</v>
      </c>
      <c r="N645" s="47" t="s">
        <v>2448</v>
      </c>
      <c r="O645" s="101">
        <v>20212050092181</v>
      </c>
      <c r="P645" s="107">
        <v>44351</v>
      </c>
      <c r="Q645" s="46" t="s">
        <v>2449</v>
      </c>
      <c r="R645" s="46" t="s">
        <v>9</v>
      </c>
      <c r="S645" s="46"/>
      <c r="T645" s="109">
        <v>44351</v>
      </c>
      <c r="U645" s="46" t="s">
        <v>121</v>
      </c>
      <c r="V645" s="44" t="s">
        <v>122</v>
      </c>
      <c r="W645" s="46"/>
      <c r="X645" s="108"/>
    </row>
    <row r="646" spans="1:24" ht="51" x14ac:dyDescent="0.25">
      <c r="A646" s="103" t="s">
        <v>2311</v>
      </c>
      <c r="B646" s="46" t="s">
        <v>123</v>
      </c>
      <c r="C646" s="44" t="s">
        <v>47</v>
      </c>
      <c r="D646" s="52" t="s">
        <v>2450</v>
      </c>
      <c r="E646" s="44" t="s">
        <v>34</v>
      </c>
      <c r="F646" s="52" t="s">
        <v>2897</v>
      </c>
      <c r="G646" s="44" t="s">
        <v>2451</v>
      </c>
      <c r="H646" s="46" t="s">
        <v>142</v>
      </c>
      <c r="I646" s="46" t="s">
        <v>143</v>
      </c>
      <c r="J646" s="46" t="s">
        <v>6</v>
      </c>
      <c r="K646" s="44" t="s">
        <v>27</v>
      </c>
      <c r="L646" s="46">
        <v>30</v>
      </c>
      <c r="M646" s="44" t="s">
        <v>2452</v>
      </c>
      <c r="N646" s="47" t="s">
        <v>2453</v>
      </c>
      <c r="O646" s="81">
        <v>20212050092271</v>
      </c>
      <c r="P646" s="107">
        <v>44362</v>
      </c>
      <c r="Q646" s="46" t="s">
        <v>2356</v>
      </c>
      <c r="R646" s="46" t="s">
        <v>9</v>
      </c>
      <c r="S646" s="46"/>
      <c r="T646" s="109">
        <v>44362</v>
      </c>
      <c r="U646" s="46" t="s">
        <v>121</v>
      </c>
      <c r="V646" s="44" t="s">
        <v>122</v>
      </c>
      <c r="W646" s="46"/>
      <c r="X646" s="108"/>
    </row>
    <row r="647" spans="1:24" ht="63.75" x14ac:dyDescent="0.25">
      <c r="A647" s="75" t="s">
        <v>2311</v>
      </c>
      <c r="B647" s="70" t="s">
        <v>2343</v>
      </c>
      <c r="C647" s="68" t="s">
        <v>51</v>
      </c>
      <c r="D647" s="68" t="s">
        <v>2454</v>
      </c>
      <c r="E647" s="70" t="s">
        <v>34</v>
      </c>
      <c r="F647" s="187" t="s">
        <v>2897</v>
      </c>
      <c r="G647" s="68" t="s">
        <v>2455</v>
      </c>
      <c r="H647" s="70" t="s">
        <v>117</v>
      </c>
      <c r="I647" s="187" t="s">
        <v>118</v>
      </c>
      <c r="J647" s="70" t="s">
        <v>6</v>
      </c>
      <c r="K647" s="68" t="s">
        <v>27</v>
      </c>
      <c r="L647" s="70">
        <v>30</v>
      </c>
      <c r="M647" s="68" t="s">
        <v>2456</v>
      </c>
      <c r="N647" s="71" t="s">
        <v>2457</v>
      </c>
      <c r="O647" s="173">
        <v>20212050093361</v>
      </c>
      <c r="P647" s="114">
        <v>44389</v>
      </c>
      <c r="Q647" s="70" t="s">
        <v>2458</v>
      </c>
      <c r="R647" s="187" t="s">
        <v>11</v>
      </c>
      <c r="S647" s="70"/>
      <c r="T647" s="115">
        <v>44389</v>
      </c>
      <c r="U647" s="70" t="s">
        <v>121</v>
      </c>
      <c r="V647" s="68" t="s">
        <v>122</v>
      </c>
      <c r="W647" s="70"/>
      <c r="X647" s="116"/>
    </row>
    <row r="648" spans="1:24" ht="76.5" x14ac:dyDescent="0.25">
      <c r="A648" s="75" t="s">
        <v>2311</v>
      </c>
      <c r="B648" s="70" t="s">
        <v>2312</v>
      </c>
      <c r="C648" s="68" t="s">
        <v>42</v>
      </c>
      <c r="D648" s="68" t="s">
        <v>2459</v>
      </c>
      <c r="E648" s="70" t="s">
        <v>34</v>
      </c>
      <c r="F648" s="70" t="s">
        <v>2897</v>
      </c>
      <c r="G648" s="68" t="s">
        <v>2460</v>
      </c>
      <c r="H648" s="70" t="s">
        <v>117</v>
      </c>
      <c r="I648" s="187" t="s">
        <v>118</v>
      </c>
      <c r="J648" s="70" t="s">
        <v>6</v>
      </c>
      <c r="K648" s="68" t="s">
        <v>27</v>
      </c>
      <c r="L648" s="70">
        <v>30</v>
      </c>
      <c r="M648" s="68" t="s">
        <v>2461</v>
      </c>
      <c r="N648" s="71" t="s">
        <v>2462</v>
      </c>
      <c r="O648" s="173">
        <v>20212050093421</v>
      </c>
      <c r="P648" s="73">
        <v>44389</v>
      </c>
      <c r="Q648" s="70" t="s">
        <v>2463</v>
      </c>
      <c r="R648" s="70" t="s">
        <v>11</v>
      </c>
      <c r="S648" s="70"/>
      <c r="T648" s="115">
        <v>44389</v>
      </c>
      <c r="U648" s="70" t="s">
        <v>121</v>
      </c>
      <c r="V648" s="68" t="s">
        <v>122</v>
      </c>
      <c r="W648" s="70"/>
      <c r="X648" s="116"/>
    </row>
    <row r="649" spans="1:24" ht="51" x14ac:dyDescent="0.25">
      <c r="A649" s="75" t="s">
        <v>2311</v>
      </c>
      <c r="B649" s="70" t="s">
        <v>2312</v>
      </c>
      <c r="C649" s="68" t="s">
        <v>44</v>
      </c>
      <c r="D649" s="68" t="s">
        <v>2464</v>
      </c>
      <c r="E649" s="70" t="s">
        <v>38</v>
      </c>
      <c r="F649" s="68" t="s">
        <v>88</v>
      </c>
      <c r="G649" s="68" t="s">
        <v>2465</v>
      </c>
      <c r="H649" s="70" t="s">
        <v>117</v>
      </c>
      <c r="I649" s="187" t="s">
        <v>118</v>
      </c>
      <c r="J649" s="70" t="s">
        <v>6</v>
      </c>
      <c r="K649" s="68" t="s">
        <v>27</v>
      </c>
      <c r="L649" s="70">
        <v>30</v>
      </c>
      <c r="M649" s="68" t="s">
        <v>2466</v>
      </c>
      <c r="N649" s="71" t="s">
        <v>2467</v>
      </c>
      <c r="O649" s="188">
        <v>20212050093441</v>
      </c>
      <c r="P649" s="114">
        <v>44384</v>
      </c>
      <c r="Q649" s="70">
        <v>38</v>
      </c>
      <c r="R649" s="70" t="s">
        <v>11</v>
      </c>
      <c r="S649" s="70"/>
      <c r="T649" s="115">
        <v>44384</v>
      </c>
      <c r="U649" s="70" t="s">
        <v>121</v>
      </c>
      <c r="V649" s="68" t="s">
        <v>122</v>
      </c>
      <c r="W649" s="70"/>
      <c r="X649" s="116"/>
    </row>
    <row r="650" spans="1:24" ht="51" x14ac:dyDescent="0.25">
      <c r="A650" s="65" t="s">
        <v>2311</v>
      </c>
      <c r="B650" s="59" t="s">
        <v>2312</v>
      </c>
      <c r="C650" s="57" t="s">
        <v>42</v>
      </c>
      <c r="D650" s="57" t="s">
        <v>2468</v>
      </c>
      <c r="E650" s="59" t="s">
        <v>35</v>
      </c>
      <c r="F650" s="59" t="s">
        <v>2897</v>
      </c>
      <c r="G650" s="57" t="s">
        <v>2469</v>
      </c>
      <c r="H650" s="57" t="s">
        <v>117</v>
      </c>
      <c r="I650" s="59" t="s">
        <v>118</v>
      </c>
      <c r="J650" s="59" t="s">
        <v>6</v>
      </c>
      <c r="K650" s="57" t="s">
        <v>26</v>
      </c>
      <c r="L650" s="59">
        <v>30</v>
      </c>
      <c r="M650" s="57" t="s">
        <v>2470</v>
      </c>
      <c r="N650" s="60" t="s">
        <v>2471</v>
      </c>
      <c r="O650" s="195">
        <v>20212050093451</v>
      </c>
      <c r="P650" s="62"/>
      <c r="Q650" s="59"/>
      <c r="R650" s="59" t="s">
        <v>12</v>
      </c>
      <c r="S650" s="196"/>
      <c r="T650" s="59"/>
      <c r="U650" s="59"/>
      <c r="V650" s="59"/>
      <c r="W650" s="59"/>
      <c r="X650" s="124"/>
    </row>
    <row r="651" spans="1:24" ht="51" x14ac:dyDescent="0.25">
      <c r="A651" s="110" t="s">
        <v>2311</v>
      </c>
      <c r="B651" s="70" t="s">
        <v>2343</v>
      </c>
      <c r="C651" s="68" t="s">
        <v>65</v>
      </c>
      <c r="D651" s="68" t="s">
        <v>2472</v>
      </c>
      <c r="E651" s="70" t="s">
        <v>34</v>
      </c>
      <c r="F651" s="187" t="s">
        <v>2897</v>
      </c>
      <c r="G651" s="68" t="s">
        <v>2473</v>
      </c>
      <c r="H651" s="70" t="s">
        <v>117</v>
      </c>
      <c r="I651" s="187" t="s">
        <v>118</v>
      </c>
      <c r="J651" s="70" t="s">
        <v>6</v>
      </c>
      <c r="K651" s="68" t="s">
        <v>26</v>
      </c>
      <c r="L651" s="70">
        <v>30</v>
      </c>
      <c r="M651" s="68" t="s">
        <v>2474</v>
      </c>
      <c r="N651" s="71" t="s">
        <v>2475</v>
      </c>
      <c r="O651" s="173">
        <v>20212050093461</v>
      </c>
      <c r="P651" s="114">
        <v>44391</v>
      </c>
      <c r="Q651" s="70" t="s">
        <v>2458</v>
      </c>
      <c r="R651" s="187" t="s">
        <v>11</v>
      </c>
      <c r="S651" s="70"/>
      <c r="T651" s="115">
        <v>44391</v>
      </c>
      <c r="U651" s="70" t="s">
        <v>121</v>
      </c>
      <c r="V651" s="68" t="s">
        <v>122</v>
      </c>
      <c r="W651" s="70"/>
      <c r="X651" s="116"/>
    </row>
    <row r="652" spans="1:24" ht="63.75" x14ac:dyDescent="0.25">
      <c r="A652" s="119" t="s">
        <v>2311</v>
      </c>
      <c r="B652" s="59" t="s">
        <v>2343</v>
      </c>
      <c r="C652" s="59" t="s">
        <v>47</v>
      </c>
      <c r="D652" s="57" t="s">
        <v>2476</v>
      </c>
      <c r="E652" s="59" t="s">
        <v>34</v>
      </c>
      <c r="F652" s="57" t="s">
        <v>89</v>
      </c>
      <c r="G652" s="59" t="s">
        <v>2477</v>
      </c>
      <c r="H652" s="59" t="s">
        <v>142</v>
      </c>
      <c r="I652" s="59" t="s">
        <v>143</v>
      </c>
      <c r="J652" s="59" t="s">
        <v>6</v>
      </c>
      <c r="K652" s="59" t="s">
        <v>27</v>
      </c>
      <c r="L652" s="59">
        <v>30</v>
      </c>
      <c r="M652" s="59" t="s">
        <v>2478</v>
      </c>
      <c r="N652" s="157" t="s">
        <v>2479</v>
      </c>
      <c r="O652" s="178">
        <v>20212050094211</v>
      </c>
      <c r="P652" s="123">
        <v>44404</v>
      </c>
      <c r="Q652" s="59">
        <v>39</v>
      </c>
      <c r="R652" s="59" t="s">
        <v>12</v>
      </c>
      <c r="S652" s="59"/>
      <c r="T652" s="59"/>
      <c r="U652" s="59"/>
      <c r="V652" s="59"/>
      <c r="W652" s="59"/>
      <c r="X652" s="124"/>
    </row>
    <row r="653" spans="1:24" ht="51" x14ac:dyDescent="0.25">
      <c r="A653" s="103" t="s">
        <v>2311</v>
      </c>
      <c r="B653" s="46" t="s">
        <v>2312</v>
      </c>
      <c r="C653" s="44" t="s">
        <v>56</v>
      </c>
      <c r="D653" s="44" t="s">
        <v>2480</v>
      </c>
      <c r="E653" s="44" t="s">
        <v>34</v>
      </c>
      <c r="F653" s="44" t="s">
        <v>88</v>
      </c>
      <c r="G653" s="44" t="s">
        <v>2481</v>
      </c>
      <c r="H653" s="46" t="s">
        <v>282</v>
      </c>
      <c r="I653" s="46" t="s">
        <v>214</v>
      </c>
      <c r="J653" s="46" t="s">
        <v>6</v>
      </c>
      <c r="K653" s="44" t="s">
        <v>27</v>
      </c>
      <c r="L653" s="46">
        <v>30</v>
      </c>
      <c r="M653" s="44" t="s">
        <v>2482</v>
      </c>
      <c r="N653" s="47" t="s">
        <v>2483</v>
      </c>
      <c r="O653" s="96">
        <v>20212100019481</v>
      </c>
      <c r="P653" s="49">
        <v>44350</v>
      </c>
      <c r="Q653" s="46">
        <v>15</v>
      </c>
      <c r="R653" s="46" t="s">
        <v>9</v>
      </c>
      <c r="S653" s="46"/>
      <c r="T653" s="109">
        <v>44350</v>
      </c>
      <c r="U653" s="46" t="s">
        <v>121</v>
      </c>
      <c r="V653" s="44" t="s">
        <v>122</v>
      </c>
      <c r="W653" s="46" t="s">
        <v>565</v>
      </c>
      <c r="X653" s="108"/>
    </row>
    <row r="654" spans="1:24" ht="38.25" x14ac:dyDescent="0.25">
      <c r="A654" s="65" t="s">
        <v>2311</v>
      </c>
      <c r="B654" s="59" t="s">
        <v>2312</v>
      </c>
      <c r="C654" s="57" t="s">
        <v>46</v>
      </c>
      <c r="D654" s="57" t="s">
        <v>2484</v>
      </c>
      <c r="E654" s="59" t="s">
        <v>35</v>
      </c>
      <c r="F654" s="59" t="s">
        <v>2897</v>
      </c>
      <c r="G654" s="57" t="s">
        <v>2485</v>
      </c>
      <c r="H654" s="59" t="s">
        <v>175</v>
      </c>
      <c r="I654" s="59" t="s">
        <v>5</v>
      </c>
      <c r="J654" s="59" t="s">
        <v>5</v>
      </c>
      <c r="K654" s="57" t="s">
        <v>28</v>
      </c>
      <c r="L654" s="59">
        <v>10</v>
      </c>
      <c r="M654" s="57" t="s">
        <v>2486</v>
      </c>
      <c r="N654" s="60" t="s">
        <v>2487</v>
      </c>
      <c r="O654" s="195">
        <v>20213000019261</v>
      </c>
      <c r="P654" s="62">
        <v>44357</v>
      </c>
      <c r="Q654" s="59">
        <v>19</v>
      </c>
      <c r="R654" s="59" t="s">
        <v>12</v>
      </c>
      <c r="S654" s="59"/>
      <c r="T654" s="59"/>
      <c r="U654" s="59"/>
      <c r="V654" s="59"/>
      <c r="W654" s="59"/>
      <c r="X654" s="197" t="s">
        <v>2488</v>
      </c>
    </row>
    <row r="655" spans="1:24" ht="38.25" x14ac:dyDescent="0.25">
      <c r="A655" s="103" t="s">
        <v>2311</v>
      </c>
      <c r="B655" s="46" t="s">
        <v>123</v>
      </c>
      <c r="C655" s="44" t="s">
        <v>46</v>
      </c>
      <c r="D655" s="44" t="s">
        <v>2489</v>
      </c>
      <c r="E655" s="52" t="s">
        <v>2033</v>
      </c>
      <c r="F655" s="44" t="s">
        <v>88</v>
      </c>
      <c r="G655" s="44" t="s">
        <v>2490</v>
      </c>
      <c r="H655" s="44" t="s">
        <v>2491</v>
      </c>
      <c r="I655" s="46" t="s">
        <v>689</v>
      </c>
      <c r="J655" s="44" t="s">
        <v>5</v>
      </c>
      <c r="K655" s="44" t="s">
        <v>27</v>
      </c>
      <c r="L655" s="46">
        <v>30</v>
      </c>
      <c r="M655" s="52" t="s">
        <v>2492</v>
      </c>
      <c r="N655" s="47" t="s">
        <v>2493</v>
      </c>
      <c r="O655" s="96">
        <v>20213000019401</v>
      </c>
      <c r="P655" s="49">
        <v>44349</v>
      </c>
      <c r="Q655" s="46">
        <v>14</v>
      </c>
      <c r="R655" s="46" t="s">
        <v>9</v>
      </c>
      <c r="S655" s="46"/>
      <c r="T655" s="109">
        <v>44349</v>
      </c>
      <c r="U655" s="52" t="s">
        <v>121</v>
      </c>
      <c r="V655" s="44" t="s">
        <v>122</v>
      </c>
      <c r="W655" s="46"/>
      <c r="X655" s="108"/>
    </row>
    <row r="656" spans="1:24" ht="51" x14ac:dyDescent="0.25">
      <c r="A656" s="51" t="s">
        <v>2311</v>
      </c>
      <c r="B656" s="46" t="s">
        <v>123</v>
      </c>
      <c r="C656" s="52" t="s">
        <v>61</v>
      </c>
      <c r="D656" s="52" t="s">
        <v>2494</v>
      </c>
      <c r="E656" s="44" t="s">
        <v>34</v>
      </c>
      <c r="F656" s="44" t="s">
        <v>88</v>
      </c>
      <c r="G656" s="52" t="s">
        <v>2495</v>
      </c>
      <c r="H656" s="46" t="s">
        <v>137</v>
      </c>
      <c r="I656" s="46" t="s">
        <v>118</v>
      </c>
      <c r="J656" s="46" t="s">
        <v>6</v>
      </c>
      <c r="K656" s="52" t="s">
        <v>27</v>
      </c>
      <c r="L656" s="46">
        <v>30</v>
      </c>
      <c r="M656" s="52" t="s">
        <v>2496</v>
      </c>
      <c r="N656" s="198" t="s">
        <v>2497</v>
      </c>
      <c r="O656" s="199" t="s">
        <v>994</v>
      </c>
      <c r="P656" s="49">
        <v>44342</v>
      </c>
      <c r="Q656" s="46">
        <v>3</v>
      </c>
      <c r="R656" s="46" t="s">
        <v>9</v>
      </c>
      <c r="S656" s="46" t="s">
        <v>2498</v>
      </c>
      <c r="T656" s="46" t="s">
        <v>565</v>
      </c>
      <c r="U656" s="46" t="s">
        <v>565</v>
      </c>
      <c r="V656" s="44" t="s">
        <v>122</v>
      </c>
      <c r="W656" s="46" t="s">
        <v>565</v>
      </c>
      <c r="X656" s="200" t="s">
        <v>575</v>
      </c>
    </row>
    <row r="657" spans="1:24" ht="63.75" x14ac:dyDescent="0.25">
      <c r="A657" s="51" t="s">
        <v>2311</v>
      </c>
      <c r="B657" s="46" t="s">
        <v>123</v>
      </c>
      <c r="C657" s="44" t="s">
        <v>46</v>
      </c>
      <c r="D657" s="52" t="s">
        <v>2499</v>
      </c>
      <c r="E657" s="46" t="s">
        <v>2033</v>
      </c>
      <c r="F657" s="44" t="s">
        <v>88</v>
      </c>
      <c r="G657" s="52" t="s">
        <v>2500</v>
      </c>
      <c r="H657" s="46" t="s">
        <v>282</v>
      </c>
      <c r="I657" s="46" t="s">
        <v>214</v>
      </c>
      <c r="J657" s="46" t="s">
        <v>6</v>
      </c>
      <c r="K657" s="52" t="s">
        <v>27</v>
      </c>
      <c r="L657" s="46">
        <v>30</v>
      </c>
      <c r="M657" s="52" t="s">
        <v>2501</v>
      </c>
      <c r="N657" s="198" t="s">
        <v>2502</v>
      </c>
      <c r="O657" s="199" t="s">
        <v>994</v>
      </c>
      <c r="P657" s="49">
        <v>44364</v>
      </c>
      <c r="Q657" s="46">
        <v>17</v>
      </c>
      <c r="R657" s="46" t="s">
        <v>9</v>
      </c>
      <c r="S657" s="46" t="s">
        <v>2503</v>
      </c>
      <c r="T657" s="46" t="s">
        <v>565</v>
      </c>
      <c r="U657" s="46" t="s">
        <v>565</v>
      </c>
      <c r="V657" s="44" t="s">
        <v>122</v>
      </c>
      <c r="W657" s="46" t="s">
        <v>565</v>
      </c>
      <c r="X657" s="200" t="s">
        <v>575</v>
      </c>
    </row>
    <row r="658" spans="1:24" ht="102" x14ac:dyDescent="0.25">
      <c r="A658" s="51" t="s">
        <v>2311</v>
      </c>
      <c r="B658" s="46" t="s">
        <v>123</v>
      </c>
      <c r="C658" s="44" t="s">
        <v>46</v>
      </c>
      <c r="D658" s="52" t="s">
        <v>2504</v>
      </c>
      <c r="E658" s="44" t="s">
        <v>34</v>
      </c>
      <c r="F658" s="46" t="s">
        <v>2897</v>
      </c>
      <c r="G658" s="52" t="s">
        <v>2505</v>
      </c>
      <c r="H658" s="46" t="s">
        <v>137</v>
      </c>
      <c r="I658" s="46" t="s">
        <v>118</v>
      </c>
      <c r="J658" s="46" t="s">
        <v>6</v>
      </c>
      <c r="K658" s="44" t="s">
        <v>26</v>
      </c>
      <c r="L658" s="46">
        <v>30</v>
      </c>
      <c r="M658" s="52" t="s">
        <v>2506</v>
      </c>
      <c r="N658" s="198" t="s">
        <v>2507</v>
      </c>
      <c r="O658" s="199" t="s">
        <v>994</v>
      </c>
      <c r="P658" s="49" t="s">
        <v>2508</v>
      </c>
      <c r="Q658" s="46">
        <v>12</v>
      </c>
      <c r="R658" s="46" t="s">
        <v>9</v>
      </c>
      <c r="S658" s="46" t="s">
        <v>2509</v>
      </c>
      <c r="T658" s="46" t="s">
        <v>565</v>
      </c>
      <c r="U658" s="46" t="s">
        <v>565</v>
      </c>
      <c r="V658" s="46" t="s">
        <v>565</v>
      </c>
      <c r="W658" s="46" t="s">
        <v>565</v>
      </c>
      <c r="X658" s="108" t="s">
        <v>994</v>
      </c>
    </row>
    <row r="659" spans="1:24" ht="76.5" x14ac:dyDescent="0.25">
      <c r="A659" s="110" t="s">
        <v>2311</v>
      </c>
      <c r="B659" s="70" t="s">
        <v>2380</v>
      </c>
      <c r="C659" s="70" t="s">
        <v>46</v>
      </c>
      <c r="D659" s="68" t="s">
        <v>2510</v>
      </c>
      <c r="E659" s="70" t="s">
        <v>35</v>
      </c>
      <c r="F659" s="70" t="s">
        <v>2898</v>
      </c>
      <c r="G659" s="68" t="s">
        <v>2511</v>
      </c>
      <c r="H659" s="68" t="s">
        <v>153</v>
      </c>
      <c r="I659" s="70" t="s">
        <v>154</v>
      </c>
      <c r="J659" s="70" t="s">
        <v>3</v>
      </c>
      <c r="K659" s="68" t="s">
        <v>24</v>
      </c>
      <c r="L659" s="70">
        <v>5</v>
      </c>
      <c r="M659" s="68" t="s">
        <v>2512</v>
      </c>
      <c r="N659" s="71" t="s">
        <v>2513</v>
      </c>
      <c r="O659" s="68" t="s">
        <v>2514</v>
      </c>
      <c r="P659" s="73">
        <v>44364</v>
      </c>
      <c r="Q659" s="70">
        <v>29</v>
      </c>
      <c r="R659" s="70" t="s">
        <v>11</v>
      </c>
      <c r="S659" s="70"/>
      <c r="T659" s="70"/>
      <c r="U659" s="70" t="s">
        <v>121</v>
      </c>
      <c r="V659" s="68" t="s">
        <v>122</v>
      </c>
      <c r="W659" s="70" t="s">
        <v>565</v>
      </c>
      <c r="X659" s="201" t="s">
        <v>575</v>
      </c>
    </row>
    <row r="660" spans="1:24" ht="51" x14ac:dyDescent="0.25">
      <c r="A660" s="103" t="s">
        <v>2311</v>
      </c>
      <c r="B660" s="46" t="s">
        <v>2312</v>
      </c>
      <c r="C660" s="44" t="s">
        <v>46</v>
      </c>
      <c r="D660" s="44" t="s">
        <v>2515</v>
      </c>
      <c r="E660" s="46" t="s">
        <v>38</v>
      </c>
      <c r="F660" s="44" t="s">
        <v>88</v>
      </c>
      <c r="G660" s="44" t="s">
        <v>2516</v>
      </c>
      <c r="H660" s="46" t="s">
        <v>333</v>
      </c>
      <c r="I660" s="46" t="s">
        <v>259</v>
      </c>
      <c r="J660" s="46" t="s">
        <v>6</v>
      </c>
      <c r="K660" s="44" t="s">
        <v>23</v>
      </c>
      <c r="L660" s="46">
        <v>35</v>
      </c>
      <c r="M660" s="44" t="s">
        <v>2517</v>
      </c>
      <c r="N660" s="47" t="s">
        <v>2518</v>
      </c>
      <c r="O660" s="44" t="s">
        <v>2519</v>
      </c>
      <c r="P660" s="49">
        <v>44342</v>
      </c>
      <c r="Q660" s="46">
        <v>11</v>
      </c>
      <c r="R660" s="46" t="s">
        <v>9</v>
      </c>
      <c r="S660" s="46"/>
      <c r="T660" s="109">
        <v>44342</v>
      </c>
      <c r="U660" s="46" t="s">
        <v>121</v>
      </c>
      <c r="V660" s="44" t="s">
        <v>122</v>
      </c>
      <c r="W660" s="46" t="s">
        <v>565</v>
      </c>
      <c r="X660" s="108"/>
    </row>
    <row r="661" spans="1:24" ht="63.75" x14ac:dyDescent="0.25">
      <c r="A661" s="51" t="s">
        <v>2311</v>
      </c>
      <c r="B661" s="46" t="s">
        <v>123</v>
      </c>
      <c r="C661" s="44" t="s">
        <v>67</v>
      </c>
      <c r="D661" s="44" t="s">
        <v>2520</v>
      </c>
      <c r="E661" s="52" t="s">
        <v>35</v>
      </c>
      <c r="F661" s="44" t="s">
        <v>89</v>
      </c>
      <c r="G661" s="44" t="s">
        <v>2521</v>
      </c>
      <c r="H661" s="46" t="s">
        <v>142</v>
      </c>
      <c r="I661" s="46" t="s">
        <v>143</v>
      </c>
      <c r="J661" s="46" t="s">
        <v>6</v>
      </c>
      <c r="K661" s="44" t="s">
        <v>26</v>
      </c>
      <c r="L661" s="46">
        <v>30</v>
      </c>
      <c r="M661" s="52" t="s">
        <v>2522</v>
      </c>
      <c r="N661" s="47" t="s">
        <v>2523</v>
      </c>
      <c r="O661" s="44" t="s">
        <v>2524</v>
      </c>
      <c r="P661" s="49">
        <v>44358</v>
      </c>
      <c r="Q661" s="46">
        <v>27</v>
      </c>
      <c r="R661" s="46" t="s">
        <v>9</v>
      </c>
      <c r="S661" s="52" t="s">
        <v>2525</v>
      </c>
      <c r="T661" s="46" t="s">
        <v>565</v>
      </c>
      <c r="U661" s="46" t="s">
        <v>565</v>
      </c>
      <c r="V661" s="44" t="s">
        <v>122</v>
      </c>
      <c r="W661" s="46" t="s">
        <v>565</v>
      </c>
      <c r="X661" s="200" t="s">
        <v>575</v>
      </c>
    </row>
    <row r="662" spans="1:24" ht="51" x14ac:dyDescent="0.25">
      <c r="A662" s="103" t="s">
        <v>2311</v>
      </c>
      <c r="B662" s="46" t="s">
        <v>123</v>
      </c>
      <c r="C662" s="44" t="s">
        <v>44</v>
      </c>
      <c r="D662" s="44" t="s">
        <v>2526</v>
      </c>
      <c r="E662" s="46" t="s">
        <v>36</v>
      </c>
      <c r="F662" s="46" t="s">
        <v>2897</v>
      </c>
      <c r="G662" s="44" t="s">
        <v>2527</v>
      </c>
      <c r="H662" s="46" t="s">
        <v>142</v>
      </c>
      <c r="I662" s="46" t="s">
        <v>143</v>
      </c>
      <c r="J662" s="46" t="s">
        <v>6</v>
      </c>
      <c r="K662" s="44" t="s">
        <v>27</v>
      </c>
      <c r="L662" s="46">
        <v>30</v>
      </c>
      <c r="M662" s="52" t="s">
        <v>2528</v>
      </c>
      <c r="N662" s="47" t="s">
        <v>2529</v>
      </c>
      <c r="O662" s="44" t="s">
        <v>2530</v>
      </c>
      <c r="P662" s="49">
        <v>44358</v>
      </c>
      <c r="Q662" s="46">
        <v>27</v>
      </c>
      <c r="R662" s="46" t="s">
        <v>9</v>
      </c>
      <c r="S662" s="52" t="s">
        <v>2525</v>
      </c>
      <c r="T662" s="46" t="s">
        <v>565</v>
      </c>
      <c r="U662" s="46" t="s">
        <v>565</v>
      </c>
      <c r="V662" s="44" t="s">
        <v>122</v>
      </c>
      <c r="W662" s="46" t="s">
        <v>565</v>
      </c>
      <c r="X662" s="200" t="s">
        <v>575</v>
      </c>
    </row>
    <row r="663" spans="1:24" ht="51" x14ac:dyDescent="0.25">
      <c r="A663" s="103" t="s">
        <v>2311</v>
      </c>
      <c r="B663" s="46" t="s">
        <v>2380</v>
      </c>
      <c r="C663" s="44" t="s">
        <v>69</v>
      </c>
      <c r="D663" s="44" t="s">
        <v>2531</v>
      </c>
      <c r="E663" s="44" t="s">
        <v>34</v>
      </c>
      <c r="F663" s="44" t="s">
        <v>88</v>
      </c>
      <c r="G663" s="44" t="s">
        <v>2532</v>
      </c>
      <c r="H663" s="46" t="s">
        <v>207</v>
      </c>
      <c r="I663" s="46" t="s">
        <v>118</v>
      </c>
      <c r="J663" s="46" t="s">
        <v>6</v>
      </c>
      <c r="K663" s="44" t="s">
        <v>26</v>
      </c>
      <c r="L663" s="46">
        <v>30</v>
      </c>
      <c r="M663" s="52" t="s">
        <v>2533</v>
      </c>
      <c r="N663" s="47" t="s">
        <v>2534</v>
      </c>
      <c r="O663" s="44" t="s">
        <v>2535</v>
      </c>
      <c r="P663" s="49">
        <v>44321</v>
      </c>
      <c r="Q663" s="46">
        <v>2</v>
      </c>
      <c r="R663" s="46" t="s">
        <v>9</v>
      </c>
      <c r="S663" s="46"/>
      <c r="T663" s="109">
        <v>44322</v>
      </c>
      <c r="U663" s="52" t="s">
        <v>121</v>
      </c>
      <c r="V663" s="44" t="s">
        <v>122</v>
      </c>
      <c r="W663" s="46"/>
      <c r="X663" s="108"/>
    </row>
    <row r="664" spans="1:24" ht="51" x14ac:dyDescent="0.25">
      <c r="A664" s="103" t="s">
        <v>2311</v>
      </c>
      <c r="B664" s="46" t="s">
        <v>123</v>
      </c>
      <c r="C664" s="44" t="s">
        <v>52</v>
      </c>
      <c r="D664" s="44" t="s">
        <v>2536</v>
      </c>
      <c r="E664" s="44" t="s">
        <v>34</v>
      </c>
      <c r="F664" s="46" t="s">
        <v>2897</v>
      </c>
      <c r="G664" s="44" t="s">
        <v>2537</v>
      </c>
      <c r="H664" s="46" t="s">
        <v>117</v>
      </c>
      <c r="I664" s="46" t="s">
        <v>118</v>
      </c>
      <c r="J664" s="46" t="s">
        <v>6</v>
      </c>
      <c r="K664" s="44" t="s">
        <v>26</v>
      </c>
      <c r="L664" s="46">
        <v>30</v>
      </c>
      <c r="M664" s="44" t="s">
        <v>2538</v>
      </c>
      <c r="N664" s="47" t="s">
        <v>2539</v>
      </c>
      <c r="O664" s="44" t="s">
        <v>2540</v>
      </c>
      <c r="P664" s="49">
        <v>44328</v>
      </c>
      <c r="Q664" s="46">
        <v>6</v>
      </c>
      <c r="R664" s="46" t="s">
        <v>9</v>
      </c>
      <c r="S664" s="46"/>
      <c r="T664" s="109">
        <v>44329</v>
      </c>
      <c r="U664" s="46" t="s">
        <v>121</v>
      </c>
      <c r="V664" s="44" t="s">
        <v>122</v>
      </c>
      <c r="W664" s="46" t="s">
        <v>565</v>
      </c>
      <c r="X664" s="108"/>
    </row>
    <row r="665" spans="1:24" ht="63.75" x14ac:dyDescent="0.25">
      <c r="A665" s="51" t="s">
        <v>2311</v>
      </c>
      <c r="B665" s="46" t="s">
        <v>123</v>
      </c>
      <c r="C665" s="44" t="s">
        <v>1364</v>
      </c>
      <c r="D665" s="44" t="s">
        <v>2541</v>
      </c>
      <c r="E665" s="44" t="s">
        <v>34</v>
      </c>
      <c r="F665" s="46" t="s">
        <v>2897</v>
      </c>
      <c r="G665" s="44" t="s">
        <v>2542</v>
      </c>
      <c r="H665" s="46" t="s">
        <v>117</v>
      </c>
      <c r="I665" s="46" t="s">
        <v>118</v>
      </c>
      <c r="J665" s="46" t="s">
        <v>6</v>
      </c>
      <c r="K665" s="44" t="s">
        <v>26</v>
      </c>
      <c r="L665" s="46">
        <v>30</v>
      </c>
      <c r="M665" s="44" t="s">
        <v>2543</v>
      </c>
      <c r="N665" s="47" t="s">
        <v>2544</v>
      </c>
      <c r="O665" s="44" t="s">
        <v>2545</v>
      </c>
      <c r="P665" s="49">
        <v>44328</v>
      </c>
      <c r="Q665" s="46">
        <v>7</v>
      </c>
      <c r="R665" s="46" t="s">
        <v>9</v>
      </c>
      <c r="S665" s="46"/>
      <c r="T665" s="109">
        <v>44329</v>
      </c>
      <c r="U665" s="46" t="s">
        <v>121</v>
      </c>
      <c r="V665" s="44" t="s">
        <v>122</v>
      </c>
      <c r="W665" s="46" t="s">
        <v>565</v>
      </c>
      <c r="X665" s="108"/>
    </row>
    <row r="666" spans="1:24" ht="63.75" x14ac:dyDescent="0.25">
      <c r="A666" s="51" t="s">
        <v>2311</v>
      </c>
      <c r="B666" s="46" t="s">
        <v>123</v>
      </c>
      <c r="C666" s="44" t="s">
        <v>67</v>
      </c>
      <c r="D666" s="44" t="s">
        <v>2546</v>
      </c>
      <c r="E666" s="44" t="s">
        <v>34</v>
      </c>
      <c r="F666" s="52" t="s">
        <v>2898</v>
      </c>
      <c r="G666" s="44" t="s">
        <v>2547</v>
      </c>
      <c r="H666" s="46" t="s">
        <v>137</v>
      </c>
      <c r="I666" s="46" t="s">
        <v>118</v>
      </c>
      <c r="J666" s="46" t="s">
        <v>6</v>
      </c>
      <c r="K666" s="44" t="s">
        <v>26</v>
      </c>
      <c r="L666" s="46">
        <v>30</v>
      </c>
      <c r="M666" s="52" t="s">
        <v>2548</v>
      </c>
      <c r="N666" s="47" t="s">
        <v>2549</v>
      </c>
      <c r="O666" s="44" t="s">
        <v>2550</v>
      </c>
      <c r="P666" s="49">
        <v>44342</v>
      </c>
      <c r="Q666" s="46">
        <v>16</v>
      </c>
      <c r="R666" s="46" t="s">
        <v>9</v>
      </c>
      <c r="S666" s="46"/>
      <c r="T666" s="109">
        <v>44342</v>
      </c>
      <c r="U666" s="52" t="s">
        <v>121</v>
      </c>
      <c r="V666" s="44" t="s">
        <v>122</v>
      </c>
      <c r="W666" s="46"/>
      <c r="X666" s="108"/>
    </row>
    <row r="667" spans="1:24" ht="51" x14ac:dyDescent="0.25">
      <c r="A667" s="103" t="s">
        <v>2311</v>
      </c>
      <c r="B667" s="46" t="s">
        <v>123</v>
      </c>
      <c r="C667" s="44" t="s">
        <v>67</v>
      </c>
      <c r="D667" s="44" t="s">
        <v>2551</v>
      </c>
      <c r="E667" s="44" t="s">
        <v>34</v>
      </c>
      <c r="F667" s="46" t="s">
        <v>2897</v>
      </c>
      <c r="G667" s="44" t="s">
        <v>2552</v>
      </c>
      <c r="H667" s="46" t="s">
        <v>137</v>
      </c>
      <c r="I667" s="46" t="s">
        <v>118</v>
      </c>
      <c r="J667" s="46" t="s">
        <v>6</v>
      </c>
      <c r="K667" s="44" t="s">
        <v>26</v>
      </c>
      <c r="L667" s="46">
        <v>30</v>
      </c>
      <c r="M667" s="44" t="s">
        <v>2553</v>
      </c>
      <c r="N667" s="47" t="s">
        <v>2554</v>
      </c>
      <c r="O667" s="44" t="s">
        <v>2555</v>
      </c>
      <c r="P667" s="49">
        <v>44342</v>
      </c>
      <c r="Q667" s="46">
        <v>16</v>
      </c>
      <c r="R667" s="46" t="s">
        <v>9</v>
      </c>
      <c r="S667" s="46"/>
      <c r="T667" s="109">
        <v>44342</v>
      </c>
      <c r="U667" s="46" t="s">
        <v>121</v>
      </c>
      <c r="V667" s="44" t="s">
        <v>122</v>
      </c>
      <c r="W667" s="46" t="s">
        <v>565</v>
      </c>
      <c r="X667" s="108"/>
    </row>
    <row r="668" spans="1:24" ht="51" x14ac:dyDescent="0.25">
      <c r="A668" s="51" t="s">
        <v>2311</v>
      </c>
      <c r="B668" s="46" t="s">
        <v>123</v>
      </c>
      <c r="C668" s="44" t="s">
        <v>46</v>
      </c>
      <c r="D668" s="44" t="s">
        <v>2556</v>
      </c>
      <c r="E668" s="46" t="s">
        <v>38</v>
      </c>
      <c r="F668" s="44" t="s">
        <v>88</v>
      </c>
      <c r="G668" s="44" t="s">
        <v>2557</v>
      </c>
      <c r="H668" s="46" t="s">
        <v>137</v>
      </c>
      <c r="I668" s="46" t="s">
        <v>118</v>
      </c>
      <c r="J668" s="46" t="s">
        <v>6</v>
      </c>
      <c r="K668" s="44" t="s">
        <v>26</v>
      </c>
      <c r="L668" s="46">
        <v>30</v>
      </c>
      <c r="M668" s="44" t="s">
        <v>2558</v>
      </c>
      <c r="N668" s="47" t="s">
        <v>2559</v>
      </c>
      <c r="O668" s="44" t="s">
        <v>2560</v>
      </c>
      <c r="P668" s="49">
        <v>44342</v>
      </c>
      <c r="Q668" s="46">
        <v>15</v>
      </c>
      <c r="R668" s="46" t="s">
        <v>9</v>
      </c>
      <c r="S668" s="54"/>
      <c r="T668" s="53">
        <v>44342</v>
      </c>
      <c r="U668" s="46" t="s">
        <v>121</v>
      </c>
      <c r="V668" s="44" t="s">
        <v>122</v>
      </c>
      <c r="W668" s="46" t="s">
        <v>565</v>
      </c>
      <c r="X668" s="108"/>
    </row>
    <row r="669" spans="1:24" ht="51" x14ac:dyDescent="0.25">
      <c r="A669" s="51" t="s">
        <v>2311</v>
      </c>
      <c r="B669" s="46" t="s">
        <v>123</v>
      </c>
      <c r="C669" s="44" t="s">
        <v>58</v>
      </c>
      <c r="D669" s="44" t="s">
        <v>2561</v>
      </c>
      <c r="E669" s="44" t="s">
        <v>34</v>
      </c>
      <c r="F669" s="52" t="s">
        <v>2897</v>
      </c>
      <c r="G669" s="44" t="s">
        <v>2562</v>
      </c>
      <c r="H669" s="46" t="s">
        <v>126</v>
      </c>
      <c r="I669" s="44" t="s">
        <v>259</v>
      </c>
      <c r="J669" s="46" t="s">
        <v>6</v>
      </c>
      <c r="K669" s="44" t="s">
        <v>26</v>
      </c>
      <c r="L669" s="46">
        <v>30</v>
      </c>
      <c r="M669" s="52" t="s">
        <v>2563</v>
      </c>
      <c r="N669" s="47" t="s">
        <v>2564</v>
      </c>
      <c r="O669" s="52" t="s">
        <v>2565</v>
      </c>
      <c r="P669" s="49">
        <v>44342</v>
      </c>
      <c r="Q669" s="46">
        <v>16</v>
      </c>
      <c r="R669" s="46" t="s">
        <v>9</v>
      </c>
      <c r="S669" s="54"/>
      <c r="T669" s="109">
        <v>44343</v>
      </c>
      <c r="U669" s="46" t="s">
        <v>121</v>
      </c>
      <c r="V669" s="44" t="s">
        <v>122</v>
      </c>
      <c r="W669" s="46" t="s">
        <v>565</v>
      </c>
      <c r="X669" s="108"/>
    </row>
    <row r="670" spans="1:24" ht="51" x14ac:dyDescent="0.25">
      <c r="A670" s="103" t="s">
        <v>2311</v>
      </c>
      <c r="B670" s="46" t="s">
        <v>123</v>
      </c>
      <c r="C670" s="44" t="s">
        <v>46</v>
      </c>
      <c r="D670" s="44" t="s">
        <v>2566</v>
      </c>
      <c r="E670" s="46" t="s">
        <v>38</v>
      </c>
      <c r="F670" s="46" t="s">
        <v>2897</v>
      </c>
      <c r="G670" s="44" t="s">
        <v>2567</v>
      </c>
      <c r="H670" s="46" t="s">
        <v>207</v>
      </c>
      <c r="I670" s="46" t="s">
        <v>118</v>
      </c>
      <c r="J670" s="46" t="s">
        <v>6</v>
      </c>
      <c r="K670" s="44" t="s">
        <v>27</v>
      </c>
      <c r="L670" s="46">
        <v>30</v>
      </c>
      <c r="M670" s="44" t="s">
        <v>2568</v>
      </c>
      <c r="N670" s="47" t="s">
        <v>2569</v>
      </c>
      <c r="O670" s="44" t="s">
        <v>2570</v>
      </c>
      <c r="P670" s="49">
        <v>44342</v>
      </c>
      <c r="Q670" s="46">
        <v>15</v>
      </c>
      <c r="R670" s="46" t="s">
        <v>9</v>
      </c>
      <c r="S670" s="46"/>
      <c r="T670" s="53">
        <v>44343</v>
      </c>
      <c r="U670" s="46" t="s">
        <v>121</v>
      </c>
      <c r="V670" s="44" t="s">
        <v>122</v>
      </c>
      <c r="W670" s="46" t="s">
        <v>565</v>
      </c>
      <c r="X670" s="108"/>
    </row>
    <row r="671" spans="1:24" ht="51" x14ac:dyDescent="0.25">
      <c r="A671" s="51" t="s">
        <v>2311</v>
      </c>
      <c r="B671" s="46" t="s">
        <v>2312</v>
      </c>
      <c r="C671" s="44" t="s">
        <v>46</v>
      </c>
      <c r="D671" s="44" t="s">
        <v>2571</v>
      </c>
      <c r="E671" s="46" t="s">
        <v>38</v>
      </c>
      <c r="F671" s="44" t="s">
        <v>88</v>
      </c>
      <c r="G671" s="44" t="s">
        <v>2572</v>
      </c>
      <c r="H671" s="46" t="s">
        <v>137</v>
      </c>
      <c r="I671" s="46" t="s">
        <v>118</v>
      </c>
      <c r="J671" s="46" t="s">
        <v>6</v>
      </c>
      <c r="K671" s="44" t="s">
        <v>27</v>
      </c>
      <c r="L671" s="46">
        <v>30</v>
      </c>
      <c r="M671" s="44" t="s">
        <v>2573</v>
      </c>
      <c r="N671" s="47" t="s">
        <v>2574</v>
      </c>
      <c r="O671" s="44" t="s">
        <v>2575</v>
      </c>
      <c r="P671" s="49">
        <v>44342</v>
      </c>
      <c r="Q671" s="46">
        <v>9</v>
      </c>
      <c r="R671" s="46" t="s">
        <v>9</v>
      </c>
      <c r="S671" s="46"/>
      <c r="T671" s="109">
        <v>44343</v>
      </c>
      <c r="U671" s="46" t="s">
        <v>121</v>
      </c>
      <c r="V671" s="44" t="s">
        <v>122</v>
      </c>
      <c r="W671" s="46" t="s">
        <v>565</v>
      </c>
      <c r="X671" s="108"/>
    </row>
    <row r="672" spans="1:24" ht="51" x14ac:dyDescent="0.25">
      <c r="A672" s="103" t="s">
        <v>2311</v>
      </c>
      <c r="B672" s="46" t="s">
        <v>2312</v>
      </c>
      <c r="C672" s="44" t="s">
        <v>46</v>
      </c>
      <c r="D672" s="44" t="s">
        <v>2576</v>
      </c>
      <c r="E672" s="46" t="s">
        <v>38</v>
      </c>
      <c r="F672" s="44" t="s">
        <v>88</v>
      </c>
      <c r="G672" s="44" t="s">
        <v>2577</v>
      </c>
      <c r="H672" s="46" t="s">
        <v>137</v>
      </c>
      <c r="I672" s="46" t="s">
        <v>118</v>
      </c>
      <c r="J672" s="46" t="s">
        <v>6</v>
      </c>
      <c r="K672" s="44" t="s">
        <v>27</v>
      </c>
      <c r="L672" s="46">
        <v>30</v>
      </c>
      <c r="M672" s="44" t="s">
        <v>2578</v>
      </c>
      <c r="N672" s="47" t="s">
        <v>2579</v>
      </c>
      <c r="O672" s="44" t="s">
        <v>2580</v>
      </c>
      <c r="P672" s="49">
        <v>44342</v>
      </c>
      <c r="Q672" s="46">
        <v>9</v>
      </c>
      <c r="R672" s="46" t="s">
        <v>9</v>
      </c>
      <c r="S672" s="46"/>
      <c r="T672" s="109">
        <v>44343</v>
      </c>
      <c r="U672" s="46" t="s">
        <v>121</v>
      </c>
      <c r="V672" s="44" t="s">
        <v>122</v>
      </c>
      <c r="W672" s="46" t="s">
        <v>565</v>
      </c>
      <c r="X672" s="108"/>
    </row>
    <row r="673" spans="1:24" ht="51" x14ac:dyDescent="0.25">
      <c r="A673" s="51" t="s">
        <v>2311</v>
      </c>
      <c r="B673" s="46" t="s">
        <v>123</v>
      </c>
      <c r="C673" s="44" t="s">
        <v>48</v>
      </c>
      <c r="D673" s="44" t="s">
        <v>2581</v>
      </c>
      <c r="E673" s="44" t="s">
        <v>34</v>
      </c>
      <c r="F673" s="52" t="s">
        <v>2897</v>
      </c>
      <c r="G673" s="44" t="s">
        <v>2582</v>
      </c>
      <c r="H673" s="46" t="s">
        <v>207</v>
      </c>
      <c r="I673" s="46" t="s">
        <v>118</v>
      </c>
      <c r="J673" s="46" t="s">
        <v>6</v>
      </c>
      <c r="K673" s="44" t="s">
        <v>27</v>
      </c>
      <c r="L673" s="46">
        <v>30</v>
      </c>
      <c r="M673" s="44" t="s">
        <v>2583</v>
      </c>
      <c r="N673" s="47" t="s">
        <v>2584</v>
      </c>
      <c r="O673" s="49" t="s">
        <v>2585</v>
      </c>
      <c r="P673" s="107">
        <v>44343</v>
      </c>
      <c r="Q673" s="52">
        <v>4</v>
      </c>
      <c r="R673" s="46" t="s">
        <v>9</v>
      </c>
      <c r="S673" s="46"/>
      <c r="T673" s="109">
        <v>44343</v>
      </c>
      <c r="U673" s="52" t="s">
        <v>121</v>
      </c>
      <c r="V673" s="44" t="s">
        <v>122</v>
      </c>
      <c r="W673" s="46" t="s">
        <v>565</v>
      </c>
      <c r="X673" s="108"/>
    </row>
    <row r="674" spans="1:24" ht="51" x14ac:dyDescent="0.25">
      <c r="A674" s="51" t="s">
        <v>2311</v>
      </c>
      <c r="B674" s="46" t="s">
        <v>2312</v>
      </c>
      <c r="C674" s="44" t="s">
        <v>56</v>
      </c>
      <c r="D674" s="44" t="s">
        <v>2586</v>
      </c>
      <c r="E674" s="44" t="s">
        <v>34</v>
      </c>
      <c r="F674" s="44" t="s">
        <v>88</v>
      </c>
      <c r="G674" s="44" t="s">
        <v>2587</v>
      </c>
      <c r="H674" s="46" t="s">
        <v>137</v>
      </c>
      <c r="I674" s="46" t="s">
        <v>118</v>
      </c>
      <c r="J674" s="46" t="s">
        <v>6</v>
      </c>
      <c r="K674" s="44" t="s">
        <v>25</v>
      </c>
      <c r="L674" s="46">
        <v>20</v>
      </c>
      <c r="M674" s="44" t="s">
        <v>2588</v>
      </c>
      <c r="N674" s="47" t="s">
        <v>2589</v>
      </c>
      <c r="O674" s="44" t="s">
        <v>2590</v>
      </c>
      <c r="P674" s="49">
        <v>44350</v>
      </c>
      <c r="Q674" s="46">
        <v>13</v>
      </c>
      <c r="R674" s="46" t="s">
        <v>9</v>
      </c>
      <c r="S674" s="46"/>
      <c r="T674" s="109">
        <v>44350</v>
      </c>
      <c r="U674" s="46" t="s">
        <v>121</v>
      </c>
      <c r="V674" s="44" t="s">
        <v>122</v>
      </c>
      <c r="W674" s="46" t="s">
        <v>565</v>
      </c>
      <c r="X674" s="108"/>
    </row>
    <row r="675" spans="1:24" ht="63.75" x14ac:dyDescent="0.25">
      <c r="A675" s="103" t="s">
        <v>2311</v>
      </c>
      <c r="B675" s="46" t="s">
        <v>123</v>
      </c>
      <c r="C675" s="44" t="s">
        <v>60</v>
      </c>
      <c r="D675" s="44" t="s">
        <v>2591</v>
      </c>
      <c r="E675" s="44" t="s">
        <v>34</v>
      </c>
      <c r="F675" s="44" t="s">
        <v>88</v>
      </c>
      <c r="G675" s="44" t="s">
        <v>2592</v>
      </c>
      <c r="H675" s="46" t="s">
        <v>117</v>
      </c>
      <c r="I675" s="46" t="s">
        <v>118</v>
      </c>
      <c r="J675" s="46" t="s">
        <v>6</v>
      </c>
      <c r="K675" s="44" t="s">
        <v>26</v>
      </c>
      <c r="L675" s="46">
        <v>30</v>
      </c>
      <c r="M675" s="44" t="s">
        <v>2593</v>
      </c>
      <c r="N675" s="47" t="s">
        <v>2347</v>
      </c>
      <c r="O675" s="44" t="s">
        <v>2594</v>
      </c>
      <c r="P675" s="49">
        <v>44350</v>
      </c>
      <c r="Q675" s="46">
        <v>22</v>
      </c>
      <c r="R675" s="46" t="s">
        <v>9</v>
      </c>
      <c r="S675" s="46"/>
      <c r="T675" s="53">
        <v>44350</v>
      </c>
      <c r="U675" s="46" t="s">
        <v>121</v>
      </c>
      <c r="V675" s="44" t="s">
        <v>122</v>
      </c>
      <c r="W675" s="46" t="s">
        <v>565</v>
      </c>
      <c r="X675" s="108"/>
    </row>
    <row r="676" spans="1:24" ht="51" x14ac:dyDescent="0.25">
      <c r="A676" s="103" t="s">
        <v>2311</v>
      </c>
      <c r="B676" s="46" t="s">
        <v>123</v>
      </c>
      <c r="C676" s="44" t="s">
        <v>46</v>
      </c>
      <c r="D676" s="44" t="s">
        <v>2595</v>
      </c>
      <c r="E676" s="52" t="s">
        <v>36</v>
      </c>
      <c r="F676" s="52" t="s">
        <v>2898</v>
      </c>
      <c r="G676" s="44" t="s">
        <v>2596</v>
      </c>
      <c r="H676" s="46" t="s">
        <v>137</v>
      </c>
      <c r="I676" s="46" t="s">
        <v>118</v>
      </c>
      <c r="J676" s="46" t="s">
        <v>6</v>
      </c>
      <c r="K676" s="44" t="s">
        <v>26</v>
      </c>
      <c r="L676" s="46">
        <v>30</v>
      </c>
      <c r="M676" s="44" t="s">
        <v>2597</v>
      </c>
      <c r="N676" s="47" t="s">
        <v>2598</v>
      </c>
      <c r="O676" s="44" t="s">
        <v>2599</v>
      </c>
      <c r="P676" s="107">
        <v>44342</v>
      </c>
      <c r="Q676" s="52">
        <v>6</v>
      </c>
      <c r="R676" s="46" t="s">
        <v>9</v>
      </c>
      <c r="S676" s="52" t="s">
        <v>2408</v>
      </c>
      <c r="T676" s="109">
        <v>44350</v>
      </c>
      <c r="U676" s="52" t="s">
        <v>121</v>
      </c>
      <c r="V676" s="44" t="s">
        <v>122</v>
      </c>
      <c r="W676" s="46" t="s">
        <v>565</v>
      </c>
      <c r="X676" s="108"/>
    </row>
    <row r="677" spans="1:24" ht="51" x14ac:dyDescent="0.25">
      <c r="A677" s="103" t="s">
        <v>2311</v>
      </c>
      <c r="B677" s="46" t="s">
        <v>123</v>
      </c>
      <c r="C677" s="44" t="s">
        <v>46</v>
      </c>
      <c r="D677" s="44" t="s">
        <v>2600</v>
      </c>
      <c r="E677" s="52" t="s">
        <v>38</v>
      </c>
      <c r="F677" s="44" t="s">
        <v>88</v>
      </c>
      <c r="G677" s="44" t="s">
        <v>2562</v>
      </c>
      <c r="H677" s="46" t="s">
        <v>137</v>
      </c>
      <c r="I677" s="46" t="s">
        <v>118</v>
      </c>
      <c r="J677" s="46" t="s">
        <v>6</v>
      </c>
      <c r="K677" s="44" t="s">
        <v>27</v>
      </c>
      <c r="L677" s="46">
        <v>30</v>
      </c>
      <c r="M677" s="44" t="s">
        <v>2601</v>
      </c>
      <c r="N677" s="47" t="s">
        <v>2602</v>
      </c>
      <c r="O677" s="44" t="s">
        <v>2603</v>
      </c>
      <c r="P677" s="107">
        <v>44343</v>
      </c>
      <c r="Q677" s="52">
        <v>6</v>
      </c>
      <c r="R677" s="46" t="s">
        <v>9</v>
      </c>
      <c r="S677" s="52" t="s">
        <v>2408</v>
      </c>
      <c r="T677" s="46"/>
      <c r="U677" s="46" t="s">
        <v>121</v>
      </c>
      <c r="V677" s="44" t="s">
        <v>122</v>
      </c>
      <c r="W677" s="46" t="s">
        <v>565</v>
      </c>
      <c r="X677" s="108" t="s">
        <v>2428</v>
      </c>
    </row>
    <row r="678" spans="1:24" ht="51" x14ac:dyDescent="0.25">
      <c r="A678" s="103" t="s">
        <v>2311</v>
      </c>
      <c r="B678" s="46" t="s">
        <v>123</v>
      </c>
      <c r="C678" s="44" t="s">
        <v>69</v>
      </c>
      <c r="D678" s="44" t="s">
        <v>2604</v>
      </c>
      <c r="E678" s="44" t="s">
        <v>34</v>
      </c>
      <c r="F678" s="52" t="s">
        <v>2897</v>
      </c>
      <c r="G678" s="44" t="s">
        <v>2605</v>
      </c>
      <c r="H678" s="46" t="s">
        <v>207</v>
      </c>
      <c r="I678" s="46" t="s">
        <v>118</v>
      </c>
      <c r="J678" s="46" t="s">
        <v>6</v>
      </c>
      <c r="K678" s="44" t="s">
        <v>26</v>
      </c>
      <c r="L678" s="46">
        <v>30</v>
      </c>
      <c r="M678" s="44" t="s">
        <v>2606</v>
      </c>
      <c r="N678" s="47" t="s">
        <v>2607</v>
      </c>
      <c r="O678" s="44" t="s">
        <v>2608</v>
      </c>
      <c r="P678" s="107">
        <v>44347</v>
      </c>
      <c r="Q678" s="52">
        <v>8</v>
      </c>
      <c r="R678" s="46" t="s">
        <v>9</v>
      </c>
      <c r="S678" s="46"/>
      <c r="T678" s="46"/>
      <c r="U678" s="46" t="s">
        <v>121</v>
      </c>
      <c r="V678" s="44" t="s">
        <v>122</v>
      </c>
      <c r="W678" s="46" t="s">
        <v>565</v>
      </c>
      <c r="X678" s="108" t="s">
        <v>2428</v>
      </c>
    </row>
    <row r="679" spans="1:24" ht="51" x14ac:dyDescent="0.25">
      <c r="A679" s="103" t="s">
        <v>2311</v>
      </c>
      <c r="B679" s="46" t="s">
        <v>123</v>
      </c>
      <c r="C679" s="44" t="s">
        <v>46</v>
      </c>
      <c r="D679" s="44" t="s">
        <v>2609</v>
      </c>
      <c r="E679" s="52" t="s">
        <v>38</v>
      </c>
      <c r="F679" s="44" t="s">
        <v>88</v>
      </c>
      <c r="G679" s="44" t="s">
        <v>2610</v>
      </c>
      <c r="H679" s="46" t="s">
        <v>126</v>
      </c>
      <c r="I679" s="44" t="s">
        <v>259</v>
      </c>
      <c r="J679" s="46" t="s">
        <v>6</v>
      </c>
      <c r="K679" s="44" t="s">
        <v>26</v>
      </c>
      <c r="L679" s="46">
        <v>30</v>
      </c>
      <c r="M679" s="44" t="s">
        <v>2611</v>
      </c>
      <c r="N679" s="47" t="s">
        <v>2612</v>
      </c>
      <c r="O679" s="202" t="s">
        <v>2613</v>
      </c>
      <c r="P679" s="49">
        <v>44351</v>
      </c>
      <c r="Q679" s="46" t="s">
        <v>2449</v>
      </c>
      <c r="R679" s="46" t="s">
        <v>9</v>
      </c>
      <c r="S679" s="46"/>
      <c r="T679" s="109">
        <v>44351</v>
      </c>
      <c r="U679" s="46" t="s">
        <v>121</v>
      </c>
      <c r="V679" s="44" t="s">
        <v>122</v>
      </c>
      <c r="W679" s="46"/>
      <c r="X679" s="108"/>
    </row>
    <row r="680" spans="1:24" ht="114.75" x14ac:dyDescent="0.25">
      <c r="A680" s="103" t="s">
        <v>2311</v>
      </c>
      <c r="B680" s="46" t="s">
        <v>123</v>
      </c>
      <c r="C680" s="52" t="s">
        <v>56</v>
      </c>
      <c r="D680" s="52" t="s">
        <v>2614</v>
      </c>
      <c r="E680" s="46" t="s">
        <v>38</v>
      </c>
      <c r="F680" s="46" t="s">
        <v>2314</v>
      </c>
      <c r="G680" s="52" t="s">
        <v>2615</v>
      </c>
      <c r="H680" s="46" t="s">
        <v>137</v>
      </c>
      <c r="I680" s="46" t="s">
        <v>118</v>
      </c>
      <c r="J680" s="46" t="s">
        <v>6</v>
      </c>
      <c r="K680" s="52" t="s">
        <v>27</v>
      </c>
      <c r="L680" s="46">
        <v>30</v>
      </c>
      <c r="M680" s="52" t="s">
        <v>2616</v>
      </c>
      <c r="N680" s="198" t="s">
        <v>2617</v>
      </c>
      <c r="O680" s="199" t="s">
        <v>2618</v>
      </c>
      <c r="P680" s="49" t="s">
        <v>2619</v>
      </c>
      <c r="Q680" s="46">
        <v>16</v>
      </c>
      <c r="R680" s="46" t="s">
        <v>9</v>
      </c>
      <c r="S680" s="46" t="s">
        <v>994</v>
      </c>
      <c r="T680" s="46" t="s">
        <v>565</v>
      </c>
      <c r="U680" s="46" t="s">
        <v>565</v>
      </c>
      <c r="V680" s="44" t="s">
        <v>122</v>
      </c>
      <c r="W680" s="46" t="s">
        <v>565</v>
      </c>
      <c r="X680" s="200" t="s">
        <v>575</v>
      </c>
    </row>
    <row r="681" spans="1:24" ht="51" x14ac:dyDescent="0.25">
      <c r="A681" s="103" t="s">
        <v>2311</v>
      </c>
      <c r="B681" s="46" t="s">
        <v>123</v>
      </c>
      <c r="C681" s="44" t="s">
        <v>46</v>
      </c>
      <c r="D681" s="44" t="s">
        <v>2620</v>
      </c>
      <c r="E681" s="46" t="s">
        <v>38</v>
      </c>
      <c r="F681" s="44" t="s">
        <v>88</v>
      </c>
      <c r="G681" s="44" t="s">
        <v>2621</v>
      </c>
      <c r="H681" s="46" t="s">
        <v>282</v>
      </c>
      <c r="I681" s="46" t="s">
        <v>214</v>
      </c>
      <c r="J681" s="46" t="s">
        <v>6</v>
      </c>
      <c r="K681" s="44" t="s">
        <v>25</v>
      </c>
      <c r="L681" s="46">
        <v>20</v>
      </c>
      <c r="M681" s="44" t="s">
        <v>2622</v>
      </c>
      <c r="N681" s="47" t="s">
        <v>2623</v>
      </c>
      <c r="O681" s="44" t="s">
        <v>2624</v>
      </c>
      <c r="P681" s="49">
        <v>44334</v>
      </c>
      <c r="Q681" s="46">
        <v>9</v>
      </c>
      <c r="R681" s="46" t="s">
        <v>9</v>
      </c>
      <c r="S681" s="46" t="s">
        <v>2625</v>
      </c>
      <c r="T681" s="46"/>
      <c r="U681" s="46" t="s">
        <v>121</v>
      </c>
      <c r="V681" s="44" t="s">
        <v>122</v>
      </c>
      <c r="W681" s="46" t="s">
        <v>565</v>
      </c>
      <c r="X681" s="200" t="s">
        <v>622</v>
      </c>
    </row>
    <row r="682" spans="1:24" ht="51" x14ac:dyDescent="0.25">
      <c r="A682" s="103" t="s">
        <v>2311</v>
      </c>
      <c r="B682" s="46" t="s">
        <v>123</v>
      </c>
      <c r="C682" s="44" t="s">
        <v>48</v>
      </c>
      <c r="D682" s="44" t="s">
        <v>2626</v>
      </c>
      <c r="E682" s="52" t="s">
        <v>2033</v>
      </c>
      <c r="F682" s="52" t="s">
        <v>2897</v>
      </c>
      <c r="G682" s="44" t="s">
        <v>2627</v>
      </c>
      <c r="H682" s="46" t="s">
        <v>282</v>
      </c>
      <c r="I682" s="46" t="s">
        <v>214</v>
      </c>
      <c r="J682" s="46" t="s">
        <v>6</v>
      </c>
      <c r="K682" s="44" t="s">
        <v>25</v>
      </c>
      <c r="L682" s="46">
        <v>20</v>
      </c>
      <c r="M682" s="52" t="s">
        <v>2628</v>
      </c>
      <c r="N682" s="198">
        <v>44321</v>
      </c>
      <c r="O682" s="44" t="s">
        <v>2629</v>
      </c>
      <c r="P682" s="49">
        <v>44334</v>
      </c>
      <c r="Q682" s="46">
        <v>11</v>
      </c>
      <c r="R682" s="46" t="s">
        <v>9</v>
      </c>
      <c r="S682" s="46"/>
      <c r="T682" s="46" t="s">
        <v>565</v>
      </c>
      <c r="U682" s="46" t="s">
        <v>565</v>
      </c>
      <c r="V682" s="44" t="s">
        <v>122</v>
      </c>
      <c r="W682" s="46" t="s">
        <v>565</v>
      </c>
      <c r="X682" s="200" t="s">
        <v>575</v>
      </c>
    </row>
    <row r="683" spans="1:24" ht="51" x14ac:dyDescent="0.25">
      <c r="A683" s="103" t="s">
        <v>2311</v>
      </c>
      <c r="B683" s="46" t="s">
        <v>123</v>
      </c>
      <c r="C683" s="44" t="s">
        <v>46</v>
      </c>
      <c r="D683" s="44" t="s">
        <v>2630</v>
      </c>
      <c r="E683" s="46" t="s">
        <v>2033</v>
      </c>
      <c r="F683" s="44" t="s">
        <v>88</v>
      </c>
      <c r="G683" s="44" t="s">
        <v>2631</v>
      </c>
      <c r="H683" s="46" t="s">
        <v>1593</v>
      </c>
      <c r="I683" s="46" t="s">
        <v>214</v>
      </c>
      <c r="J683" s="46" t="s">
        <v>6</v>
      </c>
      <c r="K683" s="44" t="s">
        <v>25</v>
      </c>
      <c r="L683" s="46">
        <v>20</v>
      </c>
      <c r="M683" s="44" t="s">
        <v>2632</v>
      </c>
      <c r="N683" s="47" t="s">
        <v>2633</v>
      </c>
      <c r="O683" s="44" t="s">
        <v>2634</v>
      </c>
      <c r="P683" s="49">
        <v>44341</v>
      </c>
      <c r="Q683" s="46">
        <v>13</v>
      </c>
      <c r="R683" s="46" t="s">
        <v>9</v>
      </c>
      <c r="S683" s="46"/>
      <c r="T683" s="46"/>
      <c r="U683" s="46" t="s">
        <v>121</v>
      </c>
      <c r="V683" s="44" t="s">
        <v>122</v>
      </c>
      <c r="W683" s="46" t="s">
        <v>565</v>
      </c>
      <c r="X683" s="200" t="s">
        <v>575</v>
      </c>
    </row>
    <row r="684" spans="1:24" ht="51" x14ac:dyDescent="0.25">
      <c r="A684" s="103" t="s">
        <v>2311</v>
      </c>
      <c r="B684" s="46" t="s">
        <v>123</v>
      </c>
      <c r="C684" s="44" t="s">
        <v>46</v>
      </c>
      <c r="D684" s="52" t="s">
        <v>2635</v>
      </c>
      <c r="E684" s="46" t="s">
        <v>38</v>
      </c>
      <c r="F684" s="44" t="s">
        <v>88</v>
      </c>
      <c r="G684" s="52" t="s">
        <v>2636</v>
      </c>
      <c r="H684" s="46" t="s">
        <v>282</v>
      </c>
      <c r="I684" s="46" t="s">
        <v>214</v>
      </c>
      <c r="J684" s="46" t="s">
        <v>6</v>
      </c>
      <c r="K684" s="52" t="s">
        <v>27</v>
      </c>
      <c r="L684" s="46">
        <v>30</v>
      </c>
      <c r="M684" s="52" t="s">
        <v>2637</v>
      </c>
      <c r="N684" s="198" t="s">
        <v>2638</v>
      </c>
      <c r="O684" s="199" t="s">
        <v>2639</v>
      </c>
      <c r="P684" s="49" t="s">
        <v>2640</v>
      </c>
      <c r="Q684" s="46">
        <v>7</v>
      </c>
      <c r="R684" s="46" t="s">
        <v>9</v>
      </c>
      <c r="S684" s="46" t="s">
        <v>994</v>
      </c>
      <c r="T684" s="53" t="s">
        <v>2640</v>
      </c>
      <c r="U684" s="46" t="s">
        <v>121</v>
      </c>
      <c r="V684" s="44" t="s">
        <v>122</v>
      </c>
      <c r="W684" s="46" t="s">
        <v>565</v>
      </c>
      <c r="X684" s="108" t="s">
        <v>994</v>
      </c>
    </row>
    <row r="685" spans="1:24" ht="89.25" x14ac:dyDescent="0.25">
      <c r="A685" s="103" t="s">
        <v>2311</v>
      </c>
      <c r="B685" s="46" t="s">
        <v>123</v>
      </c>
      <c r="C685" s="44" t="s">
        <v>46</v>
      </c>
      <c r="D685" s="52" t="s">
        <v>2641</v>
      </c>
      <c r="E685" s="52" t="s">
        <v>36</v>
      </c>
      <c r="F685" s="44" t="s">
        <v>88</v>
      </c>
      <c r="G685" s="52" t="s">
        <v>2642</v>
      </c>
      <c r="H685" s="44" t="s">
        <v>243</v>
      </c>
      <c r="I685" s="46" t="s">
        <v>633</v>
      </c>
      <c r="J685" s="44" t="s">
        <v>5</v>
      </c>
      <c r="K685" s="44" t="s">
        <v>25</v>
      </c>
      <c r="L685" s="46">
        <v>20</v>
      </c>
      <c r="M685" s="52" t="s">
        <v>2643</v>
      </c>
      <c r="N685" s="198" t="s">
        <v>2644</v>
      </c>
      <c r="O685" s="52" t="s">
        <v>2645</v>
      </c>
      <c r="P685" s="107">
        <v>44344</v>
      </c>
      <c r="Q685" s="199" t="s">
        <v>2646</v>
      </c>
      <c r="R685" s="46" t="s">
        <v>9</v>
      </c>
      <c r="S685" s="46" t="s">
        <v>2647</v>
      </c>
      <c r="T685" s="46"/>
      <c r="U685" s="46" t="s">
        <v>121</v>
      </c>
      <c r="V685" s="44" t="s">
        <v>122</v>
      </c>
      <c r="W685" s="46" t="s">
        <v>565</v>
      </c>
      <c r="X685" s="108" t="s">
        <v>2428</v>
      </c>
    </row>
    <row r="686" spans="1:24" ht="51" x14ac:dyDescent="0.25">
      <c r="A686" s="103" t="s">
        <v>2311</v>
      </c>
      <c r="B686" s="46" t="s">
        <v>123</v>
      </c>
      <c r="C686" s="44" t="s">
        <v>46</v>
      </c>
      <c r="D686" s="44" t="s">
        <v>2648</v>
      </c>
      <c r="E686" s="52" t="s">
        <v>36</v>
      </c>
      <c r="F686" s="52" t="s">
        <v>2897</v>
      </c>
      <c r="G686" s="44" t="s">
        <v>2649</v>
      </c>
      <c r="H686" s="46" t="s">
        <v>137</v>
      </c>
      <c r="I686" s="46" t="s">
        <v>118</v>
      </c>
      <c r="J686" s="46" t="s">
        <v>6</v>
      </c>
      <c r="K686" s="44" t="s">
        <v>23</v>
      </c>
      <c r="L686" s="46">
        <v>35</v>
      </c>
      <c r="M686" s="44" t="s">
        <v>2650</v>
      </c>
      <c r="N686" s="47" t="s">
        <v>2651</v>
      </c>
      <c r="O686" s="203" t="s">
        <v>2652</v>
      </c>
      <c r="P686" s="107">
        <v>44364</v>
      </c>
      <c r="Q686" s="46" t="s">
        <v>2653</v>
      </c>
      <c r="R686" s="46" t="s">
        <v>9</v>
      </c>
      <c r="S686" s="46"/>
      <c r="T686" s="109">
        <v>44364</v>
      </c>
      <c r="U686" s="46" t="s">
        <v>121</v>
      </c>
      <c r="V686" s="44" t="s">
        <v>122</v>
      </c>
      <c r="W686" s="46"/>
      <c r="X686" s="108"/>
    </row>
    <row r="687" spans="1:24" ht="76.5" x14ac:dyDescent="0.25">
      <c r="A687" s="110" t="s">
        <v>2311</v>
      </c>
      <c r="B687" s="70" t="s">
        <v>2343</v>
      </c>
      <c r="C687" s="68" t="s">
        <v>46</v>
      </c>
      <c r="D687" s="68" t="s">
        <v>2510</v>
      </c>
      <c r="E687" s="70" t="s">
        <v>35</v>
      </c>
      <c r="F687" s="70" t="s">
        <v>2898</v>
      </c>
      <c r="G687" s="68" t="s">
        <v>2654</v>
      </c>
      <c r="H687" s="68" t="s">
        <v>153</v>
      </c>
      <c r="I687" s="70" t="s">
        <v>154</v>
      </c>
      <c r="J687" s="70" t="s">
        <v>3</v>
      </c>
      <c r="K687" s="68" t="s">
        <v>24</v>
      </c>
      <c r="L687" s="70">
        <v>5</v>
      </c>
      <c r="M687" s="68" t="s">
        <v>2655</v>
      </c>
      <c r="N687" s="71" t="s">
        <v>2656</v>
      </c>
      <c r="O687" s="204" t="s">
        <v>2657</v>
      </c>
      <c r="P687" s="73">
        <v>44364</v>
      </c>
      <c r="Q687" s="70">
        <v>29</v>
      </c>
      <c r="R687" s="70" t="s">
        <v>11</v>
      </c>
      <c r="S687" s="70"/>
      <c r="T687" s="70"/>
      <c r="U687" s="70" t="s">
        <v>121</v>
      </c>
      <c r="V687" s="68" t="s">
        <v>122</v>
      </c>
      <c r="W687" s="70" t="s">
        <v>565</v>
      </c>
      <c r="X687" s="201" t="s">
        <v>575</v>
      </c>
    </row>
    <row r="688" spans="1:24" ht="76.5" x14ac:dyDescent="0.25">
      <c r="A688" s="103" t="s">
        <v>2311</v>
      </c>
      <c r="B688" s="46" t="s">
        <v>123</v>
      </c>
      <c r="C688" s="44" t="s">
        <v>48</v>
      </c>
      <c r="D688" s="44" t="s">
        <v>2658</v>
      </c>
      <c r="E688" s="44" t="s">
        <v>34</v>
      </c>
      <c r="F688" s="44" t="s">
        <v>88</v>
      </c>
      <c r="G688" s="44" t="s">
        <v>2659</v>
      </c>
      <c r="H688" s="46" t="s">
        <v>207</v>
      </c>
      <c r="I688" s="46" t="s">
        <v>118</v>
      </c>
      <c r="J688" s="46" t="s">
        <v>6</v>
      </c>
      <c r="K688" s="44" t="s">
        <v>25</v>
      </c>
      <c r="L688" s="46">
        <v>20</v>
      </c>
      <c r="M688" s="44" t="s">
        <v>2660</v>
      </c>
      <c r="N688" s="47" t="s">
        <v>2661</v>
      </c>
      <c r="O688" s="132" t="s">
        <v>2662</v>
      </c>
      <c r="P688" s="49">
        <v>44341</v>
      </c>
      <c r="Q688" s="46">
        <v>13</v>
      </c>
      <c r="R688" s="46" t="s">
        <v>9</v>
      </c>
      <c r="S688" s="46"/>
      <c r="T688" s="53">
        <v>44343</v>
      </c>
      <c r="U688" s="46" t="s">
        <v>121</v>
      </c>
      <c r="V688" s="44" t="s">
        <v>122</v>
      </c>
      <c r="W688" s="46" t="s">
        <v>565</v>
      </c>
      <c r="X688" s="108"/>
    </row>
    <row r="689" spans="1:24" ht="76.5" x14ac:dyDescent="0.25">
      <c r="A689" s="103" t="s">
        <v>2311</v>
      </c>
      <c r="B689" s="46" t="s">
        <v>2380</v>
      </c>
      <c r="C689" s="44" t="s">
        <v>56</v>
      </c>
      <c r="D689" s="44" t="s">
        <v>2663</v>
      </c>
      <c r="E689" s="46" t="s">
        <v>36</v>
      </c>
      <c r="F689" s="44" t="s">
        <v>88</v>
      </c>
      <c r="G689" s="44" t="s">
        <v>2664</v>
      </c>
      <c r="H689" s="46" t="s">
        <v>117</v>
      </c>
      <c r="I689" s="46" t="s">
        <v>118</v>
      </c>
      <c r="J689" s="46" t="s">
        <v>6</v>
      </c>
      <c r="K689" s="44" t="s">
        <v>26</v>
      </c>
      <c r="L689" s="46">
        <v>30</v>
      </c>
      <c r="M689" s="44" t="s">
        <v>2665</v>
      </c>
      <c r="N689" s="47" t="s">
        <v>2666</v>
      </c>
      <c r="O689" s="132" t="s">
        <v>2667</v>
      </c>
      <c r="P689" s="49">
        <v>44326</v>
      </c>
      <c r="Q689" s="46">
        <v>2</v>
      </c>
      <c r="R689" s="46" t="s">
        <v>9</v>
      </c>
      <c r="S689" s="46" t="s">
        <v>2668</v>
      </c>
      <c r="T689" s="46"/>
      <c r="U689" s="46" t="s">
        <v>121</v>
      </c>
      <c r="V689" s="44" t="s">
        <v>122</v>
      </c>
      <c r="W689" s="46" t="s">
        <v>565</v>
      </c>
      <c r="X689" s="200" t="s">
        <v>575</v>
      </c>
    </row>
    <row r="690" spans="1:24" ht="63.75" x14ac:dyDescent="0.25">
      <c r="A690" s="103" t="s">
        <v>2311</v>
      </c>
      <c r="B690" s="46" t="s">
        <v>123</v>
      </c>
      <c r="C690" s="44" t="s">
        <v>66</v>
      </c>
      <c r="D690" s="44" t="s">
        <v>2669</v>
      </c>
      <c r="E690" s="44" t="s">
        <v>34</v>
      </c>
      <c r="F690" s="44" t="s">
        <v>88</v>
      </c>
      <c r="G690" s="44" t="s">
        <v>2670</v>
      </c>
      <c r="H690" s="46" t="s">
        <v>207</v>
      </c>
      <c r="I690" s="46" t="s">
        <v>118</v>
      </c>
      <c r="J690" s="46" t="s">
        <v>6</v>
      </c>
      <c r="K690" s="44" t="s">
        <v>25</v>
      </c>
      <c r="L690" s="46">
        <v>20</v>
      </c>
      <c r="M690" s="44" t="s">
        <v>2671</v>
      </c>
      <c r="N690" s="47" t="s">
        <v>2672</v>
      </c>
      <c r="O690" s="132" t="s">
        <v>2673</v>
      </c>
      <c r="P690" s="49">
        <v>44342</v>
      </c>
      <c r="Q690" s="46">
        <v>16</v>
      </c>
      <c r="R690" s="46" t="s">
        <v>9</v>
      </c>
      <c r="S690" s="54"/>
      <c r="T690" s="109">
        <v>44343</v>
      </c>
      <c r="U690" s="46" t="s">
        <v>121</v>
      </c>
      <c r="V690" s="44" t="s">
        <v>122</v>
      </c>
      <c r="W690" s="46" t="s">
        <v>565</v>
      </c>
      <c r="X690" s="108"/>
    </row>
    <row r="691" spans="1:24" ht="63.75" x14ac:dyDescent="0.25">
      <c r="A691" s="103" t="s">
        <v>2311</v>
      </c>
      <c r="B691" s="46" t="s">
        <v>123</v>
      </c>
      <c r="C691" s="44" t="s">
        <v>44</v>
      </c>
      <c r="D691" s="44" t="s">
        <v>2674</v>
      </c>
      <c r="E691" s="44" t="s">
        <v>34</v>
      </c>
      <c r="F691" s="46" t="s">
        <v>2897</v>
      </c>
      <c r="G691" s="44" t="s">
        <v>2675</v>
      </c>
      <c r="H691" s="46" t="s">
        <v>207</v>
      </c>
      <c r="I691" s="46" t="s">
        <v>118</v>
      </c>
      <c r="J691" s="46" t="s">
        <v>6</v>
      </c>
      <c r="K691" s="44" t="s">
        <v>26</v>
      </c>
      <c r="L691" s="46">
        <v>30</v>
      </c>
      <c r="M691" s="44" t="s">
        <v>2676</v>
      </c>
      <c r="N691" s="47" t="s">
        <v>2677</v>
      </c>
      <c r="O691" s="132" t="s">
        <v>2678</v>
      </c>
      <c r="P691" s="49">
        <v>44342</v>
      </c>
      <c r="Q691" s="46">
        <v>13</v>
      </c>
      <c r="R691" s="46" t="s">
        <v>9</v>
      </c>
      <c r="S691" s="46"/>
      <c r="T691" s="53">
        <v>44343</v>
      </c>
      <c r="U691" s="46" t="s">
        <v>121</v>
      </c>
      <c r="V691" s="44" t="s">
        <v>122</v>
      </c>
      <c r="W691" s="46" t="s">
        <v>565</v>
      </c>
      <c r="X691" s="108"/>
    </row>
    <row r="692" spans="1:24" ht="51" x14ac:dyDescent="0.25">
      <c r="A692" s="103" t="s">
        <v>2311</v>
      </c>
      <c r="B692" s="46" t="s">
        <v>123</v>
      </c>
      <c r="C692" s="44" t="s">
        <v>46</v>
      </c>
      <c r="D692" s="44" t="s">
        <v>2679</v>
      </c>
      <c r="E692" s="52" t="s">
        <v>38</v>
      </c>
      <c r="F692" s="52" t="s">
        <v>2897</v>
      </c>
      <c r="G692" s="44" t="s">
        <v>2680</v>
      </c>
      <c r="H692" s="46" t="s">
        <v>207</v>
      </c>
      <c r="I692" s="46" t="s">
        <v>118</v>
      </c>
      <c r="J692" s="46" t="s">
        <v>6</v>
      </c>
      <c r="K692" s="44" t="s">
        <v>26</v>
      </c>
      <c r="L692" s="46">
        <v>30</v>
      </c>
      <c r="M692" s="44" t="s">
        <v>2681</v>
      </c>
      <c r="N692" s="47" t="s">
        <v>2682</v>
      </c>
      <c r="O692" s="132" t="s">
        <v>2683</v>
      </c>
      <c r="P692" s="107">
        <v>44347</v>
      </c>
      <c r="Q692" s="52">
        <v>9</v>
      </c>
      <c r="R692" s="46" t="s">
        <v>9</v>
      </c>
      <c r="S692" s="46" t="s">
        <v>2684</v>
      </c>
      <c r="T692" s="46"/>
      <c r="U692" s="46" t="s">
        <v>121</v>
      </c>
      <c r="V692" s="44" t="s">
        <v>122</v>
      </c>
      <c r="W692" s="46" t="s">
        <v>565</v>
      </c>
      <c r="X692" s="108" t="s">
        <v>2428</v>
      </c>
    </row>
    <row r="693" spans="1:24" ht="63.75" x14ac:dyDescent="0.25">
      <c r="A693" s="103" t="s">
        <v>2311</v>
      </c>
      <c r="B693" s="46" t="s">
        <v>123</v>
      </c>
      <c r="C693" s="44" t="s">
        <v>67</v>
      </c>
      <c r="D693" s="44" t="s">
        <v>2685</v>
      </c>
      <c r="E693" s="44" t="s">
        <v>34</v>
      </c>
      <c r="F693" s="52" t="s">
        <v>2897</v>
      </c>
      <c r="G693" s="44" t="s">
        <v>2686</v>
      </c>
      <c r="H693" s="46" t="s">
        <v>137</v>
      </c>
      <c r="I693" s="46" t="s">
        <v>118</v>
      </c>
      <c r="J693" s="46" t="s">
        <v>6</v>
      </c>
      <c r="K693" s="44" t="s">
        <v>27</v>
      </c>
      <c r="L693" s="46">
        <v>30</v>
      </c>
      <c r="M693" s="44" t="s">
        <v>2687</v>
      </c>
      <c r="N693" s="47" t="s">
        <v>2688</v>
      </c>
      <c r="O693" s="132" t="s">
        <v>2689</v>
      </c>
      <c r="P693" s="107">
        <v>44351</v>
      </c>
      <c r="Q693" s="46">
        <v>11</v>
      </c>
      <c r="R693" s="46" t="s">
        <v>9</v>
      </c>
      <c r="S693" s="109"/>
      <c r="T693" s="109">
        <v>44351</v>
      </c>
      <c r="U693" s="46" t="s">
        <v>121</v>
      </c>
      <c r="V693" s="44" t="s">
        <v>122</v>
      </c>
      <c r="W693" s="46" t="s">
        <v>565</v>
      </c>
      <c r="X693" s="108"/>
    </row>
    <row r="694" spans="1:24" ht="51" x14ac:dyDescent="0.25">
      <c r="A694" s="103" t="s">
        <v>2311</v>
      </c>
      <c r="B694" s="46" t="s">
        <v>2312</v>
      </c>
      <c r="C694" s="44" t="s">
        <v>46</v>
      </c>
      <c r="D694" s="44" t="s">
        <v>2690</v>
      </c>
      <c r="E694" s="46" t="s">
        <v>35</v>
      </c>
      <c r="F694" s="46" t="s">
        <v>2897</v>
      </c>
      <c r="G694" s="44" t="s">
        <v>2691</v>
      </c>
      <c r="H694" s="46" t="s">
        <v>137</v>
      </c>
      <c r="I694" s="46" t="s">
        <v>118</v>
      </c>
      <c r="J694" s="46" t="s">
        <v>6</v>
      </c>
      <c r="K694" s="44" t="s">
        <v>26</v>
      </c>
      <c r="L694" s="46">
        <v>30</v>
      </c>
      <c r="M694" s="44" t="s">
        <v>2692</v>
      </c>
      <c r="N694" s="47" t="s">
        <v>2693</v>
      </c>
      <c r="O694" s="202" t="s">
        <v>2694</v>
      </c>
      <c r="P694" s="49">
        <v>44364</v>
      </c>
      <c r="Q694" s="46" t="s">
        <v>2695</v>
      </c>
      <c r="R694" s="46" t="s">
        <v>9</v>
      </c>
      <c r="S694" s="46"/>
      <c r="T694" s="109">
        <v>44364</v>
      </c>
      <c r="U694" s="46" t="s">
        <v>121</v>
      </c>
      <c r="V694" s="44" t="s">
        <v>122</v>
      </c>
      <c r="W694" s="46"/>
      <c r="X694" s="108"/>
    </row>
    <row r="695" spans="1:24" ht="38.25" x14ac:dyDescent="0.25">
      <c r="A695" s="103" t="s">
        <v>2311</v>
      </c>
      <c r="B695" s="46" t="s">
        <v>123</v>
      </c>
      <c r="C695" s="44" t="s">
        <v>46</v>
      </c>
      <c r="D695" s="44" t="s">
        <v>2696</v>
      </c>
      <c r="E695" s="52" t="s">
        <v>36</v>
      </c>
      <c r="F695" s="44" t="s">
        <v>88</v>
      </c>
      <c r="G695" s="44" t="s">
        <v>2697</v>
      </c>
      <c r="H695" s="46" t="s">
        <v>175</v>
      </c>
      <c r="I695" s="52" t="s">
        <v>5</v>
      </c>
      <c r="J695" s="44" t="s">
        <v>5</v>
      </c>
      <c r="K695" s="44" t="s">
        <v>28</v>
      </c>
      <c r="L695" s="46">
        <v>10</v>
      </c>
      <c r="M695" s="44" t="s">
        <v>2698</v>
      </c>
      <c r="N695" s="47" t="s">
        <v>2699</v>
      </c>
      <c r="O695" s="132" t="s">
        <v>2700</v>
      </c>
      <c r="P695" s="107">
        <v>44343</v>
      </c>
      <c r="Q695" s="52">
        <v>10</v>
      </c>
      <c r="R695" s="46" t="s">
        <v>9</v>
      </c>
      <c r="S695" s="46"/>
      <c r="T695" s="109">
        <v>44343</v>
      </c>
      <c r="U695" s="52" t="s">
        <v>121</v>
      </c>
      <c r="V695" s="44" t="s">
        <v>122</v>
      </c>
      <c r="W695" s="46" t="s">
        <v>565</v>
      </c>
      <c r="X695" s="108"/>
    </row>
    <row r="696" spans="1:24" ht="63.75" x14ac:dyDescent="0.25">
      <c r="A696" s="119" t="s">
        <v>2311</v>
      </c>
      <c r="B696" s="59" t="s">
        <v>2343</v>
      </c>
      <c r="C696" s="57" t="s">
        <v>61</v>
      </c>
      <c r="D696" s="57" t="s">
        <v>2701</v>
      </c>
      <c r="E696" s="59" t="s">
        <v>36</v>
      </c>
      <c r="F696" s="59" t="s">
        <v>2898</v>
      </c>
      <c r="G696" s="59" t="s">
        <v>2702</v>
      </c>
      <c r="H696" s="59" t="s">
        <v>228</v>
      </c>
      <c r="I696" s="57" t="s">
        <v>214</v>
      </c>
      <c r="J696" s="59" t="s">
        <v>6</v>
      </c>
      <c r="K696" s="57" t="s">
        <v>26</v>
      </c>
      <c r="L696" s="59">
        <v>30</v>
      </c>
      <c r="M696" s="59" t="s">
        <v>2703</v>
      </c>
      <c r="N696" s="157" t="s">
        <v>2704</v>
      </c>
      <c r="O696" s="59"/>
      <c r="P696" s="123"/>
      <c r="Q696" s="59"/>
      <c r="R696" s="57" t="s">
        <v>12</v>
      </c>
      <c r="S696" s="59"/>
      <c r="T696" s="59"/>
      <c r="U696" s="59"/>
      <c r="V696" s="59"/>
      <c r="W696" s="59"/>
      <c r="X696" s="124"/>
    </row>
    <row r="697" spans="1:24" ht="51" x14ac:dyDescent="0.25">
      <c r="A697" s="103" t="s">
        <v>2311</v>
      </c>
      <c r="B697" s="46" t="s">
        <v>123</v>
      </c>
      <c r="C697" s="44" t="s">
        <v>46</v>
      </c>
      <c r="D697" s="44" t="s">
        <v>2705</v>
      </c>
      <c r="E697" s="52" t="s">
        <v>38</v>
      </c>
      <c r="F697" s="44" t="s">
        <v>88</v>
      </c>
      <c r="G697" s="44" t="s">
        <v>2706</v>
      </c>
      <c r="H697" s="46" t="s">
        <v>282</v>
      </c>
      <c r="I697" s="46" t="s">
        <v>214</v>
      </c>
      <c r="J697" s="46" t="s">
        <v>6</v>
      </c>
      <c r="K697" s="44" t="s">
        <v>25</v>
      </c>
      <c r="L697" s="46">
        <v>20</v>
      </c>
      <c r="M697" s="44" t="s">
        <v>2707</v>
      </c>
      <c r="N697" s="47" t="s">
        <v>2708</v>
      </c>
      <c r="O697" s="44"/>
      <c r="P697" s="49">
        <v>44345</v>
      </c>
      <c r="Q697" s="46">
        <v>18</v>
      </c>
      <c r="R697" s="46" t="s">
        <v>9</v>
      </c>
      <c r="S697" s="46"/>
      <c r="T697" s="46"/>
      <c r="U697" s="46"/>
      <c r="V697" s="44" t="s">
        <v>122</v>
      </c>
      <c r="W697" s="46"/>
      <c r="X697" s="108"/>
    </row>
    <row r="698" spans="1:24" ht="51" x14ac:dyDescent="0.25">
      <c r="A698" s="119" t="s">
        <v>2311</v>
      </c>
      <c r="B698" s="59" t="s">
        <v>2343</v>
      </c>
      <c r="C698" s="57" t="s">
        <v>64</v>
      </c>
      <c r="D698" s="57" t="s">
        <v>2709</v>
      </c>
      <c r="E698" s="59" t="s">
        <v>34</v>
      </c>
      <c r="F698" s="59" t="s">
        <v>2898</v>
      </c>
      <c r="G698" s="59" t="s">
        <v>2710</v>
      </c>
      <c r="H698" s="59" t="s">
        <v>228</v>
      </c>
      <c r="I698" s="57" t="s">
        <v>214</v>
      </c>
      <c r="J698" s="59" t="s">
        <v>6</v>
      </c>
      <c r="K698" s="57" t="s">
        <v>26</v>
      </c>
      <c r="L698" s="59">
        <v>30</v>
      </c>
      <c r="M698" s="59" t="s">
        <v>2711</v>
      </c>
      <c r="N698" s="157" t="s">
        <v>2712</v>
      </c>
      <c r="O698" s="59"/>
      <c r="P698" s="123"/>
      <c r="Q698" s="59"/>
      <c r="R698" s="57" t="s">
        <v>12</v>
      </c>
      <c r="S698" s="59"/>
      <c r="T698" s="59"/>
      <c r="U698" s="59"/>
      <c r="V698" s="59"/>
      <c r="W698" s="59"/>
      <c r="X698" s="124"/>
    </row>
    <row r="699" spans="1:24" ht="102" x14ac:dyDescent="0.25">
      <c r="A699" s="103" t="s">
        <v>2311</v>
      </c>
      <c r="B699" s="46" t="s">
        <v>123</v>
      </c>
      <c r="C699" s="44" t="s">
        <v>46</v>
      </c>
      <c r="D699" s="44" t="s">
        <v>2713</v>
      </c>
      <c r="E699" s="52" t="s">
        <v>2033</v>
      </c>
      <c r="F699" s="52" t="s">
        <v>2314</v>
      </c>
      <c r="G699" s="44" t="s">
        <v>2714</v>
      </c>
      <c r="H699" s="46" t="s">
        <v>153</v>
      </c>
      <c r="I699" s="46" t="s">
        <v>154</v>
      </c>
      <c r="J699" s="46" t="s">
        <v>3</v>
      </c>
      <c r="K699" s="44" t="s">
        <v>28</v>
      </c>
      <c r="L699" s="46">
        <v>10</v>
      </c>
      <c r="M699" s="52" t="s">
        <v>2715</v>
      </c>
      <c r="N699" s="47" t="s">
        <v>2716</v>
      </c>
      <c r="O699" s="44"/>
      <c r="P699" s="49">
        <v>44326</v>
      </c>
      <c r="Q699" s="46">
        <v>5</v>
      </c>
      <c r="R699" s="46" t="s">
        <v>9</v>
      </c>
      <c r="S699" s="52" t="s">
        <v>2717</v>
      </c>
      <c r="T699" s="46"/>
      <c r="U699" s="46"/>
      <c r="V699" s="44" t="s">
        <v>122</v>
      </c>
      <c r="W699" s="46"/>
      <c r="X699" s="200" t="s">
        <v>575</v>
      </c>
    </row>
    <row r="700" spans="1:24" ht="51" x14ac:dyDescent="0.25">
      <c r="A700" s="103" t="s">
        <v>2311</v>
      </c>
      <c r="B700" s="46" t="s">
        <v>123</v>
      </c>
      <c r="C700" s="44" t="s">
        <v>47</v>
      </c>
      <c r="D700" s="44" t="s">
        <v>2718</v>
      </c>
      <c r="E700" s="46" t="s">
        <v>36</v>
      </c>
      <c r="F700" s="44" t="s">
        <v>89</v>
      </c>
      <c r="G700" s="44" t="s">
        <v>2719</v>
      </c>
      <c r="H700" s="46" t="s">
        <v>142</v>
      </c>
      <c r="I700" s="46" t="s">
        <v>143</v>
      </c>
      <c r="J700" s="46" t="s">
        <v>6</v>
      </c>
      <c r="K700" s="44" t="s">
        <v>26</v>
      </c>
      <c r="L700" s="46">
        <v>30</v>
      </c>
      <c r="M700" s="52" t="s">
        <v>2720</v>
      </c>
      <c r="N700" s="47" t="s">
        <v>2721</v>
      </c>
      <c r="O700" s="44"/>
      <c r="P700" s="49">
        <v>44358</v>
      </c>
      <c r="Q700" s="46">
        <v>27</v>
      </c>
      <c r="R700" s="46" t="s">
        <v>9</v>
      </c>
      <c r="S700" s="52" t="s">
        <v>2722</v>
      </c>
      <c r="T700" s="46" t="s">
        <v>565</v>
      </c>
      <c r="U700" s="46" t="s">
        <v>565</v>
      </c>
      <c r="V700" s="44" t="s">
        <v>122</v>
      </c>
      <c r="W700" s="46" t="s">
        <v>565</v>
      </c>
      <c r="X700" s="200" t="s">
        <v>575</v>
      </c>
    </row>
    <row r="701" spans="1:24" ht="76.5" x14ac:dyDescent="0.25">
      <c r="A701" s="103" t="s">
        <v>2311</v>
      </c>
      <c r="B701" s="46" t="s">
        <v>123</v>
      </c>
      <c r="C701" s="44" t="s">
        <v>46</v>
      </c>
      <c r="D701" s="44" t="s">
        <v>2723</v>
      </c>
      <c r="E701" s="46" t="s">
        <v>2033</v>
      </c>
      <c r="F701" s="44" t="s">
        <v>88</v>
      </c>
      <c r="G701" s="44" t="s">
        <v>2724</v>
      </c>
      <c r="H701" s="46" t="s">
        <v>282</v>
      </c>
      <c r="I701" s="46" t="s">
        <v>214</v>
      </c>
      <c r="J701" s="46" t="s">
        <v>6</v>
      </c>
      <c r="K701" s="44" t="s">
        <v>25</v>
      </c>
      <c r="L701" s="46">
        <v>20</v>
      </c>
      <c r="M701" s="44" t="s">
        <v>2725</v>
      </c>
      <c r="N701" s="47" t="s">
        <v>2726</v>
      </c>
      <c r="O701" s="44"/>
      <c r="P701" s="49">
        <v>44322</v>
      </c>
      <c r="Q701" s="46">
        <v>2</v>
      </c>
      <c r="R701" s="46" t="s">
        <v>9</v>
      </c>
      <c r="S701" s="46" t="s">
        <v>2727</v>
      </c>
      <c r="T701" s="46"/>
      <c r="U701" s="46" t="s">
        <v>121</v>
      </c>
      <c r="V701" s="44" t="s">
        <v>122</v>
      </c>
      <c r="W701" s="46" t="s">
        <v>565</v>
      </c>
      <c r="X701" s="108"/>
    </row>
    <row r="702" spans="1:24" ht="89.25" x14ac:dyDescent="0.25">
      <c r="A702" s="103" t="s">
        <v>2311</v>
      </c>
      <c r="B702" s="46" t="s">
        <v>123</v>
      </c>
      <c r="C702" s="44" t="s">
        <v>44</v>
      </c>
      <c r="D702" s="44" t="s">
        <v>2728</v>
      </c>
      <c r="E702" s="46" t="s">
        <v>36</v>
      </c>
      <c r="F702" s="44" t="s">
        <v>89</v>
      </c>
      <c r="G702" s="44" t="s">
        <v>2729</v>
      </c>
      <c r="H702" s="46" t="s">
        <v>148</v>
      </c>
      <c r="I702" s="46" t="s">
        <v>118</v>
      </c>
      <c r="J702" s="46" t="s">
        <v>6</v>
      </c>
      <c r="K702" s="44" t="s">
        <v>26</v>
      </c>
      <c r="L702" s="46">
        <v>30</v>
      </c>
      <c r="M702" s="44" t="s">
        <v>2730</v>
      </c>
      <c r="N702" s="47" t="s">
        <v>2731</v>
      </c>
      <c r="O702" s="44"/>
      <c r="P702" s="49">
        <v>44321</v>
      </c>
      <c r="Q702" s="46">
        <v>1</v>
      </c>
      <c r="R702" s="46" t="s">
        <v>9</v>
      </c>
      <c r="S702" s="46" t="s">
        <v>2732</v>
      </c>
      <c r="T702" s="46" t="s">
        <v>565</v>
      </c>
      <c r="U702" s="46" t="s">
        <v>565</v>
      </c>
      <c r="V702" s="46" t="s">
        <v>565</v>
      </c>
      <c r="W702" s="46" t="s">
        <v>565</v>
      </c>
      <c r="X702" s="108" t="s">
        <v>2733</v>
      </c>
    </row>
    <row r="703" spans="1:24" ht="51" x14ac:dyDescent="0.25">
      <c r="A703" s="103" t="s">
        <v>2311</v>
      </c>
      <c r="B703" s="46" t="s">
        <v>123</v>
      </c>
      <c r="C703" s="44" t="s">
        <v>69</v>
      </c>
      <c r="D703" s="44" t="s">
        <v>2734</v>
      </c>
      <c r="E703" s="44" t="s">
        <v>34</v>
      </c>
      <c r="F703" s="46" t="s">
        <v>2314</v>
      </c>
      <c r="G703" s="44" t="s">
        <v>2735</v>
      </c>
      <c r="H703" s="46" t="s">
        <v>1593</v>
      </c>
      <c r="I703" s="46" t="s">
        <v>214</v>
      </c>
      <c r="J703" s="46" t="s">
        <v>6</v>
      </c>
      <c r="K703" s="44" t="s">
        <v>27</v>
      </c>
      <c r="L703" s="46">
        <v>30</v>
      </c>
      <c r="M703" s="44" t="s">
        <v>2736</v>
      </c>
      <c r="N703" s="47" t="s">
        <v>2737</v>
      </c>
      <c r="O703" s="44"/>
      <c r="P703" s="49">
        <v>44355</v>
      </c>
      <c r="Q703" s="46">
        <v>23</v>
      </c>
      <c r="R703" s="46" t="s">
        <v>9</v>
      </c>
      <c r="S703" s="46"/>
      <c r="T703" s="46" t="s">
        <v>565</v>
      </c>
      <c r="U703" s="46" t="s">
        <v>565</v>
      </c>
      <c r="V703" s="46" t="s">
        <v>565</v>
      </c>
      <c r="W703" s="46" t="s">
        <v>565</v>
      </c>
      <c r="X703" s="108"/>
    </row>
    <row r="704" spans="1:24" ht="51" x14ac:dyDescent="0.25">
      <c r="A704" s="119" t="s">
        <v>2311</v>
      </c>
      <c r="B704" s="59" t="s">
        <v>2380</v>
      </c>
      <c r="C704" s="57" t="s">
        <v>62</v>
      </c>
      <c r="D704" s="57" t="s">
        <v>2738</v>
      </c>
      <c r="E704" s="59" t="s">
        <v>35</v>
      </c>
      <c r="F704" s="57" t="s">
        <v>88</v>
      </c>
      <c r="G704" s="57" t="s">
        <v>2739</v>
      </c>
      <c r="H704" s="59" t="s">
        <v>228</v>
      </c>
      <c r="I704" s="57" t="s">
        <v>214</v>
      </c>
      <c r="J704" s="59" t="s">
        <v>6</v>
      </c>
      <c r="K704" s="59" t="s">
        <v>25</v>
      </c>
      <c r="L704" s="59">
        <v>20</v>
      </c>
      <c r="M704" s="57" t="s">
        <v>2740</v>
      </c>
      <c r="N704" s="60" t="s">
        <v>2741</v>
      </c>
      <c r="O704" s="57"/>
      <c r="P704" s="62"/>
      <c r="Q704" s="59"/>
      <c r="R704" s="57" t="s">
        <v>12</v>
      </c>
      <c r="S704" s="196"/>
      <c r="T704" s="59"/>
      <c r="U704" s="59"/>
      <c r="V704" s="59"/>
      <c r="W704" s="59"/>
      <c r="X704" s="124"/>
    </row>
    <row r="705" spans="1:24" ht="51" x14ac:dyDescent="0.25">
      <c r="A705" s="119" t="s">
        <v>2311</v>
      </c>
      <c r="B705" s="59" t="s">
        <v>2343</v>
      </c>
      <c r="C705" s="57" t="s">
        <v>56</v>
      </c>
      <c r="D705" s="57" t="s">
        <v>2742</v>
      </c>
      <c r="E705" s="59" t="s">
        <v>34</v>
      </c>
      <c r="F705" s="196" t="s">
        <v>2898</v>
      </c>
      <c r="G705" s="57" t="s">
        <v>2743</v>
      </c>
      <c r="H705" s="59" t="s">
        <v>228</v>
      </c>
      <c r="I705" s="57" t="s">
        <v>214</v>
      </c>
      <c r="J705" s="59" t="s">
        <v>6</v>
      </c>
      <c r="K705" s="57" t="s">
        <v>26</v>
      </c>
      <c r="L705" s="59">
        <v>30</v>
      </c>
      <c r="M705" s="196" t="s">
        <v>2744</v>
      </c>
      <c r="N705" s="60" t="s">
        <v>2745</v>
      </c>
      <c r="O705" s="57"/>
      <c r="P705" s="62"/>
      <c r="Q705" s="59"/>
      <c r="R705" s="57" t="s">
        <v>12</v>
      </c>
      <c r="S705" s="196"/>
      <c r="T705" s="59"/>
      <c r="U705" s="59"/>
      <c r="V705" s="59"/>
      <c r="W705" s="59"/>
      <c r="X705" s="124"/>
    </row>
    <row r="706" spans="1:24" ht="51" x14ac:dyDescent="0.25">
      <c r="A706" s="119" t="s">
        <v>2311</v>
      </c>
      <c r="B706" s="59" t="s">
        <v>2312</v>
      </c>
      <c r="C706" s="57" t="s">
        <v>46</v>
      </c>
      <c r="D706" s="57" t="s">
        <v>2746</v>
      </c>
      <c r="E706" s="59" t="s">
        <v>34</v>
      </c>
      <c r="F706" s="59" t="s">
        <v>2898</v>
      </c>
      <c r="G706" s="57" t="s">
        <v>2747</v>
      </c>
      <c r="H706" s="59" t="s">
        <v>228</v>
      </c>
      <c r="I706" s="57" t="s">
        <v>214</v>
      </c>
      <c r="J706" s="59" t="s">
        <v>6</v>
      </c>
      <c r="K706" s="57" t="s">
        <v>26</v>
      </c>
      <c r="L706" s="59">
        <v>30</v>
      </c>
      <c r="M706" s="57" t="s">
        <v>2748</v>
      </c>
      <c r="N706" s="60" t="s">
        <v>2749</v>
      </c>
      <c r="O706" s="57"/>
      <c r="P706" s="62"/>
      <c r="Q706" s="59"/>
      <c r="R706" s="57" t="s">
        <v>12</v>
      </c>
      <c r="S706" s="196"/>
      <c r="T706" s="59"/>
      <c r="U706" s="59"/>
      <c r="V706" s="59"/>
      <c r="W706" s="59"/>
      <c r="X706" s="124"/>
    </row>
    <row r="707" spans="1:24" ht="114.75" x14ac:dyDescent="0.25">
      <c r="A707" s="103" t="s">
        <v>2311</v>
      </c>
      <c r="B707" s="46" t="s">
        <v>123</v>
      </c>
      <c r="C707" s="44" t="s">
        <v>50</v>
      </c>
      <c r="D707" s="44" t="s">
        <v>2357</v>
      </c>
      <c r="E707" s="44" t="s">
        <v>34</v>
      </c>
      <c r="F707" s="46" t="s">
        <v>2314</v>
      </c>
      <c r="G707" s="44" t="s">
        <v>2750</v>
      </c>
      <c r="H707" s="46" t="s">
        <v>117</v>
      </c>
      <c r="I707" s="46" t="s">
        <v>118</v>
      </c>
      <c r="J707" s="46" t="s">
        <v>6</v>
      </c>
      <c r="K707" s="44" t="s">
        <v>26</v>
      </c>
      <c r="L707" s="46">
        <v>30</v>
      </c>
      <c r="M707" s="44" t="s">
        <v>2751</v>
      </c>
      <c r="N707" s="47" t="s">
        <v>2752</v>
      </c>
      <c r="O707" s="132"/>
      <c r="P707" s="49">
        <v>44347</v>
      </c>
      <c r="Q707" s="46">
        <v>16</v>
      </c>
      <c r="R707" s="46" t="s">
        <v>9</v>
      </c>
      <c r="S707" s="46" t="s">
        <v>2753</v>
      </c>
      <c r="T707" s="46" t="s">
        <v>565</v>
      </c>
      <c r="U707" s="46" t="s">
        <v>565</v>
      </c>
      <c r="V707" s="46" t="s">
        <v>565</v>
      </c>
      <c r="W707" s="46" t="s">
        <v>565</v>
      </c>
      <c r="X707" s="108"/>
    </row>
    <row r="708" spans="1:24" ht="63.75" x14ac:dyDescent="0.25">
      <c r="A708" s="119" t="s">
        <v>2311</v>
      </c>
      <c r="B708" s="59" t="s">
        <v>2312</v>
      </c>
      <c r="C708" s="57" t="s">
        <v>67</v>
      </c>
      <c r="D708" s="57" t="s">
        <v>2754</v>
      </c>
      <c r="E708" s="59" t="s">
        <v>34</v>
      </c>
      <c r="F708" s="57" t="s">
        <v>88</v>
      </c>
      <c r="G708" s="57" t="s">
        <v>2557</v>
      </c>
      <c r="H708" s="59" t="s">
        <v>228</v>
      </c>
      <c r="I708" s="57" t="s">
        <v>214</v>
      </c>
      <c r="J708" s="59" t="s">
        <v>6</v>
      </c>
      <c r="K708" s="57" t="s">
        <v>27</v>
      </c>
      <c r="L708" s="59">
        <v>30</v>
      </c>
      <c r="M708" s="57" t="s">
        <v>2755</v>
      </c>
      <c r="N708" s="60" t="s">
        <v>2756</v>
      </c>
      <c r="O708" s="57"/>
      <c r="P708" s="62"/>
      <c r="Q708" s="59"/>
      <c r="R708" s="57" t="s">
        <v>12</v>
      </c>
      <c r="S708" s="196"/>
      <c r="T708" s="59"/>
      <c r="U708" s="59"/>
      <c r="V708" s="59"/>
      <c r="W708" s="59"/>
      <c r="X708" s="124"/>
    </row>
    <row r="709" spans="1:24" ht="63.75" x14ac:dyDescent="0.25">
      <c r="A709" s="119" t="s">
        <v>2311</v>
      </c>
      <c r="B709" s="59" t="s">
        <v>2312</v>
      </c>
      <c r="C709" s="57" t="s">
        <v>58</v>
      </c>
      <c r="D709" s="57" t="s">
        <v>2757</v>
      </c>
      <c r="E709" s="59" t="s">
        <v>34</v>
      </c>
      <c r="F709" s="57" t="s">
        <v>88</v>
      </c>
      <c r="G709" s="57" t="s">
        <v>2758</v>
      </c>
      <c r="H709" s="59" t="s">
        <v>228</v>
      </c>
      <c r="I709" s="57" t="s">
        <v>214</v>
      </c>
      <c r="J709" s="59" t="s">
        <v>6</v>
      </c>
      <c r="K709" s="59" t="s">
        <v>25</v>
      </c>
      <c r="L709" s="59">
        <v>20</v>
      </c>
      <c r="M709" s="57" t="s">
        <v>2759</v>
      </c>
      <c r="N709" s="60" t="s">
        <v>2760</v>
      </c>
      <c r="O709" s="57"/>
      <c r="P709" s="62"/>
      <c r="Q709" s="59"/>
      <c r="R709" s="57" t="s">
        <v>12</v>
      </c>
      <c r="S709" s="196"/>
      <c r="T709" s="59"/>
      <c r="U709" s="59"/>
      <c r="V709" s="59"/>
      <c r="W709" s="59"/>
      <c r="X709" s="124"/>
    </row>
    <row r="710" spans="1:24" ht="51" x14ac:dyDescent="0.25">
      <c r="A710" s="119" t="s">
        <v>2311</v>
      </c>
      <c r="B710" s="59" t="s">
        <v>2312</v>
      </c>
      <c r="C710" s="57" t="s">
        <v>46</v>
      </c>
      <c r="D710" s="57" t="s">
        <v>2761</v>
      </c>
      <c r="E710" s="59" t="s">
        <v>38</v>
      </c>
      <c r="F710" s="57" t="s">
        <v>88</v>
      </c>
      <c r="G710" s="57" t="s">
        <v>2762</v>
      </c>
      <c r="H710" s="59" t="s">
        <v>228</v>
      </c>
      <c r="I710" s="57" t="s">
        <v>214</v>
      </c>
      <c r="J710" s="59" t="s">
        <v>6</v>
      </c>
      <c r="K710" s="57" t="s">
        <v>27</v>
      </c>
      <c r="L710" s="59">
        <v>30</v>
      </c>
      <c r="M710" s="57" t="s">
        <v>2763</v>
      </c>
      <c r="N710" s="60" t="s">
        <v>2764</v>
      </c>
      <c r="O710" s="57"/>
      <c r="P710" s="62"/>
      <c r="Q710" s="59"/>
      <c r="R710" s="57" t="s">
        <v>12</v>
      </c>
      <c r="S710" s="196"/>
      <c r="T710" s="59"/>
      <c r="U710" s="59"/>
      <c r="V710" s="59"/>
      <c r="W710" s="59"/>
      <c r="X710" s="124"/>
    </row>
    <row r="711" spans="1:24" ht="89.25" x14ac:dyDescent="0.25">
      <c r="A711" s="103" t="s">
        <v>2311</v>
      </c>
      <c r="B711" s="46" t="s">
        <v>123</v>
      </c>
      <c r="C711" s="44" t="s">
        <v>46</v>
      </c>
      <c r="D711" s="44" t="s">
        <v>2765</v>
      </c>
      <c r="E711" s="52" t="s">
        <v>36</v>
      </c>
      <c r="F711" s="52" t="s">
        <v>2314</v>
      </c>
      <c r="G711" s="44" t="s">
        <v>2766</v>
      </c>
      <c r="H711" s="46" t="s">
        <v>126</v>
      </c>
      <c r="I711" s="44" t="s">
        <v>259</v>
      </c>
      <c r="J711" s="46" t="s">
        <v>6</v>
      </c>
      <c r="K711" s="44" t="s">
        <v>26</v>
      </c>
      <c r="L711" s="46">
        <v>30</v>
      </c>
      <c r="M711" s="44" t="s">
        <v>2767</v>
      </c>
      <c r="N711" s="47" t="s">
        <v>2768</v>
      </c>
      <c r="O711" s="44"/>
      <c r="P711" s="107">
        <v>44342</v>
      </c>
      <c r="Q711" s="106" t="s">
        <v>2769</v>
      </c>
      <c r="R711" s="46" t="s">
        <v>9</v>
      </c>
      <c r="S711" s="46" t="s">
        <v>2770</v>
      </c>
      <c r="T711" s="46" t="s">
        <v>565</v>
      </c>
      <c r="U711" s="46" t="s">
        <v>565</v>
      </c>
      <c r="V711" s="46" t="s">
        <v>565</v>
      </c>
      <c r="W711" s="46" t="s">
        <v>565</v>
      </c>
      <c r="X711" s="108"/>
    </row>
    <row r="712" spans="1:24" ht="63.75" x14ac:dyDescent="0.25">
      <c r="A712" s="103" t="s">
        <v>2311</v>
      </c>
      <c r="B712" s="46" t="s">
        <v>123</v>
      </c>
      <c r="C712" s="44" t="s">
        <v>60</v>
      </c>
      <c r="D712" s="44" t="s">
        <v>2771</v>
      </c>
      <c r="E712" s="44" t="s">
        <v>34</v>
      </c>
      <c r="F712" s="44" t="s">
        <v>88</v>
      </c>
      <c r="G712" s="44" t="s">
        <v>2772</v>
      </c>
      <c r="H712" s="46" t="s">
        <v>282</v>
      </c>
      <c r="I712" s="46" t="s">
        <v>214</v>
      </c>
      <c r="J712" s="46" t="s">
        <v>6</v>
      </c>
      <c r="K712" s="44" t="s">
        <v>25</v>
      </c>
      <c r="L712" s="46">
        <v>20</v>
      </c>
      <c r="M712" s="44" t="s">
        <v>2773</v>
      </c>
      <c r="N712" s="47" t="s">
        <v>2774</v>
      </c>
      <c r="O712" s="44"/>
      <c r="P712" s="107">
        <v>44348</v>
      </c>
      <c r="Q712" s="52">
        <v>8</v>
      </c>
      <c r="R712" s="46" t="s">
        <v>9</v>
      </c>
      <c r="S712" s="46" t="s">
        <v>2775</v>
      </c>
      <c r="T712" s="46" t="s">
        <v>565</v>
      </c>
      <c r="U712" s="46" t="s">
        <v>565</v>
      </c>
      <c r="V712" s="44" t="s">
        <v>122</v>
      </c>
      <c r="W712" s="46" t="s">
        <v>565</v>
      </c>
      <c r="X712" s="108"/>
    </row>
    <row r="713" spans="1:24" ht="63.75" x14ac:dyDescent="0.25">
      <c r="A713" s="103" t="s">
        <v>2311</v>
      </c>
      <c r="B713" s="46" t="s">
        <v>2312</v>
      </c>
      <c r="C713" s="44" t="s">
        <v>46</v>
      </c>
      <c r="D713" s="44" t="s">
        <v>2713</v>
      </c>
      <c r="E713" s="46" t="s">
        <v>2033</v>
      </c>
      <c r="F713" s="46" t="s">
        <v>2897</v>
      </c>
      <c r="G713" s="44" t="s">
        <v>2776</v>
      </c>
      <c r="H713" s="44" t="s">
        <v>2777</v>
      </c>
      <c r="I713" s="46" t="s">
        <v>2778</v>
      </c>
      <c r="J713" s="44" t="s">
        <v>5</v>
      </c>
      <c r="K713" s="44" t="s">
        <v>25</v>
      </c>
      <c r="L713" s="46">
        <v>20</v>
      </c>
      <c r="M713" s="44" t="s">
        <v>2779</v>
      </c>
      <c r="N713" s="47" t="s">
        <v>2780</v>
      </c>
      <c r="O713" s="106"/>
      <c r="P713" s="49">
        <v>44326</v>
      </c>
      <c r="Q713" s="46" t="s">
        <v>2781</v>
      </c>
      <c r="R713" s="46" t="s">
        <v>9</v>
      </c>
      <c r="S713" s="46" t="s">
        <v>2782</v>
      </c>
      <c r="T713" s="46"/>
      <c r="U713" s="46"/>
      <c r="V713" s="46"/>
      <c r="W713" s="46"/>
      <c r="X713" s="108"/>
    </row>
    <row r="714" spans="1:24" ht="63.75" x14ac:dyDescent="0.25">
      <c r="A714" s="103" t="s">
        <v>2311</v>
      </c>
      <c r="B714" s="46" t="s">
        <v>123</v>
      </c>
      <c r="C714" s="44" t="s">
        <v>56</v>
      </c>
      <c r="D714" s="44" t="s">
        <v>2783</v>
      </c>
      <c r="E714" s="44" t="s">
        <v>34</v>
      </c>
      <c r="F714" s="52" t="s">
        <v>2897</v>
      </c>
      <c r="G714" s="44" t="s">
        <v>2784</v>
      </c>
      <c r="H714" s="46" t="s">
        <v>207</v>
      </c>
      <c r="I714" s="46" t="s">
        <v>118</v>
      </c>
      <c r="J714" s="46" t="s">
        <v>6</v>
      </c>
      <c r="K714" s="44" t="s">
        <v>23</v>
      </c>
      <c r="L714" s="46">
        <v>35</v>
      </c>
      <c r="M714" s="44" t="s">
        <v>2785</v>
      </c>
      <c r="N714" s="47" t="s">
        <v>2786</v>
      </c>
      <c r="O714" s="96">
        <v>20212050092201</v>
      </c>
      <c r="P714" s="107">
        <v>44357</v>
      </c>
      <c r="Q714" s="52">
        <v>31</v>
      </c>
      <c r="R714" s="46" t="s">
        <v>9</v>
      </c>
      <c r="S714" s="46"/>
      <c r="T714" s="46"/>
      <c r="U714" s="46"/>
      <c r="V714" s="46"/>
      <c r="W714" s="46"/>
      <c r="X714" s="108"/>
    </row>
    <row r="715" spans="1:24" ht="51" x14ac:dyDescent="0.25">
      <c r="A715" s="110" t="s">
        <v>2311</v>
      </c>
      <c r="B715" s="70" t="s">
        <v>2343</v>
      </c>
      <c r="C715" s="68" t="s">
        <v>64</v>
      </c>
      <c r="D715" s="68" t="s">
        <v>2787</v>
      </c>
      <c r="E715" s="70" t="s">
        <v>34</v>
      </c>
      <c r="F715" s="187" t="s">
        <v>2897</v>
      </c>
      <c r="G715" s="68" t="s">
        <v>2788</v>
      </c>
      <c r="H715" s="70" t="s">
        <v>117</v>
      </c>
      <c r="I715" s="187" t="s">
        <v>118</v>
      </c>
      <c r="J715" s="70" t="s">
        <v>6</v>
      </c>
      <c r="K715" s="68" t="s">
        <v>26</v>
      </c>
      <c r="L715" s="70">
        <v>30</v>
      </c>
      <c r="M715" s="68" t="s">
        <v>2789</v>
      </c>
      <c r="N715" s="71" t="s">
        <v>2790</v>
      </c>
      <c r="O715" s="191">
        <v>20212050093471</v>
      </c>
      <c r="P715" s="114">
        <v>44391</v>
      </c>
      <c r="Q715" s="70">
        <v>37</v>
      </c>
      <c r="R715" s="187" t="s">
        <v>11</v>
      </c>
      <c r="S715" s="70"/>
      <c r="T715" s="115">
        <v>44391</v>
      </c>
      <c r="U715" s="70" t="s">
        <v>1672</v>
      </c>
      <c r="V715" s="68" t="s">
        <v>122</v>
      </c>
      <c r="W715" s="70"/>
      <c r="X715" s="116"/>
    </row>
    <row r="716" spans="1:24" ht="51" x14ac:dyDescent="0.25">
      <c r="A716" s="103" t="s">
        <v>2311</v>
      </c>
      <c r="B716" s="46" t="s">
        <v>123</v>
      </c>
      <c r="C716" s="44" t="s">
        <v>69</v>
      </c>
      <c r="D716" s="44" t="s">
        <v>2791</v>
      </c>
      <c r="E716" s="44" t="s">
        <v>34</v>
      </c>
      <c r="F716" s="44" t="s">
        <v>88</v>
      </c>
      <c r="G716" s="44" t="s">
        <v>2792</v>
      </c>
      <c r="H716" s="46" t="s">
        <v>207</v>
      </c>
      <c r="I716" s="46" t="s">
        <v>118</v>
      </c>
      <c r="J716" s="46" t="s">
        <v>6</v>
      </c>
      <c r="K716" s="44" t="s">
        <v>27</v>
      </c>
      <c r="L716" s="46">
        <v>30</v>
      </c>
      <c r="M716" s="44" t="s">
        <v>2793</v>
      </c>
      <c r="N716" s="47" t="s">
        <v>2794</v>
      </c>
      <c r="O716" s="96">
        <v>20212050092161</v>
      </c>
      <c r="P716" s="107">
        <v>44355</v>
      </c>
      <c r="Q716" s="46">
        <v>13</v>
      </c>
      <c r="R716" s="46" t="s">
        <v>9</v>
      </c>
      <c r="S716" s="46"/>
      <c r="T716" s="109">
        <v>44355</v>
      </c>
      <c r="U716" s="46" t="s">
        <v>1672</v>
      </c>
      <c r="V716" s="44" t="s">
        <v>122</v>
      </c>
      <c r="W716" s="46"/>
      <c r="X716" s="108"/>
    </row>
    <row r="717" spans="1:24" ht="51" x14ac:dyDescent="0.25">
      <c r="A717" s="110" t="s">
        <v>2311</v>
      </c>
      <c r="B717" s="70" t="s">
        <v>2343</v>
      </c>
      <c r="C717" s="68" t="s">
        <v>48</v>
      </c>
      <c r="D717" s="68" t="s">
        <v>2795</v>
      </c>
      <c r="E717" s="187" t="s">
        <v>38</v>
      </c>
      <c r="F717" s="68" t="s">
        <v>88</v>
      </c>
      <c r="G717" s="68" t="s">
        <v>2796</v>
      </c>
      <c r="H717" s="70" t="s">
        <v>117</v>
      </c>
      <c r="I717" s="187" t="s">
        <v>118</v>
      </c>
      <c r="J717" s="70" t="s">
        <v>6</v>
      </c>
      <c r="K717" s="68" t="s">
        <v>27</v>
      </c>
      <c r="L717" s="70">
        <v>30</v>
      </c>
      <c r="M717" s="68" t="s">
        <v>2797</v>
      </c>
      <c r="N717" s="71" t="s">
        <v>2798</v>
      </c>
      <c r="O717" s="191">
        <v>20212050093521</v>
      </c>
      <c r="P717" s="73">
        <v>44392</v>
      </c>
      <c r="Q717" s="70">
        <v>36</v>
      </c>
      <c r="R717" s="187" t="s">
        <v>11</v>
      </c>
      <c r="S717" s="70"/>
      <c r="T717" s="73">
        <v>44392</v>
      </c>
      <c r="U717" s="70" t="s">
        <v>1672</v>
      </c>
      <c r="V717" s="68" t="s">
        <v>122</v>
      </c>
      <c r="W717" s="70"/>
      <c r="X717" s="116"/>
    </row>
    <row r="718" spans="1:24" ht="102" x14ac:dyDescent="0.25">
      <c r="A718" s="110" t="s">
        <v>2311</v>
      </c>
      <c r="B718" s="70" t="s">
        <v>2343</v>
      </c>
      <c r="C718" s="68" t="s">
        <v>47</v>
      </c>
      <c r="D718" s="68" t="s">
        <v>2799</v>
      </c>
      <c r="E718" s="187" t="s">
        <v>36</v>
      </c>
      <c r="F718" s="187" t="s">
        <v>2897</v>
      </c>
      <c r="G718" s="68" t="s">
        <v>2800</v>
      </c>
      <c r="H718" s="70" t="s">
        <v>142</v>
      </c>
      <c r="I718" s="70" t="s">
        <v>143</v>
      </c>
      <c r="J718" s="70" t="s">
        <v>6</v>
      </c>
      <c r="K718" s="68" t="s">
        <v>27</v>
      </c>
      <c r="L718" s="70">
        <v>30</v>
      </c>
      <c r="M718" s="68" t="s">
        <v>2801</v>
      </c>
      <c r="N718" s="71" t="s">
        <v>2802</v>
      </c>
      <c r="O718" s="191">
        <v>20212050093891</v>
      </c>
      <c r="P718" s="114">
        <v>44393</v>
      </c>
      <c r="Q718" s="70">
        <v>37</v>
      </c>
      <c r="R718" s="187" t="s">
        <v>11</v>
      </c>
      <c r="S718" s="70"/>
      <c r="T718" s="70"/>
      <c r="U718" s="70"/>
      <c r="V718" s="70"/>
      <c r="W718" s="70"/>
      <c r="X718" s="116"/>
    </row>
    <row r="719" spans="1:24" ht="51" x14ac:dyDescent="0.25">
      <c r="A719" s="103" t="s">
        <v>2311</v>
      </c>
      <c r="B719" s="46" t="s">
        <v>123</v>
      </c>
      <c r="C719" s="44" t="s">
        <v>48</v>
      </c>
      <c r="D719" s="44" t="s">
        <v>2803</v>
      </c>
      <c r="E719" s="52" t="s">
        <v>36</v>
      </c>
      <c r="F719" s="52" t="s">
        <v>2897</v>
      </c>
      <c r="G719" s="44" t="s">
        <v>2804</v>
      </c>
      <c r="H719" s="46" t="s">
        <v>117</v>
      </c>
      <c r="I719" s="46" t="s">
        <v>118</v>
      </c>
      <c r="J719" s="46" t="s">
        <v>6</v>
      </c>
      <c r="K719" s="44" t="s">
        <v>27</v>
      </c>
      <c r="L719" s="46">
        <v>30</v>
      </c>
      <c r="M719" s="44" t="s">
        <v>2805</v>
      </c>
      <c r="N719" s="47" t="s">
        <v>2806</v>
      </c>
      <c r="O719" s="96">
        <v>20212050093531</v>
      </c>
      <c r="P719" s="107">
        <v>44383</v>
      </c>
      <c r="Q719" s="46">
        <v>30</v>
      </c>
      <c r="R719" s="46" t="s">
        <v>9</v>
      </c>
      <c r="S719" s="46"/>
      <c r="T719" s="109">
        <v>44383</v>
      </c>
      <c r="U719" s="46" t="s">
        <v>121</v>
      </c>
      <c r="V719" s="44" t="s">
        <v>122</v>
      </c>
      <c r="W719" s="46"/>
      <c r="X719" s="108"/>
    </row>
    <row r="720" spans="1:24" ht="51" x14ac:dyDescent="0.25">
      <c r="A720" s="103" t="s">
        <v>2311</v>
      </c>
      <c r="B720" s="46" t="s">
        <v>123</v>
      </c>
      <c r="C720" s="44" t="s">
        <v>67</v>
      </c>
      <c r="D720" s="44" t="s">
        <v>2807</v>
      </c>
      <c r="E720" s="44" t="s">
        <v>34</v>
      </c>
      <c r="F720" s="44" t="s">
        <v>88</v>
      </c>
      <c r="G720" s="44" t="s">
        <v>2808</v>
      </c>
      <c r="H720" s="46" t="s">
        <v>258</v>
      </c>
      <c r="I720" s="44" t="s">
        <v>259</v>
      </c>
      <c r="J720" s="46" t="s">
        <v>6</v>
      </c>
      <c r="K720" s="44" t="s">
        <v>27</v>
      </c>
      <c r="L720" s="46">
        <v>30</v>
      </c>
      <c r="M720" s="44" t="s">
        <v>2809</v>
      </c>
      <c r="N720" s="47" t="s">
        <v>2810</v>
      </c>
      <c r="O720" s="96">
        <v>20212000019831</v>
      </c>
      <c r="P720" s="107">
        <v>44356</v>
      </c>
      <c r="Q720" s="46">
        <v>13</v>
      </c>
      <c r="R720" s="46" t="s">
        <v>9</v>
      </c>
      <c r="S720" s="46"/>
      <c r="T720" s="109">
        <v>44356</v>
      </c>
      <c r="U720" s="46" t="s">
        <v>121</v>
      </c>
      <c r="V720" s="44" t="s">
        <v>122</v>
      </c>
      <c r="W720" s="46"/>
      <c r="X720" s="108"/>
    </row>
    <row r="721" spans="1:24" ht="51" x14ac:dyDescent="0.25">
      <c r="A721" s="110" t="s">
        <v>2311</v>
      </c>
      <c r="B721" s="70" t="s">
        <v>2343</v>
      </c>
      <c r="C721" s="68" t="s">
        <v>70</v>
      </c>
      <c r="D721" s="68" t="s">
        <v>2811</v>
      </c>
      <c r="E721" s="187" t="s">
        <v>38</v>
      </c>
      <c r="F721" s="187" t="s">
        <v>2897</v>
      </c>
      <c r="G721" s="68" t="s">
        <v>2812</v>
      </c>
      <c r="H721" s="70" t="s">
        <v>117</v>
      </c>
      <c r="I721" s="187" t="s">
        <v>118</v>
      </c>
      <c r="J721" s="70" t="s">
        <v>6</v>
      </c>
      <c r="K721" s="68" t="s">
        <v>23</v>
      </c>
      <c r="L721" s="70">
        <v>35</v>
      </c>
      <c r="M721" s="68" t="s">
        <v>2813</v>
      </c>
      <c r="N721" s="71" t="s">
        <v>2814</v>
      </c>
      <c r="O721" s="68" t="s">
        <v>2815</v>
      </c>
      <c r="P721" s="114">
        <v>44391</v>
      </c>
      <c r="Q721" s="70">
        <v>36</v>
      </c>
      <c r="R721" s="187" t="s">
        <v>11</v>
      </c>
      <c r="S721" s="70"/>
      <c r="T721" s="115">
        <v>44391</v>
      </c>
      <c r="U721" s="70" t="s">
        <v>121</v>
      </c>
      <c r="V721" s="68" t="s">
        <v>122</v>
      </c>
      <c r="W721" s="70"/>
      <c r="X721" s="116"/>
    </row>
    <row r="722" spans="1:24" ht="51" x14ac:dyDescent="0.25">
      <c r="A722" s="110" t="s">
        <v>2311</v>
      </c>
      <c r="B722" s="70" t="s">
        <v>2343</v>
      </c>
      <c r="C722" s="70" t="s">
        <v>46</v>
      </c>
      <c r="D722" s="68" t="s">
        <v>2816</v>
      </c>
      <c r="E722" s="187" t="s">
        <v>38</v>
      </c>
      <c r="F722" s="187" t="s">
        <v>2897</v>
      </c>
      <c r="G722" s="68" t="s">
        <v>2817</v>
      </c>
      <c r="H722" s="70" t="s">
        <v>207</v>
      </c>
      <c r="I722" s="187" t="s">
        <v>118</v>
      </c>
      <c r="J722" s="70" t="s">
        <v>6</v>
      </c>
      <c r="K722" s="68" t="s">
        <v>27</v>
      </c>
      <c r="L722" s="70">
        <v>30</v>
      </c>
      <c r="M722" s="68" t="s">
        <v>2818</v>
      </c>
      <c r="N722" s="71" t="s">
        <v>2819</v>
      </c>
      <c r="O722" s="191">
        <v>20212050092511</v>
      </c>
      <c r="P722" s="114">
        <v>44391</v>
      </c>
      <c r="Q722" s="70">
        <v>35</v>
      </c>
      <c r="R722" s="187" t="s">
        <v>11</v>
      </c>
      <c r="S722" s="70"/>
      <c r="T722" s="115">
        <v>44404</v>
      </c>
      <c r="U722" s="70" t="s">
        <v>1672</v>
      </c>
      <c r="V722" s="68" t="s">
        <v>122</v>
      </c>
      <c r="W722" s="70"/>
      <c r="X722" s="116"/>
    </row>
    <row r="723" spans="1:24" ht="51" x14ac:dyDescent="0.25">
      <c r="A723" s="119" t="s">
        <v>2311</v>
      </c>
      <c r="B723" s="59" t="s">
        <v>2343</v>
      </c>
      <c r="C723" s="57" t="s">
        <v>59</v>
      </c>
      <c r="D723" s="57" t="s">
        <v>2820</v>
      </c>
      <c r="E723" s="59" t="s">
        <v>34</v>
      </c>
      <c r="F723" s="196" t="s">
        <v>2897</v>
      </c>
      <c r="G723" s="57" t="s">
        <v>2821</v>
      </c>
      <c r="H723" s="59" t="s">
        <v>142</v>
      </c>
      <c r="I723" s="59" t="s">
        <v>143</v>
      </c>
      <c r="J723" s="59" t="s">
        <v>6</v>
      </c>
      <c r="K723" s="57" t="s">
        <v>27</v>
      </c>
      <c r="L723" s="59">
        <v>30</v>
      </c>
      <c r="M723" s="57" t="s">
        <v>2822</v>
      </c>
      <c r="N723" s="60" t="s">
        <v>2823</v>
      </c>
      <c r="O723" s="57"/>
      <c r="P723" s="62"/>
      <c r="Q723" s="59">
        <v>43</v>
      </c>
      <c r="R723" s="196" t="s">
        <v>12</v>
      </c>
      <c r="S723" s="59" t="s">
        <v>2824</v>
      </c>
      <c r="T723" s="59"/>
      <c r="U723" s="59"/>
      <c r="V723" s="59"/>
      <c r="W723" s="59"/>
      <c r="X723" s="124"/>
    </row>
    <row r="724" spans="1:24" ht="51" x14ac:dyDescent="0.25">
      <c r="A724" s="103" t="s">
        <v>2311</v>
      </c>
      <c r="B724" s="46" t="s">
        <v>123</v>
      </c>
      <c r="C724" s="44" t="s">
        <v>70</v>
      </c>
      <c r="D724" s="44" t="s">
        <v>2825</v>
      </c>
      <c r="E724" s="52" t="s">
        <v>38</v>
      </c>
      <c r="F724" s="52" t="s">
        <v>2897</v>
      </c>
      <c r="G724" s="44" t="s">
        <v>2826</v>
      </c>
      <c r="H724" s="46" t="s">
        <v>142</v>
      </c>
      <c r="I724" s="46" t="s">
        <v>143</v>
      </c>
      <c r="J724" s="46" t="s">
        <v>6</v>
      </c>
      <c r="K724" s="44" t="s">
        <v>27</v>
      </c>
      <c r="L724" s="46">
        <v>30</v>
      </c>
      <c r="M724" s="44" t="s">
        <v>2827</v>
      </c>
      <c r="N724" s="47" t="s">
        <v>2828</v>
      </c>
      <c r="O724" s="96">
        <v>20212000020291</v>
      </c>
      <c r="P724" s="107">
        <v>44379</v>
      </c>
      <c r="Q724" s="46">
        <v>28</v>
      </c>
      <c r="R724" s="46" t="s">
        <v>9</v>
      </c>
      <c r="S724" s="46"/>
      <c r="T724" s="109">
        <v>44399</v>
      </c>
      <c r="U724" s="46" t="s">
        <v>121</v>
      </c>
      <c r="V724" s="44" t="s">
        <v>122</v>
      </c>
      <c r="W724" s="46"/>
      <c r="X724" s="108"/>
    </row>
    <row r="725" spans="1:24" ht="51" x14ac:dyDescent="0.25">
      <c r="A725" s="103" t="s">
        <v>2311</v>
      </c>
      <c r="B725" s="46" t="s">
        <v>123</v>
      </c>
      <c r="C725" s="44" t="s">
        <v>53</v>
      </c>
      <c r="D725" s="44" t="s">
        <v>2829</v>
      </c>
      <c r="E725" s="44" t="s">
        <v>34</v>
      </c>
      <c r="F725" s="52" t="s">
        <v>2897</v>
      </c>
      <c r="G725" s="44" t="s">
        <v>2830</v>
      </c>
      <c r="H725" s="46" t="s">
        <v>137</v>
      </c>
      <c r="I725" s="46" t="s">
        <v>118</v>
      </c>
      <c r="J725" s="46" t="s">
        <v>6</v>
      </c>
      <c r="K725" s="44" t="s">
        <v>27</v>
      </c>
      <c r="L725" s="46">
        <v>30</v>
      </c>
      <c r="M725" s="52" t="s">
        <v>2831</v>
      </c>
      <c r="N725" s="47" t="s">
        <v>2832</v>
      </c>
      <c r="O725" s="132" t="s">
        <v>2833</v>
      </c>
      <c r="P725" s="107">
        <v>44348</v>
      </c>
      <c r="Q725" s="46">
        <v>7</v>
      </c>
      <c r="R725" s="46" t="s">
        <v>9</v>
      </c>
      <c r="S725" s="46"/>
      <c r="T725" s="109">
        <v>44404</v>
      </c>
      <c r="U725" s="46" t="s">
        <v>121</v>
      </c>
      <c r="V725" s="44" t="s">
        <v>122</v>
      </c>
      <c r="W725" s="46"/>
      <c r="X725" s="108"/>
    </row>
    <row r="726" spans="1:24" ht="76.5" x14ac:dyDescent="0.25">
      <c r="A726" s="103" t="s">
        <v>2311</v>
      </c>
      <c r="B726" s="46" t="s">
        <v>123</v>
      </c>
      <c r="C726" s="44" t="s">
        <v>42</v>
      </c>
      <c r="D726" s="44" t="s">
        <v>2834</v>
      </c>
      <c r="E726" s="44" t="s">
        <v>34</v>
      </c>
      <c r="F726" s="52" t="s">
        <v>2897</v>
      </c>
      <c r="G726" s="44" t="s">
        <v>2835</v>
      </c>
      <c r="H726" s="44" t="s">
        <v>2836</v>
      </c>
      <c r="I726" s="46" t="s">
        <v>118</v>
      </c>
      <c r="J726" s="46" t="s">
        <v>6</v>
      </c>
      <c r="K726" s="44" t="s">
        <v>27</v>
      </c>
      <c r="L726" s="46">
        <v>30</v>
      </c>
      <c r="M726" s="44" t="s">
        <v>2837</v>
      </c>
      <c r="N726" s="47" t="s">
        <v>2838</v>
      </c>
      <c r="O726" s="44"/>
      <c r="P726" s="107">
        <v>44368</v>
      </c>
      <c r="Q726" s="46">
        <v>19</v>
      </c>
      <c r="R726" s="46" t="s">
        <v>9</v>
      </c>
      <c r="S726" s="46" t="s">
        <v>2839</v>
      </c>
      <c r="T726" s="46"/>
      <c r="U726" s="46"/>
      <c r="V726" s="46"/>
      <c r="W726" s="46"/>
      <c r="X726" s="108"/>
    </row>
    <row r="727" spans="1:24" ht="51" x14ac:dyDescent="0.25">
      <c r="A727" s="103" t="s">
        <v>2311</v>
      </c>
      <c r="B727" s="46" t="s">
        <v>123</v>
      </c>
      <c r="C727" s="52" t="s">
        <v>48</v>
      </c>
      <c r="D727" s="52" t="s">
        <v>2840</v>
      </c>
      <c r="E727" s="44" t="s">
        <v>34</v>
      </c>
      <c r="F727" s="46" t="s">
        <v>2897</v>
      </c>
      <c r="G727" s="52" t="s">
        <v>2841</v>
      </c>
      <c r="H727" s="46" t="s">
        <v>137</v>
      </c>
      <c r="I727" s="46" t="s">
        <v>118</v>
      </c>
      <c r="J727" s="46" t="s">
        <v>6</v>
      </c>
      <c r="K727" s="52" t="s">
        <v>27</v>
      </c>
      <c r="L727" s="46">
        <v>30</v>
      </c>
      <c r="M727" s="52" t="s">
        <v>2842</v>
      </c>
      <c r="N727" s="198" t="s">
        <v>2843</v>
      </c>
      <c r="O727" s="199" t="s">
        <v>994</v>
      </c>
      <c r="P727" s="49">
        <v>44377</v>
      </c>
      <c r="Q727" s="46" t="s">
        <v>994</v>
      </c>
      <c r="R727" s="46" t="s">
        <v>9</v>
      </c>
      <c r="S727" s="46" t="s">
        <v>994</v>
      </c>
      <c r="T727" s="46" t="s">
        <v>994</v>
      </c>
      <c r="U727" s="46" t="s">
        <v>994</v>
      </c>
      <c r="V727" s="46" t="s">
        <v>994</v>
      </c>
      <c r="W727" s="46" t="s">
        <v>994</v>
      </c>
      <c r="X727" s="108" t="s">
        <v>2844</v>
      </c>
    </row>
    <row r="728" spans="1:24" ht="51" x14ac:dyDescent="0.25">
      <c r="A728" s="119" t="s">
        <v>2311</v>
      </c>
      <c r="B728" s="59" t="s">
        <v>2343</v>
      </c>
      <c r="C728" s="57" t="s">
        <v>46</v>
      </c>
      <c r="D728" s="196" t="s">
        <v>2845</v>
      </c>
      <c r="E728" s="59" t="s">
        <v>38</v>
      </c>
      <c r="F728" s="57" t="s">
        <v>88</v>
      </c>
      <c r="G728" s="196" t="s">
        <v>2846</v>
      </c>
      <c r="H728" s="196" t="s">
        <v>2279</v>
      </c>
      <c r="I728" s="59" t="s">
        <v>73</v>
      </c>
      <c r="J728" s="59" t="s">
        <v>6</v>
      </c>
      <c r="K728" s="57" t="s">
        <v>26</v>
      </c>
      <c r="L728" s="59">
        <v>30</v>
      </c>
      <c r="M728" s="196" t="s">
        <v>2847</v>
      </c>
      <c r="N728" s="205" t="s">
        <v>2848</v>
      </c>
      <c r="O728" s="206" t="s">
        <v>994</v>
      </c>
      <c r="P728" s="62" t="s">
        <v>994</v>
      </c>
      <c r="Q728" s="59">
        <v>42</v>
      </c>
      <c r="R728" s="59" t="s">
        <v>12</v>
      </c>
      <c r="S728" s="59" t="s">
        <v>2849</v>
      </c>
      <c r="T728" s="59" t="s">
        <v>994</v>
      </c>
      <c r="U728" s="59" t="s">
        <v>994</v>
      </c>
      <c r="V728" s="59" t="s">
        <v>994</v>
      </c>
      <c r="W728" s="59" t="s">
        <v>994</v>
      </c>
      <c r="X728" s="124" t="s">
        <v>994</v>
      </c>
    </row>
    <row r="729" spans="1:24" ht="51" x14ac:dyDescent="0.25">
      <c r="A729" s="103" t="s">
        <v>2311</v>
      </c>
      <c r="B729" s="46" t="s">
        <v>123</v>
      </c>
      <c r="C729" s="52" t="s">
        <v>70</v>
      </c>
      <c r="D729" s="52" t="s">
        <v>2850</v>
      </c>
      <c r="E729" s="46" t="s">
        <v>2033</v>
      </c>
      <c r="F729" s="46" t="s">
        <v>2897</v>
      </c>
      <c r="G729" s="52" t="s">
        <v>2562</v>
      </c>
      <c r="H729" s="46" t="s">
        <v>126</v>
      </c>
      <c r="I729" s="44" t="s">
        <v>259</v>
      </c>
      <c r="J729" s="46" t="s">
        <v>6</v>
      </c>
      <c r="K729" s="44" t="s">
        <v>23</v>
      </c>
      <c r="L729" s="46">
        <v>35</v>
      </c>
      <c r="M729" s="52" t="s">
        <v>2851</v>
      </c>
      <c r="N729" s="198" t="s">
        <v>2852</v>
      </c>
      <c r="O729" s="199" t="s">
        <v>2853</v>
      </c>
      <c r="P729" s="49">
        <v>44384</v>
      </c>
      <c r="Q729" s="46">
        <v>29</v>
      </c>
      <c r="R729" s="46" t="s">
        <v>9</v>
      </c>
      <c r="S729" s="46" t="s">
        <v>994</v>
      </c>
      <c r="T729" s="109">
        <v>44384</v>
      </c>
      <c r="U729" s="46" t="s">
        <v>1672</v>
      </c>
      <c r="V729" s="44" t="s">
        <v>122</v>
      </c>
      <c r="W729" s="46" t="s">
        <v>994</v>
      </c>
      <c r="X729" s="108" t="s">
        <v>994</v>
      </c>
    </row>
    <row r="730" spans="1:24" ht="51" x14ac:dyDescent="0.25">
      <c r="A730" s="119" t="s">
        <v>2311</v>
      </c>
      <c r="B730" s="59" t="s">
        <v>2343</v>
      </c>
      <c r="C730" s="196" t="s">
        <v>56</v>
      </c>
      <c r="D730" s="196" t="s">
        <v>2854</v>
      </c>
      <c r="E730" s="59" t="s">
        <v>2033</v>
      </c>
      <c r="F730" s="59" t="s">
        <v>2897</v>
      </c>
      <c r="G730" s="196" t="s">
        <v>2855</v>
      </c>
      <c r="H730" s="59" t="s">
        <v>354</v>
      </c>
      <c r="I730" s="59" t="s">
        <v>143</v>
      </c>
      <c r="J730" s="59" t="s">
        <v>6</v>
      </c>
      <c r="K730" s="196" t="s">
        <v>27</v>
      </c>
      <c r="L730" s="59">
        <v>30</v>
      </c>
      <c r="M730" s="196" t="s">
        <v>2856</v>
      </c>
      <c r="N730" s="205" t="s">
        <v>2857</v>
      </c>
      <c r="O730" s="206" t="s">
        <v>994</v>
      </c>
      <c r="P730" s="62" t="s">
        <v>994</v>
      </c>
      <c r="Q730" s="59">
        <v>41</v>
      </c>
      <c r="R730" s="59" t="s">
        <v>12</v>
      </c>
      <c r="S730" s="59" t="s">
        <v>2858</v>
      </c>
      <c r="T730" s="59" t="s">
        <v>994</v>
      </c>
      <c r="U730" s="59" t="s">
        <v>994</v>
      </c>
      <c r="V730" s="59" t="s">
        <v>994</v>
      </c>
      <c r="W730" s="59" t="s">
        <v>994</v>
      </c>
      <c r="X730" s="124" t="s">
        <v>994</v>
      </c>
    </row>
    <row r="731" spans="1:24" ht="63.75" x14ac:dyDescent="0.25">
      <c r="A731" s="119" t="s">
        <v>2311</v>
      </c>
      <c r="B731" s="59" t="s">
        <v>2343</v>
      </c>
      <c r="C731" s="196" t="s">
        <v>58</v>
      </c>
      <c r="D731" s="196" t="s">
        <v>2757</v>
      </c>
      <c r="E731" s="59" t="s">
        <v>34</v>
      </c>
      <c r="F731" s="59" t="s">
        <v>2897</v>
      </c>
      <c r="G731" s="196" t="s">
        <v>2859</v>
      </c>
      <c r="H731" s="59" t="s">
        <v>290</v>
      </c>
      <c r="I731" s="59" t="s">
        <v>143</v>
      </c>
      <c r="J731" s="59" t="s">
        <v>6</v>
      </c>
      <c r="K731" s="196" t="s">
        <v>27</v>
      </c>
      <c r="L731" s="59">
        <v>30</v>
      </c>
      <c r="M731" s="196" t="s">
        <v>2860</v>
      </c>
      <c r="N731" s="205" t="s">
        <v>2861</v>
      </c>
      <c r="O731" s="206" t="s">
        <v>994</v>
      </c>
      <c r="P731" s="62" t="s">
        <v>994</v>
      </c>
      <c r="Q731" s="59">
        <v>41</v>
      </c>
      <c r="R731" s="59" t="s">
        <v>12</v>
      </c>
      <c r="S731" s="59" t="s">
        <v>2858</v>
      </c>
      <c r="T731" s="59" t="s">
        <v>994</v>
      </c>
      <c r="U731" s="59" t="s">
        <v>994</v>
      </c>
      <c r="V731" s="59" t="s">
        <v>994</v>
      </c>
      <c r="W731" s="59" t="s">
        <v>994</v>
      </c>
      <c r="X731" s="124" t="s">
        <v>994</v>
      </c>
    </row>
    <row r="732" spans="1:24" ht="51" x14ac:dyDescent="0.25">
      <c r="A732" s="110" t="s">
        <v>2311</v>
      </c>
      <c r="B732" s="70" t="s">
        <v>2343</v>
      </c>
      <c r="C732" s="187" t="s">
        <v>61</v>
      </c>
      <c r="D732" s="187" t="s">
        <v>2862</v>
      </c>
      <c r="E732" s="70" t="s">
        <v>34</v>
      </c>
      <c r="F732" s="68" t="s">
        <v>88</v>
      </c>
      <c r="G732" s="187" t="s">
        <v>2863</v>
      </c>
      <c r="H732" s="70" t="s">
        <v>137</v>
      </c>
      <c r="I732" s="187" t="s">
        <v>118</v>
      </c>
      <c r="J732" s="70" t="s">
        <v>6</v>
      </c>
      <c r="K732" s="187" t="s">
        <v>27</v>
      </c>
      <c r="L732" s="70">
        <v>30</v>
      </c>
      <c r="M732" s="187" t="s">
        <v>2864</v>
      </c>
      <c r="N732" s="207" t="s">
        <v>2865</v>
      </c>
      <c r="O732" s="208" t="s">
        <v>2866</v>
      </c>
      <c r="P732" s="73">
        <v>44405</v>
      </c>
      <c r="Q732" s="70">
        <v>42</v>
      </c>
      <c r="R732" s="70" t="s">
        <v>11</v>
      </c>
      <c r="S732" s="70"/>
      <c r="T732" s="76">
        <v>44405</v>
      </c>
      <c r="U732" s="70" t="s">
        <v>817</v>
      </c>
      <c r="V732" s="68" t="s">
        <v>122</v>
      </c>
      <c r="W732" s="70" t="s">
        <v>994</v>
      </c>
      <c r="X732" s="116" t="s">
        <v>994</v>
      </c>
    </row>
    <row r="733" spans="1:24" ht="63.75" x14ac:dyDescent="0.25">
      <c r="A733" s="103" t="s">
        <v>2311</v>
      </c>
      <c r="B733" s="46" t="s">
        <v>123</v>
      </c>
      <c r="C733" s="44" t="s">
        <v>47</v>
      </c>
      <c r="D733" s="52" t="s">
        <v>2433</v>
      </c>
      <c r="E733" s="44" t="s">
        <v>34</v>
      </c>
      <c r="F733" s="52" t="s">
        <v>2314</v>
      </c>
      <c r="G733" s="52" t="s">
        <v>2867</v>
      </c>
      <c r="H733" s="46" t="s">
        <v>458</v>
      </c>
      <c r="I733" s="44" t="s">
        <v>259</v>
      </c>
      <c r="J733" s="46" t="s">
        <v>6</v>
      </c>
      <c r="K733" s="52" t="s">
        <v>27</v>
      </c>
      <c r="L733" s="46">
        <v>30</v>
      </c>
      <c r="M733" s="52" t="s">
        <v>2868</v>
      </c>
      <c r="N733" s="198" t="s">
        <v>2869</v>
      </c>
      <c r="O733" s="96">
        <v>20212000019861</v>
      </c>
      <c r="P733" s="107">
        <v>44364</v>
      </c>
      <c r="Q733" s="46">
        <v>13</v>
      </c>
      <c r="R733" s="46" t="s">
        <v>9</v>
      </c>
      <c r="S733" s="46" t="s">
        <v>994</v>
      </c>
      <c r="T733" s="109">
        <v>44364</v>
      </c>
      <c r="U733" s="46" t="s">
        <v>121</v>
      </c>
      <c r="V733" s="44" t="s">
        <v>122</v>
      </c>
      <c r="W733" s="46" t="s">
        <v>994</v>
      </c>
      <c r="X733" s="108"/>
    </row>
    <row r="734" spans="1:24" ht="51" x14ac:dyDescent="0.25">
      <c r="A734" s="103" t="s">
        <v>2311</v>
      </c>
      <c r="B734" s="46" t="s">
        <v>123</v>
      </c>
      <c r="C734" s="52" t="s">
        <v>50</v>
      </c>
      <c r="D734" s="52" t="s">
        <v>2870</v>
      </c>
      <c r="E734" s="52" t="s">
        <v>38</v>
      </c>
      <c r="F734" s="52" t="s">
        <v>2897</v>
      </c>
      <c r="G734" s="52" t="s">
        <v>2871</v>
      </c>
      <c r="H734" s="46" t="s">
        <v>207</v>
      </c>
      <c r="I734" s="46" t="s">
        <v>118</v>
      </c>
      <c r="J734" s="46" t="s">
        <v>6</v>
      </c>
      <c r="K734" s="44" t="s">
        <v>23</v>
      </c>
      <c r="L734" s="46">
        <v>35</v>
      </c>
      <c r="M734" s="52" t="s">
        <v>2872</v>
      </c>
      <c r="N734" s="198" t="s">
        <v>2873</v>
      </c>
      <c r="O734" s="96">
        <v>20212050092781</v>
      </c>
      <c r="P734" s="209">
        <v>44398</v>
      </c>
      <c r="Q734" s="46">
        <v>35</v>
      </c>
      <c r="R734" s="46" t="s">
        <v>9</v>
      </c>
      <c r="S734" s="46" t="s">
        <v>994</v>
      </c>
      <c r="T734" s="109">
        <v>44398</v>
      </c>
      <c r="U734" s="46" t="s">
        <v>121</v>
      </c>
      <c r="V734" s="44" t="s">
        <v>122</v>
      </c>
      <c r="W734" s="46" t="s">
        <v>994</v>
      </c>
      <c r="X734" s="108"/>
    </row>
    <row r="735" spans="1:24" ht="63.75" x14ac:dyDescent="0.25">
      <c r="A735" s="103" t="s">
        <v>2311</v>
      </c>
      <c r="B735" s="46" t="s">
        <v>123</v>
      </c>
      <c r="C735" s="52" t="s">
        <v>67</v>
      </c>
      <c r="D735" s="52" t="s">
        <v>2874</v>
      </c>
      <c r="E735" s="44" t="s">
        <v>34</v>
      </c>
      <c r="F735" s="52" t="s">
        <v>2897</v>
      </c>
      <c r="G735" s="52" t="s">
        <v>2875</v>
      </c>
      <c r="H735" s="46" t="s">
        <v>207</v>
      </c>
      <c r="I735" s="46" t="s">
        <v>118</v>
      </c>
      <c r="J735" s="46" t="s">
        <v>6</v>
      </c>
      <c r="K735" s="44" t="s">
        <v>23</v>
      </c>
      <c r="L735" s="46">
        <v>35</v>
      </c>
      <c r="M735" s="52" t="s">
        <v>2876</v>
      </c>
      <c r="N735" s="198" t="s">
        <v>2877</v>
      </c>
      <c r="O735" s="186">
        <v>20212050093821</v>
      </c>
      <c r="P735" s="209">
        <v>44391</v>
      </c>
      <c r="Q735" s="46">
        <v>31</v>
      </c>
      <c r="R735" s="46" t="s">
        <v>9</v>
      </c>
      <c r="S735" s="46"/>
      <c r="T735" s="46" t="s">
        <v>994</v>
      </c>
      <c r="U735" s="46" t="s">
        <v>994</v>
      </c>
      <c r="V735" s="46" t="s">
        <v>994</v>
      </c>
      <c r="W735" s="46" t="s">
        <v>994</v>
      </c>
      <c r="X735" s="108"/>
    </row>
    <row r="736" spans="1:24" ht="51" x14ac:dyDescent="0.25">
      <c r="A736" s="103" t="s">
        <v>2311</v>
      </c>
      <c r="B736" s="46" t="s">
        <v>123</v>
      </c>
      <c r="C736" s="44" t="s">
        <v>46</v>
      </c>
      <c r="D736" s="52" t="s">
        <v>2878</v>
      </c>
      <c r="E736" s="52" t="s">
        <v>38</v>
      </c>
      <c r="F736" s="44" t="s">
        <v>88</v>
      </c>
      <c r="G736" s="52" t="s">
        <v>2879</v>
      </c>
      <c r="H736" s="52" t="s">
        <v>1758</v>
      </c>
      <c r="I736" s="44" t="s">
        <v>259</v>
      </c>
      <c r="J736" s="46" t="s">
        <v>6</v>
      </c>
      <c r="K736" s="44" t="s">
        <v>25</v>
      </c>
      <c r="L736" s="46">
        <v>20</v>
      </c>
      <c r="M736" s="52" t="s">
        <v>2880</v>
      </c>
      <c r="N736" s="198" t="s">
        <v>2881</v>
      </c>
      <c r="O736" s="52" t="s">
        <v>2882</v>
      </c>
      <c r="P736" s="107">
        <v>44350</v>
      </c>
      <c r="Q736" s="46">
        <v>5</v>
      </c>
      <c r="R736" s="46" t="s">
        <v>9</v>
      </c>
      <c r="S736" s="46" t="s">
        <v>994</v>
      </c>
      <c r="T736" s="109">
        <v>44350</v>
      </c>
      <c r="U736" s="46" t="s">
        <v>121</v>
      </c>
      <c r="V736" s="44" t="s">
        <v>122</v>
      </c>
      <c r="W736" s="46" t="s">
        <v>994</v>
      </c>
      <c r="X736" s="108"/>
    </row>
    <row r="737" spans="1:24" ht="51" x14ac:dyDescent="0.25">
      <c r="A737" s="103" t="s">
        <v>30</v>
      </c>
      <c r="B737" s="46" t="s">
        <v>32</v>
      </c>
      <c r="C737" s="44" t="s">
        <v>46</v>
      </c>
      <c r="D737" s="52" t="s">
        <v>2883</v>
      </c>
      <c r="E737" s="52" t="s">
        <v>2033</v>
      </c>
      <c r="F737" s="44" t="s">
        <v>88</v>
      </c>
      <c r="G737" s="52" t="s">
        <v>2884</v>
      </c>
      <c r="H737" s="52" t="s">
        <v>1101</v>
      </c>
      <c r="I737" s="46" t="s">
        <v>1102</v>
      </c>
      <c r="J737" s="44" t="s">
        <v>5</v>
      </c>
      <c r="K737" s="44" t="s">
        <v>25</v>
      </c>
      <c r="L737" s="46">
        <v>20</v>
      </c>
      <c r="M737" s="52" t="s">
        <v>2885</v>
      </c>
      <c r="N737" s="198" t="s">
        <v>2886</v>
      </c>
      <c r="O737" s="52" t="s">
        <v>994</v>
      </c>
      <c r="P737" s="107">
        <v>44363</v>
      </c>
      <c r="Q737" s="46">
        <v>11</v>
      </c>
      <c r="R737" s="46" t="s">
        <v>9</v>
      </c>
      <c r="S737" s="46" t="s">
        <v>2887</v>
      </c>
      <c r="T737" s="46" t="s">
        <v>994</v>
      </c>
      <c r="U737" s="46" t="s">
        <v>994</v>
      </c>
      <c r="V737" s="44" t="s">
        <v>122</v>
      </c>
      <c r="W737" s="46" t="s">
        <v>994</v>
      </c>
      <c r="X737" s="108"/>
    </row>
    <row r="738" spans="1:24" ht="76.5" x14ac:dyDescent="0.25">
      <c r="A738" s="103" t="s">
        <v>2311</v>
      </c>
      <c r="B738" s="46" t="s">
        <v>123</v>
      </c>
      <c r="C738" s="44" t="s">
        <v>46</v>
      </c>
      <c r="D738" s="52" t="s">
        <v>2888</v>
      </c>
      <c r="E738" s="52" t="s">
        <v>36</v>
      </c>
      <c r="F738" s="52" t="s">
        <v>2314</v>
      </c>
      <c r="G738" s="52" t="s">
        <v>2889</v>
      </c>
      <c r="H738" s="46" t="s">
        <v>148</v>
      </c>
      <c r="I738" s="46" t="s">
        <v>118</v>
      </c>
      <c r="J738" s="46" t="s">
        <v>6</v>
      </c>
      <c r="K738" s="44" t="s">
        <v>26</v>
      </c>
      <c r="L738" s="46">
        <v>30</v>
      </c>
      <c r="M738" s="52" t="s">
        <v>2890</v>
      </c>
      <c r="N738" s="198" t="s">
        <v>2891</v>
      </c>
      <c r="O738" s="96">
        <v>20212050093321</v>
      </c>
      <c r="P738" s="107">
        <v>44384</v>
      </c>
      <c r="Q738" s="46">
        <v>25</v>
      </c>
      <c r="R738" s="46" t="s">
        <v>9</v>
      </c>
      <c r="S738" s="46" t="s">
        <v>994</v>
      </c>
      <c r="T738" s="46" t="s">
        <v>994</v>
      </c>
      <c r="U738" s="46" t="s">
        <v>994</v>
      </c>
      <c r="V738" s="44" t="s">
        <v>122</v>
      </c>
      <c r="W738" s="46" t="s">
        <v>994</v>
      </c>
      <c r="X738" s="108" t="s">
        <v>2892</v>
      </c>
    </row>
    <row r="739" spans="1:24" ht="89.25" x14ac:dyDescent="0.25">
      <c r="A739" s="103" t="s">
        <v>2311</v>
      </c>
      <c r="B739" s="46" t="s">
        <v>123</v>
      </c>
      <c r="C739" s="44" t="s">
        <v>46</v>
      </c>
      <c r="D739" s="52" t="s">
        <v>2893</v>
      </c>
      <c r="E739" s="52" t="s">
        <v>36</v>
      </c>
      <c r="F739" s="44" t="s">
        <v>88</v>
      </c>
      <c r="G739" s="52" t="s">
        <v>2894</v>
      </c>
      <c r="H739" s="46" t="s">
        <v>175</v>
      </c>
      <c r="I739" s="46" t="s">
        <v>5</v>
      </c>
      <c r="J739" s="44" t="s">
        <v>5</v>
      </c>
      <c r="K739" s="44" t="s">
        <v>25</v>
      </c>
      <c r="L739" s="46">
        <v>20</v>
      </c>
      <c r="M739" s="52" t="s">
        <v>2895</v>
      </c>
      <c r="N739" s="198" t="s">
        <v>2896</v>
      </c>
      <c r="O739" s="96">
        <v>20213000019711</v>
      </c>
      <c r="P739" s="209">
        <v>44355</v>
      </c>
      <c r="Q739" s="46">
        <v>6</v>
      </c>
      <c r="R739" s="46" t="s">
        <v>9</v>
      </c>
      <c r="S739" s="46" t="s">
        <v>994</v>
      </c>
      <c r="T739" s="46" t="s">
        <v>994</v>
      </c>
      <c r="U739" s="46" t="s">
        <v>994</v>
      </c>
      <c r="V739" s="44" t="s">
        <v>122</v>
      </c>
      <c r="W739" s="46" t="s">
        <v>994</v>
      </c>
      <c r="X739" s="108" t="s">
        <v>2892</v>
      </c>
    </row>
    <row r="740" spans="1:24" x14ac:dyDescent="0.25">
      <c r="F740" s="210"/>
    </row>
    <row r="1046955" spans="22:23" x14ac:dyDescent="0.25">
      <c r="V1046955" s="92" t="s">
        <v>122</v>
      </c>
      <c r="W1046955" s="92" t="s">
        <v>565</v>
      </c>
    </row>
  </sheetData>
  <autoFilter ref="A1:Y739"/>
  <hyperlinks>
    <hyperlink ref="M103" r:id="rId1" location="2" display="http://40.75.99.166/orfeo3/busqueda/busquedaPiloto.php?PHPSESSID=u1qsrltatfebmdb1tle2ggmdf5&amp;FormName=Search&amp;FormAction=search&amp;s_RADI_NUME_RADI=&amp;s_DOCTO=&amp;s_SGD_EXP_SUBEXPEDIENTE=&amp;s_solo_nomb=All&amp;s_RADI_NOMB=&amp;s_entrada=2&amp;s_desde_dia=1&amp;s_desde_mes=1&amp;s_desde_ano=2021&amp;s_hasta_dia=31&amp;s_hasta_mes=1&amp;s_hasta_ano=2021&amp;s_TDOC_CODI=9999&amp;s_RADI_DEPE_ACTU=&amp;Busqueda=B%C3%BAsqueda - 2"/>
    <hyperlink ref="M104" r:id="rId2" location="2" display="http://40.75.99.166/orfeo3/busqueda/busquedaPiloto.php?PHPSESSID=u1qsrltatfebmdb1tle2ggmdf5&amp;FormName=Search&amp;FormAction=search&amp;s_RADI_NUME_RADI=&amp;s_DOCTO=&amp;s_SGD_EXP_SUBEXPEDIENTE=&amp;s_solo_nomb=All&amp;s_RADI_NOMB=&amp;s_entrada=2&amp;s_desde_dia=1&amp;s_desde_mes=1&amp;s_desde_ano=2021&amp;s_hasta_dia=31&amp;s_hasta_mes=1&amp;s_hasta_ano=2021&amp;s_TDOC_CODI=9999&amp;s_RADI_DEPE_ACTU=&amp;Busqueda=B%C3%BAsqueda - 2"/>
    <hyperlink ref="M105" r:id="rId3" location="2" display="http://40.75.99.166/orfeo3/busqueda/busquedaPiloto.php?PHPSESSID=u1qsrltatfebmdb1tle2ggmdf5&amp;FormName=Search&amp;FormAction=search&amp;s_RADI_NUME_RADI=&amp;s_DOCTO=&amp;s_SGD_EXP_SUBEXPEDIENTE=&amp;s_solo_nomb=All&amp;s_RADI_NOMB=&amp;s_entrada=2&amp;s_desde_dia=1&amp;s_desde_mes=1&amp;s_desde_ano=2021&amp;s_hasta_dia=31&amp;s_hasta_mes=1&amp;s_hasta_ano=2021&amp;s_TDOC_CODI=9999&amp;s_RADI_DEPE_ACTU=&amp;Busqueda=B%C3%BAsqueda - 2"/>
    <hyperlink ref="M106" r:id="rId4" location="2" display="http://40.75.99.166/orfeo3/busqueda/busquedaPiloto.php?PHPSESSID=u1qsrltatfebmdb1tle2ggmdf5&amp;FormName=Search&amp;FormAction=search&amp;s_RADI_NUME_RADI=&amp;s_DOCTO=&amp;s_SGD_EXP_SUBEXPEDIENTE=&amp;s_solo_nomb=All&amp;s_RADI_NOMB=&amp;s_entrada=2&amp;s_desde_dia=1&amp;s_desde_mes=1&amp;s_desde_ano=2021&amp;s_hasta_dia=31&amp;s_hasta_mes=1&amp;s_hasta_ano=2021&amp;s_TDOC_CODI=9999&amp;s_RADI_DEPE_ACTU=&amp;Busqueda=B%C3%BAsqueda - 2"/>
    <hyperlink ref="M107" r:id="rId5" location="2" display="http://40.75.99.166/orfeo3/busqueda/busquedaPiloto.php?PHPSESSID=u1qsrltatfebmdb1tle2ggmdf5&amp;FormName=Search&amp;FormAction=search&amp;s_RADI_NUME_RADI=&amp;s_DOCTO=&amp;s_SGD_EXP_SUBEXPEDIENTE=&amp;s_solo_nomb=All&amp;s_RADI_NOMB=&amp;s_entrada=2&amp;s_desde_dia=1&amp;s_desde_mes=1&amp;s_desde_ano=2021&amp;s_hasta_dia=31&amp;s_hasta_mes=1&amp;s_hasta_ano=2021&amp;s_TDOC_CODI=9999&amp;s_RADI_DEPE_ACTU=&amp;Busqueda=B%C3%BAsqueda - 2"/>
    <hyperlink ref="O453" r:id="rId6" location="2" display="http://40.75.99.166/orfeo3/verradicado.php?PHPSESSID=m9g3lvj90hppvd8vhsj7hks3i4&amp;leido=&amp;nomcarpeta=Busquedas&amp;tipo_carp=0&amp;carpeta=9&amp;verrad=20213800066742&amp;datoVer=&amp;fechah=fechah&amp;menu_ver_tmp=2 - 2"/>
    <hyperlink ref="O349" r:id="rId7" location="2" display="2"/>
    <hyperlink ref="O365" r:id="rId8" location="2" display="http://40.75.99.166/orfeo3/verradicado.php?PHPSESSID=af9d2ffduiudml9o06erpk7ti1&amp;leido=&amp;nomcarpeta=Busquedas&amp;tipo_carp=0&amp;carpeta=9&amp;verrad=20213800064552&amp;datoVer=&amp;fechah=fechah&amp;menu_ver_tmp=2 - 2"/>
    <hyperlink ref="O617" r:id="rId9" tooltip="Click para modificar el Documento" display="http://40.75.99.166/orfeo3/radicacion/NEW.php?nurad=20212000018681&amp;Buscar=BuscarDocModUS&amp;PHPSESSID=bg38ijuks8cb267im8kjm5lde0&amp;Submit3=ModificarDocumentos&amp;Buscar1=BuscarOrfeo78956jkg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26"/>
  <sheetViews>
    <sheetView topLeftCell="A67" workbookViewId="0">
      <selection activeCell="B12" sqref="B12"/>
    </sheetView>
  </sheetViews>
  <sheetFormatPr baseColWidth="10" defaultRowHeight="15" x14ac:dyDescent="0.25"/>
  <cols>
    <col min="1" max="1" width="55.7109375" bestFit="1" customWidth="1"/>
    <col min="2" max="2" width="22.42578125" customWidth="1"/>
  </cols>
  <sheetData>
    <row r="3" spans="1:3" x14ac:dyDescent="0.25">
      <c r="A3" s="31" t="s">
        <v>0</v>
      </c>
      <c r="B3" s="1" t="s">
        <v>1</v>
      </c>
      <c r="C3" s="2" t="s">
        <v>2</v>
      </c>
    </row>
    <row r="4" spans="1:3" x14ac:dyDescent="0.25">
      <c r="A4" s="3" t="s">
        <v>3</v>
      </c>
      <c r="B4" s="4">
        <v>29</v>
      </c>
      <c r="C4" s="5">
        <f>29/738</f>
        <v>3.9295392953929538E-2</v>
      </c>
    </row>
    <row r="5" spans="1:3" x14ac:dyDescent="0.25">
      <c r="A5" s="3" t="s">
        <v>4</v>
      </c>
      <c r="B5" s="4">
        <v>1</v>
      </c>
      <c r="C5" s="5">
        <f>1/738</f>
        <v>1.3550135501355014E-3</v>
      </c>
    </row>
    <row r="6" spans="1:3" x14ac:dyDescent="0.25">
      <c r="A6" s="3" t="s">
        <v>5</v>
      </c>
      <c r="B6" s="4">
        <v>59</v>
      </c>
      <c r="C6" s="5">
        <f>59/738</f>
        <v>7.9945799457994585E-2</v>
      </c>
    </row>
    <row r="7" spans="1:3" x14ac:dyDescent="0.25">
      <c r="A7" s="3" t="s">
        <v>6</v>
      </c>
      <c r="B7" s="4">
        <v>649</v>
      </c>
      <c r="C7" s="5">
        <f>649/738</f>
        <v>0.87940379403794033</v>
      </c>
    </row>
    <row r="8" spans="1:3" x14ac:dyDescent="0.25">
      <c r="A8" s="6" t="s">
        <v>7</v>
      </c>
      <c r="B8" s="7">
        <v>738</v>
      </c>
      <c r="C8" s="8">
        <f>SUM(C4:C7)</f>
        <v>1</v>
      </c>
    </row>
    <row r="11" spans="1:3" x14ac:dyDescent="0.25">
      <c r="A11" s="30" t="s">
        <v>0</v>
      </c>
      <c r="B11" s="1" t="s">
        <v>8</v>
      </c>
      <c r="C11" s="2" t="s">
        <v>2</v>
      </c>
    </row>
    <row r="12" spans="1:3" x14ac:dyDescent="0.25">
      <c r="A12" s="3" t="s">
        <v>9</v>
      </c>
      <c r="B12" s="4">
        <v>560</v>
      </c>
      <c r="C12" s="9">
        <f>560/738</f>
        <v>0.75880758807588078</v>
      </c>
    </row>
    <row r="13" spans="1:3" x14ac:dyDescent="0.25">
      <c r="A13" s="3" t="s">
        <v>10</v>
      </c>
      <c r="B13" s="4">
        <v>35</v>
      </c>
      <c r="C13" s="9">
        <f>35/738</f>
        <v>4.7425474254742549E-2</v>
      </c>
    </row>
    <row r="14" spans="1:3" x14ac:dyDescent="0.25">
      <c r="A14" s="3" t="s">
        <v>11</v>
      </c>
      <c r="B14" s="4">
        <v>76</v>
      </c>
      <c r="C14" s="9">
        <f>76/738</f>
        <v>0.10298102981029811</v>
      </c>
    </row>
    <row r="15" spans="1:3" x14ac:dyDescent="0.25">
      <c r="A15" s="3" t="s">
        <v>12</v>
      </c>
      <c r="B15" s="4">
        <v>67</v>
      </c>
      <c r="C15" s="9">
        <f>67/738</f>
        <v>9.0785907859078585E-2</v>
      </c>
    </row>
    <row r="16" spans="1:3" x14ac:dyDescent="0.25">
      <c r="A16" s="3" t="s">
        <v>7</v>
      </c>
      <c r="B16" s="4">
        <v>738</v>
      </c>
      <c r="C16" s="10">
        <f>SUM(C12:C15)</f>
        <v>1</v>
      </c>
    </row>
    <row r="20" spans="1:3" x14ac:dyDescent="0.25">
      <c r="A20" s="11" t="s">
        <v>13</v>
      </c>
      <c r="B20" s="11" t="s">
        <v>14</v>
      </c>
      <c r="C20" s="11" t="s">
        <v>2</v>
      </c>
    </row>
    <row r="21" spans="1:3" x14ac:dyDescent="0.25">
      <c r="A21" s="12" t="s">
        <v>15</v>
      </c>
      <c r="B21" s="13">
        <v>103</v>
      </c>
      <c r="C21" s="14">
        <f>103/738</f>
        <v>0.13956639566395665</v>
      </c>
    </row>
    <row r="22" spans="1:3" x14ac:dyDescent="0.25">
      <c r="A22" s="12" t="s">
        <v>16</v>
      </c>
      <c r="B22" s="13">
        <v>143</v>
      </c>
      <c r="C22" s="14">
        <f>143/738</f>
        <v>0.19376693766937669</v>
      </c>
    </row>
    <row r="23" spans="1:3" x14ac:dyDescent="0.25">
      <c r="A23" s="12" t="s">
        <v>17</v>
      </c>
      <c r="B23" s="13">
        <v>152</v>
      </c>
      <c r="C23" s="14">
        <f>152/738</f>
        <v>0.20596205962059622</v>
      </c>
    </row>
    <row r="24" spans="1:3" x14ac:dyDescent="0.25">
      <c r="A24" s="12" t="s">
        <v>18</v>
      </c>
      <c r="B24" s="15">
        <v>115</v>
      </c>
      <c r="C24" s="14">
        <f>115/738</f>
        <v>0.15582655826558264</v>
      </c>
    </row>
    <row r="25" spans="1:3" x14ac:dyDescent="0.25">
      <c r="A25" s="12" t="s">
        <v>19</v>
      </c>
      <c r="B25" s="15">
        <v>125</v>
      </c>
      <c r="C25" s="14">
        <f>125/738</f>
        <v>0.16937669376693767</v>
      </c>
    </row>
    <row r="26" spans="1:3" ht="15.75" thickBot="1" x14ac:dyDescent="0.3">
      <c r="A26" s="12" t="s">
        <v>20</v>
      </c>
      <c r="B26" s="15">
        <v>100</v>
      </c>
      <c r="C26" s="14">
        <f>100/738</f>
        <v>0.13550135501355012</v>
      </c>
    </row>
    <row r="27" spans="1:3" ht="15.75" thickBot="1" x14ac:dyDescent="0.3">
      <c r="A27" s="16" t="s">
        <v>21</v>
      </c>
      <c r="B27" s="17">
        <f>SUM(B21:B26)</f>
        <v>738</v>
      </c>
      <c r="C27" s="18">
        <f>SUM(C21:C26)</f>
        <v>1</v>
      </c>
    </row>
    <row r="34" spans="1:3" ht="30" x14ac:dyDescent="0.25">
      <c r="A34" s="29" t="s">
        <v>0</v>
      </c>
      <c r="B34" s="19" t="s">
        <v>22</v>
      </c>
      <c r="C34" s="11" t="s">
        <v>2</v>
      </c>
    </row>
    <row r="35" spans="1:3" x14ac:dyDescent="0.25">
      <c r="A35" s="3" t="s">
        <v>23</v>
      </c>
      <c r="B35" s="4">
        <v>40</v>
      </c>
      <c r="C35" s="14">
        <f>40/738</f>
        <v>5.4200542005420058E-2</v>
      </c>
    </row>
    <row r="36" spans="1:3" x14ac:dyDescent="0.25">
      <c r="A36" s="3" t="s">
        <v>24</v>
      </c>
      <c r="B36" s="4">
        <v>5</v>
      </c>
      <c r="C36" s="14">
        <f>5/738</f>
        <v>6.7750677506775072E-3</v>
      </c>
    </row>
    <row r="37" spans="1:3" x14ac:dyDescent="0.25">
      <c r="A37" s="3" t="s">
        <v>25</v>
      </c>
      <c r="B37" s="4">
        <v>166</v>
      </c>
      <c r="C37" s="14">
        <f>166/738</f>
        <v>0.22493224932249323</v>
      </c>
    </row>
    <row r="38" spans="1:3" x14ac:dyDescent="0.25">
      <c r="A38" s="3" t="s">
        <v>26</v>
      </c>
      <c r="B38" s="4">
        <v>315</v>
      </c>
      <c r="C38" s="14">
        <f>315/738</f>
        <v>0.42682926829268292</v>
      </c>
    </row>
    <row r="39" spans="1:3" x14ac:dyDescent="0.25">
      <c r="A39" s="3" t="s">
        <v>27</v>
      </c>
      <c r="B39" s="4">
        <v>172</v>
      </c>
      <c r="C39" s="14">
        <f>172/738</f>
        <v>0.23306233062330622</v>
      </c>
    </row>
    <row r="40" spans="1:3" x14ac:dyDescent="0.25">
      <c r="A40" s="3" t="s">
        <v>28</v>
      </c>
      <c r="B40" s="4">
        <v>40</v>
      </c>
      <c r="C40" s="14">
        <f>40/738</f>
        <v>5.4200542005420058E-2</v>
      </c>
    </row>
    <row r="41" spans="1:3" x14ac:dyDescent="0.25">
      <c r="A41" s="6" t="s">
        <v>7</v>
      </c>
      <c r="B41" s="7">
        <v>738</v>
      </c>
      <c r="C41" s="20">
        <f>SUM(C35:C40)</f>
        <v>0.99999999999999989</v>
      </c>
    </row>
    <row r="49" spans="1:3" ht="30" x14ac:dyDescent="0.25">
      <c r="A49" s="28" t="s">
        <v>0</v>
      </c>
      <c r="B49" s="12" t="s">
        <v>29</v>
      </c>
      <c r="C49" s="11" t="s">
        <v>2</v>
      </c>
    </row>
    <row r="50" spans="1:3" x14ac:dyDescent="0.25">
      <c r="A50" s="3" t="s">
        <v>30</v>
      </c>
      <c r="B50" s="4">
        <v>17</v>
      </c>
      <c r="C50" s="5">
        <f>17/738</f>
        <v>2.3035230352303523E-2</v>
      </c>
    </row>
    <row r="51" spans="1:3" x14ac:dyDescent="0.25">
      <c r="A51" s="3" t="s">
        <v>31</v>
      </c>
      <c r="B51" s="4">
        <v>711</v>
      </c>
      <c r="C51" s="5">
        <f>711/738</f>
        <v>0.96341463414634143</v>
      </c>
    </row>
    <row r="52" spans="1:3" x14ac:dyDescent="0.25">
      <c r="A52" s="3" t="s">
        <v>32</v>
      </c>
      <c r="B52" s="4">
        <v>10</v>
      </c>
      <c r="C52" s="5">
        <f>10/738</f>
        <v>1.3550135501355014E-2</v>
      </c>
    </row>
    <row r="53" spans="1:3" x14ac:dyDescent="0.25">
      <c r="A53" s="3" t="s">
        <v>7</v>
      </c>
      <c r="B53" s="4">
        <v>738</v>
      </c>
      <c r="C53" s="5">
        <f>SUM(C50:C52)</f>
        <v>0.99999999999999989</v>
      </c>
    </row>
    <row r="58" spans="1:3" ht="30" x14ac:dyDescent="0.25">
      <c r="A58" s="28" t="s">
        <v>0</v>
      </c>
      <c r="B58" s="12" t="s">
        <v>33</v>
      </c>
      <c r="C58" s="11" t="s">
        <v>2</v>
      </c>
    </row>
    <row r="59" spans="1:3" x14ac:dyDescent="0.25">
      <c r="A59" s="3" t="s">
        <v>34</v>
      </c>
      <c r="B59" s="4">
        <v>284</v>
      </c>
      <c r="C59" s="5">
        <f>284/738</f>
        <v>0.38482384823848237</v>
      </c>
    </row>
    <row r="60" spans="1:3" x14ac:dyDescent="0.25">
      <c r="A60" s="3" t="s">
        <v>35</v>
      </c>
      <c r="B60" s="4">
        <v>89</v>
      </c>
      <c r="C60" s="5">
        <f>89/738</f>
        <v>0.12059620596205962</v>
      </c>
    </row>
    <row r="61" spans="1:3" x14ac:dyDescent="0.25">
      <c r="A61" s="3" t="s">
        <v>36</v>
      </c>
      <c r="B61" s="4">
        <v>126</v>
      </c>
      <c r="C61" s="5">
        <f>126/738</f>
        <v>0.17073170731707318</v>
      </c>
    </row>
    <row r="62" spans="1:3" x14ac:dyDescent="0.25">
      <c r="A62" s="3" t="s">
        <v>37</v>
      </c>
      <c r="B62" s="4">
        <v>59</v>
      </c>
      <c r="C62" s="5">
        <f>59/738</f>
        <v>7.9945799457994585E-2</v>
      </c>
    </row>
    <row r="63" spans="1:3" x14ac:dyDescent="0.25">
      <c r="A63" s="3" t="s">
        <v>38</v>
      </c>
      <c r="B63" s="4">
        <v>180</v>
      </c>
      <c r="C63" s="5">
        <f>180/738</f>
        <v>0.24390243902439024</v>
      </c>
    </row>
    <row r="64" spans="1:3" x14ac:dyDescent="0.25">
      <c r="A64" s="3" t="s">
        <v>7</v>
      </c>
      <c r="B64" s="4">
        <v>738</v>
      </c>
      <c r="C64" s="5">
        <f>SUM(C59:C63)</f>
        <v>1</v>
      </c>
    </row>
    <row r="69" spans="1:3" ht="30" x14ac:dyDescent="0.25">
      <c r="A69" s="28" t="s">
        <v>0</v>
      </c>
      <c r="B69" s="12" t="s">
        <v>39</v>
      </c>
      <c r="C69" s="11" t="s">
        <v>2</v>
      </c>
    </row>
    <row r="70" spans="1:3" x14ac:dyDescent="0.25">
      <c r="A70" s="3" t="s">
        <v>40</v>
      </c>
      <c r="B70" s="22">
        <v>1</v>
      </c>
      <c r="C70" s="23">
        <f>1/738</f>
        <v>1.3550135501355014E-3</v>
      </c>
    </row>
    <row r="71" spans="1:3" x14ac:dyDescent="0.25">
      <c r="A71" s="3" t="s">
        <v>41</v>
      </c>
      <c r="B71" s="22">
        <v>1</v>
      </c>
      <c r="C71" s="23">
        <f>1/738</f>
        <v>1.3550135501355014E-3</v>
      </c>
    </row>
    <row r="72" spans="1:3" x14ac:dyDescent="0.25">
      <c r="A72" s="3" t="s">
        <v>42</v>
      </c>
      <c r="B72" s="22">
        <v>46</v>
      </c>
      <c r="C72" s="23">
        <f>46/738</f>
        <v>6.2330623306233061E-2</v>
      </c>
    </row>
    <row r="73" spans="1:3" x14ac:dyDescent="0.25">
      <c r="A73" s="3" t="s">
        <v>43</v>
      </c>
      <c r="B73" s="22">
        <v>3</v>
      </c>
      <c r="C73" s="23">
        <f>3/738</f>
        <v>4.0650406504065045E-3</v>
      </c>
    </row>
    <row r="74" spans="1:3" x14ac:dyDescent="0.25">
      <c r="A74" s="3" t="s">
        <v>44</v>
      </c>
      <c r="B74" s="22">
        <v>25</v>
      </c>
      <c r="C74" s="23">
        <f>25/738</f>
        <v>3.3875338753387531E-2</v>
      </c>
    </row>
    <row r="75" spans="1:3" x14ac:dyDescent="0.25">
      <c r="A75" s="3" t="s">
        <v>45</v>
      </c>
      <c r="B75" s="22">
        <v>1</v>
      </c>
      <c r="C75" s="23">
        <f>1/738</f>
        <v>1.3550135501355014E-3</v>
      </c>
    </row>
    <row r="76" spans="1:3" x14ac:dyDescent="0.25">
      <c r="A76" s="3" t="s">
        <v>46</v>
      </c>
      <c r="B76" s="22">
        <v>180</v>
      </c>
      <c r="C76" s="23">
        <f>180/738</f>
        <v>0.24390243902439024</v>
      </c>
    </row>
    <row r="77" spans="1:3" x14ac:dyDescent="0.25">
      <c r="A77" s="3" t="s">
        <v>47</v>
      </c>
      <c r="B77" s="22">
        <v>37</v>
      </c>
      <c r="C77" s="23">
        <f>37/738</f>
        <v>5.0135501355013552E-2</v>
      </c>
    </row>
    <row r="78" spans="1:3" x14ac:dyDescent="0.25">
      <c r="A78" s="3" t="s">
        <v>48</v>
      </c>
      <c r="B78" s="22">
        <v>43</v>
      </c>
      <c r="C78" s="23">
        <f>43/738</f>
        <v>5.8265582655826556E-2</v>
      </c>
    </row>
    <row r="79" spans="1:3" x14ac:dyDescent="0.25">
      <c r="A79" s="3" t="s">
        <v>49</v>
      </c>
      <c r="B79" s="22">
        <v>17</v>
      </c>
      <c r="C79" s="23">
        <f>17/738</f>
        <v>2.3035230352303523E-2</v>
      </c>
    </row>
    <row r="80" spans="1:3" x14ac:dyDescent="0.25">
      <c r="A80" s="3" t="s">
        <v>50</v>
      </c>
      <c r="B80" s="22">
        <v>12</v>
      </c>
      <c r="C80" s="23">
        <f>12/738</f>
        <v>1.6260162601626018E-2</v>
      </c>
    </row>
    <row r="81" spans="1:3" x14ac:dyDescent="0.25">
      <c r="A81" s="3" t="s">
        <v>51</v>
      </c>
      <c r="B81" s="22">
        <v>15</v>
      </c>
      <c r="C81" s="23">
        <f>15/738</f>
        <v>2.032520325203252E-2</v>
      </c>
    </row>
    <row r="82" spans="1:3" x14ac:dyDescent="0.25">
      <c r="A82" s="3" t="s">
        <v>52</v>
      </c>
      <c r="B82" s="22">
        <v>11</v>
      </c>
      <c r="C82" s="23">
        <f>11/738</f>
        <v>1.4905149051490514E-2</v>
      </c>
    </row>
    <row r="83" spans="1:3" x14ac:dyDescent="0.25">
      <c r="A83" s="3" t="s">
        <v>53</v>
      </c>
      <c r="B83" s="22">
        <v>7</v>
      </c>
      <c r="C83" s="23">
        <f>7/738</f>
        <v>9.485094850948509E-3</v>
      </c>
    </row>
    <row r="84" spans="1:3" x14ac:dyDescent="0.25">
      <c r="A84" s="3" t="s">
        <v>54</v>
      </c>
      <c r="B84" s="22">
        <v>7</v>
      </c>
      <c r="C84" s="23">
        <f>7/738</f>
        <v>9.485094850948509E-3</v>
      </c>
    </row>
    <row r="85" spans="1:3" x14ac:dyDescent="0.25">
      <c r="A85" s="3" t="s">
        <v>55</v>
      </c>
      <c r="B85" s="22">
        <v>4</v>
      </c>
      <c r="C85" s="23">
        <f>4/738</f>
        <v>5.4200542005420054E-3</v>
      </c>
    </row>
    <row r="86" spans="1:3" x14ac:dyDescent="0.25">
      <c r="A86" s="3" t="s">
        <v>56</v>
      </c>
      <c r="B86" s="22">
        <v>90</v>
      </c>
      <c r="C86" s="23">
        <f>90/738</f>
        <v>0.12195121951219512</v>
      </c>
    </row>
    <row r="87" spans="1:3" x14ac:dyDescent="0.25">
      <c r="A87" s="3" t="s">
        <v>57</v>
      </c>
      <c r="B87" s="22">
        <v>5</v>
      </c>
      <c r="C87" s="23">
        <f>5/738</f>
        <v>6.7750677506775072E-3</v>
      </c>
    </row>
    <row r="88" spans="1:3" x14ac:dyDescent="0.25">
      <c r="A88" s="3" t="s">
        <v>58</v>
      </c>
      <c r="B88" s="22">
        <v>13</v>
      </c>
      <c r="C88" s="23">
        <f>13/738</f>
        <v>1.7615176151761516E-2</v>
      </c>
    </row>
    <row r="89" spans="1:3" x14ac:dyDescent="0.25">
      <c r="A89" s="3" t="s">
        <v>59</v>
      </c>
      <c r="B89" s="22">
        <v>9</v>
      </c>
      <c r="C89" s="23">
        <f>9/738</f>
        <v>1.2195121951219513E-2</v>
      </c>
    </row>
    <row r="90" spans="1:3" x14ac:dyDescent="0.25">
      <c r="A90" s="3" t="s">
        <v>60</v>
      </c>
      <c r="B90" s="22">
        <v>10</v>
      </c>
      <c r="C90" s="23">
        <f>10/738</f>
        <v>1.3550135501355014E-2</v>
      </c>
    </row>
    <row r="91" spans="1:3" x14ac:dyDescent="0.25">
      <c r="A91" s="3" t="s">
        <v>61</v>
      </c>
      <c r="B91" s="22">
        <v>16</v>
      </c>
      <c r="C91" s="23">
        <f>16/738</f>
        <v>2.1680216802168022E-2</v>
      </c>
    </row>
    <row r="92" spans="1:3" x14ac:dyDescent="0.25">
      <c r="A92" s="3" t="s">
        <v>62</v>
      </c>
      <c r="B92" s="22">
        <v>6</v>
      </c>
      <c r="C92" s="23">
        <f>6/738</f>
        <v>8.130081300813009E-3</v>
      </c>
    </row>
    <row r="93" spans="1:3" x14ac:dyDescent="0.25">
      <c r="A93" s="3" t="s">
        <v>63</v>
      </c>
      <c r="B93" s="22">
        <v>13</v>
      </c>
      <c r="C93" s="23">
        <f>13/738</f>
        <v>1.7615176151761516E-2</v>
      </c>
    </row>
    <row r="94" spans="1:3" x14ac:dyDescent="0.25">
      <c r="A94" s="3" t="s">
        <v>64</v>
      </c>
      <c r="B94" s="22">
        <v>17</v>
      </c>
      <c r="C94" s="23">
        <f>17/738</f>
        <v>2.3035230352303523E-2</v>
      </c>
    </row>
    <row r="95" spans="1:3" x14ac:dyDescent="0.25">
      <c r="A95" s="3" t="s">
        <v>65</v>
      </c>
      <c r="B95" s="22">
        <v>16</v>
      </c>
      <c r="C95" s="23">
        <f>16/738</f>
        <v>2.1680216802168022E-2</v>
      </c>
    </row>
    <row r="96" spans="1:3" x14ac:dyDescent="0.25">
      <c r="A96" s="3" t="s">
        <v>66</v>
      </c>
      <c r="B96" s="22">
        <v>6</v>
      </c>
      <c r="C96" s="23">
        <f>6/738</f>
        <v>8.130081300813009E-3</v>
      </c>
    </row>
    <row r="97" spans="1:3" x14ac:dyDescent="0.25">
      <c r="A97" s="3" t="s">
        <v>67</v>
      </c>
      <c r="B97" s="22">
        <v>42</v>
      </c>
      <c r="C97" s="23">
        <f>42/738</f>
        <v>5.6910569105691054E-2</v>
      </c>
    </row>
    <row r="98" spans="1:3" x14ac:dyDescent="0.25">
      <c r="A98" s="3" t="s">
        <v>68</v>
      </c>
      <c r="B98" s="22">
        <v>3</v>
      </c>
      <c r="C98" s="23">
        <f>3/738</f>
        <v>4.0650406504065045E-3</v>
      </c>
    </row>
    <row r="99" spans="1:3" x14ac:dyDescent="0.25">
      <c r="A99" s="3" t="s">
        <v>69</v>
      </c>
      <c r="B99" s="22">
        <v>40</v>
      </c>
      <c r="C99" s="23">
        <f>40/738</f>
        <v>5.4200542005420058E-2</v>
      </c>
    </row>
    <row r="100" spans="1:3" x14ac:dyDescent="0.25">
      <c r="A100" s="3" t="s">
        <v>70</v>
      </c>
      <c r="B100" s="22">
        <v>38</v>
      </c>
      <c r="C100" s="23">
        <f>38/738</f>
        <v>5.1490514905149054E-2</v>
      </c>
    </row>
    <row r="101" spans="1:3" x14ac:dyDescent="0.25">
      <c r="A101" s="3" t="s">
        <v>71</v>
      </c>
      <c r="B101" s="22">
        <v>4</v>
      </c>
      <c r="C101" s="23">
        <f>4/738</f>
        <v>5.4200542005420054E-3</v>
      </c>
    </row>
    <row r="102" spans="1:3" x14ac:dyDescent="0.25">
      <c r="A102" s="24" t="s">
        <v>7</v>
      </c>
      <c r="B102" s="25">
        <v>738</v>
      </c>
      <c r="C102" s="26">
        <f>SUM(C70:C101)</f>
        <v>1</v>
      </c>
    </row>
    <row r="103" spans="1:3" x14ac:dyDescent="0.25">
      <c r="A103" s="24"/>
      <c r="B103" s="25"/>
      <c r="C103" s="26"/>
    </row>
    <row r="104" spans="1:3" x14ac:dyDescent="0.25">
      <c r="A104" s="24"/>
      <c r="B104" s="25"/>
      <c r="C104" s="26"/>
    </row>
    <row r="105" spans="1:3" x14ac:dyDescent="0.25">
      <c r="A105" s="24"/>
      <c r="B105" s="25"/>
      <c r="C105" s="26"/>
    </row>
    <row r="106" spans="1:3" x14ac:dyDescent="0.25">
      <c r="A106" s="24"/>
      <c r="B106" s="25"/>
      <c r="C106" s="26"/>
    </row>
    <row r="107" spans="1:3" ht="30" x14ac:dyDescent="0.25">
      <c r="A107" s="216" t="s">
        <v>0</v>
      </c>
      <c r="B107" s="12" t="s">
        <v>84</v>
      </c>
      <c r="C107" s="11" t="s">
        <v>2</v>
      </c>
    </row>
    <row r="108" spans="1:3" x14ac:dyDescent="0.25">
      <c r="A108" s="3" t="s">
        <v>89</v>
      </c>
      <c r="B108" s="4">
        <v>78</v>
      </c>
      <c r="C108" s="23">
        <f>78/738</f>
        <v>0.10569105691056911</v>
      </c>
    </row>
    <row r="109" spans="1:3" x14ac:dyDescent="0.25">
      <c r="A109" s="3" t="s">
        <v>90</v>
      </c>
      <c r="B109" s="4">
        <v>1</v>
      </c>
      <c r="C109" s="23">
        <f>1/738</f>
        <v>1.3550135501355014E-3</v>
      </c>
    </row>
    <row r="110" spans="1:3" x14ac:dyDescent="0.25">
      <c r="A110" s="3" t="s">
        <v>85</v>
      </c>
      <c r="B110" s="4">
        <v>70</v>
      </c>
      <c r="C110" s="23">
        <f>70/738</f>
        <v>9.4850948509485097E-2</v>
      </c>
    </row>
    <row r="111" spans="1:3" x14ac:dyDescent="0.25">
      <c r="A111" s="3" t="s">
        <v>86</v>
      </c>
      <c r="B111" s="4">
        <v>205</v>
      </c>
      <c r="C111" s="23">
        <f>205/738</f>
        <v>0.27777777777777779</v>
      </c>
    </row>
    <row r="112" spans="1:3" x14ac:dyDescent="0.25">
      <c r="A112" s="3" t="s">
        <v>87</v>
      </c>
      <c r="B112" s="4">
        <v>27</v>
      </c>
      <c r="C112" s="23">
        <f>27/738</f>
        <v>3.6585365853658534E-2</v>
      </c>
    </row>
    <row r="113" spans="1:3" x14ac:dyDescent="0.25">
      <c r="A113" s="3" t="s">
        <v>88</v>
      </c>
      <c r="B113" s="4">
        <v>357</v>
      </c>
      <c r="C113" s="23">
        <f>357/738</f>
        <v>0.48373983739837401</v>
      </c>
    </row>
    <row r="114" spans="1:3" x14ac:dyDescent="0.25">
      <c r="A114" s="3" t="s">
        <v>7</v>
      </c>
      <c r="B114" s="4">
        <v>738</v>
      </c>
      <c r="C114" s="23">
        <f>SUM(C108:C113)</f>
        <v>1</v>
      </c>
    </row>
    <row r="115" spans="1:3" x14ac:dyDescent="0.25">
      <c r="A115" s="24"/>
      <c r="B115" s="25"/>
      <c r="C115" s="26"/>
    </row>
    <row r="116" spans="1:3" x14ac:dyDescent="0.25">
      <c r="A116" s="24"/>
      <c r="B116" s="25"/>
      <c r="C116" s="26"/>
    </row>
    <row r="117" spans="1:3" x14ac:dyDescent="0.25">
      <c r="A117" s="24"/>
      <c r="B117" s="25"/>
      <c r="C117" s="26"/>
    </row>
    <row r="119" spans="1:3" ht="30" x14ac:dyDescent="0.25">
      <c r="A119" s="11" t="s">
        <v>0</v>
      </c>
      <c r="B119" s="11" t="s">
        <v>72</v>
      </c>
    </row>
    <row r="120" spans="1:3" x14ac:dyDescent="0.25">
      <c r="A120" s="3" t="s">
        <v>23</v>
      </c>
      <c r="B120" s="21">
        <v>18</v>
      </c>
    </row>
    <row r="121" spans="1:3" x14ac:dyDescent="0.25">
      <c r="A121" s="3" t="s">
        <v>24</v>
      </c>
      <c r="B121" s="21">
        <v>14</v>
      </c>
    </row>
    <row r="122" spans="1:3" x14ac:dyDescent="0.25">
      <c r="A122" s="3" t="s">
        <v>25</v>
      </c>
      <c r="B122" s="21">
        <v>13</v>
      </c>
    </row>
    <row r="123" spans="1:3" x14ac:dyDescent="0.25">
      <c r="A123" s="3" t="s">
        <v>26</v>
      </c>
      <c r="B123" s="21">
        <v>16</v>
      </c>
    </row>
    <row r="124" spans="1:3" x14ac:dyDescent="0.25">
      <c r="A124" s="3" t="s">
        <v>27</v>
      </c>
      <c r="B124" s="21">
        <v>17</v>
      </c>
    </row>
    <row r="125" spans="1:3" x14ac:dyDescent="0.25">
      <c r="A125" s="3" t="s">
        <v>28</v>
      </c>
      <c r="B125" s="21">
        <v>10</v>
      </c>
    </row>
    <row r="126" spans="1:3" x14ac:dyDescent="0.25">
      <c r="A126" s="27" t="s">
        <v>7</v>
      </c>
      <c r="B126" s="2">
        <v>14</v>
      </c>
    </row>
  </sheetData>
  <pageMargins left="0.7" right="0.7" top="0.75" bottom="0.75" header="0.3" footer="0.3"/>
  <pageSetup orientation="portrait" r:id="rId8"/>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 SEMESTRE</vt:lpstr>
      <vt:lpstr>DINAMICAS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DNBC</dc:creator>
  <cp:lastModifiedBy>HP Inc.</cp:lastModifiedBy>
  <dcterms:created xsi:type="dcterms:W3CDTF">2021-07-30T14:28:20Z</dcterms:created>
  <dcterms:modified xsi:type="dcterms:W3CDTF">2021-08-03T01:08:41Z</dcterms:modified>
</cp:coreProperties>
</file>